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<sst xmlns="http://schemas.openxmlformats.org/spreadsheetml/2006/main" count="98474" uniqueCount="7200">
  <si>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</si>
  <si>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</si>
  <si>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</si>
  <si>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</si>
  <si>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</si>
  <si>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</si>
  <si>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</si>
  <si>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</si>
  <si>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08/10/2026 07:29:43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</si>
  <si>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</si>
  <si>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</si>
  <si>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</si>
  <si>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</si>
  <si>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</si>
  <si>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</si>
  <si>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</si>
  <si>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</si>
  <si>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</si>
  <si>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</si>
  <si>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</si>
  <si>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</si>
  <si>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</si>
  <si>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</si>
  <si>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</si>
  <si>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</si>
  <si>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</si>
  <si>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</si>
  <si>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</si>
  <si>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</si>
  <si>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</si>
  <si>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</si>
  <si>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</si>
  <si>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</si>
  <si>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</si>
  <si>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</si>
  <si>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</si>
  <si>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</si>
  <si>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</si>
  <si>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</si>
  <si>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</si>
  <si>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</si>
  <si>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</si>
  <si>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</si>
  <si>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</si>
  <si>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</si>
  <si>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</si>
  <si>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</si>
  <si>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</si>
  <si>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</si>
  <si>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</si>
  <si>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</si>
  <si>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</si>
  <si>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</si>
  <si>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</si>
  <si>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</si>
  <si>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</si>
  <si>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</si>
  <si>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</si>
  <si>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</si>
  <si>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</si>
  <si>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</si>
  <si>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</si>
  <si>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</si>
  <si>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</si>
  <si>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</si>
  <si>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</si>
  <si>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</si>
  <si>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</si>
  <si>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</si>
  <si>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</si>
  <si>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</si>
  <si>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</si>
  <si>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</si>
  <si>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</si>
  <si>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</si>
  <si>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</si>
  <si>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</si>
  <si>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</si>
  <si>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</si>
  <si>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</si>
  <si>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</si>
  <si>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</si>
  <si>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</si>
  <si>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</si>
  <si>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</si>
  <si>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</si>
  <si>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</si>
  <si>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</si>
  <si>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</si>
  <si>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</si>
  <si>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</si>
  <si>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</si>
  <si>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</si>
  <si>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</si>
  <si>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</si>
  <si>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</si>
  <si>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</si>
  <si>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</si>
  <si>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</si>
  <si>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</si>
  <si>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</si>
  <si>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</si>
  <si>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</si>
  <si>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</si>
  <si>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</si>
  <si>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</si>
  <si>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</si>
  <si>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</si>
  <si>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</si>
  <si>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</si>
  <si>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</si>
  <si>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</si>
  <si>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</si>
  <si>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</si>
  <si>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</si>
  <si>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</si>
  <si>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</si>
  <si>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</si>
  <si>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</si>
  <si>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</si>
  <si>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</si>
  <si>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</si>
  <si>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</si>
  <si>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</si>
  <si>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</si>
  <si>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</si>
  <si>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</si>
  <si>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</si>
  <si>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</si>
  <si>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</si>
  <si>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</si>
  <si>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</si>
  <si>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</si>
  <si>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</si>
  <si>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</si>
  <si>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</si>
  <si>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</si>
  <si>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</si>
  <si>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</si>
  <si>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</si>
  <si>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</si>
  <si>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</si>
  <si>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</si>
  <si>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</si>
  <si>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</si>
  <si>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</si>
  <si>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</si>
  <si>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</si>
  <si>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</si>
  <si>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</si>
  <si>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</si>
  <si>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</si>
  <si>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</si>
  <si>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</si>
  <si>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</si>
  <si>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</si>
  <si>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</si>
  <si>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</si>
  <si>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</si>
  <si>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</si>
  <si>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</si>
  <si>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</si>
  <si>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</si>
  <si>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</si>
  <si>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</si>
  <si>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</si>
  <si>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</si>
  <si>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</si>
  <si>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</si>
  <si>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</si>
  <si>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</si>
  <si>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</si>
  <si>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</si>
  <si>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</si>
  <si>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</si>
  <si>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</si>
  <si>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</si>
  <si>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</si>
  <si>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</si>
  <si>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</si>
  <si>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</si>
  <si>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</si>
  <si>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</si>
  <si>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</si>
  <si>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</si>
  <si>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</si>
  <si>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</si>
  <si>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</si>
  <si>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</si>
  <si>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</si>
  <si>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</si>
  <si>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</si>
  <si>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</si>
  <si>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</si>
  <si>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</si>
  <si>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</si>
  <si>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</si>
  <si>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</si>
  <si>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</si>
  <si>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</si>
  <si>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</si>
  <si>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</si>
  <si>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</si>
  <si>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</si>
  <si>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</si>
  <si>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</si>
  <si>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</si>
  <si>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</si>
  <si>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</si>
  <si>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</si>
  <si>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</si>
  <si>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</si>
  <si>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</si>
  <si>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</si>
  <si>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</si>
  <si>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</si>
  <si>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</si>
  <si>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</si>
  <si>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</si>
  <si>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</si>
  <si>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</si>
  <si>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</si>
  <si>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</si>
  <si>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</si>
  <si>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</si>
  <si>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</si>
  <si>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</si>
  <si>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</si>
  <si>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</si>
  <si>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</si>
  <si>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</si>
  <si>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</si>
  <si>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</si>
  <si>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</si>
  <si>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</si>
  <si>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</si>
  <si>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</si>
  <si>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</si>
  <si>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</si>
  <si>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</si>
  <si>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</si>
  <si>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</si>
  <si>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</si>
  <si>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</si>
  <si>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</si>
  <si>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</si>
  <si>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</si>
  <si>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</si>
  <si>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</si>
  <si>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</si>
  <si>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</si>
  <si>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</si>
  <si>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</si>
  <si>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</si>
  <si>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</si>
  <si>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</si>
  <si>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</si>
  <si>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</si>
  <si>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</si>
  <si>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</si>
  <si>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</si>
  <si>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</si>
  <si>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</si>
  <si>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</si>
  <si>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</si>
  <si>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</si>
  <si>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</si>
  <si>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</si>
  <si>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</si>
  <si>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</si>
  <si>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</si>
  <si>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</si>
  <si>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</si>
  <si>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</si>
  <si>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</si>
  <si>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</si>
  <si>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</si>
  <si>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</si>
  <si>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</si>
  <si>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</si>
  <si>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</si>
  <si>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</si>
  <si>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</si>
  <si>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</si>
  <si>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</si>
  <si>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</si>
  <si>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</si>
  <si>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</si>
  <si>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</si>
  <si>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</si>
  <si>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</si>
  <si>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</si>
  <si>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</si>
  <si>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</si>
  <si>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</si>
  <si>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</si>
  <si>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</si>
  <si>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</si>
  <si>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</si>
  <si>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</si>
  <si>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</si>
  <si>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</si>
  <si>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</si>
  <si>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</si>
  <si>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</si>
  <si>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</si>
  <si>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</si>
  <si>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</si>
  <si>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</si>
  <si>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</si>
  <si>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</si>
  <si>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</si>
  <si>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</si>
  <si>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</si>
  <si>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</si>
  <si>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</si>
  <si>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</si>
  <si>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</si>
  <si>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</si>
  <si>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</si>
  <si>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</si>
  <si>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</si>
  <si>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</si>
  <si>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</si>
  <si>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</si>
  <si>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</si>
  <si>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</si>
  <si>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</si>
  <si>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</si>
  <si>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</si>
  <si>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</si>
  <si>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</si>
  <si>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</si>
  <si>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</si>
  <si>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</si>
  <si>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</si>
  <si>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</si>
  <si>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</si>
  <si>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</si>
  <si>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</si>
  <si>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</si>
  <si>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</si>
  <si>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</si>
  <si>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</si>
  <si>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</si>
  <si>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</si>
  <si>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</si>
  <si>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</si>
  <si>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</si>
  <si>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</si>
  <si>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</si>
  <si>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</si>
  <si>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</si>
  <si>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</si>
  <si>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</si>
  <si>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</si>
  <si>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</si>
  <si>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</si>
  <si>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</si>
  <si>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</si>
  <si>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</si>
  <si>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</si>
  <si>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</si>
  <si>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</si>
  <si>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</si>
  <si>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</si>
  <si>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</si>
  <si>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</si>
  <si>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</si>
  <si>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</si>
  <si>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</si>
  <si>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</si>
  <si>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</si>
  <si>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</si>
  <si>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</si>
  <si>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</si>
  <si>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</si>
  <si>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</si>
  <si>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</si>
  <si>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</si>
  <si>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</si>
  <si>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</si>
  <si>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</si>
  <si>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</si>
  <si>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</si>
  <si>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</si>
  <si>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</si>
  <si>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</si>
  <si>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</si>
  <si>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</si>
  <si>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</si>
  <si>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</si>
  <si>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</si>
  <si>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</si>
  <si>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</si>
  <si>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</si>
  <si>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</si>
  <si>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</si>
  <si>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</si>
  <si>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</si>
  <si>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</si>
  <si>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</si>
  <si>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</si>
  <si>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</si>
  <si>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</si>
  <si>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</si>
  <si>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</si>
  <si>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</si>
  <si>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</si>
  <si>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</si>
  <si>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</si>
  <si>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</si>
  <si>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</si>
  <si>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</si>
  <si>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</si>
  <si>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</si>
  <si>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</si>
  <si>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</si>
  <si>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</si>
  <si>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</si>
  <si>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</si>
  <si>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</si>
  <si>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</si>
  <si>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</si>
  <si>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</si>
  <si>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</si>
  <si>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</si>
  <si>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</si>
  <si>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</si>
  <si>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</si>
  <si>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</si>
  <si>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</si>
  <si>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</si>
  <si>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</si>
  <si>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</si>
  <si>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</si>
  <si>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</si>
  <si>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</si>
  <si>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</si>
  <si>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</si>
  <si>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</si>
  <si>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</si>
  <si>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</si>
  <si>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</si>
  <si>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</si>
  <si>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</si>
  <si>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</si>
  <si>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</si>
  <si>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</si>
  <si>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</si>
  <si>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</si>
  <si>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</si>
  <si>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</si>
  <si>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</si>
  <si>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</si>
  <si>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</si>
  <si>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</si>
  <si>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</si>
  <si>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</si>
  <si>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</si>
  <si>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</si>
  <si>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</si>
  <si>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</si>
  <si>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</si>
  <si>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</si>
  <si>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</si>
  <si>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</si>
  <si>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</si>
  <si>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</si>
  <si>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</si>
  <si>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</si>
  <si>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</si>
  <si>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</si>
  <si>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</si>
  <si>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</si>
  <si>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</si>
  <si>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</si>
  <si>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</si>
  <si>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</si>
  <si>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</si>
  <si>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</si>
  <si>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</si>
  <si>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</si>
  <si>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</si>
  <si>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</si>
  <si>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</si>
  <si>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</si>
  <si>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</si>
  <si>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</si>
  <si>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</si>
  <si>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</si>
  <si>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</si>
  <si>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</si>
  <si>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</si>
  <si>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</si>
  <si>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</si>
  <si>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</si>
  <si>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</si>
  <si>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</si>
  <si>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</si>
  <si>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</si>
  <si>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</si>
  <si>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</si>
  <si>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</si>
  <si>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</si>
  <si>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</si>
  <si>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</si>
  <si>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</si>
  <si>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</si>
  <si>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</si>
  <si>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</si>
  <si>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</si>
  <si>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</si>
  <si>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</si>
  <si>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</si>
  <si>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</si>
  <si>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</si>
  <si>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</si>
  <si>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</si>
  <si>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</si>
  <si>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</si>
  <si>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</si>
  <si>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</si>
  <si>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</si>
  <si>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</si>
  <si>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</si>
  <si>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</si>
  <si>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</si>
  <si>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</si>
  <si>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</si>
  <si>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</si>
  <si>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</si>
  <si>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</si>
  <si>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</si>
  <si>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</si>
  <si>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</si>
  <si>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</si>
  <si>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</si>
  <si>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</si>
  <si>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</si>
  <si>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</si>
  <si>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</si>
  <si>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</si>
  <si>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</si>
  <si>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</si>
  <si>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</si>
  <si>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</si>
  <si>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</si>
  <si>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</si>
  <si>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</si>
  <si>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</si>
  <si>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</si>
  <si>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</si>
  <si>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</si>
  <si>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</si>
  <si>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</si>
  <si>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</si>
  <si>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</si>
  <si>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</si>
  <si>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</si>
  <si>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</si>
  <si>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</si>
  <si>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</si>
  <si>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</si>
  <si>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</si>
  <si>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</si>
  <si>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</si>
  <si>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</si>
  <si>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</si>
  <si>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</si>
  <si>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</si>
  <si>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</si>
  <si>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</si>
  <si>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</si>
  <si>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</si>
  <si>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</si>
  <si>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</si>
  <si>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</si>
  <si>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</si>
  <si>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</si>
  <si>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</si>
  <si>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</si>
  <si>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</si>
  <si>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</si>
  <si>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</si>
  <si>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</si>
  <si>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</si>
  <si>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</si>
  <si>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</si>
  <si>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</si>
  <si>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</si>
  <si>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</si>
  <si>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</si>
  <si>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</si>
  <si>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</si>
  <si>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</si>
  <si>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</si>
  <si>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</si>
  <si>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</si>
  <si>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</si>
  <si>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</si>
  <si>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</si>
  <si>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</si>
  <si>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</si>
  <si>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</si>
  <si>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</si>
  <si>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</si>
  <si>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</si>
  <si>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</si>
  <si>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</si>
  <si>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</si>
  <si>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</si>
  <si>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</si>
  <si>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</si>
  <si>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</si>
  <si>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</si>
  <si>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</si>
  <si>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</si>
  <si>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</si>
  <si>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</si>
  <si>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</si>
  <si>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</si>
  <si>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</si>
  <si>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</si>
  <si>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</si>
  <si>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</si>
  <si>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</si>
  <si>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</si>
  <si>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</si>
  <si>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</si>
  <si>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</si>
  <si>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</si>
  <si>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</si>
  <si>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</si>
  <si>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</si>
  <si>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</si>
  <si>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</si>
  <si>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</si>
  <si>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</si>
  <si>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</si>
  <si>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</si>
  <si>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</si>
  <si>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</si>
  <si>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</si>
  <si>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</si>
  <si>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</si>
  <si>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</si>
  <si>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</si>
  <si>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</si>
  <si>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</si>
  <si>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</si>
  <si>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</si>
  <si>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</si>
  <si>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</si>
  <si>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</si>
  <si>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</si>
  <si>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</si>
  <si>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</si>
  <si>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</si>
  <si>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</si>
  <si>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</si>
  <si>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</si>
  <si>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</si>
  <si>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</si>
  <si>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</si>
  <si>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</si>
  <si>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</si>
  <si>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</si>
  <si>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</si>
  <si>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</si>
  <si>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</si>
  <si>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</si>
  <si>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</si>
  <si>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</si>
  <si>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</si>
  <si>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</si>
  <si>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</si>
  <si>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</si>
  <si>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</si>
  <si>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</si>
  <si>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</si>
  <si>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</si>
  <si>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</si>
  <si>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</si>
  <si>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</si>
  <si>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</si>
  <si>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</si>
  <si>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</si>
  <si>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</si>
  <si>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</si>
  <si>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</si>
  <si>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</si>
  <si>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</si>
  <si>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</si>
  <si>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</si>
  <si>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</si>
  <si>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</si>
  <si>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</si>
  <si>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</si>
  <si>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</si>
  <si>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</si>
  <si>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</si>
  <si>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</si>
  <si>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</si>
  <si>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</si>
  <si>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</si>
  <si>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</si>
  <si>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</si>
  <si>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</si>
  <si>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</si>
  <si>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</si>
  <si>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</si>
  <si>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</si>
  <si>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</si>
  <si>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</si>
  <si>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</si>
  <si>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</si>
  <si>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</si>
  <si>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</si>
  <si>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</si>
  <si>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</si>
  <si>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</si>
  <si>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</si>
  <si>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</si>
  <si>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</si>
  <si>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</si>
  <si>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</si>
  <si>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</si>
  <si>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</si>
  <si>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</si>
  <si>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</si>
  <si>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</si>
  <si>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</si>
  <si>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</si>
  <si>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</si>
  <si>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</si>
  <si>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</si>
  <si>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</si>
  <si>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</si>
  <si>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</si>
  <si>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</si>
  <si>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</si>
  <si>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</si>
  <si>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</si>
  <si>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</si>
  <si>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</si>
  <si>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</si>
  <si>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</si>
  <si>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</si>
  <si>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</si>
  <si>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</si>
  <si>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</si>
  <si>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</si>
  <si>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</si>
  <si>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</si>
  <si>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</si>
  <si>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</si>
  <si>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</si>
  <si>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</si>
  <si>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</si>
  <si>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</si>
  <si>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</si>
  <si>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</si>
  <si>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</si>
  <si>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</si>
  <si>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</si>
  <si>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</si>
  <si>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</si>
  <si>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</si>
  <si>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</si>
  <si>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</si>
  <si>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</si>
  <si>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</si>
  <si>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</si>
  <si>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</si>
  <si>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</si>
  <si>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</si>
  <si>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</si>
  <si>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</si>
  <si>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</si>
  <si>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</si>
  <si>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</si>
  <si>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</si>
  <si>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</si>
  <si>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</si>
  <si>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</si>
  <si>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</si>
  <si>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</si>
  <si>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</si>
  <si>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</si>
  <si>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</si>
  <si>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</si>
  <si>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</si>
  <si>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</si>
  <si>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</si>
  <si>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</si>
  <si>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</si>
  <si>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</si>
  <si>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</si>
  <si>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</si>
  <si>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</si>
  <si>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</si>
  <si>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</si>
  <si>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</si>
  <si>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</si>
  <si>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</si>
  <si>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</si>
  <si>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</si>
  <si>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</si>
  <si>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</si>
  <si>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</si>
  <si>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</si>
  <si>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</si>
  <si>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</si>
  <si>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</si>
  <si>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</si>
  <si>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</si>
  <si>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</si>
  <si>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</si>
  <si>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</si>
  <si>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</si>
  <si>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</si>
  <si>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</si>
  <si>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</si>
  <si>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</si>
  <si>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</si>
  <si>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</si>
  <si>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</si>
  <si>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</si>
  <si>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</si>
  <si>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</si>
  <si>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</si>
  <si>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</si>
  <si>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</si>
  <si>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</si>
  <si>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</si>
  <si>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</si>
  <si>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</si>
  <si>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</si>
  <si>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</si>
  <si>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</si>
  <si>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</si>
  <si>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</si>
  <si>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</si>
  <si>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</si>
  <si>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</si>
  <si>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</si>
  <si>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</si>
  <si>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</si>
  <si>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</si>
  <si>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</si>
  <si>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</si>
  <si>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</si>
  <si>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</si>
  <si>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</si>
  <si>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</si>
  <si>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</si>
  <si>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</si>
  <si>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</si>
  <si>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</si>
  <si>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</si>
  <si>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</si>
  <si>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</si>
  <si>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</si>
  <si>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</si>
  <si>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</si>
  <si>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</si>
  <si>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</si>
  <si>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</si>
  <si>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</si>
  <si>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</si>
  <si>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</si>
  <si>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</si>
  <si>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</si>
  <si>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</si>
  <si>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</si>
  <si>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</si>
  <si>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</si>
  <si>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</si>
  <si>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</si>
  <si>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</si>
  <si>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</si>
  <si>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</si>
  <si>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</si>
  <si>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</si>
  <si>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</si>
  <si>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</si>
  <si>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</si>
  <si>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</si>
  <si>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</si>
  <si>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</si>
  <si>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</si>
  <si>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</si>
  <si>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</si>
  <si>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</si>
  <si>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</si>
  <si>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</si>
  <si>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</si>
  <si>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</si>
  <si>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</si>
  <si>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</si>
  <si>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</si>
  <si>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</si>
  <si>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</si>
  <si>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</si>
  <si>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</si>
  <si>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</si>
  <si>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</si>
  <si>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</si>
  <si>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</si>
  <si>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</si>
  <si>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</si>
  <si>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</si>
  <si>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</si>
  <si>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</si>
  <si>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</si>
  <si>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</si>
  <si>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</si>
  <si>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</si>
  <si>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</si>
  <si>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</si>
  <si>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</si>
  <si>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</si>
  <si>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</si>
  <si>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</si>
  <si>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</si>
  <si>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</si>
  <si>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</si>
  <si>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</si>
  <si>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</si>
  <si>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</si>
  <si>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</si>
  <si>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</si>
  <si>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</si>
  <si>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</si>
  <si>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</si>
  <si>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</si>
  <si>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</si>
  <si>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</si>
  <si>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</si>
  <si>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</si>
  <si>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</si>
  <si>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</si>
  <si>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</si>
  <si>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</si>
  <si>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</si>
  <si>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</si>
  <si>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</si>
  <si>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</si>
  <si>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</si>
  <si>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</si>
  <si>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</si>
  <si>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</si>
  <si>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</si>
  <si>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</si>
  <si>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</si>
  <si>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</si>
  <si>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</si>
  <si>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</si>
  <si>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</si>
  <si>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</si>
  <si>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</si>
  <si>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</si>
  <si>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</si>
  <si>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</si>
  <si>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</si>
  <si>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</si>
  <si>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</si>
  <si>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</si>
  <si>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</si>
  <si>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</si>
  <si>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</si>
  <si>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</si>
  <si>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</si>
  <si>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</si>
  <si>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</si>
  <si>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</si>
  <si>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</si>
  <si>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</si>
  <si>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</si>
  <si>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</si>
  <si>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</si>
  <si>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</si>
  <si>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</si>
  <si>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</si>
  <si>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</si>
  <si>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</si>
  <si>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</si>
  <si>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</si>
  <si>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</si>
  <si>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</si>
  <si>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</si>
  <si>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</si>
  <si>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</si>
  <si>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</si>
  <si>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</si>
  <si>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</si>
  <si>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</si>
  <si>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</si>
  <si>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</si>
  <si>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</si>
  <si>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</si>
  <si>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</si>
  <si>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</si>
  <si>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</si>
  <si>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</si>
  <si>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</si>
  <si>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</si>
  <si>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</si>
  <si>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</si>
  <si>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</si>
  <si>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</si>
  <si>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</si>
  <si>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</si>
  <si>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</si>
  <si>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</si>
  <si>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</si>
  <si>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</si>
  <si>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</si>
  <si>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</si>
  <si>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</si>
  <si>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</si>
  <si>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</si>
  <si>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</si>
  <si>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</si>
  <si>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</si>
  <si>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</si>
  <si>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</si>
  <si>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</si>
  <si>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</si>
  <si>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</si>
  <si>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</si>
  <si>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</si>
  <si>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</si>
  <si>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</si>
  <si>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</si>
  <si>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</si>
  <si>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</si>
  <si>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</si>
  <si>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</si>
  <si>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</si>
  <si>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</si>
  <si>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</si>
  <si>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</si>
  <si>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</si>
  <si>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</si>
  <si>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</si>
  <si>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</si>
  <si>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</si>
  <si>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</si>
  <si>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</si>
  <si>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</si>
  <si>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</si>
  <si>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</si>
  <si>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</si>
  <si>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</si>
  <si>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</si>
  <si>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</si>
  <si>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</si>
  <si>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</si>
  <si>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</si>
  <si>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</si>
  <si>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</si>
  <si>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</si>
  <si>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</si>
  <si>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</si>
  <si>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</si>
  <si>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</si>
  <si>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</si>
  <si>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</si>
  <si>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</si>
  <si>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</si>
  <si>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</si>
  <si>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</si>
  <si>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</si>
  <si>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</si>
  <si>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</si>
  <si>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</si>
  <si>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</si>
  <si>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</si>
  <si>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</si>
  <si>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</si>
  <si>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</si>
  <si>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</si>
  <si>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</si>
  <si>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</si>
  <si>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</si>
  <si>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</si>
  <si>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</si>
  <si>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</si>
  <si>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</si>
  <si>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</si>
  <si>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</si>
  <si>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</si>
  <si>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</si>
  <si>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</si>
  <si>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</si>
  <si>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</si>
  <si>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</si>
  <si>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</si>
  <si>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</si>
  <si>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</si>
  <si>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</si>
  <si>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</si>
  <si>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</si>
  <si>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</si>
  <si>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</si>
  <si>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</si>
  <si>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</si>
  <si>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</si>
  <si>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</si>
  <si>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</si>
  <si>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</si>
  <si>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</si>
  <si>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</si>
  <si>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</si>
  <si>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</si>
  <si>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</si>
  <si>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</si>
  <si>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</si>
  <si>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</si>
  <si>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</si>
  <si>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</si>
  <si>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</si>
  <si>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</si>
  <si>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</si>
  <si>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</si>
  <si>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</si>
  <si>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</si>
  <si>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</si>
  <si>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</si>
  <si>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</si>
  <si>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</si>
  <si>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</si>
  <si>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</si>
  <si>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</si>
  <si>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</si>
  <si>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</si>
  <si>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</si>
  <si>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</si>
  <si>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</si>
  <si>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</si>
  <si>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</si>
  <si>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</si>
  <si>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</si>
  <si>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</si>
  <si>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</si>
  <si>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</si>
  <si>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</si>
  <si>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</si>
  <si>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</si>
  <si>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</si>
  <si>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</si>
  <si>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</si>
  <si>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</si>
  <si>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</si>
  <si>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</si>
  <si>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</si>
  <si>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</si>
  <si>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</si>
  <si>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</si>
  <si>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</si>
  <si>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</si>
  <si>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</si>
  <si>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</si>
  <si>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</si>
  <si>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</si>
  <si>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</si>
  <si>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</si>
  <si>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</si>
  <si>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</si>
  <si>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</si>
  <si>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</si>
  <si>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</si>
  <si>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</si>
  <si>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</si>
  <si>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</si>
  <si>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</si>
  <si>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</si>
  <si>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</si>
  <si>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</si>
  <si>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</si>
  <si>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</si>
  <si>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</si>
  <si>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</si>
  <si>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</si>
  <si>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</si>
  <si>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</si>
  <si>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</si>
  <si>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</si>
  <si>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</si>
  <si>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</si>
  <si>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</si>
  <si>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</si>
  <si>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</si>
  <si>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</si>
  <si>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</si>
  <si>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</si>
  <si>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</si>
  <si>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</si>
  <si>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</si>
  <si>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</si>
  <si>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</si>
  <si>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</si>
  <si>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</si>
  <si>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</si>
  <si>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</si>
  <si>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</si>
  <si>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</si>
  <si>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</si>
  <si>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</si>
  <si>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</si>
  <si>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</si>
  <si>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</si>
  <si>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</si>
  <si>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</si>
  <si>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</si>
  <si>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</si>
  <si>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</si>
  <si>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</si>
  <si>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</si>
  <si>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</si>
  <si>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</si>
  <si>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</si>
  <si>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</si>
  <si>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</si>
  <si>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</si>
  <si>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</si>
  <si>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</si>
  <si>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</si>
  <si>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</si>
  <si>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</si>
  <si>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</si>
  <si>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</si>
  <si>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</si>
  <si>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</si>
  <si>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</si>
  <si>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</si>
  <si>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</si>
  <si>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</si>
  <si>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</si>
  <si>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</si>
  <si>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</si>
  <si>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</si>
  <si>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</si>
  <si>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</si>
  <si>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</si>
  <si>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</si>
  <si>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</si>
  <si>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</si>
  <si>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</si>
  <si>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</si>
  <si>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</si>
  <si>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</si>
  <si>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</si>
  <si>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</si>
  <si>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</si>
  <si>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</si>
  <si>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</si>
  <si>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</si>
  <si>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</si>
  <si>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</si>
  <si>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</si>
  <si>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</si>
  <si>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</si>
  <si>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</si>
  <si>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</si>
  <si>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</si>
  <si>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</si>
  <si>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</si>
  <si>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</si>
  <si>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</si>
  <si>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</si>
  <si>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</si>
  <si>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</si>
  <si>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</si>
  <si>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</si>
  <si>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</si>
  <si>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</si>
  <si>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</si>
  <si>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</si>
  <si>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</si>
  <si>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</si>
  <si>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</si>
  <si>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</si>
  <si>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</si>
  <si>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</si>
  <si>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</si>
  <si>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</si>
  <si>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</si>
  <si>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</si>
  <si>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</si>
  <si>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</si>
  <si>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</si>
  <si>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</si>
  <si>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</si>
  <si>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</si>
  <si>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</si>
  <si>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</si>
  <si>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</si>
  <si>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</si>
  <si>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</si>
  <si>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</si>
  <si>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</si>
  <si>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</si>
  <si>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</si>
  <si>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</si>
  <si>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</si>
  <si>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</si>
  <si>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</si>
  <si>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</si>
  <si>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</si>
  <si>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</si>
  <si>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</si>
  <si>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</si>
  <si>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</si>
  <si>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</si>
  <si>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</si>
  <si>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</si>
  <si>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</si>
  <si>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</si>
  <si>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</si>
  <si>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</si>
  <si>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</si>
  <si>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</si>
  <si>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</si>
  <si>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</si>
  <si>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</si>
  <si>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</si>
  <si>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</si>
  <si>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</si>
  <si>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</si>
  <si>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</si>
  <si>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</si>
  <si>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</si>
  <si>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</si>
  <si>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</si>
  <si>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</si>
  <si>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</si>
  <si>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</si>
  <si>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</si>
  <si>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</si>
  <si>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</si>
  <si>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</si>
  <si>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</si>
  <si>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</si>
  <si>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</si>
  <si>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</si>
  <si>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</si>
  <si>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</si>
  <si>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</si>
  <si>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</si>
  <si>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</si>
  <si>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</si>
  <si>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</si>
  <si>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</si>
  <si>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</si>
  <si>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</si>
  <si>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</si>
  <si>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</si>
  <si>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</si>
  <si>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</si>
  <si>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</si>
  <si>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</si>
  <si>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</si>
  <si>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</si>
  <si>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</si>
  <si>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</si>
  <si>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</si>
  <si>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</si>
  <si>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</si>
  <si>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</si>
  <si>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</si>
  <si>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</si>
  <si>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</si>
  <si>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</si>
  <si>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</si>
  <si>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</si>
  <si>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</si>
  <si>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</si>
  <si>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</si>
  <si>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</si>
  <si>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</si>
  <si>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</si>
  <si>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</si>
  <si>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</si>
  <si>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</si>
  <si>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</si>
  <si>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</si>
  <si>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</si>
  <si>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</si>
  <si>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</si>
  <si>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</si>
  <si>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</si>
  <si>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</si>
  <si>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</si>
  <si>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</si>
  <si>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</si>
  <si>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</si>
  <si>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</si>
  <si>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</si>
  <si>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</si>
  <si>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</si>
  <si>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</si>
  <si>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</si>
  <si>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</si>
  <si>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</si>
  <si>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</si>
  <si>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</si>
  <si>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</si>
  <si>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</si>
  <si>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</si>
  <si>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</si>
  <si>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</si>
  <si>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</si>
  <si>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</si>
  <si>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</si>
  <si>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</si>
  <si>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</si>
  <si>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</si>
  <si>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</si>
  <si>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</si>
  <si>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</si>
  <si>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</si>
  <si>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</si>
  <si>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</si>
  <si>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</si>
  <si>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</si>
  <si>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</si>
  <si>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</si>
  <si>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</si>
  <si>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</si>
  <si>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</si>
  <si>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</si>
  <si>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</si>
  <si>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</si>
  <si>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</si>
  <si>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</si>
  <si>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</si>
  <si>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</si>
  <si>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</si>
  <si>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</si>
  <si>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</si>
  <si>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</si>
  <si>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</si>
  <si>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</si>
  <si>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</si>
  <si>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</si>
  <si>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</si>
  <si>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</si>
  <si>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</si>
  <si>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</si>
  <si>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</si>
  <si>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</si>
  <si>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</si>
  <si>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</si>
  <si>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</si>
  <si>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</si>
  <si>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</si>
  <si>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</si>
  <si>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</si>
  <si>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</si>
  <si>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</si>
  <si>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</si>
  <si>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</si>
  <si>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</si>
  <si>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</si>
  <si>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</si>
  <si>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</si>
  <si>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</si>
  <si>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</si>
  <si>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</si>
  <si>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</si>
  <si>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</si>
  <si>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</si>
  <si>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</si>
  <si>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</si>
  <si>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</si>
  <si>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</si>
  <si>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</si>
  <si>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</si>
  <si>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</si>
  <si>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</si>
  <si>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</si>
  <si>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</si>
  <si>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</si>
  <si>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</si>
  <si>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</si>
  <si>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</si>
  <si>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</si>
  <si>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</si>
  <si>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</si>
  <si>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</si>
  <si>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</si>
  <si>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</si>
  <si>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</si>
  <si>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</si>
  <si>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</si>
  <si>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</si>
  <si>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</si>
  <si>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</si>
  <si>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</si>
  <si>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</si>
  <si>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</si>
  <si>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</si>
  <si>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</si>
  <si>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</si>
  <si>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</si>
  <si>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</si>
  <si>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</si>
  <si>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</si>
  <si>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</si>
  <si>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</si>
  <si>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</si>
  <si>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</si>
  <si>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</si>
  <si>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</si>
  <si>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</si>
  <si>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</si>
  <si>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</si>
  <si>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</si>
  <si>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</si>
  <si>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</si>
  <si>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</si>
  <si>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</si>
  <si>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</si>
  <si>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</si>
  <si>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</si>
  <si>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</si>
  <si>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</si>
  <si>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</si>
  <si>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</si>
  <si>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</si>
  <si>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</si>
  <si>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</si>
  <si>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</si>
  <si>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</si>
  <si>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</si>
  <si>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</si>
  <si>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</si>
  <si>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</si>
  <si>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</si>
  <si>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</si>
  <si>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</si>
  <si>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</si>
  <si>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</si>
  <si>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</si>
  <si>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</si>
  <si>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</si>
  <si>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</si>
  <si>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</si>
  <si>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</si>
  <si>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</si>
  <si>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</si>
  <si>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</si>
  <si>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</si>
  <si>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</si>
  <si>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</si>
  <si>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</si>
  <si>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</si>
  <si>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</si>
  <si>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</si>
  <si>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</si>
  <si>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</si>
  <si>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</si>
  <si>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</si>
  <si>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</si>
  <si>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</si>
  <si>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</si>
  <si>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</si>
  <si>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</si>
  <si>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</si>
  <si>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</si>
  <si>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</si>
  <si>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</si>
  <si>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</si>
  <si>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</si>
  <si>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</si>
  <si>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</si>
  <si>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</si>
  <si>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</si>
  <si>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</si>
  <si>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</si>
  <si>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</si>
  <si>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</si>
  <si>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</si>
  <si>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</si>
  <si>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</si>
  <si>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</si>
  <si>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</si>
  <si>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</si>
  <si>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</si>
  <si>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</si>
  <si>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</si>
  <si>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</si>
  <si>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</si>
  <si>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</si>
  <si>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</si>
  <si>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</si>
  <si>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</si>
  <si>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</si>
  <si>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</si>
  <si>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</si>
  <si>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</si>
  <si>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</si>
  <si>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</si>
  <si>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</si>
  <si>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</si>
  <si>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</si>
  <si>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</si>
  <si>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</si>
  <si>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</si>
  <si>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</si>
  <si>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</si>
  <si>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</si>
  <si>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</si>
  <si>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</si>
  <si>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</si>
  <si>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</si>
  <si>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</si>
  <si>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</si>
  <si>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</si>
  <si>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</si>
  <si>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</si>
  <si>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</si>
  <si>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</si>
  <si>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</si>
  <si>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</si>
  <si>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</si>
  <si>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</si>
  <si>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</si>
  <si>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</si>
  <si>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</si>
  <si>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</si>
  <si>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</si>
  <si>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</si>
  <si>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</si>
  <si>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</si>
  <si>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</si>
  <si>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</si>
  <si>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</si>
  <si>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</si>
  <si>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</si>
  <si>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</si>
  <si>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</si>
  <si>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</si>
  <si>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</si>
  <si>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</si>
  <si>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</si>
  <si>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</si>
  <si>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</si>
  <si>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</si>
  <si>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</si>
  <si>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</si>
  <si>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</si>
  <si>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</si>
  <si>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</si>
  <si>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</si>
  <si>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</si>
  <si>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</si>
  <si>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</si>
  <si>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</si>
  <si>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</si>
  <si>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</si>
  <si>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</si>
  <si>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</si>
  <si>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</si>
  <si>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</si>
  <si>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</si>
  <si>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</si>
  <si>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</si>
  <si>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</si>
  <si>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</si>
  <si>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</si>
  <si>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</si>
  <si>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</si>
  <si>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</si>
  <si>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</si>
  <si>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</si>
  <si>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</si>
  <si>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</si>
  <si>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</si>
  <si>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</si>
  <si>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</si>
  <si>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</si>
  <si>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</si>
  <si>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</si>
  <si>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</si>
  <si>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</si>
  <si>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</si>
  <si>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</si>
  <si>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</si>
  <si>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</si>
  <si>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</si>
  <si>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</si>
  <si>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</si>
  <si>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</si>
  <si>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</si>
  <si>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</si>
  <si>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</si>
  <si>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</si>
  <si>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</si>
  <si>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</si>
  <si>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</si>
  <si>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</si>
  <si>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</si>
  <si>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</si>
  <si>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</si>
  <si>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</si>
  <si>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</si>
  <si>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</si>
  <si>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</si>
  <si>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</si>
  <si>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</si>
  <si>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</si>
  <si>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</si>
  <si>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</si>
  <si>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</si>
  <si>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</si>
  <si>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</si>
  <si>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</si>
  <si>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</si>
  <si>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</si>
  <si>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</si>
  <si>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</si>
  <si>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</si>
  <si>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</si>
  <si>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</si>
  <si>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</si>
  <si>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</si>
  <si>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</si>
  <si>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</si>
  <si>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</si>
  <si>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</si>
  <si>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</si>
  <si>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</si>
  <si>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</si>
  <si>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</si>
  <si>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</si>
  <si>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</si>
  <si>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</si>
  <si>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</si>
  <si>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</si>
  <si>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</si>
  <si>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</si>
  <si>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</si>
  <si>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</si>
  <si>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</si>
  <si>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</si>
  <si>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</si>
  <si>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</si>
  <si>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</si>
  <si>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</si>
  <si>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</si>
  <si>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</si>
  <si>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</si>
  <si>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</si>
  <si>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</si>
  <si>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</si>
  <si>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</si>
  <si>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</si>
  <si>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</si>
  <si>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</si>
  <si>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</si>
  <si>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</si>
  <si>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</si>
  <si>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</si>
  <si>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</si>
  <si>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</si>
  <si>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</si>
  <si>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</si>
  <si>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</si>
  <si>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</si>
  <si>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</si>
  <si>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</si>
  <si>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</si>
  <si>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</si>
  <si>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</si>
  <si>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</si>
  <si>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</si>
  <si>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</si>
  <si>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</si>
  <si>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</si>
  <si>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</si>
  <si>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</si>
  <si>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</si>
  <si>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</si>
  <si>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</si>
  <si>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</si>
  <si>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</si>
  <si>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</si>
  <si>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</si>
  <si>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</si>
  <si>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</si>
  <si>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</si>
  <si>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</si>
  <si>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</si>
  <si>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</si>
  <si>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</si>
  <si>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</si>
  <si>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</si>
  <si>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</si>
  <si>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</si>
  <si>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</si>
  <si>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</si>
  <si>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</si>
  <si>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</si>
  <si>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</si>
  <si>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</si>
  <si>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</si>
  <si>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</si>
  <si>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</si>
  <si>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</si>
  <si>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</si>
  <si>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</si>
  <si>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</si>
  <si>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</si>
  <si>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</si>
  <si>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</si>
  <si>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</si>
  <si>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</si>
  <si>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</si>
  <si>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</si>
  <si>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</si>
  <si>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</si>
  <si>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</si>
  <si>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</si>
  <si>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</si>
  <si>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</si>
  <si>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</si>
  <si>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</si>
  <si>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</si>
  <si>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</si>
  <si>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</si>
  <si>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</si>
  <si>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</si>
  <si>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</si>
  <si>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</si>
  <si>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</si>
  <si>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</si>
  <si>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</si>
  <si>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</si>
  <si>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</si>
  <si>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</si>
  <si>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</si>
  <si>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</si>
  <si>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</si>
  <si>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</si>
  <si>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</si>
  <si>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</si>
  <si>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</si>
  <si>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</si>
  <si>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</si>
  <si>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</si>
  <si>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</si>
  <si>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</si>
  <si>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</si>
  <si>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</si>
  <si>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</si>
  <si>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</si>
  <si>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</si>
  <si>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</si>
  <si>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</si>
  <si>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</si>
  <si>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</si>
  <si>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</si>
  <si>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</si>
  <si>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</si>
  <si>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</si>
  <si>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</si>
  <si>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</si>
  <si>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</si>
  <si>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</si>
  <si>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</si>
  <si>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</si>
  <si>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</si>
  <si>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</si>
  <si>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</si>
  <si>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QR CODE LIQUIDA  ITAU4-ANDREZA</t>
  </si>
  <si>
    <t xml:space="preserve">TAR PIX PGT TRANSF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</si>
  <si>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</si>
  <si>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</si>
  <si>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</si>
  <si>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</si>
  <si>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</si>
  <si>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</si>
  <si>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</si>
  <si>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</si>
  <si>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</si>
  <si>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</si>
  <si>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</si>
  <si>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</si>
  <si>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</si>
  <si>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</si>
  <si>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</si>
  <si>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</si>
  <si>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</si>
  <si>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</si>
  <si>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</si>
  <si>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</si>
  <si>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</si>
  <si>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</si>
  <si>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</si>
  <si>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</si>
  <si>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</si>
  <si>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</si>
  <si>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</si>
  <si>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</si>
  <si>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</si>
  <si>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</si>
  <si>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</si>
  <si>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</si>
  <si>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</si>
  <si>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</si>
  <si>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</si>
  <si>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</si>
  <si>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</si>
  <si>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</si>
  <si>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</si>
  <si>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</si>
  <si>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</si>
  <si>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</si>
  <si>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</si>
  <si>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</si>
  <si>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</si>
  <si>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</si>
  <si>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</si>
  <si>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</si>
  <si>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</si>
  <si>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</si>
  <si>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</si>
  <si>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</si>
  <si>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</si>
  <si>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</si>
  <si>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</si>
  <si>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</si>
  <si>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</si>
  <si>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</si>
  <si>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</si>
  <si>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</si>
  <si>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</si>
  <si>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</si>
  <si>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</si>
  <si>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</si>
  <si>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</si>
  <si>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</si>
  <si>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</si>
  <si>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</si>
  <si>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</si>
  <si>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</si>
  <si>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</si>
  <si>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</si>
  <si>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</si>
  <si>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</si>
  <si>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</si>
  <si>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</si>
  <si>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</si>
  <si>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</si>
  <si>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</si>
  <si>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</si>
  <si>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</si>
  <si>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</si>
  <si>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</si>
  <si>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</si>
  <si>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</si>
  <si>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</si>
  <si>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</si>
  <si>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</si>
  <si>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</si>
  <si>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</si>
  <si>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</si>
  <si>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</si>
  <si>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</si>
  <si>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</si>
  <si>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</si>
  <si>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</si>
  <si>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</si>
  <si>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</si>
  <si>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</si>
  <si>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</si>
  <si>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</si>
  <si>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</si>
  <si>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</si>
  <si>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</si>
  <si>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</si>
  <si>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</si>
  <si>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</si>
  <si>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</si>
  <si>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</si>
  <si>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</si>
  <si>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</si>
  <si>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</si>
  <si>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</si>
  <si>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</si>
  <si>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</si>
  <si>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</si>
  <si>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</si>
  <si>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</si>
  <si>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</si>
  <si>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</si>
  <si>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</si>
  <si>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</si>
  <si>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</si>
  <si>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</si>
  <si>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</si>
  <si>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</si>
  <si>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</si>
  <si>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</si>
  <si>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</si>
  <si>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</si>
  <si>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</si>
  <si>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</si>
  <si>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</si>
  <si>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</si>
  <si>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</si>
  <si>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</si>
  <si>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</si>
  <si>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</si>
  <si>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</si>
  <si>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</si>
  <si>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</si>
  <si>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</si>
  <si>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</si>
  <si>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</si>
  <si>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</si>
  <si>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</si>
  <si>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</si>
  <si>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</si>
  <si>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</si>
  <si>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</si>
  <si>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</si>
  <si>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</si>
  <si>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</si>
  <si>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</si>
  <si>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</si>
  <si>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</si>
  <si>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</si>
  <si>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</si>
  <si>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</si>
  <si>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</si>
  <si>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</si>
  <si>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</si>
  <si>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</si>
  <si>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</si>
  <si>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</si>
  <si>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</si>
  <si>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</si>
  <si>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</si>
  <si>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</si>
  <si>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</si>
  <si>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</si>
  <si>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</si>
  <si>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</si>
  <si>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</si>
  <si>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</si>
  <si>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</si>
  <si>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</si>
  <si>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</si>
  <si>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</si>
  <si>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</si>
  <si>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</si>
  <si>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</si>
  <si>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</si>
  <si>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</si>
  <si>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</si>
  <si>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</si>
  <si>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</si>
  <si>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</si>
  <si>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</si>
  <si>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</si>
  <si>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</si>
  <si>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</si>
  <si>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</si>
  <si>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</si>
  <si>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</si>
  <si>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</si>
  <si>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</si>
  <si>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</si>
  <si>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</si>
  <si>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</si>
  <si>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</si>
  <si>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</si>
  <si>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</si>
  <si>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</si>
  <si>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</si>
  <si>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</si>
  <si>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</si>
  <si>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</si>
  <si>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</si>
  <si>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</si>
  <si>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</si>
  <si>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</si>
  <si>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</si>
  <si>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</si>
  <si>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</si>
  <si>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</si>
  <si>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</si>
  <si>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</si>
  <si>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</si>
  <si>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</si>
  <si>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</si>
  <si>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</si>
  <si>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</si>
  <si>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</si>
  <si>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</si>
  <si>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</si>
  <si>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</si>
  <si>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</si>
  <si>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</si>
  <si>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</si>
  <si>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</si>
  <si>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</si>
  <si>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</si>
  <si>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</si>
  <si>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</si>
  <si>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</si>
  <si>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</si>
  <si>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</si>
  <si>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</si>
  <si>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</si>
  <si>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</si>
  <si>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</si>
  <si>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</si>
  <si>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</si>
  <si>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</si>
  <si>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</si>
  <si>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</si>
  <si>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</si>
  <si>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</si>
  <si>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</si>
  <si>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</si>
  <si>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</si>
  <si>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</si>
  <si>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</si>
  <si>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</si>
  <si>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</si>
  <si>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</si>
  <si>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</si>
  <si>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</si>
  <si>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</si>
  <si>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</si>
  <si>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</si>
  <si>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</si>
  <si>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</si>
  <si>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</si>
  <si>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</si>
  <si>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</si>
  <si>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</si>
  <si>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</si>
  <si>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</si>
  <si>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</si>
  <si>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</si>
  <si>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</si>
  <si>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</si>
  <si>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</si>
  <si>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</si>
  <si>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</si>
  <si>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</si>
  <si>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</si>
  <si>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</si>
  <si>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</si>
  <si>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</si>
  <si>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</si>
  <si>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</si>
  <si>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</si>
  <si>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</si>
  <si>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</si>
  <si>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</si>
  <si>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</si>
  <si>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</si>
  <si>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</si>
  <si>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</si>
  <si>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</si>
  <si>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</si>
  <si>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</si>
  <si>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</si>
  <si>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</si>
  <si>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</si>
  <si>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</si>
  <si>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</si>
  <si>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</si>
  <si>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</si>
  <si>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</si>
  <si>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</si>
  <si>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</si>
  <si>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</si>
  <si>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</si>
  <si>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</si>
  <si>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</si>
  <si>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</si>
  <si>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</si>
  <si>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</si>
  <si>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</si>
  <si>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</si>
  <si>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</si>
  <si>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</si>
  <si>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</si>
  <si>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</si>
  <si>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</si>
  <si>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</si>
  <si>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</si>
  <si>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</si>
  <si>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</si>
  <si>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</si>
  <si>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</si>
  <si>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</si>
  <si>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</si>
  <si>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</si>
  <si>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</si>
  <si>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</si>
  <si>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</si>
  <si>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</si>
  <si>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</si>
  <si>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</si>
  <si>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</si>
  <si>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</si>
  <si>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</si>
  <si>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</si>
  <si>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</si>
  <si>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</si>
  <si>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</si>
  <si>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</si>
  <si>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</si>
  <si>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</si>
  <si>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</si>
  <si>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</si>
  <si>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</si>
  <si>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</si>
  <si>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</si>
  <si>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</si>
  <si>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</si>
  <si>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</si>
  <si>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</si>
  <si>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</si>
  <si>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</si>
  <si>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</si>
  <si>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</si>
  <si>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</si>
  <si>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</si>
  <si>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</si>
  <si>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</si>
  <si>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</si>
  <si>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</si>
  <si>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</si>
  <si>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</si>
  <si>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</si>
  <si>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</si>
  <si>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</si>
  <si>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</si>
  <si>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</si>
  <si>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</si>
  <si>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</si>
  <si>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</si>
  <si>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</si>
  <si>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</si>
  <si>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</si>
  <si>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</si>
  <si>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</si>
  <si>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</si>
  <si>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</si>
  <si>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</si>
  <si>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</si>
  <si>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</si>
  <si>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</si>
  <si>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</si>
  <si>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</si>
  <si>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</si>
  <si>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</si>
  <si>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</si>
  <si>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</si>
  <si>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</si>
  <si>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</si>
  <si>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</si>
  <si>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</si>
  <si>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</si>
  <si>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</si>
  <si>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</si>
  <si>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</si>
  <si>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</si>
  <si>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</si>
  <si>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</si>
  <si>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</si>
  <si>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</si>
  <si>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</si>
  <si>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</si>
  <si>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</si>
  <si>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</si>
  <si>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</si>
  <si>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</si>
  <si>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</si>
  <si>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</si>
  <si>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</si>
  <si>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</si>
  <si>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</si>
  <si>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</si>
  <si>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</si>
  <si>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</si>
  <si>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</si>
  <si>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</si>
  <si>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</si>
  <si>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</si>
  <si>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</si>
  <si>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</si>
  <si>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</si>
  <si>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</si>
  <si>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</si>
  <si>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</si>
  <si>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</si>
  <si>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</si>
  <si>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</si>
  <si>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</si>
  <si>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</si>
  <si>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</si>
  <si>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</si>
  <si>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</si>
  <si>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</si>
  <si>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</si>
  <si>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</si>
  <si>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</si>
  <si>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</si>
  <si>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</si>
  <si>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</si>
  <si>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</si>
  <si>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</si>
  <si>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</si>
  <si>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</si>
  <si>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</si>
  <si>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</si>
  <si>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</si>
  <si>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</si>
  <si>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</si>
  <si>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</si>
  <si>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</si>
  <si>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</si>
  <si>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</si>
  <si>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</si>
  <si>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</si>
  <si>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</si>
  <si>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</si>
  <si>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</si>
  <si>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</si>
  <si>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</si>
  <si>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</si>
  <si>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</si>
  <si>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</si>
  <si>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</si>
  <si>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</si>
  <si>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</si>
  <si>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</si>
  <si>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</si>
  <si>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</si>
  <si>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</si>
  <si>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</si>
  <si>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</si>
  <si>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</si>
  <si>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</si>
  <si>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</si>
  <si>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</si>
  <si>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</si>
  <si>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</si>
  <si>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</si>
  <si>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</si>
  <si>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</si>
  <si>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</si>
  <si>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</si>
  <si>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</si>
  <si>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</si>
  <si>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</si>
  <si>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</si>
  <si>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</si>
  <si>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</si>
  <si>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</si>
  <si>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</si>
  <si>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</si>
  <si>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</si>
  <si>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</si>
  <si>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</si>
  <si>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</si>
  <si>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</si>
  <si>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</si>
  <si>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</si>
  <si>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</si>
  <si>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</si>
  <si>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</si>
  <si>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</si>
  <si>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</si>
  <si>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</si>
  <si>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</si>
  <si>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</si>
  <si>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</si>
  <si>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</si>
  <si>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</si>
  <si>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</si>
  <si>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</si>
  <si>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</si>
  <si>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</si>
  <si>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</si>
  <si>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</si>
  <si>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</si>
  <si>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</si>
  <si>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</si>
  <si>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</si>
  <si>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</si>
  <si>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</si>
  <si>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</si>
  <si>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</si>
  <si>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</si>
  <si>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</si>
  <si>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</si>
  <si>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</si>
  <si>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</si>
  <si>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</si>
  <si>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</si>
  <si>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</si>
  <si>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</si>
  <si>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</si>
  <si>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</si>
  <si>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</si>
  <si>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</si>
  <si>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</si>
  <si>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</si>
  <si>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</si>
  <si>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</si>
  <si>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</si>
  <si>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</si>
  <si>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</si>
  <si>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</si>
  <si>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</si>
  <si>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</si>
  <si>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</si>
  <si>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</si>
  <si>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</si>
  <si>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</si>
  <si>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</si>
  <si>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</si>
  <si>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</si>
  <si>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</si>
  <si>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</si>
  <si>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</si>
  <si>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</si>
  <si>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</si>
  <si>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</si>
  <si>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</si>
  <si>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</si>
  <si>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</si>
  <si>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</si>
  <si>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</si>
  <si>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</si>
  <si>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</si>
  <si>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</si>
  <si>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</si>
  <si>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</si>
  <si>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</si>
  <si>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</si>
  <si>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</si>
  <si>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</si>
  <si>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</si>
  <si>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</si>
  <si>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</si>
  <si>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</si>
  <si>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</si>
  <si>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</si>
  <si>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</si>
  <si>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</si>
  <si>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</si>
  <si>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</si>
  <si>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</si>
  <si>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</si>
  <si>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</si>
  <si>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</si>
  <si>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</si>
  <si>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</si>
  <si>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</si>
  <si>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</si>
  <si>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</si>
  <si>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</si>
  <si>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</si>
  <si>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</si>
  <si>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</si>
  <si>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</si>
  <si>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</si>
  <si>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</si>
  <si>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</si>
  <si>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</si>
  <si>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</si>
  <si>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</si>
  <si>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</si>
  <si>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</si>
  <si>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</si>
  <si>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</si>
  <si>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</si>
  <si>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</si>
  <si>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</si>
  <si>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</si>
  <si>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</si>
  <si>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</si>
  <si>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</si>
  <si>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</si>
  <si>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</si>
  <si>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</si>
  <si>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</si>
  <si>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</si>
  <si>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</si>
  <si>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</si>
  <si>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</si>
  <si>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</si>
  <si>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</si>
  <si>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</si>
  <si>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</si>
  <si>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</si>
  <si>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</si>
  <si>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</si>
  <si>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</si>
  <si>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</si>
  <si>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</si>
  <si>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</si>
  <si>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</si>
  <si>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</si>
  <si>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</si>
  <si>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</si>
  <si>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</si>
  <si>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</si>
  <si>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</si>
  <si>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</si>
  <si>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</si>
  <si>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</si>
  <si>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</si>
  <si>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</si>
  <si>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</si>
  <si>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</si>
  <si>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</si>
  <si>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</si>
  <si>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</si>
  <si>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</si>
  <si>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</si>
  <si>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</si>
  <si>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</si>
  <si>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</si>
  <si>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</si>
  <si>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</si>
  <si>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</si>
  <si>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</si>
  <si>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</si>
  <si>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</si>
  <si>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</si>
  <si>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</si>
  <si>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</si>
  <si>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</si>
  <si>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</si>
  <si>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</si>
  <si>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</si>
  <si>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</si>
  <si>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</si>
  <si>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</si>
  <si>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</si>
  <si>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</si>
  <si>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</si>
  <si>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</si>
  <si>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</si>
  <si>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</si>
  <si>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</si>
  <si>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</si>
  <si>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</si>
  <si>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</si>
  <si>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</si>
  <si>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</si>
  <si>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</si>
  <si>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</si>
  <si>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</si>
  <si>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</si>
  <si>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</si>
  <si>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</si>
  <si>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</si>
  <si>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</si>
  <si>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</si>
  <si>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</si>
  <si>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</si>
  <si>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</si>
  <si>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</si>
  <si>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</si>
  <si>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</si>
  <si>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</si>
  <si>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</si>
  <si>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</si>
  <si>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</si>
  <si>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</si>
  <si>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</si>
  <si>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</si>
  <si>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</si>
  <si>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</si>
  <si>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</si>
  <si>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</si>
  <si>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</si>
  <si>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</si>
  <si>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</si>
  <si>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</si>
  <si>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</si>
  <si>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</si>
  <si>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</si>
  <si>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</si>
  <si>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</si>
  <si>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</si>
  <si>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</si>
  <si>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</si>
  <si>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</si>
  <si>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</si>
  <si>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</si>
  <si>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</si>
  <si>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</si>
  <si>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</si>
  <si>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</si>
  <si>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</si>
  <si>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</si>
  <si>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</si>
  <si>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</si>
  <si>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</si>
  <si>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</si>
  <si>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</si>
  <si>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</si>
  <si>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</si>
  <si>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</si>
  <si>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</si>
  <si>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</si>
  <si>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</si>
  <si>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</si>
  <si>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</si>
  <si>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</si>
  <si>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</si>
  <si>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</si>
  <si>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</si>
  <si>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</si>
  <si>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</si>
  <si>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</si>
  <si>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</si>
  <si>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</si>
  <si>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</si>
  <si>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</si>
  <si>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</si>
  <si>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</si>
  <si>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</si>
  <si>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</si>
  <si>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</si>
  <si>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</si>
  <si>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</si>
  <si>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</si>
  <si>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</si>
  <si>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</si>
  <si>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</si>
  <si>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</si>
  <si>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</si>
  <si>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</si>
  <si>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</si>
  <si>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</si>
  <si>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</si>
  <si>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</si>
  <si>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</si>
  <si>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</si>
  <si>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</si>
  <si>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</si>
  <si>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</si>
  <si>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</si>
  <si>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</si>
  <si>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</si>
  <si>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</si>
  <si>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</si>
  <si>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</si>
  <si>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</si>
  <si>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</si>
  <si>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</si>
  <si>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</si>
  <si>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</si>
  <si>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</si>
  <si>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</si>
  <si>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</si>
  <si>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</si>
  <si>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</si>
  <si>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</si>
  <si>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</si>
  <si>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</si>
  <si>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</si>
  <si>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</si>
  <si>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</si>
  <si>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</si>
  <si>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</si>
  <si>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</si>
  <si>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</si>
  <si>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</si>
  <si>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</si>
  <si>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</si>
  <si>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</si>
  <si>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</si>
  <si>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</si>
  <si>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</si>
  <si>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</si>
  <si>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</si>
  <si>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</si>
  <si>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</si>
  <si>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</si>
  <si>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</si>
  <si>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</si>
  <si>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</si>
  <si>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</si>
  <si>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</si>
  <si>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</si>
  <si>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</si>
  <si>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</si>
  <si>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</si>
  <si>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</si>
  <si>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</si>
  <si>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</si>
  <si>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</si>
  <si>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</si>
  <si>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</si>
  <si>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</si>
  <si>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</si>
  <si>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</si>
  <si>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</si>
  <si>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</si>
  <si>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</si>
  <si>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</si>
  <si>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</si>
  <si>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</si>
  <si>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</si>
  <si>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</si>
  <si>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</si>
  <si>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</si>
  <si>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</si>
  <si>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</si>
  <si>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</si>
  <si>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</si>
  <si>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</si>
  <si>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</si>
  <si>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</si>
  <si>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</si>
  <si>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</si>
  <si>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</si>
  <si>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</si>
  <si>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</si>
  <si>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</si>
  <si>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</si>
  <si>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</si>
  <si>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</si>
  <si>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</si>
  <si>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</si>
  <si>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</si>
  <si>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</si>
  <si>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</si>
  <si>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</si>
  <si>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</si>
  <si>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</si>
  <si>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</si>
  <si>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</si>
  <si>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</si>
  <si>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</si>
  <si>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</si>
  <si>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</si>
  <si>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</si>
  <si>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</si>
  <si>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</si>
  <si>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</si>
  <si>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</si>
  <si>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</si>
  <si>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</si>
  <si>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</si>
  <si>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</si>
  <si>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</si>
  <si>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</si>
  <si>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</si>
  <si>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</si>
  <si>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</si>
  <si>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</si>
  <si>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</si>
  <si>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</si>
  <si>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</si>
  <si>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</si>
  <si>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</si>
  <si>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</si>
  <si>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</si>
  <si>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</si>
  <si>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</si>
  <si>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</si>
  <si>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</si>
  <si>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</si>
  <si>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</si>
  <si>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</si>
  <si>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</si>
  <si>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</si>
  <si>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</si>
  <si>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</si>
  <si>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</si>
  <si>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</si>
  <si>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</si>
  <si>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</si>
  <si>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</si>
  <si>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</si>
  <si>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</si>
  <si>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</si>
  <si>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</si>
  <si>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</si>
  <si>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</si>
  <si>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</si>
  <si>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</si>
  <si>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</si>
  <si>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</si>
  <si>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</si>
  <si>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</si>
  <si>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</si>
  <si>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</si>
  <si>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</si>
  <si>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</si>
  <si>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</si>
  <si>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</si>
  <si>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</si>
  <si>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</si>
  <si>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</si>
  <si>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</si>
  <si>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</si>
  <si>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</si>
  <si>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</si>
  <si>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</si>
  <si>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</si>
  <si>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</si>
  <si>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</si>
  <si>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</si>
  <si>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</si>
  <si>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</si>
  <si>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</si>
  <si>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</si>
  <si>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</si>
  <si>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</si>
  <si>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</si>
  <si>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</si>
  <si>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</si>
  <si>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</si>
  <si>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</si>
  <si>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</si>
  <si>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</si>
  <si>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</si>
  <si>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</si>
  <si>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</si>
  <si>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</si>
  <si>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</si>
  <si>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</si>
  <si>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</si>
  <si>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</si>
  <si>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</si>
  <si>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</si>
  <si>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</si>
  <si>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</si>
  <si>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</si>
  <si>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</si>
  <si>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</si>
  <si>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</si>
  <si>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</si>
  <si>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</si>
  <si>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</si>
  <si>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</si>
  <si>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</si>
  <si>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</si>
  <si>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</si>
  <si>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</si>
  <si>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</si>
  <si>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</si>
  <si>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</si>
  <si>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</si>
  <si>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</si>
  <si>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</si>
  <si>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</si>
  <si>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</si>
  <si>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</si>
  <si>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</si>
  <si>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</si>
  <si>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</si>
  <si>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</si>
  <si>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</si>
  <si>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</si>
  <si>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</si>
  <si>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</si>
  <si>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</si>
  <si>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</si>
  <si>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</si>
  <si>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</si>
  <si>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</si>
  <si>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</si>
  <si>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</si>
  <si>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</si>
  <si>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</si>
  <si>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</si>
  <si>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</si>
  <si>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</si>
  <si>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</si>
  <si>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</si>
  <si>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</si>
  <si>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</si>
  <si>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</si>
  <si>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</si>
  <si>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</si>
  <si>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</si>
  <si>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</si>
  <si>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</si>
  <si>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</si>
  <si>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</si>
  <si>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</si>
  <si>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</si>
  <si>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</si>
  <si>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</si>
  <si>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</si>
  <si>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</si>
  <si>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</si>
  <si>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</si>
  <si>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</si>
  <si>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</si>
  <si>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</si>
  <si>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</si>
  <si>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</si>
  <si>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</si>
  <si>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</si>
  <si>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</si>
  <si>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</si>
  <si>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</si>
  <si>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</si>
  <si>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</si>
  <si>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</si>
  <si>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</si>
  <si>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</si>
  <si>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</si>
  <si>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</si>
  <si>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</si>
  <si>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</si>
  <si>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</si>
  <si>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</si>
  <si>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</si>
  <si>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</si>
  <si>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</si>
  <si>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</si>
  <si>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</si>
  <si>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</si>
  <si>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</si>
  <si>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</si>
  <si>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</si>
  <si>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</si>
  <si>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</si>
  <si>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</si>
  <si>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</si>
  <si>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</si>
  <si>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</si>
  <si>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</si>
  <si>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</si>
  <si>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</si>
  <si>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</si>
  <si>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</si>
  <si>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</si>
  <si>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</si>
  <si>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</si>
  <si>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</si>
  <si>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</si>
  <si>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</si>
  <si>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</si>
  <si>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</si>
  <si>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</si>
  <si>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</si>
  <si>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</si>
  <si>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</si>
  <si>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</si>
  <si>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</si>
  <si>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</si>
  <si>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</si>
  <si>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</si>
  <si>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</si>
  <si>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</si>
  <si>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</si>
  <si>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</si>
  <si>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</si>
  <si>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</si>
  <si>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</si>
  <si>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</si>
  <si>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</si>
  <si>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</si>
  <si>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</si>
  <si>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</si>
  <si>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</si>
  <si>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</si>
  <si>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</si>
  <si>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</si>
  <si>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</si>
  <si>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</si>
  <si>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</si>
  <si>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</si>
  <si>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</si>
  <si>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</si>
  <si>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</si>
  <si>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</si>
  <si>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</si>
  <si>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</si>
  <si>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</si>
  <si>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</si>
  <si>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</si>
  <si>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</si>
  <si>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</si>
  <si>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</si>
  <si>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</si>
  <si>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</si>
  <si>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</si>
  <si>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</si>
  <si>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</si>
  <si>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</si>
  <si>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</si>
  <si>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</si>
  <si>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</si>
  <si>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</si>
  <si>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</si>
  <si>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</si>
  <si>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</si>
  <si>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</si>
  <si>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</si>
  <si>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</si>
  <si>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</si>
  <si>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</si>
  <si>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</si>
  <si>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</si>
  <si>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</si>
  <si>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</si>
  <si>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</si>
  <si>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</si>
  <si>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</si>
  <si>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</si>
  <si>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</si>
  <si>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</si>
  <si>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</si>
  <si>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</si>
  <si>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</si>
  <si>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</si>
  <si>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</si>
  <si>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</si>
  <si>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</si>
  <si>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</si>
  <si>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</si>
  <si>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</si>
  <si>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</si>
  <si>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</si>
  <si>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</si>
  <si>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</si>
  <si>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</si>
  <si>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</si>
  <si>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</si>
  <si>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</si>
  <si>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</si>
  <si>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</si>
  <si>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</si>
  <si>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</si>
  <si>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</si>
  <si>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</si>
  <si>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</si>
  <si>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</si>
  <si>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</si>
  <si>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</si>
  <si>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</si>
  <si>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</si>
  <si>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</si>
  <si>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</si>
  <si>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</si>
  <si>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</si>
  <si>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</si>
  <si>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</si>
  <si>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</si>
  <si>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</si>
  <si>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</si>
  <si>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</si>
  <si>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</si>
  <si>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</si>
  <si>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</si>
  <si>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limpeza a lixeira </t>
  </si>
  <si>
    <t xml:space="preserve">compra de tinta para etiquetadora </t>
  </si>
  <si>
    <t xml:space="preserve">conserto balcao açougue </t>
  </si>
  <si>
    <t xml:space="preserve">Pag de título:  Forn: 42-OLIVEIRA E SILVA LTDA. Tit: 4682-01</t>
  </si>
  <si>
    <t xml:space="preserve">Pag de título: ;Forn: 42-OLIVEIRA E SILVA LTDA. Tit: 4681-01</t>
  </si>
  <si>
    <t xml:space="preserve">NF 1002 1/1 -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</si>
  <si>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</si>
  <si>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</si>
  <si>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</si>
  <si>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</si>
  <si>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DIARISTA </t>
  </si>
  <si>
    <t xml:space="preserve">diarista ref inventario mo4-andreza</t>
  </si>
  <si>
    <t xml:space="preserve">NF 1729122 1/3 - ALICIA</t>
  </si>
  <si>
    <t xml:space="preserve">FERIAS FUNCIONARIOS 2025/2026 - ALICIA</t>
  </si>
  <si>
    <t xml:space="preserve">amortizacao garantida itau4-andreza</t>
  </si>
  <si>
    <t xml:space="preserve">NF 7368 1/1 - ALICIA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</si>
  <si>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</si>
  <si>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</si>
  <si>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</si>
  <si>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</si>
  <si>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</si>
  <si>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</si>
  <si>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</si>
  <si>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vt diaria janderson</t>
  </si>
  <si>
    <t xml:space="preserve">diaria andrea </t>
  </si>
  <si>
    <t xml:space="preserve">almoco diaria andrea</t>
  </si>
  <si>
    <t xml:space="preserve">vt diaria andrea</t>
  </si>
  <si>
    <t xml:space="preserve">janta extra folga gilberto</t>
  </si>
  <si>
    <t xml:space="preserve">Pag de título: ; Forn: 10043-60.729.628 LAURENA NUNES CALIXTO. Tit: 1002-01</t>
  </si>
  <si>
    <t xml:space="preserve">Pag de título:  Forn: 42-OLIVEIRA E SILVA LTDA. Tit: 4683-01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</si>
  <si>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</si>
  <si>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</si>
  <si>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</si>
  <si>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</si>
  <si>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</si>
  <si>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</si>
  <si>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</si>
  <si>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</si>
  <si>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</si>
  <si>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</si>
  <si>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</si>
  <si>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</si>
  <si>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COMPRAS 2 CX BANANAS PACOVAN - ALICIA</t>
  </si>
  <si>
    <t xml:space="preserve">ALMOCO DIARIA ANDREA</t>
  </si>
  <si>
    <t xml:space="preserve">VT DIARIA ANDREA</t>
  </si>
  <si>
    <t xml:space="preserve">VT DIARIA JANDERSON</t>
  </si>
  <si>
    <t xml:space="preserve">DEDETIZAÇAO</t>
  </si>
  <si>
    <t xml:space="preserve">Pag de título: ;Forn: 42-OLIVEIRA E SILVA LTDA. Tit: 4694-01</t>
  </si>
  <si>
    <t xml:space="preserve">Pag de título: ;Forn: 42-OLIVEIRA E SILVA LTDA. Tit: 4693-01</t>
  </si>
  <si>
    <t xml:space="preserve">Pag de título:  Forn: 42-OLIVEIRA E SILVA LTDA. Tit: 4695-01</t>
  </si>
  <si>
    <t xml:space="preserve">nf 259631 1/1 - jhonatas</t>
  </si>
  <si>
    <t xml:space="preserve">NF 693 1/1 - ALICIA</t>
  </si>
  <si>
    <t xml:space="preserve">VALE ALIMENTACAO - MES 10/2026 - ALICIA</t>
  </si>
  <si>
    <t xml:space="preserve">NF 165221 1/3 - ALICIA</t>
  </si>
  <si>
    <t xml:space="preserve">NF 31683 1/1 - ALICIA</t>
  </si>
  <si>
    <t xml:space="preserve">ENERGIA MO4 LOJA </t>
  </si>
  <si>
    <t xml:space="preserve">NF 104332 1/1 - ALICIA</t>
  </si>
  <si>
    <t xml:space="preserve">VALE TRANSPORTE - MES 10/2026 -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</si>
  <si>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</si>
  <si>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</si>
  <si>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</si>
  <si>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</si>
  <si>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346 1/1 - ALICIA</t>
  </si>
  <si>
    <t xml:space="preserve">CAPITALIZACAO ITAU 4 PARC 58/60 - KEILA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</si>
  <si>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</si>
  <si>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</si>
  <si>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</si>
  <si>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</si>
  <si>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</si>
  <si>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</si>
  <si>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</si>
  <si>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VALE AGEU 02/10 - JHONATAS</t>
  </si>
  <si>
    <t xml:space="preserve">VALE ANA CARALA 02/10 - JHONATAS </t>
  </si>
  <si>
    <t xml:space="preserve">VALE JAMES 02/10 - JHONATAS </t>
  </si>
  <si>
    <t xml:space="preserve">Pag de título:  Forn: 42-OLIVEIRA E SILVA LTDA. Tit: 4698-01</t>
  </si>
  <si>
    <t xml:space="preserve">Pag de título: ;Forn: 42-OLIVEIRA E SILVA LTDA. Tit: 4699-01</t>
  </si>
  <si>
    <t xml:space="preserve">diaria andrea</t>
  </si>
  <si>
    <t xml:space="preserve">almoco andrea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</si>
  <si>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</si>
  <si>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</si>
  <si>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</si>
  <si>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</si>
  <si>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</si>
  <si>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</si>
  <si>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</si>
  <si>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</si>
  <si>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</si>
  <si>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</si>
  <si>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IOF 6083.60899-9/ C/C</t>
  </si>
  <si>
    <t xml:space="preserve">IOF ITAU 4 </t>
  </si>
  <si>
    <t xml:space="preserve">NF 459 1/1 - COMPRAS CARVAO - ALICIA</t>
  </si>
  <si>
    <t xml:space="preserve">NF 314478 1/3 - ALICIA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</si>
  <si>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</si>
  <si>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</si>
  <si>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</si>
  <si>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</si>
  <si>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</si>
  <si>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Pag de título: ;Forn: 42-OLIVEIRA E SILVA LTDA. Tit: 4702-01</t>
  </si>
  <si>
    <t xml:space="preserve">Pag de título: ; Forn: 10035-J W N DOS SANTOS. Tit: 459-01</t>
  </si>
  <si>
    <t xml:space="preserve">Pag de título:  Forn: 42-OLIVEIRA E SILVA LTDA. Tit: 4701-01</t>
  </si>
  <si>
    <t xml:space="preserve">NF 574257 2/2 - ALICIA</t>
  </si>
  <si>
    <t xml:space="preserve">NF 1018 1/1 COMPRAS BRIGADEIRO - ALICIA</t>
  </si>
  <si>
    <t xml:space="preserve">VALE TRANSPORTE - MES 09/10 -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</si>
  <si>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</si>
  <si>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</si>
  <si>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</si>
  <si>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</si>
  <si>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</si>
  <si>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</si>
  <si>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</si>
  <si>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</si>
  <si>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</si>
  <si>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</si>
  <si>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SALARIO FUNCIONARIOS - ALICIA</t>
  </si>
  <si>
    <t xml:space="preserve">AJUDA DE CUSTO FUNCIONARIO - ALICIA</t>
  </si>
  <si>
    <t xml:space="preserve">NF 2075581 1/3 - ALICIA</t>
  </si>
  <si>
    <t xml:space="preserve">JUROS PARC 10 /48 PARC EMPRESTIMO PARTE MO4 - PAGAR MO5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</si>
  <si>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</si>
  <si>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</si>
  <si>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</si>
  <si>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</si>
  <si>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</si>
  <si>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AJUDA DE CSUTO FUNCIONARIO - ALICIA</t>
  </si>
  <si>
    <t xml:space="preserve">NF 39843 1/1 - ALICIA</t>
  </si>
  <si>
    <t xml:space="preserve">CAP 58/60 ITAU 1-ANDREZA</t>
  </si>
  <si>
    <t xml:space="preserve">JUROS LIMITE  DA CONTA ITAU4-ANDREZA</t>
  </si>
  <si>
    <t xml:space="preserve">DESPESA TAR PIX QR CODE LIQUIDA -ANDREZA</t>
  </si>
  <si>
    <t xml:space="preserve">NF 3033 1/1 - ALICIA</t>
  </si>
  <si>
    <t xml:space="preserve">NF 1449068 1/1 - ALICIA</t>
  </si>
  <si>
    <t xml:space="preserve">compras 2 cx de bananas - alicia</t>
  </si>
  <si>
    <t xml:space="preserve">NF 1469 2/2 - JHONATAS</t>
  </si>
  <si>
    <t xml:space="preserve">NF 1967274 4/5 - ALICIA</t>
  </si>
  <si>
    <t xml:space="preserve">HORA EXTRA AGEU</t>
  </si>
  <si>
    <t xml:space="preserve">DIARIA ANDREIA</t>
  </si>
  <si>
    <t xml:space="preserve">ALMOCO DIARIA ANDREIA</t>
  </si>
  <si>
    <t xml:space="preserve">VT DIARIA ANDREIA</t>
  </si>
  <si>
    <t xml:space="preserve">ANIVERSARIANTE DO MES </t>
  </si>
  <si>
    <t xml:space="preserve">Pag de título: ; Forn: 83-JHONATAS GUSMAO. Tit: 275285-01</t>
  </si>
  <si>
    <t xml:space="preserve">Pag de título: ; Forn: 10053-ALICIA MELO GARCIA. Tit: 275288-01</t>
  </si>
  <si>
    <t xml:space="preserve">Pag de título: ; Forn: 42-OLIVEIRA E SILVA LTDA. Tit: 4710-01</t>
  </si>
  <si>
    <t xml:space="preserve">Pag de título: ; Forn: 41-FRANK DOS SANTOS. Tit: 275283-01</t>
  </si>
  <si>
    <t xml:space="preserve">Pag de título:  Forn: 16-RENATO DE OLIVEIRA AZEVEDO. Tit: 275286-01</t>
  </si>
  <si>
    <t xml:space="preserve">NF 12956 3/3 - ALICIA</t>
  </si>
  <si>
    <t xml:space="preserve">NF 697 1/1 - ALICIA</t>
  </si>
  <si>
    <t xml:space="preserve">NF 1310216 1/1 - ALICIA</t>
  </si>
  <si>
    <t xml:space="preserve">NF 2068001 1/1 - ALICIA</t>
  </si>
  <si>
    <t xml:space="preserve">NF 1363220 1/3 - ALICIA</t>
  </si>
  <si>
    <t xml:space="preserve">nf 226408 3/3 - jhonatas</t>
  </si>
  <si>
    <t xml:space="preserve">NF 176790 1/1 - ALICIA</t>
  </si>
  <si>
    <t xml:space="preserve">NF 177136 1/2 - ALICIA</t>
  </si>
  <si>
    <t xml:space="preserve">NF 15458 1/1 COMPRAS CARLOS VERDURAS - ALICIA</t>
  </si>
  <si>
    <t xml:space="preserve">RECIBO - COMPRAS QUEIJO E CAMARAO - CARLOS VERDURAS - ALICIA</t>
  </si>
  <si>
    <t xml:space="preserve">NF 1729122 2/3 - ALICIA</t>
  </si>
  <si>
    <t xml:space="preserve">nf 1733436 1/2 - alicia</t>
  </si>
  <si>
    <t xml:space="preserve">NF 705 1/1 COMPRAS GELO - ALICIA</t>
  </si>
  <si>
    <t xml:space="preserve">NF 368 1/1 BOLOS MIAZAKY - ALICIA</t>
  </si>
  <si>
    <t xml:space="preserve">NF 7425 1/1 - ALICIA</t>
  </si>
  <si>
    <t xml:space="preserve">NF 15460 2/3 - ALICIA</t>
  </si>
  <si>
    <t xml:space="preserve">NF 1450438  1/1 - ALICIA</t>
  </si>
  <si>
    <t xml:space="preserve">NF 643550 2/2 - ALICIA</t>
  </si>
  <si>
    <t xml:space="preserve">NF 255147 5/5 - ALICIA</t>
  </si>
  <si>
    <t xml:space="preserve">NF 260836 1/1 - ALICIA</t>
  </si>
  <si>
    <t xml:space="preserve">NF 261371 1/1 - ALICIA</t>
  </si>
  <si>
    <t xml:space="preserve">NF 889382 3/3 - ALICIA</t>
  </si>
  <si>
    <t xml:space="preserve">NF 16139 1/1 - ALICIA</t>
  </si>
  <si>
    <t xml:space="preserve">NF 1636655 1/3 -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</si>
  <si>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</si>
  <si>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</si>
  <si>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</si>
  <si>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</si>
  <si>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</si>
  <si>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3041 1/1 -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</si>
  <si>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</si>
  <si>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</si>
  <si>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</si>
  <si>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COMPRAS 2 CX DE BANANAS PRATA - ALICIA</t>
  </si>
  <si>
    <t xml:space="preserve">COMPRAS CHEIRO VERDE , ALFACE E COUVE - ALICIA</t>
  </si>
  <si>
    <t xml:space="preserve">NF 4801 1/2 - ALICIA</t>
  </si>
  <si>
    <t xml:space="preserve">NF 260224 1/1 - ALICIA</t>
  </si>
  <si>
    <t xml:space="preserve">NF 165221 2/3 - ALICIA</t>
  </si>
  <si>
    <t xml:space="preserve">NF 21460 1/2 - ALICIA</t>
  </si>
  <si>
    <t xml:space="preserve">NF 104454 1/1 -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</si>
  <si>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</si>
  <si>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</si>
  <si>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</si>
  <si>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</si>
  <si>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NF 385 1/1 BOLOS MIAZAKI  - ALICIA</t>
  </si>
  <si>
    <t xml:space="preserve">DESPESA CAP 58/60 ITAU 4-ANDREZA</t>
  </si>
  <si>
    <t xml:space="preserve">NF 313677 3/3 - ALICIA</t>
  </si>
  <si>
    <t xml:space="preserve">NF 15539 1/3 - ALICIA</t>
  </si>
  <si>
    <t xml:space="preserve">NF 8215 3/4 - ALICIA</t>
  </si>
  <si>
    <t xml:space="preserve">NF 454782 2/3 - ALICIA</t>
  </si>
  <si>
    <t xml:space="preserve">COMPRAS 19 GRRFA DE ACAI PIX:92991892419 NAILSON GARCES</t>
  </si>
  <si>
    <t xml:space="preserve">NF 575726 1/2 - ALICIA</t>
  </si>
  <si>
    <t xml:space="preserve">NF 218590 1/1 - ALICIA</t>
  </si>
  <si>
    <t xml:space="preserve">NF 2075581 2/3 - ALICIA</t>
  </si>
  <si>
    <t xml:space="preserve">NF 1493 1/1 - ALICIA</t>
  </si>
  <si>
    <t xml:space="preserve">NF 15483 1/1 COMPRAS CARLOS VERDURAS - ALICIA</t>
  </si>
  <si>
    <t xml:space="preserve">RECIBO-COMPRAS OVOS BRANCO PIX:70752555251 DEBORA BARBOSA</t>
  </si>
  <si>
    <t xml:space="preserve">NF 1727705 3/3 - ALICIA </t>
  </si>
  <si>
    <t xml:space="preserve">NF 659528 2/3 - ALICIA</t>
  </si>
  <si>
    <t xml:space="preserve">NF 2988 1/1 -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</si>
  <si>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</si>
  <si>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</si>
  <si>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</si>
  <si>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</si>
  <si>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</si>
  <si>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</si>
  <si>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</si>
  <si>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</si>
  <si>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</si>
  <si>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</si>
  <si>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</si>
  <si>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</si>
  <si>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20930 1/3- ALICIA</t>
  </si>
  <si>
    <t xml:space="preserve">RECIBO - COMPRAS HARINA PAN PIX:991181802 DIS.PALACIOS- ALICIA</t>
  </si>
  <si>
    <t xml:space="preserve">NF 1728525 3/3 - JHONATAS</t>
  </si>
  <si>
    <t xml:space="preserve">ALUGUEL MO4  LOJA - KEILA</t>
  </si>
  <si>
    <t xml:space="preserve">NF 6203 1/1 - ALICIA</t>
  </si>
  <si>
    <t xml:space="preserve">NF 1462808 1/2 - ALICIA</t>
  </si>
  <si>
    <t xml:space="preserve">NF1462116 1/2 - ALICIA</t>
  </si>
  <si>
    <t xml:space="preserve">NF 3975 1/1 - ALICIA</t>
  </si>
  <si>
    <t xml:space="preserve">NF 1363220 2/3 - ALICIA</t>
  </si>
  <si>
    <t xml:space="preserve">NF 15460 3/3 - ALICIA</t>
  </si>
  <si>
    <t xml:space="preserve">PL FABIANO PARC 19/24 </t>
  </si>
  <si>
    <t xml:space="preserve">NF 2075581 3/3 - ALICIA</t>
  </si>
  <si>
    <t xml:space="preserve">NF 2077912 1/1 - ALICIA</t>
  </si>
  <si>
    <t xml:space="preserve">NF 1634060 3/3 = ALICIA</t>
  </si>
  <si>
    <t xml:space="preserve">NF 1636655 2/3 - ALICIA</t>
  </si>
  <si>
    <t xml:space="preserve">NF 1637873 1/3 -ALICIA</t>
  </si>
  <si>
    <t xml:space="preserve">NF 1742270 1/1 - ALICIA</t>
  </si>
  <si>
    <t xml:space="preserve">NF 3253466 3/3 - ALICIA</t>
  </si>
  <si>
    <t xml:space="preserve">NF 1801845 / 1801846 - BOLETO REF  A 2 NOTAS 1/3 - ALICIA</t>
  </si>
  <si>
    <t xml:space="preserve">NF 1967274 5/5 - ALICIA</t>
  </si>
  <si>
    <t xml:space="preserve">NF 1934098 1/1 - ALICIA</t>
  </si>
  <si>
    <t xml:space="preserve">NF 177136 2/2 - ALICIA</t>
  </si>
  <si>
    <t xml:space="preserve">NF 177497 1/2 - ALICIA</t>
  </si>
  <si>
    <t xml:space="preserve">NF 41729 1/1 -ALICIA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</si>
  <si>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</si>
  <si>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</si>
  <si>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</si>
  <si>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</si>
  <si>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1716 1/1 - ALICIA </t>
  </si>
  <si>
    <t xml:space="preserve">NF 3044 1/1 - ALICIA</t>
  </si>
  <si>
    <t xml:space="preserve">NF 15539 2/3 - ALICIA</t>
  </si>
  <si>
    <t xml:space="preserve">NF 1275602 1/3 - ALICIA</t>
  </si>
  <si>
    <t xml:space="preserve">COMPRAS BANANAS PACOVAN PIX:67144863000103 MM COMERCIO</t>
  </si>
  <si>
    <t xml:space="preserve">NF 899016 1/3 - ALICIA</t>
  </si>
  <si>
    <t xml:space="preserve">NF 177204 1/1 - ALICIA</t>
  </si>
  <si>
    <t xml:space="preserve">NF 9093 1/1 - ALICIA</t>
  </si>
  <si>
    <t xml:space="preserve">NF 29780 1/2 - ALICIA</t>
  </si>
  <si>
    <t xml:space="preserve">NF 460923 2/3 - ALICIA</t>
  </si>
  <si>
    <t xml:space="preserve">NF 4801 2/2 - ALICIA</t>
  </si>
  <si>
    <t xml:space="preserve">NF 165221 3/3 - ALICIA</t>
  </si>
  <si>
    <t xml:space="preserve">NF 21460 2/2 -ALICIA</t>
  </si>
  <si>
    <t xml:space="preserve">NF 400177 3/3 - ALICIA</t>
  </si>
  <si>
    <t xml:space="preserve">NF 5351 1/1 - ALICIA</t>
  </si>
  <si>
    <t xml:space="preserve">NF 8215 4/4 - ALICIA</t>
  </si>
  <si>
    <t xml:space="preserve">NF 454782 3/3 - ALICIA</t>
  </si>
  <si>
    <t xml:space="preserve">PARC 08/10 MO4 LOJA - KEILA</t>
  </si>
  <si>
    <t xml:space="preserve">NF 575726 2/2 - ALICIA</t>
  </si>
  <si>
    <t xml:space="preserve">NF 364664 1/3 - ALICIA</t>
  </si>
  <si>
    <t xml:space="preserve">NF 177331 1/1 - ALICIA</t>
  </si>
  <si>
    <t xml:space="preserve">NF 1741464 1/3 - ALICIA</t>
  </si>
  <si>
    <t xml:space="preserve">NF 659528 3/3 - ALICIA</t>
  </si>
  <si>
    <t xml:space="preserve">NF 405931 1/2 - ALICIA</t>
  </si>
  <si>
    <t xml:space="preserve">NF 314478 3/3 - ALICIA</t>
  </si>
  <si>
    <t xml:space="preserve">NF 196632 2/3 - ALICIA</t>
  </si>
  <si>
    <t xml:space="preserve">NF 674664 2/4 - ALICIA</t>
  </si>
  <si>
    <t xml:space="preserve">NF 56986 1/1 -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</si>
  <si>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</si>
  <si>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</si>
  <si>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</si>
  <si>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20930 2/3- ALICIA</t>
  </si>
  <si>
    <t xml:space="preserve">NF 1637873 2/3 -ALICIA</t>
  </si>
  <si>
    <t xml:space="preserve">NF 878536 1/3 - ALICIA</t>
  </si>
  <si>
    <t xml:space="preserve">NF 2325364 1/3 -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</si>
  <si>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</si>
  <si>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</si>
  <si>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</si>
  <si>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</si>
  <si>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NF 1363220 3/3 - ALICIA</t>
  </si>
  <si>
    <t xml:space="preserve">12</t>
  </si>
  <si>
    <t xml:space="preserve">EMPRESTIMO AMPLIAÇAÕ ENERGIA SOLAR MO4 PARC 13X36 - ANDREZA</t>
  </si>
  <si>
    <t xml:space="preserve">NF 15539 3/3 - ALICIA</t>
  </si>
  <si>
    <t xml:space="preserve">PREVIA MENSALIDADE ADVOGADO MO4 - KEILA </t>
  </si>
  <si>
    <t xml:space="preserve">NF 1297225 1/1 - ALICIA</t>
  </si>
  <si>
    <t xml:space="preserve">NF 1636655 3/3 - ALICIA</t>
  </si>
  <si>
    <t xml:space="preserve">NF 3263039 1/3 - ALICIA</t>
  </si>
  <si>
    <t xml:space="preserve">NF 1462808 2/2 - ALICIA</t>
  </si>
  <si>
    <t xml:space="preserve">NF1462116 2/2 - ALICIA</t>
  </si>
  <si>
    <t xml:space="preserve">NF 1801845 / 1801846 - BOLETO REF  A 2 NOTAS 2/3 - ALICIA</t>
  </si>
  <si>
    <t xml:space="preserve">NF 177497 2/2 - ALICIA</t>
  </si>
  <si>
    <t xml:space="preserve">NF 323508 2/3 - ALICIA</t>
  </si>
  <si>
    <t xml:space="preserve">NF 1275602 2/3 - ALICIA</t>
  </si>
  <si>
    <t xml:space="preserve">SEGURO SANTANDER MO4 11/12 - KEILA</t>
  </si>
  <si>
    <t xml:space="preserve">NF1973261 1/3 - ALICIA</t>
  </si>
  <si>
    <t xml:space="preserve">NF 11114 1/1 - ALICIA</t>
  </si>
  <si>
    <t xml:space="preserve">NF 899016 2/3 - ALICIA</t>
  </si>
  <si>
    <t xml:space="preserve">NF 29780 2/2 - ALICIA</t>
  </si>
  <si>
    <t xml:space="preserve">NF 22445 1/3 - ALICIA</t>
  </si>
  <si>
    <t xml:space="preserve">NF 56962 1/3 - ALICIA</t>
  </si>
  <si>
    <t xml:space="preserve">NF 460923 3/3 - ALICIA</t>
  </si>
  <si>
    <t xml:space="preserve">NF 261370 1/1 - ALICIA</t>
  </si>
  <si>
    <t xml:space="preserve">NF 405931 2/2 - ALICIA</t>
  </si>
  <si>
    <t xml:space="preserve">NF 2692 1/1 - ALICIA</t>
  </si>
  <si>
    <t xml:space="preserve">PARC 46/48 EMPRESTIMO ENERGIA SOLAR - KEILA</t>
  </si>
  <si>
    <t xml:space="preserve">NF 364664 2/3 - ALICIA</t>
  </si>
  <si>
    <t xml:space="preserve">NF 1741464 2/3 - ALICIA</t>
  </si>
  <si>
    <t xml:space="preserve">NF 40852 1/1 - ALICIA</t>
  </si>
  <si>
    <t xml:space="preserve">NF 2849 1/1 - ALICIA</t>
  </si>
  <si>
    <t xml:space="preserve">NF 196632 3/3 - ALICIA</t>
  </si>
  <si>
    <t xml:space="preserve">NF 674664 3/4 - ALICIA</t>
  </si>
  <si>
    <t xml:space="preserve">NF 20930 3/3- ALICIA</t>
  </si>
  <si>
    <t xml:space="preserve">NF 1637873 3/3 -ALICIA</t>
  </si>
  <si>
    <t xml:space="preserve">NF 878536 2/3 - ALICIA</t>
  </si>
  <si>
    <t xml:space="preserve">NF 2325364 2/3 - ALICIA</t>
  </si>
  <si>
    <t xml:space="preserve">NF 1987 1/2 - COMPRAS ELETRONICOS - ALICIA</t>
  </si>
  <si>
    <t xml:space="preserve">COMBUSTIVEL FABIANO - ALICIA</t>
  </si>
  <si>
    <t xml:space="preserve">NF 259616 3/10 COMPRAS SMARTPHONE ,AR CONDICIONADO MIDEA </t>
  </si>
  <si>
    <t xml:space="preserve">C.B.D DO NASCIMENTO LTDA</t>
  </si>
  <si>
    <t xml:space="preserve">NF 1340 1/6 - COMPRAS BRINQUEDO - ALICIA</t>
  </si>
  <si>
    <t xml:space="preserve">JHOEL APAESTEGUI VARGAS</t>
  </si>
  <si>
    <t xml:space="preserve">NF 53 1/3 - COMPRAS BRINQUEDOS - ALICIA</t>
  </si>
  <si>
    <t xml:space="preserve">NF 36025 1/3 - ALICIA</t>
  </si>
  <si>
    <t xml:space="preserve">NF 3263039 2/3 - ALICIA</t>
  </si>
  <si>
    <t xml:space="preserve">NF 1801845 / 1801846 - BOLETO REF  A 2 NOTAS 3/3 - ALICIA</t>
  </si>
  <si>
    <t xml:space="preserve">NF 323508 3/3 - ALICIA</t>
  </si>
  <si>
    <t xml:space="preserve">NF 1275602 3/3 - ALICIA</t>
  </si>
  <si>
    <t xml:space="preserve">NF1973261 2/3 - ALICIA</t>
  </si>
  <si>
    <t xml:space="preserve">NF 899016 3/3- ALICIA</t>
  </si>
  <si>
    <t xml:space="preserve">NF 56962 2/3 - ALICIA</t>
  </si>
  <si>
    <t xml:space="preserve">DESPESAS - COMPRAS BANDEJA B1 B2 NF 765831 1/1 - ALICIA</t>
  </si>
  <si>
    <t xml:space="preserve">NF 364664 3/3 - ALICIA</t>
  </si>
  <si>
    <t xml:space="preserve">NF 1741464 3/3 - ALICIA</t>
  </si>
  <si>
    <t xml:space="preserve">NF 899 1/1 - ALICIA</t>
  </si>
  <si>
    <t xml:space="preserve">NF 2707 1/1 - ALICIA</t>
  </si>
  <si>
    <t xml:space="preserve">NF 674664 4/4 - ALICIA</t>
  </si>
  <si>
    <t xml:space="preserve">NF 878536 3/3 - ALICIA</t>
  </si>
  <si>
    <t xml:space="preserve">NF 2325364 3/3 - ALICIA</t>
  </si>
  <si>
    <t xml:space="preserve">NF 22445 2/3 - ALICIA</t>
  </si>
  <si>
    <t xml:space="preserve">PREVIA ENERGIA MO4 </t>
  </si>
  <si>
    <t xml:space="preserve">CAPITALIZACAO ITAU 4 PARC 59/60 - KEILA</t>
  </si>
  <si>
    <t xml:space="preserve">PREVI 11/48 PARC EMPRESTIMO PARTE MO4 - PAGAR MO5</t>
  </si>
  <si>
    <t xml:space="preserve">NF 3263039 3/3 - ALICIA</t>
  </si>
  <si>
    <t xml:space="preserve">PREVIA AGUA MO4 LOJA - KEILA</t>
  </si>
  <si>
    <t xml:space="preserve">NF1973261 3/3 - ALICIA</t>
  </si>
  <si>
    <t xml:space="preserve">NF 56962 3/3 - ALICIA</t>
  </si>
  <si>
    <t xml:space="preserve">NF 36025 2/3 - ALICIA</t>
  </si>
  <si>
    <t xml:space="preserve"> PREVIA SALARIO ELIANA MO4 PARTE ESO</t>
  </si>
  <si>
    <t xml:space="preserve">NF 22445 3/3 - ALICIA</t>
  </si>
  <si>
    <t xml:space="preserve">NF 207582 1/1 - ALICIA</t>
  </si>
  <si>
    <t xml:space="preserve">CURSO NEILA PARTE MO4 PAGAR P MO1 - KEILA</t>
  </si>
  <si>
    <t xml:space="preserve">NF 36025 3/3 - ALICIA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</si>
  <si>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</si>
  <si>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</si>
  <si>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</si>
  <si>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</si>
  <si>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</si>
  <si>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PREVIA MENSALIDADE INSTAGRAM MO4 PARTE - KEILA</t>
  </si>
  <si>
    <t xml:space="preserve">SEGURO SANTANDER MO4 12/12 - KEILA</t>
  </si>
  <si>
    <t xml:space="preserve">PARC 47/48 EMPRESTIMO ENERGIA SOLAR - KEILA</t>
  </si>
  <si>
    <t xml:space="preserve">NF 1987 2/2 - COMPRAS ELETRONICOS - ALICIA</t>
  </si>
  <si>
    <t xml:space="preserve">NF 259616 4/10 COMPRAS SMARTPHONE ,AR CONDICIONADO MIDEA </t>
  </si>
  <si>
    <t xml:space="preserve">NF 1340 2/6 - COMPRAS BRINQUEDO - ALICIA</t>
  </si>
  <si>
    <t xml:space="preserve">NF 53 2/3 - COMPRAS BRINQUEDOS - ALICIA</t>
  </si>
  <si>
    <t xml:space="preserve">CAPITALIZACAO ITAU 4 PARC 60/60 - KEILA</t>
  </si>
  <si>
    <t xml:space="preserve">PREVI 12/48 PARC EMPRESTIMO PARTE MO4 - PAGAR MO5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</si>
  <si>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</si>
  <si>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</si>
  <si>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</si>
  <si>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</si>
  <si>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</si>
  <si>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</si>
  <si>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</si>
  <si>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NF 1340 3/6 - COMPRAS BRINQUEDO - ALICIA</t>
  </si>
  <si>
    <t xml:space="preserve">NF 53 3/3 - COMPRAS BRINQUEDOS - ALICIA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</si>
  <si>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</si>
  <si>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</si>
  <si>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</si>
  <si>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</si>
  <si>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</si>
  <si>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</si>
  <si>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</si>
  <si>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</si>
  <si>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</si>
  <si>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</si>
  <si>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</si>
  <si>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</si>
  <si>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</si>
  <si>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</si>
  <si>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</si>
  <si>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</si>
  <si>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</si>
  <si>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</si>
  <si>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</si>
  <si>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</si>
  <si>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</si>
  <si>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</si>
  <si>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</si>
  <si>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</si>
  <si>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</si>
  <si>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</si>
  <si>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</si>
  <si>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</si>
  <si>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</si>
  <si>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</si>
  <si>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</si>
  <si>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</si>
  <si>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</si>
  <si>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</si>
  <si>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</si>
  <si>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</si>
  <si>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</si>
  <si>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</si>
  <si>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</si>
  <si>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</si>
  <si>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</si>
  <si>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</si>
  <si>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</si>
  <si>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</si>
  <si>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</si>
  <si>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</si>
  <si>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</si>
  <si>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</si>
  <si>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</si>
  <si>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</si>
  <si>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</si>
  <si>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</si>
  <si>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</si>
  <si>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</si>
  <si>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</si>
  <si>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</si>
  <si>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</si>
  <si>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</si>
  <si>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</si>
  <si>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</si>
  <si>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</si>
  <si>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</si>
  <si>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</si>
  <si>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</si>
  <si>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</si>
  <si>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</si>
  <si>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</si>
  <si>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</si>
  <si>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</si>
  <si>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</si>
  <si>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</si>
  <si>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</si>
  <si>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</si>
  <si>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</si>
  <si>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</si>
  <si>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</si>
  <si>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</si>
  <si>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</si>
  <si>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</si>
  <si>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</si>
  <si>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</si>
  <si>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</si>
  <si>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</si>
  <si>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</si>
  <si>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</si>
  <si>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</si>
  <si>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</si>
  <si>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</si>
  <si>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</si>
  <si>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</si>
  <si>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</si>
  <si>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</si>
  <si>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</si>
  <si>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</si>
  <si>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</si>
  <si>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</si>
  <si>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</si>
  <si>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</si>
  <si>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</si>
  <si>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</si>
  <si>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</si>
  <si>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</si>
  <si>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</si>
  <si>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</si>
  <si>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</si>
  <si>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</si>
  <si>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</si>
  <si>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</si>
  <si>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</si>
  <si>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</si>
  <si>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</si>
  <si>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</si>
  <si>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</si>
  <si>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</si>
  <si>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</si>
  <si>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</si>
  <si>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</si>
  <si>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</si>
  <si>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</si>
  <si>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</si>
  <si>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</si>
  <si>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</si>
  <si>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</si>
  <si>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</si>
  <si>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</si>
  <si>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</si>
  <si>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</si>
  <si>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</si>
  <si>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</si>
  <si>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</si>
  <si>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</si>
  <si>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</si>
  <si>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</si>
  <si>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</si>
  <si>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</si>
  <si>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</si>
  <si>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</si>
  <si>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</si>
  <si>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</si>
  <si>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</si>
  <si>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</si>
  <si>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</si>
  <si>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</si>
  <si>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</si>
  <si>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</si>
  <si>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</si>
  <si>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</si>
  <si>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</si>
  <si>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</si>
  <si>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</si>
  <si>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</si>
  <si>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</si>
  <si>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</si>
  <si>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</si>
  <si>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</si>
  <si>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</si>
  <si>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</si>
  <si>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</si>
  <si>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</si>
  <si>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</si>
  <si>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</si>
  <si>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</si>
  <si>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</si>
  <si>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</si>
  <si>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</si>
  <si>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</si>
  <si>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</si>
  <si>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</si>
  <si>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</si>
  <si>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</si>
  <si>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</si>
  <si>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</si>
  <si>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</si>
  <si>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</si>
  <si>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</si>
  <si>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</si>
  <si>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</si>
  <si>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</si>
  <si>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</si>
  <si>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</si>
  <si>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</si>
  <si>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</si>
  <si>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</si>
  <si>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</si>
  <si>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</si>
  <si>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</si>
  <si>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</si>
  <si>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</si>
  <si>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</si>
  <si>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</si>
  <si>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</si>
  <si>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</si>
  <si>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</si>
  <si>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</si>
  <si>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</si>
  <si>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</si>
  <si>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</si>
  <si>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</si>
  <si>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</si>
  <si>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</si>
  <si>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</si>
  <si>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</si>
  <si>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</si>
  <si>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</si>
  <si>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</si>
  <si>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</si>
  <si>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</si>
  <si>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</si>
  <si>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</si>
  <si>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</si>
  <si>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</si>
  <si>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</si>
  <si>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</si>
  <si>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</si>
  <si>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</si>
  <si>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</si>
  <si>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</si>
  <si>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</si>
  <si>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</si>
  <si>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</si>
  <si>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</si>
  <si>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</si>
  <si>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</si>
  <si>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</si>
  <si>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</si>
  <si>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</si>
  <si>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</si>
  <si>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</si>
  <si>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</si>
  <si>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</si>
  <si>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</si>
  <si>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</si>
  <si>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</si>
  <si>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</si>
  <si>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</si>
  <si>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</si>
  <si>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</si>
  <si>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</si>
  <si>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</si>
  <si>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</si>
  <si>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</si>
  <si>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</si>
  <si>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</si>
  <si>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</si>
  <si>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</si>
  <si>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</si>
  <si>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</si>
  <si>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</si>
  <si>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</si>
  <si>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</si>
  <si>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</si>
  <si>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</si>
  <si>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</si>
  <si>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</si>
  <si>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</si>
  <si>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</si>
  <si>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</si>
  <si>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</si>
  <si>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</si>
  <si>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</si>
  <si>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</si>
  <si>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</si>
  <si>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</si>
  <si>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</si>
  <si>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</si>
  <si>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</si>
  <si>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</si>
  <si>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</si>
  <si>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</si>
  <si>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</si>
  <si>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</si>
  <si>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</si>
  <si>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</si>
  <si>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</si>
  <si>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</si>
  <si>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</si>
  <si>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</si>
  <si>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</si>
  <si>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</si>
  <si>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</si>
  <si>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</si>
  <si>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</si>
  <si>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</si>
  <si>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</si>
  <si>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</si>
  <si>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</si>
  <si>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</si>
  <si>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</si>
  <si>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</si>
  <si>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</si>
  <si>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</si>
  <si>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</si>
  <si>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</si>
  <si>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</si>
  <si>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</si>
  <si>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</si>
  <si>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</si>
  <si>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</si>
  <si>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</si>
  <si>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</si>
  <si>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</si>
  <si>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</si>
  <si>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</si>
  <si>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</si>
  <si>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</si>
  <si>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</si>
  <si>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</si>
  <si>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</si>
  <si>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</si>
  <si>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</si>
  <si>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</si>
  <si>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</si>
  <si>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</si>
  <si>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</si>
  <si>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</si>
  <si>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</si>
  <si>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</si>
  <si>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</si>
  <si>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</si>
  <si>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</si>
  <si>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</si>
  <si>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</si>
  <si>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</si>
  <si>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</si>
  <si>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</si>
  <si>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</si>
  <si>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</si>
  <si>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</si>
  <si>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</si>
  <si>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</si>
  <si>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</si>
  <si>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</si>
  <si>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</si>
  <si>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</si>
  <si>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</si>
  <si>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</si>
  <si>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</si>
  <si>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</si>
  <si>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</si>
  <si>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</si>
  <si>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</si>
  <si>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</si>
  <si>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</si>
  <si>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</si>
  <si>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</si>
  <si>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</si>
  <si>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</si>
  <si>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</si>
  <si>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</si>
  <si>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51767165000205</t>
  </si>
  <si>
    <t xml:space="preserve">BOM BOM &amp; CIA</t>
  </si>
  <si>
    <t xml:space="preserve">20</t>
  </si>
  <si>
    <t xml:space="preserve">54755127000301</t>
  </si>
  <si>
    <t xml:space="preserve">33257198000142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</si>
  <si>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</si>
  <si>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</si>
  <si>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</si>
  <si>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</si>
  <si>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</si>
  <si>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</si>
  <si>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</si>
  <si>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</si>
  <si>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</si>
  <si>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</si>
  <si>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</si>
  <si>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</si>
  <si>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</si>
  <si>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</si>
  <si>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</si>
  <si>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</si>
  <si>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</si>
  <si>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</si>
  <si>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</si>
  <si>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</si>
  <si>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</si>
  <si>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</si>
  <si>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</si>
  <si>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</si>
  <si>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</si>
  <si>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</si>
  <si>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</si>
  <si>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</si>
  <si>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</si>
  <si>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</si>
  <si>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</si>
  <si>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</si>
  <si>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</si>
  <si>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</si>
  <si>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</si>
  <si>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</si>
  <si>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</si>
  <si>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</si>
  <si>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</si>
  <si>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</si>
  <si>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</si>
  <si>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</si>
  <si>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</si>
  <si>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</si>
  <si>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</si>
  <si>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</si>
  <si>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</si>
  <si>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</si>
  <si>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</si>
  <si>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</si>
  <si>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</si>
  <si>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</si>
  <si>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</si>
  <si>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</si>
  <si>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</si>
  <si>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</si>
  <si>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</si>
  <si>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</si>
  <si>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</si>
  <si>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</si>
  <si>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</si>
  <si>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</si>
  <si>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</si>
  <si>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</si>
  <si>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</si>
  <si>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</si>
  <si>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</si>
  <si>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</si>
  <si>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</si>
  <si>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</si>
  <si>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</si>
  <si>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</si>
  <si>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</si>
  <si>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</si>
  <si>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</si>
  <si>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</si>
  <si>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</si>
  <si>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</si>
  <si>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</si>
  <si>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</si>
  <si>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</si>
  <si>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</si>
  <si>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</si>
  <si>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</si>
  <si>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</si>
  <si>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</si>
  <si>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</si>
  <si>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</si>
  <si>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</si>
  <si>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</si>
  <si>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</si>
  <si>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</si>
  <si>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</si>
  <si>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</si>
  <si>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</si>
  <si>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</si>
  <si>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</si>
  <si>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</si>
  <si>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</si>
  <si>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</si>
  <si>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</si>
  <si>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</si>
  <si>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</si>
  <si>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</si>
  <si>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</si>
  <si>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</si>
  <si>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</si>
  <si>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</si>
  <si>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</si>
  <si>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</si>
  <si>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</si>
  <si>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</si>
  <si>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</si>
  <si>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</si>
  <si>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</si>
  <si>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</si>
  <si>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</si>
  <si>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</si>
  <si>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</si>
  <si>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</si>
  <si>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</si>
  <si>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</si>
  <si>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</si>
  <si>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</si>
  <si>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</si>
  <si>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</si>
  <si>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</si>
  <si>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</si>
  <si>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</si>
  <si>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</si>
  <si>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</si>
  <si>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</si>
  <si>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</si>
  <si>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</si>
  <si>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</si>
  <si>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</si>
  <si>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</si>
  <si>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</si>
  <si>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</si>
  <si>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</si>
  <si>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</si>
  <si>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</si>
  <si>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</si>
  <si>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</si>
  <si>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</si>
  <si>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</si>
  <si>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</si>
  <si>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</si>
  <si>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</si>
  <si>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</si>
  <si>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</si>
  <si>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</si>
  <si>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</si>
  <si>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</si>
  <si>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</si>
  <si>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</si>
  <si>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</si>
  <si>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</si>
  <si>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</si>
  <si>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</si>
  <si>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</si>
  <si>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</si>
  <si>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</si>
  <si>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</si>
  <si>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</si>
  <si>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</si>
  <si>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</si>
  <si>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</si>
  <si>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</si>
  <si>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</si>
  <si>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</si>
  <si>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</si>
  <si>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</si>
  <si>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</si>
  <si>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</si>
  <si>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</si>
  <si>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</si>
  <si>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</si>
  <si>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</si>
  <si>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</si>
  <si>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</si>
  <si>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</si>
  <si>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</si>
  <si>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</si>
  <si>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</si>
  <si>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</si>
  <si>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</si>
  <si>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</si>
  <si>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</si>
  <si>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</si>
  <si>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200G PRIMICIA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</si>
  <si>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</si>
  <si>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</si>
  <si>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</si>
  <si>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</si>
  <si>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</si>
  <si>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</si>
  <si>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</si>
  <si>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</si>
  <si>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</si>
  <si>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</si>
  <si>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</si>
  <si>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</si>
  <si>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</si>
  <si>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</si>
  <si>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</si>
  <si>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</si>
  <si>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</si>
  <si>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</si>
  <si>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</si>
  <si>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</si>
  <si>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</si>
  <si>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</si>
  <si>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</si>
  <si>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</si>
  <si>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</si>
  <si>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</si>
  <si>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</si>
  <si>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</si>
  <si>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</si>
  <si>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</si>
  <si>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</si>
  <si>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</si>
  <si>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</si>
  <si>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</si>
  <si>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</si>
  <si>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</si>
  <si>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</si>
  <si>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</si>
  <si>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</si>
  <si>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</si>
  <si>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</si>
  <si>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</si>
  <si>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</si>
  <si>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</si>
  <si>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</si>
  <si>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</si>
  <si>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</si>
  <si>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</si>
  <si>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</si>
  <si>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</si>
  <si>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</si>
  <si>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</si>
  <si>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</si>
  <si>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</si>
  <si>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</si>
  <si>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</si>
  <si>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</si>
  <si>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</si>
  <si>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</si>
  <si>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</si>
  <si>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</si>
  <si>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</si>
  <si>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</si>
  <si>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</si>
  <si>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</si>
  <si>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</si>
  <si>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</si>
  <si>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</si>
  <si>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</si>
  <si>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</si>
  <si>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</si>
  <si>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</si>
  <si>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</si>
  <si>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</si>
  <si>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</si>
  <si>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</si>
  <si>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</si>
  <si>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</si>
  <si>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</si>
  <si>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</si>
  <si>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</si>
  <si>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</si>
  <si>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</si>
  <si>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</si>
  <si>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</si>
  <si>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</si>
  <si>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</si>
  <si>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</si>
  <si>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</si>
  <si>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</si>
  <si>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</si>
  <si>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</si>
  <si>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</si>
  <si>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</si>
  <si>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</si>
  <si>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</si>
  <si>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</si>
  <si>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</si>
  <si>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</si>
  <si>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</si>
  <si>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</si>
  <si>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</si>
  <si>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</si>
  <si>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</si>
  <si>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</si>
  <si>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</si>
  <si>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</si>
  <si>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</si>
  <si>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</si>
  <si>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</si>
  <si>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</si>
  <si>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</si>
  <si>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</si>
  <si>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</si>
  <si>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</si>
  <si>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</si>
  <si>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</si>
  <si>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</si>
  <si>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</si>
  <si>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</si>
  <si>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</si>
  <si>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</si>
  <si>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</si>
  <si>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</si>
  <si>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</si>
  <si>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</si>
  <si>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</si>
  <si>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</si>
  <si>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</si>
  <si>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</si>
  <si>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</si>
  <si>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</si>
  <si>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</si>
  <si>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</si>
  <si>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</si>
  <si>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</si>
  <si>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</si>
  <si>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</si>
  <si>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</si>
  <si>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</si>
  <si>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</si>
  <si>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</si>
  <si>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</si>
  <si>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</si>
  <si>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</si>
  <si>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</si>
  <si>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</si>
  <si>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</si>
  <si>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</si>
  <si>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</si>
  <si>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</si>
  <si>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</si>
  <si>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</si>
  <si>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</si>
  <si>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</si>
  <si>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</si>
  <si>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</si>
  <si>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</si>
  <si>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</si>
  <si>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</si>
  <si>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</si>
  <si>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</si>
  <si>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</si>
  <si>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</si>
  <si>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</si>
  <si>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</si>
  <si>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</si>
  <si>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</si>
  <si>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</si>
  <si>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</si>
  <si>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</si>
  <si>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</si>
  <si>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</si>
  <si>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</si>
  <si>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</si>
  <si>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</si>
  <si>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</si>
  <si>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</si>
  <si>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</si>
  <si>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</si>
  <si>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</si>
  <si>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</si>
  <si>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</si>
  <si>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</si>
  <si>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</si>
  <si>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</si>
  <si>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</si>
  <si>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</si>
  <si>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</si>
  <si>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</si>
  <si>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</si>
  <si>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</si>
  <si>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</si>
  <si>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</si>
  <si>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</si>
  <si>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</si>
  <si>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</si>
  <si>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</si>
  <si>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</si>
  <si>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</si>
  <si>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</si>
  <si>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</si>
  <si>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</si>
  <si>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</si>
  <si>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</si>
  <si>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</si>
  <si>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</si>
  <si>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</si>
  <si>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</si>
  <si>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</si>
  <si>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</si>
  <si>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</si>
  <si>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</si>
  <si>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</si>
  <si>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</si>
  <si>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</si>
  <si>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</si>
  <si>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</si>
  <si>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</si>
  <si>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</si>
  <si>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</si>
  <si>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</si>
  <si>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</si>
  <si>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</si>
  <si>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</si>
  <si>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</si>
  <si>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</si>
  <si>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</si>
  <si>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</si>
  <si>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</si>
  <si>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</si>
  <si>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</si>
  <si>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</si>
  <si>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</si>
  <si>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</si>
  <si>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</si>
  <si>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</si>
  <si>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</si>
  <si>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</si>
  <si>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</si>
  <si>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</si>
  <si>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</si>
  <si>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</si>
  <si>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</si>
  <si>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</si>
  <si>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</si>
  <si>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</si>
  <si>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</si>
  <si>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</si>
  <si>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</si>
  <si>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</si>
  <si>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</si>
  <si>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</si>
  <si>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</si>
  <si>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</si>
  <si>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</si>
  <si>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</si>
  <si>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</si>
  <si>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</si>
  <si>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</si>
  <si>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</si>
  <si>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</si>
  <si>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</si>
  <si>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</si>
  <si>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</si>
  <si>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</si>
  <si>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</si>
  <si>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</si>
  <si>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</si>
  <si>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</si>
  <si>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</si>
  <si>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</si>
  <si>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</si>
  <si>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</si>
  <si>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</si>
  <si>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</si>
  <si>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</si>
  <si>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</si>
  <si>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</si>
  <si>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</si>
  <si>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</si>
  <si>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</si>
  <si>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</si>
  <si>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</si>
  <si>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</si>
  <si>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</si>
  <si>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</si>
  <si>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</si>
  <si>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</si>
  <si>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</si>
  <si>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</si>
  <si>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</si>
  <si>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</si>
  <si>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</si>
  <si>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</si>
  <si>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</si>
  <si>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</si>
  <si>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</si>
  <si>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</si>
  <si>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</si>
  <si>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</si>
  <si>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</si>
  <si>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</si>
  <si>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</si>
  <si>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</si>
  <si>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</si>
  <si>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</si>
  <si>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</si>
  <si>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</si>
  <si>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</si>
  <si>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</si>
  <si>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</si>
  <si>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</si>
  <si>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</si>
  <si>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</si>
  <si>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</si>
  <si>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</si>
  <si>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</si>
  <si>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</si>
  <si>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</si>
  <si>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</si>
  <si>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</si>
  <si>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</si>
  <si>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</si>
  <si>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</si>
  <si>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</si>
  <si>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</si>
  <si>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</si>
  <si>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</si>
  <si>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</si>
  <si>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</si>
  <si>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</si>
  <si>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</si>
  <si>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</si>
  <si>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</si>
  <si>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</si>
  <si>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</si>
  <si>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</si>
  <si>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</si>
  <si>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</si>
  <si>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</si>
  <si>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</si>
  <si>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</si>
  <si>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</si>
  <si>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</si>
  <si>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</si>
  <si>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</si>
  <si>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</si>
  <si>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</si>
  <si>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</si>
  <si>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</si>
  <si>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</si>
  <si>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</si>
  <si>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</si>
  <si>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</si>
  <si>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</si>
  <si>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</si>
  <si>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</si>
  <si>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</si>
  <si>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</si>
  <si>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</si>
  <si>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</si>
  <si>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</si>
  <si>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</si>
  <si>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</si>
  <si>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</si>
  <si>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</si>
  <si>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</si>
  <si>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</si>
  <si>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</si>
  <si>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</si>
  <si>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</si>
  <si>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</si>
  <si>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</si>
  <si>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</si>
  <si>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</si>
  <si>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</si>
  <si>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</si>
  <si>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</si>
  <si>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</si>
  <si>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</si>
  <si>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</si>
  <si>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</si>
  <si>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</si>
  <si>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</si>
  <si>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</si>
  <si>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</si>
  <si>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</si>
  <si>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</si>
  <si>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</si>
  <si>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</si>
  <si>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</si>
  <si>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</si>
  <si>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</si>
  <si>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</si>
  <si>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</si>
  <si>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</si>
  <si>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</si>
  <si>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</si>
  <si>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</si>
  <si>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</si>
  <si>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</si>
  <si>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</si>
  <si>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</si>
  <si>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</si>
  <si>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</si>
  <si>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</si>
  <si>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</si>
  <si>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</si>
  <si>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</si>
  <si>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</si>
  <si>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</si>
  <si>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</si>
  <si>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</si>
  <si>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</si>
  <si>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</si>
  <si>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</si>
  <si>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</si>
  <si>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</si>
  <si>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</si>
  <si>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</si>
  <si>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</si>
  <si>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</si>
  <si>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</si>
  <si>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</si>
  <si>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</si>
  <si>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</si>
  <si>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</si>
  <si>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</si>
  <si>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</si>
  <si>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</si>
  <si>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</si>
  <si>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</si>
  <si>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</si>
  <si>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</si>
  <si>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</si>
  <si>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</si>
  <si>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</si>
  <si>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</si>
  <si>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</si>
  <si>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</si>
  <si>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</si>
  <si>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</si>
  <si>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</si>
  <si>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</si>
  <si>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</si>
  <si>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</si>
  <si>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</si>
  <si>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</si>
  <si>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</si>
  <si>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</si>
  <si>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</si>
  <si>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</si>
  <si>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</si>
  <si>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</si>
  <si>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</si>
  <si>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</si>
  <si>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</si>
  <si>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</si>
  <si>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</si>
  <si>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</si>
  <si>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</si>
  <si>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</si>
  <si>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DETERGENTE CONTIGO MACA 500ML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</si>
  <si>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</si>
  <si>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</si>
  <si>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</si>
  <si>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</si>
  <si>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</si>
  <si>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</si>
  <si>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</si>
  <si>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</si>
  <si>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</si>
  <si>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</si>
  <si>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</si>
  <si>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</si>
  <si>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</si>
  <si>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</si>
  <si>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</si>
  <si>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</si>
  <si>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</si>
  <si>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</si>
  <si>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</si>
  <si>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</si>
  <si>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</si>
  <si>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</si>
  <si>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</si>
  <si>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</si>
  <si>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</si>
  <si>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</si>
  <si>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</si>
  <si>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</si>
  <si>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</si>
  <si>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</si>
  <si>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</si>
  <si>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</si>
  <si>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</si>
  <si>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</si>
  <si>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</si>
  <si>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</si>
  <si>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</si>
  <si>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</si>
  <si>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</si>
  <si>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</si>
  <si>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</si>
  <si>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</si>
  <si>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</si>
  <si>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</si>
  <si>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</si>
  <si>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</si>
  <si>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</si>
  <si>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</si>
  <si>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</si>
  <si>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</si>
  <si>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</si>
  <si>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</si>
  <si>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</si>
  <si>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</si>
  <si>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</si>
  <si>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</si>
  <si>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</si>
  <si>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</si>
  <si>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</si>
  <si>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</si>
  <si>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</si>
  <si>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</si>
  <si>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</si>
  <si>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</si>
  <si>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</si>
  <si>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</si>
  <si>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</si>
  <si>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</si>
  <si>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</si>
  <si>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</si>
  <si>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</si>
  <si>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</si>
  <si>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</si>
  <si>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</si>
  <si>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</si>
  <si>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</si>
  <si>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</si>
  <si>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</si>
  <si>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</si>
  <si>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</si>
  <si>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</si>
  <si>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</si>
  <si>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</si>
  <si>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</si>
  <si>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</si>
  <si>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</si>
  <si>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</si>
  <si>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</si>
  <si>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</si>
  <si>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</si>
  <si>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</si>
  <si>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</si>
  <si>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</si>
  <si>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</si>
  <si>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</si>
  <si>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</si>
  <si>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</si>
  <si>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</si>
  <si>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</si>
  <si>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</si>
  <si>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SAND.HAV.TRACK GO MARINHO 41/42</t>
  </si>
  <si>
    <t xml:space="preserve">SAND.HAV.TRACK WAVES BCO.39/40</t>
  </si>
  <si>
    <t xml:space="preserve">SAND.HAV.TRACK WAVES BCO.41/42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</si>
  <si>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</si>
  <si>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</si>
  <si>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</si>
  <si>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</si>
  <si>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</si>
  <si>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</si>
  <si>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</si>
  <si>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35/36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</si>
  <si>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</si>
  <si>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</si>
  <si>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</si>
  <si>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</si>
  <si>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</si>
  <si>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</si>
  <si>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SAND.HAV.TOP D.CL.BC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</si>
  <si>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</si>
  <si>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</si>
  <si>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</si>
  <si>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</si>
  <si>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</si>
  <si>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</si>
  <si>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</si>
  <si>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</si>
  <si>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</si>
  <si>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</si>
  <si>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</si>
  <si>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</si>
  <si>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</si>
  <si>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</si>
  <si>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</si>
  <si>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</si>
  <si>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</si>
  <si>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</si>
  <si>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</si>
  <si>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</si>
  <si>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</si>
  <si>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</si>
  <si>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</si>
  <si>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</si>
  <si>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</si>
  <si>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</si>
  <si>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</si>
  <si>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</si>
  <si>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</si>
  <si>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</si>
  <si>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</si>
  <si>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</si>
  <si>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</si>
  <si>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</si>
  <si>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</si>
  <si>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</si>
  <si>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</si>
  <si>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</si>
  <si>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</si>
  <si>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</si>
  <si>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</si>
  <si>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</si>
  <si>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</si>
  <si>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</si>
  <si>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</si>
  <si>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</si>
  <si>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</si>
  <si>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</si>
  <si>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</si>
  <si>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</si>
  <si>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</si>
  <si>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</si>
  <si>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</si>
  <si>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</si>
  <si>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</si>
  <si>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</si>
  <si>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</si>
  <si>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</si>
  <si>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</si>
  <si>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</si>
  <si>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</si>
  <si>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</si>
  <si>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</si>
  <si>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</si>
  <si>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</si>
  <si>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</si>
  <si>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</si>
  <si>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</si>
  <si>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</si>
  <si>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</si>
  <si>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</si>
  <si>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</si>
  <si>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</si>
  <si>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</si>
  <si>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</si>
  <si>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</si>
  <si>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</si>
  <si>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</si>
  <si>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</si>
  <si>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</si>
  <si>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</si>
  <si>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</si>
  <si>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</si>
  <si>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</si>
  <si>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</si>
  <si>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</si>
  <si>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</si>
  <si>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</si>
  <si>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</si>
  <si>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</si>
  <si>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</si>
  <si>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</si>
  <si>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</si>
  <si>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</si>
  <si>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</si>
  <si>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</si>
  <si>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</si>
  <si>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</si>
  <si>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</si>
  <si>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</si>
  <si>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</si>
  <si>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</si>
  <si>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</si>
  <si>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</si>
  <si>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</si>
  <si>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</si>
  <si>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</si>
  <si>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</si>
  <si>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</si>
  <si>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</si>
  <si>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</si>
  <si>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</si>
  <si>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</si>
  <si>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</si>
  <si>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</si>
  <si>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</si>
  <si>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</si>
  <si>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</si>
  <si>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</si>
  <si>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</si>
  <si>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</si>
  <si>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</si>
  <si>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</si>
  <si>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</si>
  <si>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</si>
  <si>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</si>
  <si>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</si>
  <si>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</si>
  <si>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</si>
  <si>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</si>
  <si>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</si>
  <si>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</si>
  <si>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</si>
  <si>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</si>
  <si>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</si>
  <si>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</si>
  <si>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</si>
  <si>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</si>
  <si>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</si>
  <si>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</si>
  <si>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</si>
  <si>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</si>
  <si>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</si>
  <si>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</si>
  <si>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</si>
  <si>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</si>
  <si>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</si>
  <si>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</si>
  <si>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</si>
  <si>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</si>
  <si>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</si>
  <si>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</si>
  <si>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</si>
  <si>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</si>
  <si>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</si>
  <si>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</si>
  <si>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</si>
  <si>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</si>
  <si>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</si>
  <si>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</si>
  <si>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</si>
  <si>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</si>
  <si>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</si>
  <si>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</si>
  <si>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</si>
  <si>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</si>
  <si>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</si>
  <si>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</si>
  <si>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</si>
  <si>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</si>
  <si>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</si>
  <si>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</si>
  <si>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</si>
  <si>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</si>
  <si>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</si>
  <si>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</si>
  <si>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</si>
  <si>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</si>
  <si>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</si>
  <si>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</si>
  <si>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</si>
  <si>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</si>
  <si>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</si>
  <si>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</si>
  <si>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</si>
  <si>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</si>
  <si>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</si>
  <si>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</si>
  <si>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</si>
  <si>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</si>
  <si>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</si>
  <si>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</si>
  <si>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</si>
  <si>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</si>
  <si>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</si>
  <si>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</si>
  <si>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</si>
  <si>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</si>
  <si>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</si>
  <si>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</si>
  <si>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</si>
  <si>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</si>
  <si>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</si>
  <si>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</si>
  <si>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</si>
  <si>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</si>
  <si>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</si>
  <si>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</si>
  <si>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</si>
  <si>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</si>
  <si>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</si>
  <si>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</si>
  <si>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</si>
  <si>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</si>
  <si>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</si>
  <si>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</si>
  <si>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</si>
  <si>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</si>
  <si>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</si>
  <si>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</si>
  <si>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</si>
  <si>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</si>
  <si>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</si>
  <si>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</si>
  <si>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</si>
  <si>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</si>
  <si>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</si>
  <si>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</si>
  <si>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</si>
  <si>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</si>
  <si>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</si>
  <si>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</si>
  <si>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</si>
  <si>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</si>
  <si>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</si>
  <si>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</si>
  <si>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</si>
  <si>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</si>
  <si>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</si>
  <si>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</si>
  <si>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</si>
  <si>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</si>
  <si>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</si>
  <si>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</si>
  <si>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</si>
  <si>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</si>
  <si>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</si>
  <si>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</si>
  <si>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</si>
  <si>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</si>
  <si>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</si>
  <si>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</si>
  <si>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</si>
  <si>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</si>
  <si>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</si>
  <si>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</si>
  <si>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</si>
  <si>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</si>
  <si>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</si>
  <si>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</si>
  <si>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</si>
  <si>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</si>
  <si>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</si>
  <si>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</si>
  <si>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</si>
  <si>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</si>
  <si>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</si>
  <si>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</si>
  <si>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</si>
  <si>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</si>
  <si>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</si>
  <si>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</si>
  <si>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</si>
  <si>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</si>
  <si>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</si>
  <si>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</si>
  <si>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</si>
  <si>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</si>
  <si>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</si>
  <si>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MINGAU NUTRILON BANA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</si>
  <si>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</si>
  <si>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</si>
  <si>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</si>
  <si>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</si>
  <si>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</si>
  <si>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</si>
  <si>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</si>
  <si>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</si>
  <si>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</si>
  <si>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</si>
  <si>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</si>
  <si>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</si>
  <si>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</si>
  <si>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</si>
  <si>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</si>
  <si>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</si>
  <si>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</si>
  <si>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</si>
  <si>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</si>
  <si>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</si>
  <si>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</si>
  <si>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</si>
  <si>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</si>
  <si>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</si>
  <si>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</si>
  <si>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</si>
  <si>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</si>
  <si>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</si>
  <si>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</si>
  <si>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</si>
  <si>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</si>
  <si>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</si>
  <si>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</si>
  <si>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</si>
  <si>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</si>
  <si>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</si>
  <si>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</si>
  <si>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</si>
  <si>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</si>
  <si>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</si>
  <si>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</si>
  <si>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</si>
  <si>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</si>
  <si>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</si>
  <si>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</si>
  <si>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</si>
  <si>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</si>
  <si>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</si>
  <si>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</si>
  <si>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</si>
  <si>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</si>
  <si>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</si>
  <si>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</si>
  <si>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</si>
  <si>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</si>
  <si>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</si>
  <si>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</si>
  <si>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</si>
  <si>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</si>
  <si>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</si>
  <si>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</si>
  <si>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</si>
  <si>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</si>
  <si>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</si>
  <si>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</si>
  <si>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</si>
  <si>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</si>
  <si>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</si>
  <si>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</si>
  <si>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</si>
  <si>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</si>
  <si>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</si>
  <si>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</si>
  <si>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</si>
  <si>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</si>
  <si>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</si>
  <si>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</si>
  <si>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</si>
  <si>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</si>
  <si>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</si>
  <si>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</si>
  <si>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</si>
  <si>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</si>
  <si>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</si>
  <si>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</si>
  <si>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</si>
  <si>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</si>
  <si>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</si>
  <si>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</si>
  <si>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</si>
  <si>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</si>
  <si>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</si>
  <si>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</si>
  <si>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</si>
  <si>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</si>
  <si>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</si>
  <si>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</si>
  <si>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</si>
  <si>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</si>
  <si>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</si>
  <si>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</si>
  <si>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</si>
  <si>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</si>
  <si>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</si>
  <si>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</si>
  <si>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</si>
  <si>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</si>
  <si>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</si>
  <si>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</si>
  <si>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</si>
  <si>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</si>
  <si>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</si>
  <si>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</si>
  <si>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</si>
  <si>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</si>
  <si>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</si>
  <si>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</si>
  <si>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</si>
  <si>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</si>
  <si>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</si>
  <si>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</si>
  <si>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</si>
  <si>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</si>
  <si>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</si>
  <si>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</si>
  <si>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</si>
  <si>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</si>
  <si>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</si>
  <si>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</si>
  <si>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</si>
  <si>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</si>
  <si>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</si>
  <si>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</si>
  <si>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</si>
  <si>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</si>
  <si>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</si>
  <si>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</si>
  <si>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</si>
  <si>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</si>
  <si>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</si>
  <si>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</si>
  <si>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</si>
  <si>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</si>
  <si>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</si>
  <si>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</si>
  <si>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</si>
  <si>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</si>
  <si>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</si>
  <si>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</si>
  <si>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</si>
  <si>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</si>
  <si>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</si>
  <si>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</si>
  <si>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</si>
  <si>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</si>
  <si>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</si>
  <si>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</si>
  <si>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</si>
  <si>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</si>
  <si>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</si>
  <si>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</si>
  <si>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</si>
  <si>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</si>
  <si>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</si>
  <si>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</si>
  <si>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</si>
  <si>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</si>
  <si>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</si>
  <si>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</si>
  <si>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</si>
  <si>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</si>
  <si>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</si>
  <si>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</si>
  <si>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</si>
  <si>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</si>
  <si>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</si>
  <si>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</si>
  <si>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</si>
  <si>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</si>
  <si>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</si>
  <si>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</si>
  <si>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</si>
  <si>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</si>
  <si>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</si>
  <si>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</si>
  <si>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</si>
  <si>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</si>
  <si>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</si>
  <si>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</si>
  <si>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</si>
  <si>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</si>
  <si>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</si>
  <si>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</si>
  <si>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</si>
  <si>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</si>
  <si>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</si>
  <si>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</si>
  <si>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</si>
  <si>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</si>
  <si>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</si>
  <si>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</si>
  <si>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</si>
  <si>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</si>
  <si>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</si>
  <si>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</si>
  <si>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</si>
  <si>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</si>
  <si>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</si>
  <si>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</si>
  <si>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</si>
  <si>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</si>
  <si>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</si>
  <si>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</si>
  <si>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</si>
  <si>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</si>
  <si>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</si>
  <si>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</si>
  <si>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</si>
  <si>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</si>
  <si>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</si>
  <si>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</si>
  <si>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</si>
  <si>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</si>
  <si>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</si>
  <si>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</si>
  <si>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</si>
  <si>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</si>
  <si>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</si>
  <si>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</si>
  <si>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</si>
  <si>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</si>
  <si>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</si>
  <si>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</si>
  <si>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</si>
  <si>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</si>
  <si>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</si>
  <si>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</si>
  <si>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</si>
  <si>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</si>
  <si>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</si>
  <si>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</si>
  <si>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</si>
  <si>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</si>
  <si>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</si>
  <si>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</si>
  <si>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</si>
  <si>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</si>
  <si>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</si>
  <si>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</si>
  <si>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</si>
  <si>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</si>
  <si>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</si>
  <si>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</si>
  <si>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</si>
  <si>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</si>
  <si>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</si>
  <si>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</si>
  <si>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</si>
  <si>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</si>
  <si>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</si>
  <si>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</si>
  <si>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</si>
  <si>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</si>
  <si>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</si>
  <si>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</si>
  <si>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</si>
  <si>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</si>
  <si>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</si>
  <si>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</si>
  <si>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</si>
  <si>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</si>
  <si>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</si>
  <si>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</si>
  <si>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</si>
  <si>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</si>
  <si>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</si>
  <si>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</si>
  <si>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</si>
  <si>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</si>
  <si>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</si>
  <si>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</si>
  <si>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</si>
  <si>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</si>
  <si>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</si>
  <si>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</si>
  <si>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</si>
  <si>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</si>
  <si>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</si>
  <si>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</si>
  <si>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</si>
  <si>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</si>
  <si>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</si>
  <si>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</si>
  <si>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</si>
  <si>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</si>
  <si>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</si>
  <si>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</si>
  <si>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</si>
  <si>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</si>
  <si>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</si>
  <si>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</si>
  <si>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</si>
  <si>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</si>
  <si>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</si>
  <si>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</si>
  <si>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</si>
  <si>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</si>
  <si>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</si>
  <si>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</si>
  <si>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</si>
  <si>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</si>
  <si>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</si>
  <si>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</si>
  <si>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</si>
  <si>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</si>
  <si>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</si>
  <si>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LARANJA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</si>
  <si>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</si>
  <si>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</si>
  <si>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</si>
  <si>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</si>
  <si>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</si>
  <si>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</si>
  <si>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</si>
  <si>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</si>
  <si>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</si>
  <si>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</si>
  <si>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</si>
  <si>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</si>
  <si>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</si>
  <si>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</si>
  <si>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</si>
  <si>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</si>
  <si>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</si>
  <si>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</si>
  <si>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</si>
  <si>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</si>
  <si>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</si>
  <si>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</si>
  <si>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</si>
  <si>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</si>
  <si>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</si>
  <si>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</si>
  <si>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</si>
  <si>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</si>
  <si>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</si>
  <si>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</si>
  <si>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</si>
  <si>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</si>
  <si>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</si>
  <si>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</si>
  <si>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</si>
  <si>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</si>
  <si>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</si>
  <si>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</si>
  <si>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</si>
  <si>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</si>
  <si>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</si>
  <si>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</si>
  <si>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</si>
  <si>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</si>
  <si>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</si>
  <si>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</si>
  <si>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</si>
  <si>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</si>
  <si>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</si>
  <si>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</si>
  <si>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</si>
  <si>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</si>
  <si>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</si>
  <si>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</si>
  <si>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</si>
  <si>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</si>
  <si>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</si>
  <si>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</si>
  <si>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</si>
  <si>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</si>
  <si>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</si>
  <si>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</si>
  <si>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</si>
  <si>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</si>
  <si>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</si>
  <si>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</si>
  <si>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</si>
  <si>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</si>
  <si>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</si>
  <si>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</si>
  <si>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</si>
  <si>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</si>
  <si>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</si>
  <si>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</si>
  <si>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</si>
  <si>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</si>
  <si>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</si>
  <si>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</si>
  <si>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</si>
  <si>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</si>
  <si>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</si>
  <si>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</si>
  <si>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</si>
  <si>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</si>
  <si>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</si>
  <si>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</si>
  <si>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</si>
  <si>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</si>
  <si>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</si>
  <si>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</si>
  <si>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</si>
  <si>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</si>
  <si>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</si>
  <si>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</si>
  <si>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</si>
  <si>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</si>
  <si>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</si>
  <si>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</si>
  <si>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</si>
  <si>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</si>
  <si>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</si>
  <si>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</si>
  <si>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</si>
  <si>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</si>
  <si>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</si>
  <si>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</si>
  <si>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</si>
  <si>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</si>
  <si>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</si>
  <si>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</si>
  <si>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</si>
  <si>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</si>
  <si>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</si>
  <si>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</si>
  <si>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</si>
  <si>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</si>
  <si>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</si>
  <si>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</si>
  <si>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</si>
  <si>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</si>
  <si>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</si>
  <si>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</si>
  <si>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</si>
  <si>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</si>
  <si>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</si>
  <si>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</si>
  <si>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</si>
  <si>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</si>
  <si>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</si>
  <si>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</si>
  <si>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</si>
  <si>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</si>
  <si>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</si>
  <si>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</si>
  <si>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</si>
  <si>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</si>
  <si>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</si>
  <si>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</si>
  <si>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</si>
  <si>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</si>
  <si>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</si>
  <si>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</si>
  <si>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</si>
  <si>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</si>
  <si>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</si>
  <si>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</si>
  <si>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</si>
  <si>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</si>
  <si>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</si>
  <si>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</si>
  <si>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</si>
  <si>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</si>
  <si>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</si>
  <si>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</si>
  <si>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</si>
  <si>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</si>
  <si>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</si>
  <si>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</si>
  <si>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</si>
  <si>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</si>
  <si>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</si>
  <si>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</si>
  <si>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</si>
  <si>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</si>
  <si>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</si>
  <si>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</si>
  <si>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</si>
  <si>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</si>
  <si>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</si>
  <si>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</si>
  <si>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</si>
  <si>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</si>
  <si>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</si>
  <si>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</si>
  <si>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</si>
  <si>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</si>
  <si>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</si>
  <si>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</si>
  <si>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</si>
  <si>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</si>
  <si>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</si>
  <si>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</si>
  <si>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</si>
  <si>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</si>
  <si>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</si>
  <si>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</si>
  <si>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</si>
  <si>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</si>
  <si>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</si>
  <si>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</si>
  <si>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</si>
  <si>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</si>
  <si>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</si>
  <si>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</si>
  <si>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</si>
  <si>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</si>
  <si>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</si>
  <si>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</si>
  <si>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</si>
  <si>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</si>
  <si>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</si>
  <si>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</si>
  <si>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</si>
  <si>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</si>
  <si>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</si>
  <si>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</si>
  <si>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</si>
  <si>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</si>
  <si>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</si>
  <si>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</si>
  <si>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</si>
  <si>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</si>
  <si>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</si>
  <si>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</si>
  <si>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</si>
  <si>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</si>
  <si>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</si>
  <si>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</si>
  <si>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</si>
  <si>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</si>
  <si>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</si>
  <si>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</si>
  <si>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</si>
  <si>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</si>
  <si>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</si>
  <si>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</si>
  <si>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</si>
  <si>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</si>
  <si>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</si>
  <si>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</si>
  <si>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</si>
  <si>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</si>
  <si>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</si>
  <si>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</si>
  <si>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</si>
  <si>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</si>
  <si>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</si>
  <si>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</si>
  <si>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</si>
  <si>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</si>
  <si>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</si>
  <si>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</si>
  <si>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</si>
  <si>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</si>
  <si>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</si>
  <si>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</si>
  <si>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</si>
  <si>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</si>
  <si>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</si>
  <si>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</si>
  <si>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</si>
  <si>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</si>
  <si>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</si>
  <si>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</si>
  <si>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</si>
  <si>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</si>
  <si>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</si>
  <si>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</si>
  <si>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</si>
  <si>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</si>
  <si>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</si>
  <si>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</si>
  <si>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</si>
  <si>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</si>
  <si>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</si>
  <si>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</si>
  <si>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</si>
  <si>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</si>
  <si>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</si>
  <si>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</si>
  <si>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</si>
  <si>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</si>
  <si>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</si>
  <si>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</si>
  <si>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</si>
  <si>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</si>
  <si>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</si>
  <si>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</si>
  <si>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</si>
  <si>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</si>
  <si>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</si>
  <si>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</si>
  <si>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</si>
  <si>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</si>
  <si>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</si>
  <si>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</si>
  <si>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</si>
  <si>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</si>
  <si>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</si>
  <si>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</si>
  <si>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</si>
  <si>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</si>
  <si>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</si>
  <si>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</si>
  <si>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</si>
  <si>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</si>
  <si>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</si>
  <si>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</si>
  <si>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</si>
  <si>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</si>
  <si>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</si>
  <si>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</si>
  <si>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</si>
  <si>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</si>
  <si>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</si>
  <si>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</si>
  <si>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</si>
  <si>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</si>
  <si>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</si>
  <si>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</si>
  <si>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</si>
  <si>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</si>
  <si>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</si>
  <si>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</si>
  <si>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</si>
  <si>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</si>
  <si>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</si>
  <si>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</si>
  <si>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</si>
  <si>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</si>
  <si>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</si>
  <si>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</si>
  <si>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</si>
  <si>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</si>
  <si>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</si>
  <si>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</si>
  <si>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</si>
  <si>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</si>
  <si>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</si>
  <si>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</si>
  <si>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</si>
  <si>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</si>
  <si>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</si>
  <si>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</si>
  <si>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</si>
  <si>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</si>
  <si>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</si>
  <si>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</si>
  <si>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</si>
  <si>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</si>
  <si>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</si>
  <si>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</si>
  <si>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</si>
  <si>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</si>
  <si>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</si>
  <si>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</si>
  <si>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</si>
  <si>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</si>
  <si>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</si>
  <si>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</si>
  <si>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</si>
  <si>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</si>
  <si>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</si>
  <si>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</si>
  <si>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</si>
  <si>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</si>
  <si>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</si>
  <si>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</si>
  <si>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</si>
  <si>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</si>
  <si>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</si>
  <si>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</si>
  <si>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</si>
  <si>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</si>
  <si>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</si>
  <si>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</si>
  <si>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</si>
  <si>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</si>
  <si>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</si>
  <si>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</si>
  <si>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</si>
  <si>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</si>
  <si>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</si>
  <si>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</si>
  <si>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</si>
  <si>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</si>
  <si>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SACHE PEDIGREE SABOR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</si>
  <si>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</si>
  <si>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</si>
  <si>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</si>
  <si>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</si>
  <si>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</si>
  <si>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</si>
  <si>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</si>
  <si>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</si>
  <si>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</si>
  <si>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</si>
  <si>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</si>
  <si>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</si>
  <si>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</si>
  <si>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</si>
  <si>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</si>
  <si>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</si>
  <si>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</si>
  <si>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</si>
  <si>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</si>
  <si>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</si>
  <si>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</si>
  <si>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</si>
  <si>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</si>
  <si>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</si>
  <si>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</si>
  <si>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</si>
  <si>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</si>
  <si>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</si>
  <si>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</si>
  <si>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</si>
  <si>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</si>
  <si>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</si>
  <si>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</si>
  <si>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</si>
  <si>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</si>
  <si>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</si>
  <si>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</si>
  <si>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</si>
  <si>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</si>
  <si>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</si>
  <si>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</si>
  <si>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</si>
  <si>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</si>
  <si>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</si>
  <si>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</si>
  <si>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</si>
  <si>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</si>
  <si>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</si>
  <si>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</si>
  <si>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</si>
  <si>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</si>
  <si>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</si>
  <si>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</si>
  <si>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</si>
  <si>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</si>
  <si>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</si>
  <si>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</si>
  <si>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</si>
  <si>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</si>
  <si>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</si>
  <si>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</si>
  <si>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</si>
  <si>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</si>
  <si>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</si>
  <si>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</si>
  <si>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</si>
  <si>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</si>
  <si>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</si>
  <si>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</si>
  <si>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</si>
  <si>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</si>
  <si>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</si>
  <si>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</si>
  <si>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</si>
  <si>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</si>
  <si>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</si>
  <si>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</si>
  <si>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</si>
  <si>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</si>
  <si>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</si>
  <si>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</si>
  <si>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</si>
  <si>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</si>
  <si>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</si>
  <si>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</si>
  <si>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</si>
  <si>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</si>
  <si>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</si>
  <si>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</si>
  <si>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</si>
  <si>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</si>
  <si>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</si>
  <si>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</si>
  <si>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</si>
  <si>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</si>
  <si>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</si>
  <si>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</si>
  <si>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</si>
  <si>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</si>
  <si>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</si>
  <si>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</si>
  <si>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</si>
  <si>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</si>
  <si>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</si>
  <si>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</si>
  <si>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</si>
  <si>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</si>
  <si>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</si>
  <si>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</si>
  <si>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</si>
  <si>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</si>
  <si>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</si>
  <si>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</si>
  <si>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</si>
  <si>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</si>
  <si>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 200ML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</si>
  <si>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</si>
  <si>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</si>
  <si>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</si>
  <si>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</si>
  <si>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</si>
  <si>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</si>
  <si>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</si>
  <si>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</si>
  <si>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</si>
  <si>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</si>
  <si>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</si>
  <si>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</si>
  <si>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</si>
  <si>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</si>
  <si>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</si>
  <si>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</si>
  <si>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</si>
  <si>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</si>
  <si>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</si>
  <si>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</si>
  <si>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</si>
  <si>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</si>
  <si>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</si>
  <si>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</si>
  <si>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</si>
  <si>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</si>
  <si>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</si>
  <si>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</si>
  <si>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</si>
  <si>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</si>
  <si>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</si>
  <si>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</si>
  <si>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</si>
  <si>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</si>
  <si>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</si>
  <si>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</si>
  <si>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</si>
  <si>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</si>
  <si>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</si>
  <si>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</si>
  <si>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</si>
  <si>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</si>
  <si>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</si>
  <si>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</si>
  <si>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</si>
  <si>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</si>
  <si>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</si>
  <si>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</si>
  <si>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</si>
  <si>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</si>
  <si>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</si>
  <si>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</si>
  <si>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</si>
  <si>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</si>
  <si>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</si>
  <si>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</si>
  <si>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</si>
  <si>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</si>
  <si>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</si>
  <si>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</si>
  <si>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</si>
  <si>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</si>
  <si>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</si>
  <si>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</si>
  <si>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</si>
  <si>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</si>
  <si>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</si>
  <si>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</si>
  <si>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</si>
  <si>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</si>
  <si>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</si>
  <si>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</si>
  <si>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</si>
  <si>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</si>
  <si>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</si>
  <si>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</si>
  <si>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</si>
  <si>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</si>
  <si>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</si>
  <si>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</si>
  <si>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</si>
  <si>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</si>
  <si>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</si>
  <si>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</si>
  <si>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</si>
  <si>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</si>
  <si>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</si>
  <si>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</si>
  <si>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</si>
  <si>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</si>
  <si>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</si>
  <si>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</si>
  <si>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</si>
  <si>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</si>
  <si>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350G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</si>
  <si>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</si>
  <si>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</si>
  <si>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</si>
  <si>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</si>
  <si>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</si>
  <si>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</si>
  <si>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</si>
  <si>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</si>
  <si>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</si>
  <si>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</si>
  <si>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</si>
  <si>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</si>
  <si>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</si>
  <si>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</si>
  <si>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</si>
  <si>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</si>
  <si>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</si>
  <si>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</si>
  <si>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</si>
  <si>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</si>
  <si>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</si>
  <si>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</si>
  <si>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</si>
  <si>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</si>
  <si>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</si>
  <si>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</si>
  <si>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</si>
  <si>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</si>
  <si>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</si>
  <si>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</si>
  <si>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</si>
  <si>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</si>
  <si>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</si>
  <si>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</si>
  <si>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</si>
  <si>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</si>
  <si>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</si>
  <si>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</si>
  <si>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</si>
  <si>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</si>
  <si>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</si>
  <si>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</si>
  <si>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</si>
  <si>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</si>
  <si>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</si>
  <si>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</si>
  <si>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</si>
  <si>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</si>
  <si>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</si>
  <si>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</si>
  <si>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</si>
  <si>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</si>
  <si>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</si>
  <si>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</si>
  <si>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</si>
  <si>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</si>
  <si>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</si>
  <si>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</si>
  <si>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</si>
  <si>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</si>
  <si>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</si>
  <si>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</si>
  <si>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</si>
  <si>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</si>
  <si>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</si>
  <si>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</si>
  <si>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DORITOS SWEET CHILI 32G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</si>
  <si>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</si>
  <si>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</si>
  <si>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</si>
  <si>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</si>
  <si>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</si>
  <si>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</si>
  <si>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</si>
  <si>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</si>
  <si>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</si>
  <si>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</si>
  <si>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</si>
  <si>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</si>
  <si>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</si>
  <si>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</si>
  <si>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</si>
  <si>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</si>
  <si>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</si>
  <si>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</si>
  <si>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</si>
  <si>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</si>
  <si>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</si>
  <si>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</si>
  <si>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</si>
  <si>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</si>
  <si>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</si>
  <si>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</si>
  <si>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</si>
  <si>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</si>
  <si>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</si>
  <si>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</si>
  <si>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</si>
  <si>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</si>
  <si>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</si>
  <si>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</si>
  <si>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</si>
  <si>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</si>
  <si>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</si>
  <si>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</si>
  <si>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</si>
  <si>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</si>
  <si>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</si>
  <si>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</si>
  <si>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</si>
  <si>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</si>
  <si>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</si>
  <si>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</si>
  <si>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</si>
  <si>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</si>
  <si>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</si>
  <si>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</si>
  <si>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</si>
  <si>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</si>
  <si>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</si>
  <si>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</si>
  <si>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</si>
  <si>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</si>
  <si>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</si>
  <si>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</si>
  <si>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</si>
  <si>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</si>
  <si>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</si>
  <si>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</si>
  <si>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</si>
  <si>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</si>
  <si>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</si>
  <si>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</si>
  <si>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</si>
  <si>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</si>
  <si>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</si>
  <si>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LE-3094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</si>
  <si>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</si>
  <si>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</si>
  <si>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</si>
  <si>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</si>
  <si>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</si>
  <si>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</si>
  <si>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</si>
  <si>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</si>
  <si>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</si>
  <si>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</si>
  <si>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</si>
  <si>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</si>
  <si>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</si>
  <si>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</si>
  <si>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</si>
  <si>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</si>
  <si>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</si>
  <si>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</si>
  <si>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</si>
  <si>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</si>
  <si>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</si>
  <si>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</si>
  <si>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</si>
  <si>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</si>
  <si>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</si>
  <si>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</si>
  <si>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</si>
  <si>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</si>
  <si>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</si>
  <si>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</si>
  <si>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</si>
  <si>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</si>
  <si>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</si>
  <si>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</si>
  <si>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</si>
  <si>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</si>
  <si>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</si>
  <si>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</si>
  <si>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</si>
  <si>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</si>
  <si>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</si>
  <si>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</si>
  <si>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</si>
  <si>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</si>
  <si>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</si>
  <si>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</si>
  <si>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</si>
  <si>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</si>
  <si>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</si>
  <si>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</si>
  <si>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</si>
  <si>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</si>
  <si>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</si>
  <si>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</si>
  <si>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</si>
  <si>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</si>
  <si>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</si>
  <si>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</si>
  <si>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</si>
  <si>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</si>
  <si>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</si>
  <si>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</si>
  <si>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</si>
  <si>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</si>
  <si>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</si>
  <si>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</si>
  <si>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</si>
  <si>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</si>
  <si>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</si>
  <si>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</si>
  <si>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</si>
  <si>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</si>
  <si>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</si>
  <si>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</si>
  <si>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</si>
  <si>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</si>
  <si>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</si>
  <si>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</si>
  <si>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</si>
  <si>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</si>
  <si>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</si>
  <si>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</si>
  <si>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</si>
  <si>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</si>
  <si>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</si>
  <si>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</si>
  <si>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</si>
  <si>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</si>
  <si>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</si>
  <si>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</si>
  <si>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</si>
  <si>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</si>
  <si>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</si>
  <si>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</si>
  <si>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</si>
  <si>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</si>
  <si>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</si>
  <si>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</si>
  <si>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</si>
  <si>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</si>
  <si>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</si>
  <si>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</si>
  <si>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</si>
  <si>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</si>
  <si>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</si>
  <si>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</si>
  <si>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</si>
  <si>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</si>
  <si>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</si>
  <si>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</si>
  <si>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</si>
  <si>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</si>
  <si>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</si>
  <si>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</si>
  <si>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</si>
  <si>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</si>
  <si>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</si>
  <si>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</si>
  <si>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</si>
  <si>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</si>
  <si>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</si>
  <si>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</si>
  <si>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</si>
  <si>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</si>
  <si>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</si>
  <si>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</si>
  <si>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</si>
  <si>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</si>
  <si>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</si>
  <si>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</si>
  <si>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</si>
  <si>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</si>
  <si>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</si>
  <si>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</si>
  <si>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</si>
  <si>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</si>
  <si>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</si>
  <si>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</si>
  <si>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</si>
  <si>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</si>
  <si>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</si>
  <si>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</si>
  <si>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</si>
  <si>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</si>
  <si>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</si>
  <si>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</si>
  <si>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</si>
  <si>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</si>
  <si>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</si>
  <si>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</si>
  <si>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</si>
  <si>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</si>
  <si>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</si>
  <si>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</si>
  <si>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</si>
  <si>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</si>
  <si>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</si>
  <si>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</si>
  <si>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</si>
  <si>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</si>
  <si>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</si>
  <si>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</si>
  <si>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</si>
  <si>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</si>
  <si>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</si>
  <si>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</si>
  <si>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</si>
  <si>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</si>
  <si>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</si>
  <si>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</si>
  <si>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</si>
  <si>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</si>
  <si>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</si>
  <si>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</si>
  <si>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</si>
  <si>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</si>
  <si>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</si>
  <si>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</si>
  <si>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</si>
  <si>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</si>
  <si>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</si>
  <si>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</si>
  <si>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</si>
  <si>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</si>
  <si>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</si>
  <si>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</si>
  <si>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</si>
  <si>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</si>
  <si>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</si>
  <si>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</si>
  <si>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</si>
  <si>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</si>
  <si>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</si>
  <si>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</si>
  <si>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</si>
  <si>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</si>
  <si>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</si>
  <si>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</si>
  <si>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</si>
  <si>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</si>
  <si>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</si>
  <si>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</si>
  <si>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</si>
  <si>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</si>
  <si>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</si>
  <si>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</si>
  <si>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</si>
  <si>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</si>
  <si>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</si>
  <si>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</si>
  <si>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</si>
  <si>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</si>
  <si>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</si>
  <si>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</si>
  <si>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</si>
  <si>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</si>
  <si>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</si>
  <si>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</si>
  <si>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</si>
  <si>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</si>
  <si>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</si>
  <si>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</si>
  <si>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</si>
  <si>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</si>
  <si>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</si>
  <si>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</si>
  <si>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</si>
  <si>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</si>
  <si>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</si>
  <si>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</si>
  <si>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</si>
  <si>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</si>
  <si>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</si>
  <si>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</si>
  <si>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</si>
  <si>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</si>
  <si>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</si>
  <si>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</si>
  <si>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</si>
  <si>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</si>
  <si>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</si>
  <si>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</si>
  <si>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</si>
  <si>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</si>
  <si>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</si>
  <si>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</si>
  <si>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</si>
  <si>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</si>
  <si>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</si>
  <si>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</si>
  <si>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</si>
  <si>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</si>
  <si>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</si>
  <si>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</si>
  <si>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</si>
  <si>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</si>
  <si>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</si>
  <si>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</si>
  <si>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</si>
  <si>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</si>
  <si>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</si>
  <si>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</si>
  <si>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</si>
  <si>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</si>
  <si>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</si>
  <si>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</si>
  <si>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</si>
  <si>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</si>
  <si>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</si>
  <si>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</si>
  <si>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</si>
  <si>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</si>
  <si>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</si>
  <si>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</si>
  <si>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</si>
  <si>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</si>
  <si>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</si>
  <si>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</si>
  <si>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</si>
  <si>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</si>
  <si>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</si>
  <si>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</si>
  <si>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</si>
  <si>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</si>
  <si>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</si>
  <si>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</si>
  <si>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</si>
  <si>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</si>
  <si>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</si>
  <si>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</si>
  <si>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</si>
  <si>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</si>
  <si>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</si>
  <si>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</si>
  <si>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</si>
  <si>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</si>
  <si>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</si>
  <si>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</si>
  <si>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</si>
  <si>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</si>
  <si>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</si>
  <si>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</si>
  <si>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</si>
  <si>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</si>
  <si>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</si>
  <si>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</si>
  <si>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</si>
  <si>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</si>
  <si>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</si>
  <si>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</si>
  <si>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</si>
  <si>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</si>
  <si>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</si>
  <si>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</si>
  <si>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</si>
  <si>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</si>
  <si>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</si>
  <si>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</si>
  <si>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</si>
  <si>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</si>
  <si>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</si>
  <si>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</si>
  <si>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</si>
  <si>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</si>
  <si>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</si>
  <si>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</si>
  <si>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</si>
  <si>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</si>
  <si>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</si>
  <si>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</si>
  <si>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</si>
  <si>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</si>
  <si>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</si>
  <si>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</si>
  <si>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</si>
  <si>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</si>
  <si>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</si>
  <si>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</si>
  <si>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</si>
  <si>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</si>
  <si>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</si>
  <si>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</si>
  <si>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</si>
  <si>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</si>
  <si>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</si>
  <si>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</si>
  <si>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</si>
  <si>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</si>
  <si>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</si>
  <si>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</si>
  <si>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</si>
  <si>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</si>
  <si>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</si>
  <si>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</si>
  <si>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</si>
  <si>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</si>
  <si>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</si>
  <si>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</si>
  <si>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</si>
  <si>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</si>
  <si>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</si>
  <si>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</si>
  <si>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</si>
  <si>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</si>
  <si>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</si>
  <si>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</si>
  <si>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</si>
  <si>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</si>
  <si>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</si>
  <si>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</si>
  <si>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</si>
  <si>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</si>
  <si>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</si>
  <si>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</si>
  <si>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</si>
  <si>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</si>
  <si>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</si>
  <si>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</si>
  <si>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</si>
  <si>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</si>
  <si>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</si>
  <si>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</si>
  <si>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</si>
  <si>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</si>
  <si>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</si>
  <si>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</si>
  <si>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</si>
  <si>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</si>
  <si>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</si>
  <si>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</si>
  <si>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</si>
  <si>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</si>
  <si>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</si>
  <si>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</si>
  <si>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</si>
  <si>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</si>
  <si>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</si>
  <si>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</si>
  <si>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ROXO 230G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</si>
  <si>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</si>
  <si>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</si>
  <si>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</si>
  <si>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</si>
  <si>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</si>
  <si>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</si>
  <si>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</si>
  <si>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</si>
  <si>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</si>
  <si>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</si>
  <si>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</si>
  <si>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</si>
  <si>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</si>
  <si>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</si>
  <si>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</si>
  <si>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</si>
  <si>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</si>
  <si>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</si>
  <si>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</si>
  <si>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</si>
  <si>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</si>
  <si>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</si>
  <si>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</si>
  <si>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</si>
  <si>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</si>
  <si>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</si>
  <si>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</si>
  <si>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</si>
  <si>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</si>
  <si>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</si>
  <si>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</si>
  <si>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</si>
  <si>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</si>
  <si>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</si>
  <si>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</si>
  <si>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</si>
  <si>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</si>
  <si>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</si>
  <si>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</si>
  <si>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</si>
  <si>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</si>
  <si>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</si>
  <si>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</si>
  <si>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</si>
  <si>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</si>
  <si>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</si>
  <si>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</si>
  <si>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</si>
  <si>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</si>
  <si>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</si>
  <si>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</si>
  <si>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</si>
  <si>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</si>
  <si>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</si>
  <si>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</si>
  <si>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</si>
  <si>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</si>
  <si>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</si>
  <si>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</si>
  <si>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</si>
  <si>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</si>
  <si>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</si>
  <si>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</si>
  <si>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</si>
  <si>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</si>
  <si>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</si>
  <si>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</si>
  <si>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</si>
  <si>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</si>
  <si>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</si>
  <si>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</si>
  <si>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</si>
  <si>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</si>
  <si>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</si>
  <si>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</si>
  <si>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</si>
  <si>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</si>
  <si>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</si>
  <si>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</si>
  <si>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</si>
  <si>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</si>
  <si>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</si>
  <si>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</si>
  <si>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</si>
  <si>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</si>
  <si>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</si>
  <si>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</si>
  <si>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</si>
  <si>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</si>
  <si>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</si>
  <si>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</si>
  <si>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</si>
  <si>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</si>
  <si>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</si>
  <si>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</si>
  <si>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</si>
  <si>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</si>
  <si>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</si>
  <si>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</si>
  <si>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</si>
  <si>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</si>
  <si>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</si>
  <si>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</si>
  <si>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</si>
  <si>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</si>
  <si>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</si>
  <si>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</si>
  <si>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</si>
  <si>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</si>
  <si>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</si>
  <si>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</si>
  <si>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</si>
  <si>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</si>
  <si>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</si>
  <si>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</si>
  <si>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</si>
  <si>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</si>
  <si>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</si>
  <si>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</si>
  <si>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</si>
  <si>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</si>
  <si>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</si>
  <si>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</si>
  <si>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</si>
  <si>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</si>
  <si>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</si>
  <si>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</si>
  <si>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</si>
  <si>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</si>
  <si>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</si>
  <si>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</si>
  <si>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</si>
  <si>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</si>
  <si>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</si>
  <si>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</si>
  <si>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</si>
  <si>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</si>
  <si>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</si>
  <si>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</si>
  <si>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</si>
  <si>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</si>
  <si>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</si>
  <si>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</si>
  <si>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</si>
  <si>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</si>
  <si>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</si>
  <si>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</si>
  <si>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</si>
  <si>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</si>
  <si>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</si>
  <si>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</si>
  <si>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</si>
  <si>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</si>
  <si>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</si>
  <si>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</si>
  <si>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</si>
  <si>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</si>
  <si>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</si>
  <si>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</si>
  <si>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</si>
  <si>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</si>
  <si>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</si>
  <si>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</si>
  <si>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</si>
  <si>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</si>
  <si>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</si>
  <si>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</si>
  <si>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</si>
  <si>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</si>
  <si>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</si>
  <si>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</si>
  <si>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</si>
  <si>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</si>
  <si>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</si>
  <si>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</si>
  <si>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</si>
  <si>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</si>
  <si>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</si>
  <si>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</si>
  <si>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</si>
  <si>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</si>
  <si>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</si>
  <si>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</si>
  <si>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</si>
  <si>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</si>
  <si>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</si>
  <si>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</si>
  <si>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</si>
  <si>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</si>
  <si>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</si>
  <si>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</si>
  <si>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</si>
  <si>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</si>
  <si>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</si>
  <si>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</si>
  <si>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</si>
  <si>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</si>
  <si>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</si>
  <si>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</si>
  <si>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</si>
  <si>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</si>
  <si>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</si>
  <si>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</si>
  <si>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</si>
  <si>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</si>
  <si>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</si>
  <si>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</si>
  <si>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</si>
  <si>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</si>
  <si>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</si>
  <si>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</si>
  <si>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</si>
  <si>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</si>
  <si>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</si>
  <si>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</si>
  <si>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</si>
  <si>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</si>
  <si>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</si>
  <si>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</si>
  <si>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</si>
  <si>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</si>
  <si>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</si>
  <si>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</si>
  <si>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</si>
  <si>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</si>
  <si>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</si>
  <si>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</si>
  <si>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</si>
  <si>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</si>
  <si>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</si>
  <si>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</si>
  <si>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</si>
  <si>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</si>
  <si>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</si>
  <si>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</si>
  <si>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</si>
  <si>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</si>
  <si>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</si>
  <si>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</si>
  <si>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</si>
  <si>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</si>
  <si>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</si>
  <si>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</si>
  <si>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</si>
  <si>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</si>
  <si>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</si>
  <si>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</si>
  <si>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</si>
  <si>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</si>
  <si>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</si>
  <si>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</si>
  <si>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</si>
  <si>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</si>
  <si>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</si>
  <si>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</si>
  <si>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</si>
  <si>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</si>
  <si>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</si>
  <si>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</si>
  <si>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</si>
  <si>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</si>
  <si>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</si>
  <si>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</si>
  <si>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</si>
  <si>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</si>
  <si>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</si>
  <si>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</si>
  <si>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</si>
  <si>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</si>
  <si>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</si>
  <si>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</si>
  <si>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</si>
  <si>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</si>
  <si>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</si>
  <si>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</si>
  <si>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</si>
  <si>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</si>
  <si>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</si>
  <si>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</si>
  <si>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</si>
  <si>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</si>
  <si>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</si>
  <si>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</si>
  <si>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</si>
  <si>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</si>
  <si>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</si>
  <si>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</si>
  <si>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</si>
  <si>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</si>
  <si>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</si>
  <si>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</si>
  <si>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</si>
  <si>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</si>
  <si>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</si>
  <si>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</si>
  <si>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</si>
  <si>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</si>
  <si>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</si>
  <si>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</si>
  <si>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</si>
  <si>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</si>
  <si>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</si>
  <si>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</si>
  <si>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</si>
  <si>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</si>
  <si>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</si>
  <si>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</si>
  <si>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</si>
  <si>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</si>
  <si>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</si>
  <si>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</si>
  <si>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</si>
  <si>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</si>
  <si>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</si>
  <si>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</si>
  <si>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</si>
  <si>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</si>
  <si>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</si>
  <si>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</si>
  <si>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</si>
  <si>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</si>
  <si>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</si>
  <si>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</si>
  <si>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</si>
  <si>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</si>
  <si>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</si>
  <si>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</si>
  <si>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</si>
  <si>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</si>
  <si>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</si>
  <si>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</si>
  <si>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</si>
  <si>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</si>
  <si>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</si>
  <si>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</si>
  <si>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</si>
  <si>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</si>
  <si>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</si>
  <si>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</si>
  <si>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</si>
  <si>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</si>
  <si>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</si>
  <si>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</si>
  <si>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</si>
  <si>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</si>
  <si>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</si>
  <si>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</si>
  <si>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</si>
  <si>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</si>
  <si>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</si>
  <si>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</si>
  <si>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</si>
  <si>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</si>
  <si>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</si>
  <si>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</si>
  <si>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</si>
  <si>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</si>
  <si>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</si>
  <si>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</si>
  <si>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</si>
  <si>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</si>
  <si>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</si>
  <si>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</si>
  <si>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</si>
  <si>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</si>
  <si>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</si>
  <si>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</si>
  <si>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</si>
  <si>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</si>
  <si>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</si>
  <si>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</si>
  <si>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</si>
  <si>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</si>
  <si>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</si>
  <si>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</si>
  <si>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</si>
  <si>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</si>
  <si>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</si>
  <si>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</si>
  <si>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</si>
  <si>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</si>
  <si>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</si>
  <si>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</si>
  <si>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</si>
  <si>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</si>
  <si>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</si>
  <si>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</si>
  <si>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</si>
  <si>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</si>
  <si>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</si>
  <si>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</si>
  <si>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</si>
  <si>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</si>
  <si>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</si>
  <si>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</si>
  <si>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</si>
  <si>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</si>
  <si>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</si>
  <si>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</si>
  <si>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</si>
  <si>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</si>
  <si>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</si>
  <si>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</si>
  <si>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</si>
  <si>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</si>
  <si>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</si>
  <si>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</si>
  <si>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</si>
  <si>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</si>
  <si>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</si>
  <si>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</si>
  <si>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</si>
  <si>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</si>
  <si>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</si>
  <si>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</si>
  <si>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</si>
  <si>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</si>
  <si>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</si>
  <si>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</si>
  <si>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</si>
  <si>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</si>
  <si>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</si>
  <si>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</si>
  <si>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</si>
  <si>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</si>
  <si>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</si>
  <si>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</si>
  <si>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</si>
  <si>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</si>
  <si>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</si>
  <si>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</si>
  <si>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</si>
  <si>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</si>
  <si>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</si>
  <si>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</si>
  <si>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</si>
  <si>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</si>
  <si>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</si>
  <si>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</si>
  <si>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</si>
  <si>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</si>
  <si>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</si>
  <si>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</si>
  <si>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</si>
  <si>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</si>
  <si>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</si>
  <si>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</si>
  <si>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</si>
  <si>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</si>
  <si>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</si>
  <si>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</si>
  <si>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</si>
  <si>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</si>
  <si>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</si>
  <si>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</si>
  <si>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</si>
  <si>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</si>
  <si>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</si>
  <si>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</si>
  <si>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</si>
  <si>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</si>
  <si>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</si>
  <si>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</si>
  <si>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</si>
  <si>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</si>
  <si>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</si>
  <si>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</si>
  <si>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</si>
  <si>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</si>
  <si>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</si>
  <si>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</si>
  <si>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</si>
  <si>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</si>
  <si>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</si>
  <si>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</si>
  <si>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</si>
  <si>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</si>
  <si>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</si>
  <si>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</si>
  <si>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</si>
  <si>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</si>
  <si>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</si>
  <si>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</si>
  <si>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</si>
  <si>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</si>
  <si>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</si>
  <si>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</si>
  <si>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</si>
  <si>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</si>
  <si>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</si>
  <si>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</si>
  <si>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</si>
  <si>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</si>
  <si>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</si>
  <si>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</si>
  <si>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</si>
  <si>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</si>
  <si>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</si>
  <si>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</si>
  <si>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</si>
  <si>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</si>
  <si>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</si>
  <si>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</si>
  <si>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</si>
  <si>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</si>
  <si>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</si>
  <si>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</si>
  <si>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</si>
  <si>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</si>
  <si>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</si>
  <si>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</si>
  <si>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</si>
  <si>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</si>
  <si>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</si>
  <si>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</si>
  <si>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</si>
  <si>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</si>
  <si>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</si>
  <si>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</si>
  <si>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</si>
  <si>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</si>
  <si>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</si>
  <si>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</si>
  <si>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</si>
  <si>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</si>
  <si>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</si>
  <si>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</si>
  <si>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</si>
  <si>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</si>
  <si>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</si>
  <si>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</si>
  <si>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</si>
  <si>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</si>
  <si>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</si>
  <si>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</si>
  <si>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</si>
  <si>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</si>
  <si>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</si>
  <si>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</si>
  <si>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</si>
  <si>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</si>
  <si>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</si>
  <si>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</si>
  <si>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</si>
  <si>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</si>
  <si>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</si>
  <si>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</si>
  <si>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</si>
  <si>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</si>
  <si>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</si>
  <si>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</si>
  <si>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</si>
  <si>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</si>
  <si>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</si>
  <si>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</si>
  <si>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</si>
  <si>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</si>
  <si>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</si>
  <si>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</si>
  <si>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</si>
  <si>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</si>
  <si>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</si>
  <si>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</si>
  <si>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</si>
  <si>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</si>
  <si>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</si>
  <si>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</si>
  <si>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</si>
  <si>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</si>
  <si>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</si>
  <si>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</si>
  <si>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</si>
  <si>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</si>
  <si>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</si>
  <si>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</si>
  <si>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</si>
  <si>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</si>
  <si>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</si>
  <si>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</si>
  <si>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</si>
  <si>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</si>
  <si>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</si>
  <si>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</si>
  <si>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</si>
  <si>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</si>
  <si>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</si>
  <si>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</si>
  <si>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</si>
  <si>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</si>
  <si>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</si>
  <si>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</si>
  <si>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</si>
  <si>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</si>
  <si>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</si>
  <si>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</si>
  <si>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</si>
  <si>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</si>
  <si>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</si>
  <si>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</si>
  <si>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</si>
  <si>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</si>
  <si>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</si>
  <si>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</si>
  <si>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</si>
  <si>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</si>
  <si>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</si>
  <si>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</si>
  <si>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</si>
  <si>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</si>
  <si>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</si>
  <si>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</si>
  <si>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</si>
  <si>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</si>
  <si>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</si>
  <si>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</si>
  <si>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</si>
  <si>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</si>
  <si>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</si>
  <si>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</si>
  <si>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</si>
  <si>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</si>
  <si>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</si>
  <si>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</si>
  <si>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</si>
  <si>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</si>
  <si>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</si>
  <si>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</si>
  <si>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</si>
  <si>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</si>
  <si>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</si>
  <si>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</si>
  <si>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</si>
  <si>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</si>
  <si>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</si>
  <si>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</si>
  <si>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</si>
  <si>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</si>
  <si>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</si>
  <si>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</si>
  <si>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</si>
  <si>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</si>
  <si>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</si>
  <si>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</si>
  <si>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</si>
  <si>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</si>
  <si>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</si>
  <si>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</si>
  <si>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</si>
  <si>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</si>
  <si>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</si>
  <si>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</si>
  <si>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</si>
  <si>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</si>
  <si>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</si>
  <si>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</si>
  <si>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</si>
  <si>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</si>
  <si>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</si>
  <si>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</si>
  <si>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</si>
  <si>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</si>
  <si>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</si>
  <si>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</si>
  <si>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</si>
  <si>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</si>
  <si>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</si>
  <si>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</si>
  <si>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</si>
  <si>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</si>
  <si>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</si>
  <si>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</si>
  <si>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</si>
  <si>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</si>
  <si>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</si>
  <si>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</si>
  <si>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</si>
  <si>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</si>
  <si>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</si>
  <si>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</si>
  <si>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</si>
  <si>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</si>
  <si>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</si>
  <si>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</si>
  <si>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</si>
  <si>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</si>
  <si>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</si>
  <si>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</si>
  <si>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</si>
  <si>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</si>
  <si>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</si>
  <si>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</si>
  <si>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</si>
  <si>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</si>
  <si>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</si>
  <si>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</si>
  <si>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</si>
  <si>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</si>
  <si>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</si>
  <si>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</si>
  <si>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</si>
  <si>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</si>
  <si>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</si>
  <si>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</si>
  <si>
    <t xml:space="preserve">AVENTAL P 46X67CM MPTEX</t>
  </si>
  <si>
    <t xml:space="preserve">AVENTAL INDUSTRIAL B</t>
  </si>
  <si>
    <t xml:space="preserve">ARROZ PARB.CATARINAO</t>
  </si>
  <si>
    <t xml:space="preserve">DETERGENTE FC NEUTRO 500ML</t>
  </si>
  <si>
    <t xml:space="preserve">PO DESCOLO LIGHTNER</t>
  </si>
  <si>
    <t xml:space="preserve">PO DESC LIGHTNER 20G</t>
  </si>
  <si>
    <t xml:space="preserve">PO DES CARELISS 20G</t>
  </si>
  <si>
    <t xml:space="preserve">PO DESC. LISS CARE 8</t>
  </si>
  <si>
    <t xml:space="preserve">DESCOL PO LIGHT 20G</t>
  </si>
  <si>
    <t xml:space="preserve">DESC LIGHT 20G AMETI</t>
  </si>
  <si>
    <t xml:space="preserve">SACO DINDIN 6CMX25CM</t>
  </si>
  <si>
    <t xml:space="preserve">SACO DE DINDIN 5X25</t>
  </si>
  <si>
    <t xml:space="preserve">LUVAAMARELA M</t>
  </si>
  <si>
    <t xml:space="preserve">LUVA LIMPEZA AMARELA</t>
  </si>
  <si>
    <t xml:space="preserve">LUCKY STRIKE  ORIGINAL VERMELHO</t>
  </si>
  <si>
    <t xml:space="preserve">HAMBURGUER DE CARNE</t>
  </si>
  <si>
    <t xml:space="preserve">COLA POLYTUBES ADESI</t>
  </si>
  <si>
    <t xml:space="preserve">MASSA EPOXI DUREPOXI</t>
  </si>
  <si>
    <t xml:space="preserve">ABS NATURALMEN C/A 8</t>
  </si>
  <si>
    <t xml:space="preserve">SH.GRANADO 250ML250M</t>
  </si>
  <si>
    <t xml:space="preserve">COND. ALYNE PRATOS R</t>
  </si>
  <si>
    <t xml:space="preserve">SH ALYNE CACHOS DEFI</t>
  </si>
  <si>
    <t xml:space="preserve">COD ALYNE CAC D 350M</t>
  </si>
  <si>
    <t xml:space="preserve">FRALDA DESC.PANDA TRAD.P 09UND</t>
  </si>
  <si>
    <t xml:space="preserve">ABS SEMPRELIVRE ADAPT C/ABAS - 32UND</t>
  </si>
  <si>
    <t xml:space="preserve">ATIVADOR CACHOS ALYN</t>
  </si>
  <si>
    <t xml:space="preserve">ABS MODESS SUAVE C/A</t>
  </si>
  <si>
    <t xml:space="preserve">FILME PVC 38X8X800MT</t>
  </si>
  <si>
    <t xml:space="preserve">TOUCA EM TNT 48X50CM</t>
  </si>
  <si>
    <t xml:space="preserve">CUBO MAGICO REF W003</t>
  </si>
  <si>
    <t xml:space="preserve">RELOGIO DIVERTIDO INF MOD DIV</t>
  </si>
  <si>
    <t xml:space="preserve">REF: FC026 BOLAS DE GUDE</t>
  </si>
  <si>
    <t xml:space="preserve">REF: DEF: 4045 AQUAPLAY ELEFANTE</t>
  </si>
  <si>
    <t xml:space="preserve">REF: AQ005 AQUAPLAY DINOSSAURO</t>
  </si>
  <si>
    <t xml:space="preserve">REF: AQ004 AQUAPLAY</t>
  </si>
  <si>
    <t xml:space="preserve">CNJ OCULOS+ POMPOM + PRESILHA</t>
  </si>
  <si>
    <t xml:space="preserve">BRINQ. KIT LIMPEZA REF: 0609</t>
  </si>
  <si>
    <t xml:space="preserve">KIT OCULOS C/ GRAMPOS</t>
  </si>
  <si>
    <t xml:space="preserve">REF: EX-2309 CNJ DE ANIMAIS</t>
  </si>
  <si>
    <t xml:space="preserve">REF: NY-2315 CNJ DE DINOSSAUROS</t>
  </si>
  <si>
    <t xml:space="preserve">REF: TOYS-260532 LANCA DARDOS</t>
  </si>
  <si>
    <t xml:space="preserve">CADERNO BOBBIE GOODS</t>
  </si>
  <si>
    <t xml:space="preserve">CANETA BOBBIE GOOD 36 CORES</t>
  </si>
  <si>
    <t xml:space="preserve">MAQUIAGEM INFANTIL UNICORNIO</t>
  </si>
  <si>
    <t xml:space="preserve">REF: AQ002 AQUAPLAY VOLANTE</t>
  </si>
  <si>
    <t xml:space="preserve">SQUISHY BUN</t>
  </si>
  <si>
    <t xml:space="preserve">REF: GK2612 BOLHA DE SABAO</t>
  </si>
  <si>
    <t xml:space="preserve">CUBO MAGICO MOYO</t>
  </si>
  <si>
    <t xml:space="preserve">CUBO MAGICO CUBE</t>
  </si>
  <si>
    <t xml:space="preserve">BOLA PVC</t>
  </si>
  <si>
    <t xml:space="preserve">BONECA BEIJOKINHAS</t>
  </si>
  <si>
    <t xml:space="preserve">BONECA BEIJOKINHAS -</t>
  </si>
  <si>
    <t xml:space="preserve">BONECO INCRIVEL HULK</t>
  </si>
  <si>
    <t xml:space="preserve">GOURMET E BANHEIRINH</t>
  </si>
  <si>
    <t xml:space="preserve">749 TRUCK 2.5 COMEMORATIVO - CAMINHAO BA</t>
  </si>
  <si>
    <t xml:space="preserve">MM-2067 CONJUNTO BELEZA DE PLASTICO TOP</t>
  </si>
  <si>
    <t xml:space="preserve">699-20 BRINQUEDO CONJUNTO COZINHA DE PLA</t>
  </si>
  <si>
    <t xml:space="preserve">MM-2146 CONJUNTO BONECA DE PLASTICO C/11</t>
  </si>
  <si>
    <t xml:space="preserve">MM-2063 CONJUNTO BELEZA DE PLASTICO TOP</t>
  </si>
  <si>
    <t xml:space="preserve">BQ9067 MOTO DE BRINQUEDO GOTHAM CROSS</t>
  </si>
  <si>
    <t xml:space="preserve">195-9 BRINQUEDO CONJUNTO BONECO ASTRONAU</t>
  </si>
  <si>
    <t xml:space="preserve">101 - VAN DE ACAO (CF8)</t>
  </si>
  <si>
    <t xml:space="preserve">100 - VAN EXPRESS (CF8)</t>
  </si>
  <si>
    <t xml:space="preserve">BRINQUEDO CONJUNTO PESCARIA DE</t>
  </si>
  <si>
    <t xml:space="preserve">237 MOTO WIND FIRE NA SOLAPA (CF12)</t>
  </si>
  <si>
    <t xml:space="preserve">279- MINI MOTO TRILHA NA SOLAPA (CF24)</t>
  </si>
  <si>
    <t xml:space="preserve">BQ9065S MOTO DE BRINQUEDO ULTRACROSS</t>
  </si>
  <si>
    <t xml:space="preserve">CIA DA COZINHA PANELINHAS/ PRESSAO (CF18</t>
  </si>
  <si>
    <t xml:space="preserve">888 COIFA COM FOGAO - TOYS CHEFE - SOLAP</t>
  </si>
  <si>
    <t xml:space="preserve">MM-2118 BRINQUEDO CARRINHO, DE METAL C/4</t>
  </si>
  <si>
    <t xml:space="preserve">MM-2175 CARRINHO DE METAL COM 3 PCS TOP</t>
  </si>
  <si>
    <t xml:space="preserve">MM-2176 CARRINHO DE METAL COM 4 PCS TOP</t>
  </si>
  <si>
    <t xml:space="preserve">BQ4551S CARRINHO DE BRINQUEDO FUCA TATIC</t>
  </si>
  <si>
    <t xml:space="preserve">7189 TOPI BLOCOS DE MONTAR 130 PECAS</t>
  </si>
  <si>
    <t xml:space="preserve">751 TRUCK 2.5 COMEMORATIVO - CAMINHAO TA</t>
  </si>
  <si>
    <t xml:space="preserve">311 DEKO BOIADEIRO (CF20)</t>
  </si>
  <si>
    <t xml:space="preserve">718 BONECA MAITE FAZ XIXI (CF04)</t>
  </si>
  <si>
    <t xml:space="preserve">MM-2034 BRINQUEDO CONJUNTO BONECA DE PLA</t>
  </si>
  <si>
    <t xml:space="preserve">324 BRINQUEDO BONECA DE PLASTICO A PILHA</t>
  </si>
  <si>
    <t xml:space="preserve">MM-2373 MINI DISPENSADOR DE PLASTICO DE</t>
  </si>
  <si>
    <t xml:space="preserve">611B-16 BRINQUEDO CONJUNTO BELEZA DE PLA</t>
  </si>
  <si>
    <t xml:space="preserve">MM-2052 BRINQUEDO CONJUNTO ARMA, DE PLAS</t>
  </si>
  <si>
    <t xml:space="preserve">BQ9094S MOTO DE BRINQUEDO TRICK CROSS</t>
  </si>
  <si>
    <t xml:space="preserve">821 VAN RESGATE (CF12)</t>
  </si>
  <si>
    <t xml:space="preserve">883 SUV POLICIA</t>
  </si>
  <si>
    <t xml:space="preserve">MM-2056 ARMA DE PLASTICO LANCA AGUA TOP</t>
  </si>
  <si>
    <t xml:space="preserve">50578 SUPER FROTINHA CONSTRUTORES CX NEW</t>
  </si>
  <si>
    <t xml:space="preserve">BQ9301S FORTE BOMBEIRO</t>
  </si>
  <si>
    <t xml:space="preserve">BQ4552S CARRINHO DE BRINQUEDO FUCA SUMME</t>
  </si>
  <si>
    <t xml:space="preserve">623-POWER RESGATE CX</t>
  </si>
  <si>
    <t xml:space="preserve">4018 TOPI INVICTUS CACAMBA (CF12)</t>
  </si>
  <si>
    <t xml:space="preserve">1042 INVICTUS BASCULANTE (CF12)</t>
  </si>
  <si>
    <t xml:space="preserve">8146B1 BRINQUEDO CONJUNTO BONECA DE PLAS</t>
  </si>
  <si>
    <t xml:space="preserve">8116B1 BRINQUEDO CONJUNTO BONECA DE PLAS</t>
  </si>
  <si>
    <t xml:space="preserve">S312-1 BRINQUEDO CARRINHO DE PLASTICO P/</t>
  </si>
  <si>
    <t xml:space="preserve">8102 BELINHA STUDIO (CF12)</t>
  </si>
  <si>
    <t xml:space="preserve">MM-2476 CONJUNTO BONECA DE PLASTICO COM</t>
  </si>
  <si>
    <t xml:space="preserve">259C-31BRINQUEDO CONJUNTO BONECA DE PLAS</t>
  </si>
  <si>
    <t xml:space="preserve">MM-2413 CONJUNTO BONECA DE PLASTICO COM</t>
  </si>
  <si>
    <t xml:space="preserve">1003-1 SUPER FORTE</t>
  </si>
  <si>
    <t xml:space="preserve">BQ8070S WOKER</t>
  </si>
  <si>
    <t xml:space="preserve">290- LANCADOR MEGA POP NA SOLAPA (CF8)</t>
  </si>
  <si>
    <t xml:space="preserve">MM-2267 BRINQUEDO CONJUNTO ARMA DE PLAST</t>
  </si>
  <si>
    <t xml:space="preserve">CATCHUP PALMEIRON TRAD 300G</t>
  </si>
  <si>
    <t xml:space="preserve">CHICLET PLUTONITA AB</t>
  </si>
  <si>
    <t xml:space="preserve">CHIC 180G PLUT LINGU</t>
  </si>
  <si>
    <t xml:space="preserve">BALINHA DE CORAÇÃO 5</t>
  </si>
  <si>
    <t xml:space="preserve">DROPS FREEGELLS MENT</t>
  </si>
  <si>
    <t xml:space="preserve">PINGO DE LEITE</t>
  </si>
  <si>
    <t xml:space="preserve">BUBBALOO 60S MORANGO</t>
  </si>
  <si>
    <t xml:space="preserve">BUBBALOO 60S HORTELA</t>
  </si>
  <si>
    <t xml:space="preserve">BUBBALOO 60S T FRUTI</t>
  </si>
  <si>
    <t xml:space="preserve">BUBBALOO 60S UVA C/3</t>
  </si>
  <si>
    <t xml:space="preserve">AGUA DE COCO KERO CO</t>
  </si>
  <si>
    <t xml:space="preserve">SALG CHEETOS BOLA QU</t>
  </si>
  <si>
    <t xml:space="preserve">CEBOLITOS 91G</t>
  </si>
  <si>
    <t xml:space="preserve">DANONE MORANGO 170G</t>
  </si>
  <si>
    <t xml:space="preserve">FITA LED</t>
  </si>
  <si>
    <t xml:space="preserve">FONTE 65W PD SAMSUNG</t>
  </si>
  <si>
    <t xml:space="preserve">CABO BA-CBO234</t>
  </si>
  <si>
    <t xml:space="preserve">FONE KV-10052</t>
  </si>
  <si>
    <t xml:space="preserve">BATERIA 2032 11059</t>
  </si>
  <si>
    <t xml:space="preserve">BATERIA ON-BT1620</t>
  </si>
  <si>
    <t xml:space="preserve">BATERIA KP-BT2025</t>
  </si>
  <si>
    <t xml:space="preserve">FONTE 50W</t>
  </si>
  <si>
    <t xml:space="preserve">CABO BA-CBO403</t>
  </si>
  <si>
    <t xml:space="preserve">CABO BA-CBO398</t>
  </si>
  <si>
    <t xml:space="preserve">INTERCOMUNICADOR PARA CAPACETE AC-6802X</t>
  </si>
  <si>
    <t xml:space="preserve">CABO DE AUDIO P2 2M CBO-7382</t>
  </si>
  <si>
    <t xml:space="preserve">INTERCOMUNICADOR PARA CAPACETE AC-6802</t>
  </si>
  <si>
    <t xml:space="preserve">FITA LED NY-23</t>
  </si>
  <si>
    <t xml:space="preserve">ANTENA CORTA PIPA AC-762-2</t>
  </si>
  <si>
    <t xml:space="preserve">FARINTAPIO CASTANH</t>
  </si>
  <si>
    <t xml:space="preserve">POLPA JENIPAPO 100G</t>
  </si>
  <si>
    <t xml:space="preserve">SK BEATS GT LN 269ML</t>
  </si>
  <si>
    <t xml:space="preserve">REFRESCO MARACUJA TA</t>
  </si>
  <si>
    <t xml:space="preserve">REFRESCO LARANJA TAN</t>
  </si>
  <si>
    <t xml:space="preserve">REFRES.PO TANG ABAC</t>
  </si>
  <si>
    <t xml:space="preserve">CAFE SOL SC GRAN EF</t>
  </si>
  <si>
    <t xml:space="preserve">CANJI BR D CLAR 400G</t>
  </si>
  <si>
    <t xml:space="preserve">QUERO MOSTARDA 190G</t>
  </si>
  <si>
    <t xml:space="preserve">EXTRA TOM QUER130G</t>
  </si>
  <si>
    <t xml:space="preserve">BISC VITA RECH MORANGO 60G</t>
  </si>
  <si>
    <t xml:space="preserve">BISC VITA PREMIUM RECH CHOCOLATE 60G</t>
  </si>
  <si>
    <t xml:space="preserve">BISC VITA RECH VITARESCO BAUNILHA 60G</t>
  </si>
  <si>
    <t xml:space="preserve">CARNE CONSERVA 320G</t>
  </si>
  <si>
    <t xml:space="preserve">MOLHO MANJERICAO QUERO SH 240G</t>
  </si>
  <si>
    <t xml:space="preserve">MOLHO PIZZA QUERO 24</t>
  </si>
  <si>
    <t xml:space="preserve">CR DENTAL CLOSEUP OR</t>
  </si>
  <si>
    <t xml:space="preserve">CR. DENTAL SORRISO DENTES BRANCOS 90G</t>
  </si>
  <si>
    <t xml:space="preserve">CR. DENTAL SORRISO DENTES BRANCOS 180G</t>
  </si>
  <si>
    <t xml:space="preserve">SABONETE ENXOFRE GRA</t>
  </si>
  <si>
    <t xml:space="preserve">CR DENT SORR TRIPLA  LIMP COMP 70G</t>
  </si>
  <si>
    <t xml:space="preserve">SIFAO EXTENS UNIV DU</t>
  </si>
  <si>
    <t xml:space="preserve">FRD CREMER SHORTINHO JUMBINHO M C/18</t>
  </si>
  <si>
    <t xml:space="preserve">FRD CREMER SHORTINHO JUMBINHO C/16</t>
  </si>
  <si>
    <t xml:space="preserve">TORNEIRA HERC P/JARD</t>
  </si>
  <si>
    <t xml:space="preserve">CR DENT SORRIS 120G</t>
  </si>
  <si>
    <t xml:space="preserve">CHUVEIRO HERC 5 C/BR</t>
  </si>
  <si>
    <t xml:space="preserve">ASSENTO ENVOLVENTE I</t>
  </si>
  <si>
    <t xml:space="preserve">ASSENTO ENVOL IDEALE</t>
  </si>
  <si>
    <t xml:space="preserve">EXTENSAO PRATIK 2X0</t>
  </si>
  <si>
    <t xml:space="preserve">EXTENSAO PRAT 2X0,75</t>
  </si>
  <si>
    <t xml:space="preserve">EXT.PRAT.2X0,75MM 10</t>
  </si>
  <si>
    <t xml:space="preserve">ASSENTO SAN.HERC ALM</t>
  </si>
  <si>
    <t xml:space="preserve">REG MAQU LAV HERC</t>
  </si>
  <si>
    <t xml:space="preserve">EXT.PRAT.3X0,75MM 3M</t>
  </si>
  <si>
    <t xml:space="preserve">EXT.PRAT.3X0,75MM 5M</t>
  </si>
  <si>
    <t xml:space="preserve">CR DENT COLG MAX PRO</t>
  </si>
  <si>
    <t xml:space="preserve">COLG LUMINOUS CARVAO 60G</t>
  </si>
  <si>
    <t xml:space="preserve">TOMADA SIMPLES 2P+T</t>
  </si>
  <si>
    <t xml:space="preserve">LUVA SD.PLASTILIT 20</t>
  </si>
  <si>
    <t xml:space="preserve">ENX. B. ENLACE 250ML</t>
  </si>
  <si>
    <t xml:space="preserve">ENX. BUCAL ENLACE 25</t>
  </si>
  <si>
    <t xml:space="preserve">CR DENTAL COLG TOTAL ORIG MINT 90G</t>
  </si>
  <si>
    <t xml:space="preserve">ASSENTO ALMOFADADO CINZA CLARO HERC C/6</t>
  </si>
  <si>
    <t xml:space="preserve">*ABS.ENLACE NOT.SUAVE C/AB.8X1</t>
  </si>
  <si>
    <t xml:space="preserve">*ABS.ENLACE SUAVE C/ABAS 16X1</t>
  </si>
  <si>
    <t xml:space="preserve">*EXT.PRAT.2X0,75MM 1,5M PTO</t>
  </si>
  <si>
    <t xml:space="preserve">*JOE.SD.90 PLASTI.20MM 50X1</t>
  </si>
  <si>
    <t xml:space="preserve">*TOM.SOB.ILUM.2P+T 20A RE.CZ.</t>
  </si>
  <si>
    <t xml:space="preserve">*TOM.STYL.DUPLA 20A MONOBL.</t>
  </si>
  <si>
    <t xml:space="preserve">VINAGRE MINHOTO LIMAO 500ML</t>
  </si>
  <si>
    <t xml:space="preserve">FERM QUIMICO FLEISCH 100G</t>
  </si>
  <si>
    <t xml:space="preserve">VINAGRE MINHOTO MAÇA 500ML</t>
  </si>
  <si>
    <t xml:space="preserve">DORI TUBO RECH YOGURTE100 70G</t>
  </si>
  <si>
    <t xml:space="preserve">DORI TUBO RECHEADO 70G</t>
  </si>
  <si>
    <t xml:space="preserve">MIS BOL FLEISPET350G</t>
  </si>
  <si>
    <t xml:space="preserve">MIST BOLFLEISMIL390G</t>
  </si>
  <si>
    <t xml:space="preserve">MIST BOLO LIMAO CREM</t>
  </si>
  <si>
    <t xml:space="preserve">CRE D. EVEN TRI 70G</t>
  </si>
  <si>
    <t xml:space="preserve">GELATINA BEIJO 60G DORI</t>
  </si>
  <si>
    <t xml:space="preserve">PROTETOR DIARIO ALWAYS C/ PERFUME 15UN</t>
  </si>
  <si>
    <t xml:space="preserve">GILLET.MACH3 SENSITI</t>
  </si>
  <si>
    <t xml:space="preserve">ORAL-B CREME DENTAL</t>
  </si>
  <si>
    <t xml:space="preserve">AEROSOL OLD SPICE LE</t>
  </si>
  <si>
    <t xml:space="preserve">DEO AEROSOL OLD SPICE VIP 150ML</t>
  </si>
  <si>
    <t xml:space="preserve">DEO AERO OLD SPICE REFRESCANTE 150ML</t>
  </si>
  <si>
    <t xml:space="preserve">CR D ORAL-B EXTRA BRANCO 70G</t>
  </si>
  <si>
    <t xml:space="preserve">ABS ALWAYS NOITES TR</t>
  </si>
  <si>
    <t xml:space="preserve">CD ORAL B 70G 4 EM 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</si>
</sst>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44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200G PRIMICIA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200G PRIMICIA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ACAI E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LARANJA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ACAI E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ACAI E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ACAI E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201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770.86</v>
      </c>
      <c r="W2191" s="14" t="n">
        <v>770.86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36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198.17</v>
      </c>
      <c r="W2192" s="14" t="n">
        <v>198.17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ACAI E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ACAI E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SACHE PEDIGREE SABOR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ACAI E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SACHE PEDIGREE SABOR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ACAI E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SACHE PEDIGREE SABOR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ACAI E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ACAI E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ACAI E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1759040</v>
      </c>
      <c r="L3841" s="15" t="n">
        <v>1759040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123</v>
      </c>
      <c r="S3841" s="15" t="n">
        <v>2110101</v>
      </c>
      <c r="T3841" s="1" t="s">
        <v>48</v>
      </c>
      <c r="U3841" s="17" t="n">
        <v>270</v>
      </c>
      <c r="W3841" s="17" t="n">
        <v>270</v>
      </c>
      <c r="X3841" s="1" t="s">
        <v>3036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46282</v>
      </c>
      <c r="C3842" s="16" t="n">
        <v>46290</v>
      </c>
      <c r="D3842" s="15" t="n">
        <v>1666</v>
      </c>
      <c r="E3842" s="1" t="s">
        <v>297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1735514</v>
      </c>
      <c r="L3842" s="15" t="n">
        <v>5742571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2566.59</v>
      </c>
      <c r="W3842" s="17" t="n">
        <v>2566.59</v>
      </c>
      <c r="X3842" s="1" t="s">
        <v>3037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DUNHILL CARLTON BLEN</v>
      </c>
      <c r="AC3842" s="1" t="n">
        <v>574257</v>
      </c>
    </row>
    <row r="3843" customFormat="false" ht="12.75" hidden="false" customHeight="true" outlineLevel="0" collapsed="false">
      <c r="A3843" s="15" t="n">
        <v>3</v>
      </c>
      <c r="B3843" s="16" t="n">
        <v>46277</v>
      </c>
      <c r="C3843" s="16" t="n">
        <v>46291</v>
      </c>
      <c r="D3843" s="15" t="n">
        <v>1695</v>
      </c>
      <c r="E3843" s="1" t="s">
        <v>312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1700863</v>
      </c>
      <c r="L3843" s="15" t="n">
        <v>2048202</v>
      </c>
      <c r="M3843" s="1" t="s">
        <v>36</v>
      </c>
      <c r="N3843" s="1" t="s">
        <v>37</v>
      </c>
      <c r="P3843" s="15" t="n">
        <v>129</v>
      </c>
      <c r="Q3843" s="1" t="s">
        <v>83</v>
      </c>
      <c r="R3843" s="1" t="s">
        <v>49</v>
      </c>
      <c r="S3843" s="15" t="n">
        <v>1130101</v>
      </c>
      <c r="T3843" s="1" t="s">
        <v>50</v>
      </c>
      <c r="U3843" s="17" t="n">
        <v>951.83</v>
      </c>
      <c r="W3843" s="17" t="n">
        <v>951.83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20842</v>
      </c>
    </row>
    <row r="3844" customFormat="false" ht="12.75" hidden="false" customHeight="true" outlineLevel="0" collapsed="false">
      <c r="A3844" s="15" t="n">
        <v>3</v>
      </c>
      <c r="B3844" s="16" t="n">
        <v>46284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1734131</v>
      </c>
      <c r="L3844" s="15" t="n">
        <v>206391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1018.36</v>
      </c>
      <c r="W3844" s="17" t="n">
        <v>1018.36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CAFE KIMINO 250G</v>
      </c>
      <c r="AC3844" s="1" t="n">
        <v>20639</v>
      </c>
    </row>
    <row r="3845" customFormat="false" ht="12.75" hidden="false" customHeight="true" outlineLevel="0" collapsed="false">
      <c r="A3845" s="15" t="n">
        <v>3</v>
      </c>
      <c r="B3845" s="16" t="n">
        <v>46276</v>
      </c>
      <c r="C3845" s="16" t="n">
        <v>46291</v>
      </c>
      <c r="D3845" s="15" t="n">
        <v>1718</v>
      </c>
      <c r="E3845" s="1" t="s">
        <v>505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1686560</v>
      </c>
      <c r="L3845" s="15" t="n">
        <v>820464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612.29</v>
      </c>
      <c r="W3845" s="17" t="n">
        <v>612.29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ISQUEIRO BIC G</v>
      </c>
      <c r="AC3845" s="1" t="n">
        <v>695708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1608</v>
      </c>
      <c r="E3846" s="1" t="s">
        <v>65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1705932</v>
      </c>
      <c r="L3846" s="15" t="n">
        <v>17285251</v>
      </c>
      <c r="M3846" s="1" t="s">
        <v>36</v>
      </c>
      <c r="N3846" s="1" t="s">
        <v>37</v>
      </c>
      <c r="P3846" s="15" t="n">
        <v>129</v>
      </c>
      <c r="Q3846" s="1" t="s">
        <v>83</v>
      </c>
      <c r="R3846" s="1" t="s">
        <v>49</v>
      </c>
      <c r="S3846" s="15" t="n">
        <v>1130101</v>
      </c>
      <c r="T3846" s="1" t="s">
        <v>50</v>
      </c>
      <c r="U3846" s="17" t="n">
        <v>1213.57</v>
      </c>
      <c r="W3846" s="17" t="n">
        <v>1213.57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NISSIN LAMEN SUAVE TOMATE</v>
      </c>
      <c r="AC3846" s="1" t="n">
        <v>1728525</v>
      </c>
    </row>
    <row r="3847" customFormat="false" ht="12.75" hidden="false" customHeight="true" outlineLevel="0" collapsed="false">
      <c r="A3847" s="15" t="n">
        <v>3</v>
      </c>
      <c r="B3847" s="16" t="n">
        <v>46275</v>
      </c>
      <c r="C3847" s="16" t="n">
        <v>46291</v>
      </c>
      <c r="D3847" s="15" t="n">
        <v>1814</v>
      </c>
      <c r="E3847" s="1" t="s">
        <v>425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1687658</v>
      </c>
      <c r="L3847" s="15" t="n">
        <v>291372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968.48</v>
      </c>
      <c r="W3847" s="17" t="n">
        <v>968.48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POLPA GRAVIOLA 100G</v>
      </c>
      <c r="AC3847" s="1" t="n">
        <v>29137</v>
      </c>
    </row>
    <row r="3848" customFormat="false" ht="12.75" hidden="false" customHeight="true" outlineLevel="0" collapsed="false">
      <c r="A3848" s="15" t="n">
        <v>3</v>
      </c>
      <c r="B3848" s="16" t="n">
        <v>46231</v>
      </c>
      <c r="C3848" s="16" t="n">
        <v>46291</v>
      </c>
      <c r="D3848" s="15" t="n">
        <v>928</v>
      </c>
      <c r="E3848" s="1" t="s">
        <v>849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1464994</v>
      </c>
      <c r="L3848" s="15" t="n">
        <v>227912</v>
      </c>
      <c r="M3848" s="1" t="s">
        <v>201</v>
      </c>
      <c r="N3848" s="1" t="s">
        <v>37</v>
      </c>
      <c r="P3848" s="15" t="n">
        <v>101</v>
      </c>
      <c r="Q3848" s="1" t="s">
        <v>59</v>
      </c>
      <c r="R3848" s="1" t="s">
        <v>39</v>
      </c>
      <c r="S3848" s="15" t="n">
        <v>421033</v>
      </c>
      <c r="T3848" s="1" t="s">
        <v>850</v>
      </c>
      <c r="U3848" s="17" t="n">
        <v>299.9</v>
      </c>
      <c r="W3848" s="17" t="n">
        <v>299.9</v>
      </c>
      <c r="X3848" s="1" t="s">
        <v>851</v>
      </c>
      <c r="Z3848" s="1" t="str">
        <f aca="false">IF($T3848="","",IFERROR(INDEX('Resumo Grupos'!$AC$3:$AC$200,MATCH($T3848,'Resumo Grupos'!$AB$3:$AB$200,0)),"n/d"))</f>
        <v>Despesa</v>
      </c>
      <c r="AA3848" s="1" t="str">
        <f aca="false">IF($T3848="","",IF(COUNTIF('Resumo Grupos'!$AE$3:$AE$40,$T3848)&gt;0,"NAO","SIM"))</f>
        <v>SIM</v>
      </c>
      <c r="AB3848" s="1"/>
      <c r="AC3848" s="1"/>
    </row>
    <row r="3849" customFormat="false" ht="12.75" hidden="false" customHeight="true" outlineLevel="0" collapsed="false">
      <c r="A3849" s="15" t="n">
        <v>3</v>
      </c>
      <c r="B3849" s="16" t="n">
        <v>46284</v>
      </c>
      <c r="C3849" s="16" t="n">
        <v>46291</v>
      </c>
      <c r="D3849" s="15" t="n">
        <v>1609</v>
      </c>
      <c r="E3849" s="1" t="s">
        <v>512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1735429</v>
      </c>
      <c r="L3849" s="15" t="n">
        <v>6137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873.3</v>
      </c>
      <c r="W3849" s="17" t="n">
        <v>873.3</v>
      </c>
      <c r="X3849" s="1" t="s">
        <v>3043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FAZENDINH LAR 500 ML</v>
      </c>
      <c r="AC3849" s="1" t="n">
        <v>6137</v>
      </c>
    </row>
    <row r="3850" customFormat="false" ht="12.75" hidden="false" customHeight="true" outlineLevel="0" collapsed="false">
      <c r="A3850" s="15" t="n">
        <v>3</v>
      </c>
      <c r="B3850" s="16" t="n">
        <v>46279</v>
      </c>
      <c r="C3850" s="16" t="n">
        <v>46291</v>
      </c>
      <c r="D3850" s="15" t="n">
        <v>1672</v>
      </c>
      <c r="E3850" s="1" t="s">
        <v>90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1734299</v>
      </c>
      <c r="L3850" s="15" t="n">
        <v>14509431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599</v>
      </c>
      <c r="W3850" s="17" t="n">
        <v>599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AGUAYARA GALAO 20L</v>
      </c>
      <c r="AC3850" s="1" t="n">
        <v>1450943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1734337</v>
      </c>
      <c r="L3851" s="15" t="n">
        <v>14509421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897.4</v>
      </c>
      <c r="W3851" s="17" t="n">
        <v>897.4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REFRIG MAGISTRAL 2L</v>
      </c>
      <c r="AC3851" s="1" t="n">
        <v>1450942</v>
      </c>
    </row>
    <row r="3852" customFormat="false" ht="12.75" hidden="false" customHeight="true" outlineLevel="0" collapsed="false">
      <c r="A3852" s="15" t="n">
        <v>3</v>
      </c>
      <c r="B3852" s="16" t="n">
        <v>46277</v>
      </c>
      <c r="C3852" s="16" t="n">
        <v>46291</v>
      </c>
      <c r="D3852" s="15" t="n">
        <v>1625</v>
      </c>
      <c r="E3852" s="1" t="s">
        <v>405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1702480</v>
      </c>
      <c r="L3852" s="15" t="n">
        <v>153542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2940.2</v>
      </c>
      <c r="W3852" s="17" t="n">
        <v>2940.2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TRASEIRO DE BOI L1</v>
      </c>
      <c r="AC3852" s="1" t="n">
        <v>15354</v>
      </c>
    </row>
    <row r="3853" customFormat="false" ht="12.75" hidden="false" customHeight="true" outlineLevel="0" collapsed="false">
      <c r="A3853" s="15" t="n">
        <v>3</v>
      </c>
      <c r="B3853" s="16" t="n">
        <v>46284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1749508</v>
      </c>
      <c r="L3853" s="15" t="n">
        <v>154101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2466.4</v>
      </c>
      <c r="W3853" s="17" t="n">
        <v>2466.4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15410</v>
      </c>
    </row>
    <row r="3854" customFormat="false" ht="12.75" hidden="false" customHeight="true" outlineLevel="0" collapsed="false">
      <c r="A3854" s="15" t="n">
        <v>3</v>
      </c>
      <c r="B3854" s="16" t="n">
        <v>46291</v>
      </c>
      <c r="C3854" s="16" t="n">
        <v>46291</v>
      </c>
      <c r="D3854" s="15" t="n">
        <v>42</v>
      </c>
      <c r="E3854" s="1" t="s">
        <v>93</v>
      </c>
      <c r="F3854" s="15" t="n">
        <v>13</v>
      </c>
      <c r="G3854" s="1" t="s">
        <v>94</v>
      </c>
      <c r="H3854" s="15" t="n">
        <v>2110101</v>
      </c>
      <c r="I3854" s="1" t="s">
        <v>48</v>
      </c>
      <c r="J3854" s="15" t="n">
        <v>1759305</v>
      </c>
      <c r="L3854" s="15" t="n">
        <v>4677</v>
      </c>
      <c r="M3854" s="1" t="s">
        <v>36</v>
      </c>
      <c r="N3854" s="1" t="s">
        <v>67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250</v>
      </c>
      <c r="W3854" s="17" t="n">
        <v>250</v>
      </c>
      <c r="X3854" s="1" t="s">
        <v>1454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/>
      <c r="AC3854" s="1"/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1759323</v>
      </c>
      <c r="L3855" s="15" t="n">
        <v>4678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265</v>
      </c>
      <c r="W3855" s="17" t="n">
        <v>265</v>
      </c>
      <c r="X3855" s="1" t="s">
        <v>1940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0</v>
      </c>
      <c r="E3856" s="1" t="s">
        <v>108</v>
      </c>
      <c r="F3856" s="15" t="n">
        <v>17</v>
      </c>
      <c r="G3856" s="1" t="s">
        <v>109</v>
      </c>
      <c r="H3856" s="15" t="n">
        <v>1110101</v>
      </c>
      <c r="I3856" s="1" t="s">
        <v>110</v>
      </c>
      <c r="J3856" s="15" t="n">
        <v>1775051</v>
      </c>
      <c r="L3856" s="15" t="n">
        <v>1775051</v>
      </c>
      <c r="M3856" s="1" t="s">
        <v>36</v>
      </c>
      <c r="N3856" s="1" t="s">
        <v>111</v>
      </c>
      <c r="P3856" s="15" t="n">
        <v>129</v>
      </c>
      <c r="Q3856" s="1" t="s">
        <v>83</v>
      </c>
      <c r="R3856" s="1" t="s">
        <v>39</v>
      </c>
      <c r="S3856" s="15" t="n">
        <v>4210310</v>
      </c>
      <c r="T3856" s="1" t="s">
        <v>40</v>
      </c>
      <c r="U3856" s="17" t="n">
        <v>5</v>
      </c>
      <c r="W3856" s="17" t="n">
        <v>5</v>
      </c>
      <c r="X3856" s="1" t="s">
        <v>112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1775055</v>
      </c>
      <c r="L3857" s="15" t="n">
        <v>1775055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218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1775061</v>
      </c>
      <c r="L3858" s="15" t="n">
        <v>1775061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284</v>
      </c>
      <c r="S3858" s="15" t="n">
        <v>3110301</v>
      </c>
      <c r="T3858" s="1" t="s">
        <v>285</v>
      </c>
      <c r="U3858" s="17" t="n">
        <v>36</v>
      </c>
      <c r="W3858" s="17" t="n">
        <v>36</v>
      </c>
      <c r="X3858" s="1" t="s">
        <v>3048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1775069</v>
      </c>
      <c r="L3859" s="15" t="n">
        <v>1775069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39</v>
      </c>
      <c r="S3859" s="15" t="n">
        <v>4210316</v>
      </c>
      <c r="T3859" s="1" t="s">
        <v>115</v>
      </c>
      <c r="U3859" s="17" t="n">
        <v>100</v>
      </c>
      <c r="W3859" s="17" t="n">
        <v>100</v>
      </c>
      <c r="X3859" s="1" t="s">
        <v>116</v>
      </c>
      <c r="Z3859" s="1" t="str">
        <f aca="false">IF($T3859="","",IFERROR(INDEX('Resumo Grupos'!$AC$3:$AC$200,MATCH($T3859,'Resumo Grupos'!$AB$3:$AB$200,0)),"n/d"))</f>
        <v>Salários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1775072</v>
      </c>
      <c r="L3860" s="15" t="n">
        <v>1775072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4210310</v>
      </c>
      <c r="T3860" s="1" t="s">
        <v>40</v>
      </c>
      <c r="U3860" s="17" t="n">
        <v>15</v>
      </c>
      <c r="W3860" s="17" t="n">
        <v>15</v>
      </c>
      <c r="X3860" s="1" t="s">
        <v>214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1775076</v>
      </c>
      <c r="L3861" s="15" t="n">
        <v>1775076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4210309</v>
      </c>
      <c r="T3861" s="1" t="s">
        <v>42</v>
      </c>
      <c r="U3861" s="17" t="n">
        <v>10</v>
      </c>
      <c r="W3861" s="17" t="n">
        <v>10</v>
      </c>
      <c r="X3861" s="1" t="s">
        <v>3049</v>
      </c>
      <c r="Z3861" s="1" t="str">
        <f aca="false">IF($T3861="","",IFERROR(INDEX('Resumo Grupos'!$AC$3:$AC$200,MATCH($T3861,'Resumo Grupos'!$AB$3:$AB$200,0)),"n/d"))</f>
        <v>Salários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1775078</v>
      </c>
      <c r="L3862" s="15" t="n">
        <v>1775078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123</v>
      </c>
      <c r="S3862" s="15" t="n">
        <v>2110101</v>
      </c>
      <c r="T3862" s="1" t="s">
        <v>48</v>
      </c>
      <c r="U3862" s="17" t="n">
        <v>265</v>
      </c>
      <c r="W3862" s="17" t="n">
        <v>265</v>
      </c>
      <c r="X3862" s="1" t="s">
        <v>3050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1775079</v>
      </c>
      <c r="L3863" s="15" t="n">
        <v>1775079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250</v>
      </c>
      <c r="W3863" s="17" t="n">
        <v>250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46273</v>
      </c>
      <c r="C3864" s="16" t="n">
        <v>46292</v>
      </c>
      <c r="D3864" s="15" t="n">
        <v>1613</v>
      </c>
      <c r="E3864" s="1" t="s">
        <v>181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1676974</v>
      </c>
      <c r="L3864" s="15" t="n">
        <v>16281043</v>
      </c>
      <c r="M3864" s="1" t="s">
        <v>36</v>
      </c>
      <c r="N3864" s="1" t="s">
        <v>37</v>
      </c>
      <c r="P3864" s="15" t="n">
        <v>129</v>
      </c>
      <c r="Q3864" s="1" t="s">
        <v>83</v>
      </c>
      <c r="R3864" s="1" t="s">
        <v>49</v>
      </c>
      <c r="S3864" s="15" t="n">
        <v>1130101</v>
      </c>
      <c r="T3864" s="1" t="s">
        <v>50</v>
      </c>
      <c r="U3864" s="17" t="n">
        <v>1004.34</v>
      </c>
      <c r="W3864" s="17" t="n">
        <v>1004.34</v>
      </c>
      <c r="X3864" s="1" t="s">
        <v>3052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SALSICHA PERDIGÃO KG</v>
      </c>
      <c r="AC3864" s="1" t="n">
        <v>1628104</v>
      </c>
    </row>
    <row r="3865" customFormat="false" ht="12.75" hidden="false" customHeight="true" outlineLevel="0" collapsed="false">
      <c r="A3865" s="15" t="n">
        <v>3</v>
      </c>
      <c r="B3865" s="16" t="n">
        <v>46292</v>
      </c>
      <c r="C3865" s="16" t="n">
        <v>46292</v>
      </c>
      <c r="D3865" s="15" t="n">
        <v>0</v>
      </c>
      <c r="E3865" s="1" t="s">
        <v>108</v>
      </c>
      <c r="F3865" s="15" t="n">
        <v>17</v>
      </c>
      <c r="G3865" s="1" t="s">
        <v>109</v>
      </c>
      <c r="H3865" s="15" t="n">
        <v>1110101</v>
      </c>
      <c r="I3865" s="1" t="s">
        <v>110</v>
      </c>
      <c r="J3865" s="15" t="n">
        <v>1775088</v>
      </c>
      <c r="L3865" s="15" t="n">
        <v>1775088</v>
      </c>
      <c r="M3865" s="1" t="s">
        <v>36</v>
      </c>
      <c r="N3865" s="1" t="s">
        <v>111</v>
      </c>
      <c r="P3865" s="15" t="n">
        <v>129</v>
      </c>
      <c r="Q3865" s="1" t="s">
        <v>83</v>
      </c>
      <c r="R3865" s="1" t="s">
        <v>39</v>
      </c>
      <c r="S3865" s="15" t="n">
        <v>4210316</v>
      </c>
      <c r="T3865" s="1" t="s">
        <v>115</v>
      </c>
      <c r="U3865" s="17" t="n">
        <v>100</v>
      </c>
      <c r="W3865" s="17" t="n">
        <v>100</v>
      </c>
      <c r="X3865" s="1" t="s">
        <v>2419</v>
      </c>
      <c r="Z3865" s="1" t="str">
        <f aca="false">IF($T3865="","",IFERROR(INDEX('Resumo Grupos'!$AC$3:$AC$200,MATCH($T3865,'Resumo Grupos'!$AB$3:$AB$200,0)),"n/d"))</f>
        <v>Salários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1775090</v>
      </c>
      <c r="L3866" s="15" t="n">
        <v>1775090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4210310</v>
      </c>
      <c r="T3866" s="1" t="s">
        <v>40</v>
      </c>
      <c r="U3866" s="17" t="n">
        <v>15</v>
      </c>
      <c r="W3866" s="17" t="n">
        <v>15</v>
      </c>
      <c r="X3866" s="1" t="s">
        <v>2420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1775092</v>
      </c>
      <c r="L3867" s="15" t="n">
        <v>1775092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4210309</v>
      </c>
      <c r="T3867" s="1" t="s">
        <v>42</v>
      </c>
      <c r="U3867" s="17" t="n">
        <v>10</v>
      </c>
      <c r="W3867" s="17" t="n">
        <v>10</v>
      </c>
      <c r="X3867" s="1" t="s">
        <v>2463</v>
      </c>
      <c r="Z3867" s="1" t="str">
        <f aca="false">IF($T3867="","",IFERROR(INDEX('Resumo Grupos'!$AC$3:$AC$200,MATCH($T3867,'Resumo Grupos'!$AB$3:$AB$200,0)),"n/d"))</f>
        <v>Salários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1775095</v>
      </c>
      <c r="L3868" s="15" t="n">
        <v>1775095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4210314</v>
      </c>
      <c r="T3868" s="1" t="s">
        <v>118</v>
      </c>
      <c r="U3868" s="17" t="n">
        <v>70</v>
      </c>
      <c r="W3868" s="17" t="n">
        <v>70</v>
      </c>
      <c r="X3868" s="1" t="s">
        <v>277</v>
      </c>
      <c r="Z3868" s="1" t="str">
        <f aca="false">IF($T3868="","",IFERROR(INDEX('Resumo Grupos'!$AC$3:$AC$200,MATCH($T3868,'Resumo Grupos'!$AB$3:$AB$200,0)),"n/d"))</f>
        <v>Despesa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1775100</v>
      </c>
      <c r="L3869" s="15" t="n">
        <v>1775100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4210310</v>
      </c>
      <c r="T3869" s="1" t="s">
        <v>40</v>
      </c>
      <c r="U3869" s="17" t="n">
        <v>15</v>
      </c>
      <c r="W3869" s="17" t="n">
        <v>15</v>
      </c>
      <c r="X3869" s="1" t="s">
        <v>278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1775102</v>
      </c>
      <c r="L3870" s="15" t="n">
        <v>1775102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6</v>
      </c>
      <c r="W3870" s="17" t="n">
        <v>6</v>
      </c>
      <c r="X3870" s="1" t="s">
        <v>112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1775105</v>
      </c>
      <c r="L3871" s="15" t="n">
        <v>1775105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4210314</v>
      </c>
      <c r="T3871" s="1" t="s">
        <v>118</v>
      </c>
      <c r="U3871" s="17" t="n">
        <v>70</v>
      </c>
      <c r="W3871" s="17" t="n">
        <v>70</v>
      </c>
      <c r="X3871" s="1" t="s">
        <v>282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1775202</v>
      </c>
      <c r="L3872" s="15" t="n">
        <v>1775202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4210310</v>
      </c>
      <c r="T3872" s="1" t="s">
        <v>40</v>
      </c>
      <c r="U3872" s="17" t="n">
        <v>15</v>
      </c>
      <c r="W3872" s="17" t="n">
        <v>15</v>
      </c>
      <c r="X3872" s="1" t="s">
        <v>283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1775205</v>
      </c>
      <c r="L3873" s="15" t="n">
        <v>1775205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4210314</v>
      </c>
      <c r="T3873" s="1" t="s">
        <v>118</v>
      </c>
      <c r="U3873" s="17" t="n">
        <v>70</v>
      </c>
      <c r="W3873" s="17" t="n">
        <v>70</v>
      </c>
      <c r="X3873" s="1" t="s">
        <v>2396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1775209</v>
      </c>
      <c r="L3874" s="15" t="n">
        <v>1775209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4210310</v>
      </c>
      <c r="T3874" s="1" t="s">
        <v>40</v>
      </c>
      <c r="U3874" s="17" t="n">
        <v>15</v>
      </c>
      <c r="W3874" s="17" t="n">
        <v>15</v>
      </c>
      <c r="X3874" s="1" t="s">
        <v>2206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1775213</v>
      </c>
      <c r="L3875" s="15" t="n">
        <v>1775213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4210314</v>
      </c>
      <c r="T3875" s="1" t="s">
        <v>118</v>
      </c>
      <c r="U3875" s="17" t="n">
        <v>70</v>
      </c>
      <c r="W3875" s="17" t="n">
        <v>70</v>
      </c>
      <c r="X3875" s="1" t="s">
        <v>277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1775222</v>
      </c>
      <c r="L3876" s="15" t="n">
        <v>1775222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4210310</v>
      </c>
      <c r="T3876" s="1" t="s">
        <v>40</v>
      </c>
      <c r="U3876" s="17" t="n">
        <v>15</v>
      </c>
      <c r="W3876" s="17" t="n">
        <v>15</v>
      </c>
      <c r="X3876" s="1" t="s">
        <v>1918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46284</v>
      </c>
      <c r="C3877" s="16" t="n">
        <v>46293</v>
      </c>
      <c r="D3877" s="15" t="n">
        <v>1705</v>
      </c>
      <c r="E3877" s="1" t="s">
        <v>139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1749170</v>
      </c>
      <c r="L3877" s="15" t="n">
        <v>20525465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5551.48</v>
      </c>
      <c r="W3877" s="17" t="n">
        <v>5551.48</v>
      </c>
      <c r="X3877" s="1" t="s">
        <v>3053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REFR COCA COLA 200ML</v>
      </c>
      <c r="AC3877" s="1" t="n">
        <v>2052546</v>
      </c>
    </row>
    <row r="3878" customFormat="false" ht="12.75" hidden="false" customHeight="true" outlineLevel="0" collapsed="false">
      <c r="A3878" s="15" t="n">
        <v>3</v>
      </c>
      <c r="B3878" s="16" t="n">
        <v>46283</v>
      </c>
      <c r="C3878" s="16" t="n">
        <v>46293</v>
      </c>
      <c r="D3878" s="15" t="n">
        <v>1705</v>
      </c>
      <c r="E3878" s="1" t="s">
        <v>139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1749207</v>
      </c>
      <c r="L3878" s="15" t="n">
        <v>2052552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4797.84</v>
      </c>
      <c r="W3878" s="17" t="n">
        <v>4797.84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REFRI. FANTA UVA 1,5</v>
      </c>
      <c r="AC3878" s="1" t="n">
        <v>2052552</v>
      </c>
    </row>
    <row r="3879" customFormat="false" ht="12.75" hidden="false" customHeight="true" outlineLevel="0" collapsed="false">
      <c r="A3879" s="15" t="n">
        <v>3</v>
      </c>
      <c r="B3879" s="16" t="n">
        <v>46283</v>
      </c>
      <c r="C3879" s="16" t="n">
        <v>46293</v>
      </c>
      <c r="D3879" s="15" t="n">
        <v>1705</v>
      </c>
      <c r="E3879" s="1" t="s">
        <v>139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1749237</v>
      </c>
      <c r="L3879" s="15" t="n">
        <v>12972267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116.75</v>
      </c>
      <c r="W3879" s="17" t="n">
        <v>116.75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KAPO MARACUJA 200ML</v>
      </c>
      <c r="AC3879" s="1" t="n">
        <v>1297226</v>
      </c>
    </row>
    <row r="3880" customFormat="false" ht="12.75" hidden="false" customHeight="true" outlineLevel="0" collapsed="false">
      <c r="A3880" s="15" t="n">
        <v>3</v>
      </c>
      <c r="B3880" s="16" t="n">
        <v>46283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1749246</v>
      </c>
      <c r="L3880" s="15" t="n">
        <v>12981897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2209.66</v>
      </c>
      <c r="W3880" s="17" t="n">
        <v>2209.66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SUC DEL VALLE LAR 1L</v>
      </c>
      <c r="AC3880" s="1" t="n">
        <v>1298189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1749291</v>
      </c>
      <c r="L3881" s="15" t="n">
        <v>12981847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1602.86</v>
      </c>
      <c r="W3881" s="17" t="n">
        <v>1602.86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KAPO UVA 200ML</v>
      </c>
      <c r="AC3881" s="1" t="n">
        <v>1298184</v>
      </c>
    </row>
    <row r="3882" customFormat="false" ht="12.75" hidden="false" customHeight="true" outlineLevel="0" collapsed="false">
      <c r="A3882" s="15" t="n">
        <v>3</v>
      </c>
      <c r="B3882" s="16" t="n">
        <v>46281</v>
      </c>
      <c r="C3882" s="16" t="n">
        <v>46293</v>
      </c>
      <c r="D3882" s="15" t="n">
        <v>1613</v>
      </c>
      <c r="E3882" s="1" t="s">
        <v>181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1714732</v>
      </c>
      <c r="L3882" s="15" t="n">
        <v>16313182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1477.02</v>
      </c>
      <c r="W3882" s="17" t="n">
        <v>1477.02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FILE PEITOA GRANEL</v>
      </c>
      <c r="AC3882" s="1" t="n">
        <v>1631318</v>
      </c>
    </row>
    <row r="3883" customFormat="false" ht="12.75" hidden="false" customHeight="true" outlineLevel="0" collapsed="false">
      <c r="A3883" s="15" t="n">
        <v>3</v>
      </c>
      <c r="B3883" s="16" t="n">
        <v>46279</v>
      </c>
      <c r="C3883" s="16" t="n">
        <v>46293</v>
      </c>
      <c r="D3883" s="15" t="n">
        <v>1723</v>
      </c>
      <c r="E3883" s="1" t="s">
        <v>63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1702709</v>
      </c>
      <c r="L3883" s="15" t="n">
        <v>626402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2004.8</v>
      </c>
      <c r="W3883" s="17" t="n">
        <v>2004.8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TRASEIRO DE BOI L1</v>
      </c>
      <c r="AC3883" s="1" t="n">
        <v>176373</v>
      </c>
    </row>
    <row r="3884" customFormat="false" ht="12.75" hidden="false" customHeight="true" outlineLevel="0" collapsed="false">
      <c r="A3884" s="15" t="n">
        <v>3</v>
      </c>
      <c r="B3884" s="16" t="n">
        <v>46282</v>
      </c>
      <c r="C3884" s="16" t="n">
        <v>46293</v>
      </c>
      <c r="D3884" s="15" t="n">
        <v>1621</v>
      </c>
      <c r="E3884" s="1" t="s">
        <v>375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1723812</v>
      </c>
      <c r="L3884" s="15" t="n">
        <v>16604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5140.79</v>
      </c>
      <c r="W3884" s="17" t="n">
        <v>5140.79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REFR. ANTAR DIET 350ML</v>
      </c>
      <c r="AC3884" s="1" t="n">
        <v>16604</v>
      </c>
    </row>
    <row r="3885" customFormat="false" ht="12.75" hidden="false" customHeight="true" outlineLevel="0" collapsed="false">
      <c r="A3885" s="15" t="n">
        <v>3</v>
      </c>
      <c r="B3885" s="16" t="n">
        <v>46286</v>
      </c>
      <c r="C3885" s="16" t="n">
        <v>46293</v>
      </c>
      <c r="D3885" s="15" t="n">
        <v>1621</v>
      </c>
      <c r="E3885" s="1" t="s">
        <v>375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1749357</v>
      </c>
      <c r="L3885" s="15" t="n">
        <v>19375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341.59</v>
      </c>
      <c r="W3885" s="17" t="n">
        <v>341.59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CERVEJA STELLA ARTO</v>
      </c>
      <c r="AC3885" s="1" t="n">
        <v>19375</v>
      </c>
    </row>
    <row r="3886" customFormat="false" ht="12.75" hidden="false" customHeight="true" outlineLevel="0" collapsed="false">
      <c r="A3886" s="15" t="n">
        <v>3</v>
      </c>
      <c r="B3886" s="16" t="n">
        <v>46279</v>
      </c>
      <c r="C3886" s="16" t="n">
        <v>46293</v>
      </c>
      <c r="D3886" s="15" t="n">
        <v>1269</v>
      </c>
      <c r="E3886" s="1" t="s">
        <v>1840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1715719</v>
      </c>
      <c r="L3886" s="15" t="n">
        <v>7702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1187.5</v>
      </c>
      <c r="W3886" s="17" t="n">
        <v>1187.5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SAC LIX MERC OLI 100</v>
      </c>
      <c r="AC3886" s="1" t="n">
        <v>770</v>
      </c>
    </row>
    <row r="3887" customFormat="false" ht="12.75" hidden="false" customHeight="true" outlineLevel="0" collapsed="false">
      <c r="A3887" s="15" t="n">
        <v>3</v>
      </c>
      <c r="B3887" s="16" t="n">
        <v>46276</v>
      </c>
      <c r="C3887" s="16" t="n">
        <v>46293</v>
      </c>
      <c r="D3887" s="15" t="n">
        <v>1636</v>
      </c>
      <c r="E3887" s="1" t="s">
        <v>69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1701876</v>
      </c>
      <c r="L3887" s="15" t="n">
        <v>32534661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1088.14</v>
      </c>
      <c r="W3887" s="17" t="n">
        <v>1088.14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BOL ANIM RICHES40G</v>
      </c>
      <c r="AC3887" s="1" t="n">
        <v>3253466</v>
      </c>
    </row>
    <row r="3888" customFormat="false" ht="12.75" hidden="false" customHeight="true" outlineLevel="0" collapsed="false">
      <c r="A3888" s="15" t="n">
        <v>3</v>
      </c>
      <c r="B3888" s="16" t="n">
        <v>46261</v>
      </c>
      <c r="C3888" s="16" t="n">
        <v>46293</v>
      </c>
      <c r="D3888" s="15" t="n">
        <v>1699</v>
      </c>
      <c r="E3888" s="1" t="s">
        <v>88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1613375</v>
      </c>
      <c r="L3888" s="15" t="n">
        <v>3125773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1065.1</v>
      </c>
      <c r="W3888" s="17" t="n">
        <v>1065.1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ARROZ BRANCO FACCIO 1KG</v>
      </c>
      <c r="AC3888" s="1" t="n">
        <v>312577</v>
      </c>
    </row>
    <row r="3889" customFormat="false" ht="12.75" hidden="false" customHeight="true" outlineLevel="0" collapsed="false">
      <c r="A3889" s="15" t="n">
        <v>3</v>
      </c>
      <c r="B3889" s="16" t="n">
        <v>46279</v>
      </c>
      <c r="C3889" s="16" t="n">
        <v>46293</v>
      </c>
      <c r="D3889" s="15" t="n">
        <v>10009</v>
      </c>
      <c r="E3889" s="1" t="s">
        <v>476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1714777</v>
      </c>
      <c r="L3889" s="15" t="n">
        <v>1449759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561.41</v>
      </c>
      <c r="W3889" s="17" t="n">
        <v>561.41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BATON CHOCO AO LEITE</v>
      </c>
      <c r="AC3889" s="1" t="n">
        <v>1449759</v>
      </c>
    </row>
    <row r="3890" customFormat="false" ht="12.75" hidden="false" customHeight="true" outlineLevel="0" collapsed="false">
      <c r="A3890" s="15" t="n">
        <v>3</v>
      </c>
      <c r="B3890" s="16" t="n">
        <v>46293</v>
      </c>
      <c r="C3890" s="16" t="n">
        <v>46293</v>
      </c>
      <c r="D3890" s="15" t="n">
        <v>42</v>
      </c>
      <c r="E3890" s="1" t="s">
        <v>93</v>
      </c>
      <c r="F3890" s="15" t="n">
        <v>13</v>
      </c>
      <c r="G3890" s="1" t="s">
        <v>94</v>
      </c>
      <c r="H3890" s="15" t="n">
        <v>2110101</v>
      </c>
      <c r="I3890" s="1" t="s">
        <v>48</v>
      </c>
      <c r="J3890" s="15" t="n">
        <v>1769309</v>
      </c>
      <c r="L3890" s="15" t="n">
        <v>4681</v>
      </c>
      <c r="M3890" s="1" t="s">
        <v>36</v>
      </c>
      <c r="N3890" s="1" t="s">
        <v>67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125</v>
      </c>
      <c r="W3890" s="17" t="n">
        <v>125</v>
      </c>
      <c r="X3890" s="1" t="s">
        <v>1571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/>
      <c r="AC3890" s="1"/>
    </row>
    <row r="3891" customFormat="false" ht="12.75" hidden="false" customHeight="true" outlineLevel="0" collapsed="false">
      <c r="A3891" s="15" t="n">
        <v>3</v>
      </c>
      <c r="B3891" s="16" t="n">
        <v>46293</v>
      </c>
      <c r="C3891" s="16" t="n">
        <v>46293</v>
      </c>
      <c r="D3891" s="15" t="n">
        <v>42</v>
      </c>
      <c r="E3891" s="1" t="s">
        <v>93</v>
      </c>
      <c r="F3891" s="15" t="n">
        <v>13</v>
      </c>
      <c r="G3891" s="1" t="s">
        <v>94</v>
      </c>
      <c r="H3891" s="15" t="n">
        <v>2110101</v>
      </c>
      <c r="I3891" s="1" t="s">
        <v>48</v>
      </c>
      <c r="J3891" s="15" t="n">
        <v>1769322</v>
      </c>
      <c r="L3891" s="15" t="n">
        <v>4682</v>
      </c>
      <c r="M3891" s="1" t="s">
        <v>36</v>
      </c>
      <c r="N3891" s="1" t="s">
        <v>67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81</v>
      </c>
      <c r="W3891" s="17" t="n">
        <v>81</v>
      </c>
      <c r="X3891" s="1" t="s">
        <v>2326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/>
      <c r="AC3891" s="1"/>
    </row>
    <row r="3892" customFormat="false" ht="12.75" hidden="false" customHeight="true" outlineLevel="0" collapsed="false">
      <c r="A3892" s="15" t="n">
        <v>3</v>
      </c>
      <c r="B3892" s="16" t="n">
        <v>46276</v>
      </c>
      <c r="C3892" s="16" t="n">
        <v>46293</v>
      </c>
      <c r="D3892" s="15" t="n">
        <v>10114</v>
      </c>
      <c r="E3892" s="1" t="s">
        <v>3066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1711601</v>
      </c>
      <c r="L3892" s="15" t="n">
        <v>146912</v>
      </c>
      <c r="M3892" s="1" t="s">
        <v>36</v>
      </c>
      <c r="N3892" s="1" t="s">
        <v>37</v>
      </c>
      <c r="P3892" s="15" t="n">
        <v>129</v>
      </c>
      <c r="Q3892" s="1" t="s">
        <v>83</v>
      </c>
      <c r="R3892" s="1" t="s">
        <v>49</v>
      </c>
      <c r="S3892" s="15" t="n">
        <v>1130101</v>
      </c>
      <c r="T3892" s="1" t="s">
        <v>50</v>
      </c>
      <c r="U3892" s="17" t="n">
        <v>1185</v>
      </c>
      <c r="W3892" s="17" t="n">
        <v>1185</v>
      </c>
      <c r="X3892" s="1" t="s">
        <v>3067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PRESUNTO DE  PERU DF DISTRIBUIDORA DE FR</v>
      </c>
      <c r="AC3892" s="1" t="n">
        <v>1469</v>
      </c>
    </row>
    <row r="3893" customFormat="false" ht="12.75" hidden="false" customHeight="true" outlineLevel="0" collapsed="false">
      <c r="A3893" s="15" t="n">
        <v>3</v>
      </c>
      <c r="B3893" s="16" t="n">
        <v>46283</v>
      </c>
      <c r="C3893" s="16" t="n">
        <v>46293</v>
      </c>
      <c r="D3893" s="15" t="n">
        <v>1605</v>
      </c>
      <c r="E3893" s="1" t="s">
        <v>161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1735836</v>
      </c>
      <c r="L3893" s="15" t="n">
        <v>228258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119.37</v>
      </c>
      <c r="W3893" s="17" t="n">
        <v>119.37</v>
      </c>
      <c r="X3893" s="1" t="s">
        <v>3068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REQUEIJAO VIGOR 200G</v>
      </c>
      <c r="AC3893" s="1" t="n">
        <v>228258</v>
      </c>
    </row>
    <row r="3894" customFormat="false" ht="12.75" hidden="false" customHeight="true" outlineLevel="0" collapsed="false">
      <c r="A3894" s="15" t="n">
        <v>3</v>
      </c>
      <c r="B3894" s="16" t="n">
        <v>46276</v>
      </c>
      <c r="C3894" s="16" t="n">
        <v>46293</v>
      </c>
      <c r="D3894" s="15" t="n">
        <v>1024</v>
      </c>
      <c r="E3894" s="1" t="s">
        <v>212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1701780</v>
      </c>
      <c r="L3894" s="15" t="n">
        <v>6417052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289</v>
      </c>
      <c r="W3894" s="17" t="n">
        <v>289</v>
      </c>
      <c r="X3894" s="1" t="s">
        <v>3069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REAL CLASSICO 2L PET</v>
      </c>
      <c r="AC3894" s="1" t="n">
        <v>641705</v>
      </c>
    </row>
    <row r="3895" customFormat="false" ht="12.75" hidden="false" customHeight="true" outlineLevel="0" collapsed="false">
      <c r="A3895" s="15" t="n">
        <v>3</v>
      </c>
      <c r="B3895" s="16" t="n">
        <v>46292</v>
      </c>
      <c r="C3895" s="16" t="n">
        <v>46293</v>
      </c>
      <c r="D3895" s="15" t="n">
        <v>1936</v>
      </c>
      <c r="E3895" s="1" t="s">
        <v>101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1773406</v>
      </c>
      <c r="L3895" s="15" t="n">
        <v>29670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296.7</v>
      </c>
      <c r="W3895" s="17" t="n">
        <v>296.7</v>
      </c>
      <c r="X3895" s="1" t="s">
        <v>2167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/>
      <c r="AC3895" s="1"/>
    </row>
    <row r="3896" customFormat="false" ht="12.75" hidden="false" customHeight="true" outlineLevel="0" collapsed="false">
      <c r="A3896" s="15" t="n">
        <v>3</v>
      </c>
      <c r="B3896" s="16" t="n">
        <v>46258</v>
      </c>
      <c r="C3896" s="16" t="n">
        <v>46293</v>
      </c>
      <c r="D3896" s="15" t="n">
        <v>10012</v>
      </c>
      <c r="E3896" s="1" t="s">
        <v>529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1608862</v>
      </c>
      <c r="L3896" s="15" t="n">
        <v>19672743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524.88</v>
      </c>
      <c r="W3896" s="17" t="n">
        <v>524.88</v>
      </c>
      <c r="X3896" s="1" t="s">
        <v>3070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SAB PHEBO ODOR90G</v>
      </c>
      <c r="AC3896" s="1" t="n">
        <v>1967274</v>
      </c>
    </row>
    <row r="3897" customFormat="false" ht="12.75" hidden="false" customHeight="true" outlineLevel="0" collapsed="false">
      <c r="A3897" s="15" t="n">
        <v>3</v>
      </c>
      <c r="B3897" s="16" t="n">
        <v>46293</v>
      </c>
      <c r="C3897" s="16" t="n">
        <v>46293</v>
      </c>
      <c r="D3897" s="15" t="n">
        <v>0</v>
      </c>
      <c r="E3897" s="1" t="s">
        <v>108</v>
      </c>
      <c r="F3897" s="15" t="n">
        <v>17</v>
      </c>
      <c r="G3897" s="1" t="s">
        <v>109</v>
      </c>
      <c r="H3897" s="15" t="n">
        <v>1110101</v>
      </c>
      <c r="I3897" s="1" t="s">
        <v>110</v>
      </c>
      <c r="J3897" s="15" t="n">
        <v>1779208</v>
      </c>
      <c r="L3897" s="15" t="n">
        <v>1779208</v>
      </c>
      <c r="M3897" s="1" t="s">
        <v>36</v>
      </c>
      <c r="N3897" s="1" t="s">
        <v>111</v>
      </c>
      <c r="P3897" s="15" t="n">
        <v>129</v>
      </c>
      <c r="Q3897" s="1" t="s">
        <v>83</v>
      </c>
      <c r="R3897" s="1" t="s">
        <v>105</v>
      </c>
      <c r="S3897" s="15" t="n">
        <v>4210227</v>
      </c>
      <c r="T3897" s="1" t="s">
        <v>113</v>
      </c>
      <c r="U3897" s="17" t="n">
        <v>10</v>
      </c>
      <c r="W3897" s="17" t="n">
        <v>10</v>
      </c>
      <c r="X3897" s="1" t="s">
        <v>3071</v>
      </c>
      <c r="Z3897" s="1" t="str">
        <f aca="false">IF($T3897="","",IFERROR(INDEX('Resumo Grupos'!$AC$3:$AC$200,MATCH($T3897,'Resumo Grupos'!$AB$3:$AB$200,0)),"n/d"))</f>
        <v>Despesa</v>
      </c>
      <c r="AA3897" s="1" t="str">
        <f aca="false">IF($T3897="","",IF(COUNTIF('Resumo Grupos'!$AE$3:$AE$40,$T3897)&gt;0,"NAO","SIM"))</f>
        <v>SIM</v>
      </c>
      <c r="AB3897" s="1"/>
      <c r="AC3897" s="1"/>
    </row>
    <row r="3898" customFormat="false" ht="12.75" hidden="false" customHeight="true" outlineLevel="0" collapsed="false">
      <c r="A3898" s="15" t="n">
        <v>3</v>
      </c>
      <c r="B3898" s="16" t="n">
        <v>46293</v>
      </c>
      <c r="C3898" s="16" t="n">
        <v>46293</v>
      </c>
      <c r="D3898" s="15" t="n">
        <v>0</v>
      </c>
      <c r="E3898" s="1" t="s">
        <v>108</v>
      </c>
      <c r="F3898" s="15" t="n">
        <v>17</v>
      </c>
      <c r="G3898" s="1" t="s">
        <v>109</v>
      </c>
      <c r="H3898" s="15" t="n">
        <v>1110101</v>
      </c>
      <c r="I3898" s="1" t="s">
        <v>110</v>
      </c>
      <c r="J3898" s="15" t="n">
        <v>1779211</v>
      </c>
      <c r="L3898" s="15" t="n">
        <v>1779211</v>
      </c>
      <c r="M3898" s="1" t="s">
        <v>36</v>
      </c>
      <c r="N3898" s="1" t="s">
        <v>111</v>
      </c>
      <c r="P3898" s="15" t="n">
        <v>129</v>
      </c>
      <c r="Q3898" s="1" t="s">
        <v>83</v>
      </c>
      <c r="R3898" s="1" t="s">
        <v>39</v>
      </c>
      <c r="S3898" s="15" t="n">
        <v>4210310</v>
      </c>
      <c r="T3898" s="1" t="s">
        <v>40</v>
      </c>
      <c r="U3898" s="17" t="n">
        <v>6</v>
      </c>
      <c r="W3898" s="17" t="n">
        <v>6</v>
      </c>
      <c r="X3898" s="1" t="s">
        <v>112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46293</v>
      </c>
      <c r="C3899" s="16" t="n">
        <v>46293</v>
      </c>
      <c r="D3899" s="15" t="n">
        <v>0</v>
      </c>
      <c r="E3899" s="1" t="s">
        <v>108</v>
      </c>
      <c r="F3899" s="15" t="n">
        <v>17</v>
      </c>
      <c r="G3899" s="1" t="s">
        <v>109</v>
      </c>
      <c r="H3899" s="15" t="n">
        <v>1110101</v>
      </c>
      <c r="I3899" s="1" t="s">
        <v>110</v>
      </c>
      <c r="J3899" s="15" t="n">
        <v>1779217</v>
      </c>
      <c r="L3899" s="15" t="n">
        <v>1779217</v>
      </c>
      <c r="M3899" s="1" t="s">
        <v>36</v>
      </c>
      <c r="N3899" s="1" t="s">
        <v>111</v>
      </c>
      <c r="P3899" s="15" t="n">
        <v>129</v>
      </c>
      <c r="Q3899" s="1" t="s">
        <v>83</v>
      </c>
      <c r="R3899" s="1" t="s">
        <v>39</v>
      </c>
      <c r="S3899" s="15" t="n">
        <v>4210310</v>
      </c>
      <c r="T3899" s="1" t="s">
        <v>40</v>
      </c>
      <c r="U3899" s="17" t="n">
        <v>5</v>
      </c>
      <c r="W3899" s="17" t="n">
        <v>5</v>
      </c>
      <c r="X3899" s="1" t="s">
        <v>218</v>
      </c>
      <c r="Z3899" s="1" t="str">
        <f aca="false">IF($T3899="","",IFERROR(INDEX('Resumo Grupos'!$AC$3:$AC$200,MATCH($T3899,'Resumo Grupos'!$AB$3:$AB$200,0)),"n/d"))</f>
        <v>Despesa</v>
      </c>
      <c r="AA3899" s="1" t="str">
        <f aca="false">IF($T3899="","",IF(COUNTIF('Resumo Grupos'!$AE$3:$AE$40,$T3899)&gt;0,"NAO","SIM"))</f>
        <v>SIM</v>
      </c>
      <c r="AB3899" s="1"/>
      <c r="AC3899" s="1"/>
    </row>
    <row r="3900" customFormat="false" ht="12.75" hidden="false" customHeight="true" outlineLevel="0" collapsed="false">
      <c r="A3900" s="15" t="n">
        <v>3</v>
      </c>
      <c r="B3900" s="16" t="n">
        <v>46293</v>
      </c>
      <c r="C3900" s="16" t="n">
        <v>46293</v>
      </c>
      <c r="D3900" s="15" t="n">
        <v>0</v>
      </c>
      <c r="E3900" s="1" t="s">
        <v>108</v>
      </c>
      <c r="F3900" s="15" t="n">
        <v>17</v>
      </c>
      <c r="G3900" s="1" t="s">
        <v>109</v>
      </c>
      <c r="H3900" s="15" t="n">
        <v>1110101</v>
      </c>
      <c r="I3900" s="1" t="s">
        <v>110</v>
      </c>
      <c r="J3900" s="15" t="n">
        <v>1779224</v>
      </c>
      <c r="L3900" s="15" t="n">
        <v>1779224</v>
      </c>
      <c r="M3900" s="1" t="s">
        <v>36</v>
      </c>
      <c r="N3900" s="1" t="s">
        <v>111</v>
      </c>
      <c r="P3900" s="15" t="n">
        <v>129</v>
      </c>
      <c r="Q3900" s="1" t="s">
        <v>83</v>
      </c>
      <c r="R3900" s="1" t="s">
        <v>105</v>
      </c>
      <c r="S3900" s="15" t="n">
        <v>4210227</v>
      </c>
      <c r="T3900" s="1" t="s">
        <v>113</v>
      </c>
      <c r="U3900" s="17" t="n">
        <v>15</v>
      </c>
      <c r="W3900" s="17" t="n">
        <v>15</v>
      </c>
      <c r="X3900" s="1" t="s">
        <v>3072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1"/>
      <c r="AC3900" s="1"/>
    </row>
    <row r="3901" customFormat="false" ht="12.75" hidden="false" customHeight="true" outlineLevel="0" collapsed="false">
      <c r="A3901" s="15" t="n">
        <v>3</v>
      </c>
      <c r="B3901" s="16" t="n">
        <v>46293</v>
      </c>
      <c r="C3901" s="16" t="n">
        <v>46293</v>
      </c>
      <c r="D3901" s="15" t="n">
        <v>0</v>
      </c>
      <c r="E3901" s="1" t="s">
        <v>108</v>
      </c>
      <c r="F3901" s="15" t="n">
        <v>17</v>
      </c>
      <c r="G3901" s="1" t="s">
        <v>109</v>
      </c>
      <c r="H3901" s="15" t="n">
        <v>1110101</v>
      </c>
      <c r="I3901" s="1" t="s">
        <v>110</v>
      </c>
      <c r="J3901" s="15" t="n">
        <v>1779241</v>
      </c>
      <c r="L3901" s="15" t="n">
        <v>1779241</v>
      </c>
      <c r="M3901" s="1" t="s">
        <v>36</v>
      </c>
      <c r="N3901" s="1" t="s">
        <v>111</v>
      </c>
      <c r="P3901" s="15" t="n">
        <v>129</v>
      </c>
      <c r="Q3901" s="1" t="s">
        <v>83</v>
      </c>
      <c r="R3901" s="1" t="s">
        <v>39</v>
      </c>
      <c r="S3901" s="15" t="n">
        <v>4210316</v>
      </c>
      <c r="T3901" s="1" t="s">
        <v>115</v>
      </c>
      <c r="U3901" s="17" t="n">
        <v>100</v>
      </c>
      <c r="W3901" s="17" t="n">
        <v>100</v>
      </c>
      <c r="X3901" s="1" t="s">
        <v>2467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46293</v>
      </c>
      <c r="C3902" s="16" t="n">
        <v>46293</v>
      </c>
      <c r="D3902" s="15" t="n">
        <v>0</v>
      </c>
      <c r="E3902" s="1" t="s">
        <v>108</v>
      </c>
      <c r="F3902" s="15" t="n">
        <v>17</v>
      </c>
      <c r="G3902" s="1" t="s">
        <v>109</v>
      </c>
      <c r="H3902" s="15" t="n">
        <v>1110101</v>
      </c>
      <c r="I3902" s="1" t="s">
        <v>110</v>
      </c>
      <c r="J3902" s="15" t="n">
        <v>1779244</v>
      </c>
      <c r="L3902" s="15" t="n">
        <v>1779244</v>
      </c>
      <c r="M3902" s="1" t="s">
        <v>36</v>
      </c>
      <c r="N3902" s="1" t="s">
        <v>111</v>
      </c>
      <c r="P3902" s="15" t="n">
        <v>129</v>
      </c>
      <c r="Q3902" s="1" t="s">
        <v>83</v>
      </c>
      <c r="R3902" s="1" t="s">
        <v>39</v>
      </c>
      <c r="S3902" s="15" t="n">
        <v>4210310</v>
      </c>
      <c r="T3902" s="1" t="s">
        <v>40</v>
      </c>
      <c r="U3902" s="17" t="n">
        <v>15</v>
      </c>
      <c r="W3902" s="17" t="n">
        <v>15</v>
      </c>
      <c r="X3902" s="1" t="s">
        <v>2420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5" t="n">
        <v>3</v>
      </c>
      <c r="B3903" s="16" t="n">
        <v>46293</v>
      </c>
      <c r="C3903" s="16" t="n">
        <v>46293</v>
      </c>
      <c r="D3903" s="15" t="n">
        <v>0</v>
      </c>
      <c r="E3903" s="1" t="s">
        <v>108</v>
      </c>
      <c r="F3903" s="15" t="n">
        <v>17</v>
      </c>
      <c r="G3903" s="1" t="s">
        <v>109</v>
      </c>
      <c r="H3903" s="15" t="n">
        <v>1110101</v>
      </c>
      <c r="I3903" s="1" t="s">
        <v>110</v>
      </c>
      <c r="J3903" s="15" t="n">
        <v>1779248</v>
      </c>
      <c r="L3903" s="15" t="n">
        <v>1779248</v>
      </c>
      <c r="M3903" s="1" t="s">
        <v>36</v>
      </c>
      <c r="N3903" s="1" t="s">
        <v>111</v>
      </c>
      <c r="P3903" s="15" t="n">
        <v>129</v>
      </c>
      <c r="Q3903" s="1" t="s">
        <v>83</v>
      </c>
      <c r="R3903" s="1" t="s">
        <v>39</v>
      </c>
      <c r="S3903" s="15" t="n">
        <v>4210309</v>
      </c>
      <c r="T3903" s="1" t="s">
        <v>42</v>
      </c>
      <c r="U3903" s="17" t="n">
        <v>10</v>
      </c>
      <c r="W3903" s="17" t="n">
        <v>10</v>
      </c>
      <c r="X3903" s="1" t="s">
        <v>2463</v>
      </c>
      <c r="Z3903" s="1" t="str">
        <f aca="false">IF($T3903="","",IFERROR(INDEX('Resumo Grupos'!$AC$3:$AC$200,MATCH($T3903,'Resumo Grupos'!$AB$3:$AB$200,0)),"n/d"))</f>
        <v>Salários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46293</v>
      </c>
      <c r="C3904" s="16" t="n">
        <v>46293</v>
      </c>
      <c r="D3904" s="15" t="n">
        <v>0</v>
      </c>
      <c r="E3904" s="1" t="s">
        <v>108</v>
      </c>
      <c r="F3904" s="15" t="n">
        <v>17</v>
      </c>
      <c r="G3904" s="1" t="s">
        <v>109</v>
      </c>
      <c r="H3904" s="15" t="n">
        <v>1110101</v>
      </c>
      <c r="I3904" s="1" t="s">
        <v>110</v>
      </c>
      <c r="J3904" s="15" t="n">
        <v>1779251</v>
      </c>
      <c r="L3904" s="15" t="n">
        <v>1779251</v>
      </c>
      <c r="M3904" s="1" t="s">
        <v>36</v>
      </c>
      <c r="N3904" s="1" t="s">
        <v>111</v>
      </c>
      <c r="P3904" s="15" t="n">
        <v>129</v>
      </c>
      <c r="Q3904" s="1" t="s">
        <v>83</v>
      </c>
      <c r="R3904" s="1" t="s">
        <v>105</v>
      </c>
      <c r="S3904" s="15" t="n">
        <v>4210227</v>
      </c>
      <c r="T3904" s="1" t="s">
        <v>113</v>
      </c>
      <c r="U3904" s="17" t="n">
        <v>100</v>
      </c>
      <c r="W3904" s="17" t="n">
        <v>100</v>
      </c>
      <c r="X3904" s="1" t="s">
        <v>3073</v>
      </c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46293</v>
      </c>
      <c r="C3905" s="16" t="n">
        <v>46293</v>
      </c>
      <c r="D3905" s="15" t="n">
        <v>0</v>
      </c>
      <c r="E3905" s="1" t="s">
        <v>108</v>
      </c>
      <c r="F3905" s="15" t="n">
        <v>17</v>
      </c>
      <c r="G3905" s="1" t="s">
        <v>109</v>
      </c>
      <c r="H3905" s="15" t="n">
        <v>1110101</v>
      </c>
      <c r="I3905" s="1" t="s">
        <v>110</v>
      </c>
      <c r="J3905" s="15" t="n">
        <v>1779253</v>
      </c>
      <c r="L3905" s="15" t="n">
        <v>1779253</v>
      </c>
      <c r="M3905" s="1" t="s">
        <v>36</v>
      </c>
      <c r="N3905" s="1" t="s">
        <v>111</v>
      </c>
      <c r="P3905" s="15" t="n">
        <v>129</v>
      </c>
      <c r="Q3905" s="1" t="s">
        <v>83</v>
      </c>
      <c r="R3905" s="1" t="s">
        <v>123</v>
      </c>
      <c r="S3905" s="15" t="n">
        <v>2110101</v>
      </c>
      <c r="T3905" s="1" t="s">
        <v>48</v>
      </c>
      <c r="U3905" s="17" t="n">
        <v>81</v>
      </c>
      <c r="W3905" s="17" t="n">
        <v>81</v>
      </c>
      <c r="X3905" s="1" t="s">
        <v>3074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46293</v>
      </c>
      <c r="C3906" s="16" t="n">
        <v>46293</v>
      </c>
      <c r="D3906" s="15" t="n">
        <v>0</v>
      </c>
      <c r="E3906" s="1" t="s">
        <v>108</v>
      </c>
      <c r="F3906" s="15" t="n">
        <v>17</v>
      </c>
      <c r="G3906" s="1" t="s">
        <v>109</v>
      </c>
      <c r="H3906" s="15" t="n">
        <v>1110101</v>
      </c>
      <c r="I3906" s="1" t="s">
        <v>110</v>
      </c>
      <c r="J3906" s="15" t="n">
        <v>1779254</v>
      </c>
      <c r="L3906" s="15" t="n">
        <v>1779254</v>
      </c>
      <c r="M3906" s="1" t="s">
        <v>36</v>
      </c>
      <c r="N3906" s="1" t="s">
        <v>111</v>
      </c>
      <c r="P3906" s="15" t="n">
        <v>129</v>
      </c>
      <c r="Q3906" s="1" t="s">
        <v>83</v>
      </c>
      <c r="R3906" s="1" t="s">
        <v>123</v>
      </c>
      <c r="S3906" s="15" t="n">
        <v>2110101</v>
      </c>
      <c r="T3906" s="1" t="s">
        <v>48</v>
      </c>
      <c r="U3906" s="17" t="n">
        <v>125</v>
      </c>
      <c r="W3906" s="17" t="n">
        <v>125</v>
      </c>
      <c r="X3906" s="1" t="s">
        <v>3075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46294</v>
      </c>
      <c r="C3907" s="16" t="n">
        <v>46294</v>
      </c>
      <c r="D3907" s="15" t="n">
        <v>10043</v>
      </c>
      <c r="E3907" s="1" t="s">
        <v>130</v>
      </c>
      <c r="F3907" s="15" t="n">
        <v>13</v>
      </c>
      <c r="G3907" s="1" t="s">
        <v>94</v>
      </c>
      <c r="H3907" s="15" t="n">
        <v>2110101</v>
      </c>
      <c r="I3907" s="1" t="s">
        <v>48</v>
      </c>
      <c r="J3907" s="15" t="n">
        <v>1778335</v>
      </c>
      <c r="L3907" s="15" t="n">
        <v>1002</v>
      </c>
      <c r="M3907" s="1" t="s">
        <v>36</v>
      </c>
      <c r="N3907" s="1" t="s">
        <v>67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270</v>
      </c>
      <c r="W3907" s="17" t="n">
        <v>270</v>
      </c>
      <c r="X3907" s="1" t="s">
        <v>3076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BRIGADEIRO</v>
      </c>
      <c r="AC3907" s="1" t="n">
        <v>1002</v>
      </c>
    </row>
    <row r="3908" customFormat="false" ht="12.75" hidden="false" customHeight="true" outlineLevel="0" collapsed="false">
      <c r="A3908" s="15" t="n">
        <v>3</v>
      </c>
      <c r="B3908" s="16" t="n">
        <v>46290</v>
      </c>
      <c r="C3908" s="16" t="n">
        <v>46294</v>
      </c>
      <c r="D3908" s="15" t="n">
        <v>642</v>
      </c>
      <c r="E3908" s="1" t="s">
        <v>131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1768475</v>
      </c>
      <c r="L3908" s="15" t="n">
        <v>202764666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144</v>
      </c>
      <c r="W3908" s="17" t="n">
        <v>144</v>
      </c>
      <c r="X3908" s="1" t="s">
        <v>3077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BOLO BLOOM 600G</v>
      </c>
      <c r="AC3908" s="1" t="n">
        <v>682</v>
      </c>
    </row>
    <row r="3909" customFormat="false" ht="12.75" hidden="false" customHeight="true" outlineLevel="0" collapsed="false">
      <c r="A3909" s="15" t="n">
        <v>3</v>
      </c>
      <c r="B3909" s="16" t="n">
        <v>46269</v>
      </c>
      <c r="C3909" s="16" t="n">
        <v>46294</v>
      </c>
      <c r="D3909" s="15" t="n">
        <v>1656</v>
      </c>
      <c r="E3909" s="1" t="s">
        <v>318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1678170</v>
      </c>
      <c r="L3909" s="15" t="n">
        <v>2264082</v>
      </c>
      <c r="M3909" s="1" t="s">
        <v>36</v>
      </c>
      <c r="N3909" s="1" t="s">
        <v>37</v>
      </c>
      <c r="P3909" s="15" t="n">
        <v>129</v>
      </c>
      <c r="Q3909" s="1" t="s">
        <v>83</v>
      </c>
      <c r="R3909" s="1" t="s">
        <v>49</v>
      </c>
      <c r="S3909" s="15" t="n">
        <v>1130101</v>
      </c>
      <c r="T3909" s="1" t="s">
        <v>50</v>
      </c>
      <c r="U3909" s="17" t="n">
        <v>997.68</v>
      </c>
      <c r="W3909" s="17" t="n">
        <v>997.68</v>
      </c>
      <c r="X3909" s="1" t="s">
        <v>3078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CREME DE LEITE PIRAC</v>
      </c>
      <c r="AC3909" s="1" t="n">
        <v>226408</v>
      </c>
    </row>
    <row r="3910" customFormat="false" ht="12.75" hidden="false" customHeight="true" outlineLevel="0" collapsed="false">
      <c r="A3910" s="15" t="n">
        <v>3</v>
      </c>
      <c r="B3910" s="16" t="n">
        <v>46280</v>
      </c>
      <c r="C3910" s="16" t="n">
        <v>46294</v>
      </c>
      <c r="D3910" s="15" t="n">
        <v>1723</v>
      </c>
      <c r="E3910" s="1" t="s">
        <v>63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1716004</v>
      </c>
      <c r="L3910" s="15" t="n">
        <v>627382</v>
      </c>
      <c r="M3910" s="1" t="s">
        <v>36</v>
      </c>
      <c r="N3910" s="1" t="s">
        <v>37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837.9</v>
      </c>
      <c r="W3910" s="17" t="n">
        <v>837.9</v>
      </c>
      <c r="X3910" s="1" t="s">
        <v>3079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DIANTEIRO DE BOI L</v>
      </c>
      <c r="AC3910" s="1" t="n">
        <v>176436</v>
      </c>
    </row>
    <row r="3911" customFormat="false" ht="12.75" hidden="false" customHeight="true" outlineLevel="0" collapsed="false">
      <c r="A3911" s="15" t="n">
        <v>3</v>
      </c>
      <c r="B3911" s="16" t="n">
        <v>46290</v>
      </c>
      <c r="C3911" s="16" t="n">
        <v>46294</v>
      </c>
      <c r="D3911" s="15" t="n">
        <v>1615</v>
      </c>
      <c r="E3911" s="1" t="s">
        <v>143</v>
      </c>
      <c r="F3911" s="15" t="n">
        <v>34</v>
      </c>
      <c r="G3911" s="1" t="s">
        <v>34</v>
      </c>
      <c r="H3911" s="15" t="n">
        <v>2110405</v>
      </c>
      <c r="I3911" s="1" t="s">
        <v>35</v>
      </c>
      <c r="J3911" s="15" t="n">
        <v>1756263</v>
      </c>
      <c r="L3911" s="15" t="n">
        <v>267942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172</v>
      </c>
      <c r="W3911" s="17" t="n">
        <v>172</v>
      </c>
      <c r="X3911" s="1" t="s">
        <v>2098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46290</v>
      </c>
      <c r="C3912" s="16" t="n">
        <v>46294</v>
      </c>
      <c r="D3912" s="15" t="n">
        <v>1615</v>
      </c>
      <c r="E3912" s="1" t="s">
        <v>143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1756273</v>
      </c>
      <c r="L3912" s="15" t="n">
        <v>15418</v>
      </c>
      <c r="M3912" s="1" t="s">
        <v>36</v>
      </c>
      <c r="N3912" s="1" t="s">
        <v>37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570</v>
      </c>
      <c r="W3912" s="17" t="n">
        <v>570</v>
      </c>
      <c r="X3912" s="1" t="s">
        <v>3080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 t="str">
        <f aca="false">IFERROR(INDEX('Mov Entradas (Rel 10497)'!$L:$L,MATCH(AC3912,'Mov Entradas (Rel 10497)'!$I:$I,0)),"nao encontrado")</f>
        <v>MACA FUJI KG</v>
      </c>
      <c r="AC3912" s="1" t="n">
        <v>15418</v>
      </c>
    </row>
    <row r="3913" customFormat="false" ht="12.75" hidden="false" customHeight="true" outlineLevel="0" collapsed="false">
      <c r="A3913" s="15" t="n">
        <v>3</v>
      </c>
      <c r="B3913" s="16" t="n">
        <v>46294</v>
      </c>
      <c r="C3913" s="16" t="n">
        <v>46294</v>
      </c>
      <c r="D3913" s="15" t="n">
        <v>973</v>
      </c>
      <c r="E3913" s="1" t="s">
        <v>3081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1810423</v>
      </c>
      <c r="L3913" s="15" t="n">
        <v>275461</v>
      </c>
      <c r="M3913" s="1" t="s">
        <v>36</v>
      </c>
      <c r="N3913" s="1" t="s">
        <v>37</v>
      </c>
      <c r="P3913" s="15" t="n">
        <v>102</v>
      </c>
      <c r="Q3913" s="1" t="s">
        <v>195</v>
      </c>
      <c r="R3913" s="1" t="s">
        <v>39</v>
      </c>
      <c r="S3913" s="15" t="n">
        <v>4210316</v>
      </c>
      <c r="T3913" s="1" t="s">
        <v>115</v>
      </c>
      <c r="U3913" s="17" t="n">
        <v>140</v>
      </c>
      <c r="W3913" s="17" t="n">
        <v>140</v>
      </c>
      <c r="X3913" s="1" t="s">
        <v>3082</v>
      </c>
      <c r="Z3913" s="1" t="str">
        <f aca="false">IF($T3913="","",IFERROR(INDEX('Resumo Grupos'!$AC$3:$AC$200,MATCH($T3913,'Resumo Grupos'!$AB$3:$AB$200,0)),"n/d"))</f>
        <v>Salários</v>
      </c>
      <c r="AA3913" s="1" t="str">
        <f aca="false">IF($T3913="","",IF(COUNTIF('Resumo Grupos'!$AE$3:$AE$40,$T3913)&gt;0,"NAO","SIM"))</f>
        <v>SIM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46279</v>
      </c>
      <c r="C3914" s="16" t="n">
        <v>46294</v>
      </c>
      <c r="D3914" s="15" t="n">
        <v>1608</v>
      </c>
      <c r="E3914" s="1" t="s">
        <v>65</v>
      </c>
      <c r="F3914" s="15" t="n">
        <v>24</v>
      </c>
      <c r="G3914" s="1" t="s">
        <v>47</v>
      </c>
      <c r="H3914" s="15" t="n">
        <v>2110405</v>
      </c>
      <c r="I3914" s="1" t="s">
        <v>35</v>
      </c>
      <c r="J3914" s="15" t="n">
        <v>1701792</v>
      </c>
      <c r="L3914" s="15" t="n">
        <v>17291221</v>
      </c>
      <c r="M3914" s="1" t="s">
        <v>36</v>
      </c>
      <c r="N3914" s="1" t="s">
        <v>37</v>
      </c>
      <c r="P3914" s="15" t="n">
        <v>167</v>
      </c>
      <c r="Q3914" s="1" t="s">
        <v>45</v>
      </c>
      <c r="R3914" s="1" t="s">
        <v>49</v>
      </c>
      <c r="S3914" s="15" t="n">
        <v>1130101</v>
      </c>
      <c r="T3914" s="1" t="s">
        <v>50</v>
      </c>
      <c r="U3914" s="17" t="n">
        <v>657.94</v>
      </c>
      <c r="W3914" s="17" t="n">
        <v>657.94</v>
      </c>
      <c r="X3914" s="1" t="s">
        <v>3083</v>
      </c>
      <c r="Z3914" s="1" t="str">
        <f aca="false">IF($T3914="","",IFERROR(INDEX('Resumo Grupos'!$AC$3:$AC$200,MATCH($T3914,'Resumo Grupos'!$AB$3:$AB$200,0)),"n/d"))</f>
        <v>Mercadoria</v>
      </c>
      <c r="AA3914" s="1" t="str">
        <f aca="false">IF($T3914="","",IF(COUNTIF('Resumo Grupos'!$AE$3:$AE$40,$T3914)&gt;0,"NAO","SIM"))</f>
        <v>SIM</v>
      </c>
      <c r="AB3914" s="1" t="str">
        <f aca="false">IFERROR(INDEX('Mov Entradas (Rel 10497)'!$L:$L,MATCH(AC3914,'Mov Entradas (Rel 10497)'!$I:$I,0)),"nao encontrado")</f>
        <v>AMENDOIM ELMA 40G</v>
      </c>
      <c r="AC3914" s="1" t="n">
        <v>1729122</v>
      </c>
    </row>
    <row r="3915" customFormat="false" ht="12.75" hidden="false" customHeight="true" outlineLevel="0" collapsed="false">
      <c r="A3915" s="15" t="n">
        <v>3</v>
      </c>
      <c r="B3915" s="16" t="n">
        <v>46294</v>
      </c>
      <c r="C3915" s="16" t="n">
        <v>46294</v>
      </c>
      <c r="D3915" s="15" t="n">
        <v>41</v>
      </c>
      <c r="E3915" s="1" t="s">
        <v>74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1810276</v>
      </c>
      <c r="L3915" s="15" t="n">
        <v>275430</v>
      </c>
      <c r="M3915" s="1" t="s">
        <v>36</v>
      </c>
      <c r="N3915" s="1" t="s">
        <v>37</v>
      </c>
      <c r="P3915" s="15" t="n">
        <v>167</v>
      </c>
      <c r="Q3915" s="1" t="s">
        <v>45</v>
      </c>
      <c r="R3915" s="1" t="s">
        <v>39</v>
      </c>
      <c r="S3915" s="15" t="n">
        <v>4210304</v>
      </c>
      <c r="T3915" s="1" t="s">
        <v>936</v>
      </c>
      <c r="U3915" s="17" t="n">
        <v>2349.46</v>
      </c>
      <c r="W3915" s="17" t="n">
        <v>2349.46</v>
      </c>
      <c r="X3915" s="1" t="s">
        <v>3084</v>
      </c>
      <c r="Z3915" s="1" t="str">
        <f aca="false">IF($T3915="","",IFERROR(INDEX('Resumo Grupos'!$AC$3:$AC$200,MATCH($T3915,'Resumo Grupos'!$AB$3:$AB$200,0)),"n/d"))</f>
        <v>Salários</v>
      </c>
      <c r="AA3915" s="1" t="str">
        <f aca="false">IF($T3915="","",IF(COUNTIF('Resumo Grupos'!$AE$3:$AE$40,$T3915)&gt;0,"NAO","SIM"))</f>
        <v>SIM</v>
      </c>
      <c r="AB3915" s="1"/>
      <c r="AC3915" s="1"/>
    </row>
    <row r="3916" customFormat="false" ht="12.75" hidden="false" customHeight="true" outlineLevel="0" collapsed="false">
      <c r="A3916" s="15" t="n">
        <v>3</v>
      </c>
      <c r="B3916" s="16" t="n">
        <v>46294</v>
      </c>
      <c r="C3916" s="16" t="n">
        <v>46294</v>
      </c>
      <c r="D3916" s="15" t="n">
        <v>515</v>
      </c>
      <c r="E3916" s="1" t="s">
        <v>75</v>
      </c>
      <c r="F3916" s="15" t="n">
        <v>34</v>
      </c>
      <c r="G3916" s="1" t="s">
        <v>34</v>
      </c>
      <c r="H3916" s="15" t="n">
        <v>2110405</v>
      </c>
      <c r="I3916" s="1" t="s">
        <v>35</v>
      </c>
      <c r="J3916" s="15" t="n">
        <v>1775266</v>
      </c>
      <c r="L3916" s="15" t="n">
        <v>270680</v>
      </c>
      <c r="M3916" s="1" t="s">
        <v>36</v>
      </c>
      <c r="N3916" s="1" t="s">
        <v>37</v>
      </c>
      <c r="P3916" s="15" t="n">
        <v>102</v>
      </c>
      <c r="Q3916" s="1" t="s">
        <v>195</v>
      </c>
      <c r="R3916" s="1" t="s">
        <v>1425</v>
      </c>
      <c r="S3916" s="15" t="n">
        <v>22103</v>
      </c>
      <c r="T3916" s="1" t="s">
        <v>1425</v>
      </c>
      <c r="U3916" s="17" t="n">
        <v>5000</v>
      </c>
      <c r="W3916" s="17" t="n">
        <v>5000</v>
      </c>
      <c r="X3916" s="1" t="s">
        <v>3085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  <c r="AB3916" s="1"/>
      <c r="AC3916" s="1"/>
    </row>
    <row r="3917" customFormat="false" ht="12.75" hidden="false" customHeight="true" outlineLevel="0" collapsed="false">
      <c r="A3917" s="15" t="n">
        <v>3</v>
      </c>
      <c r="B3917" s="16" t="n">
        <v>46288</v>
      </c>
      <c r="C3917" s="16" t="n">
        <v>46294</v>
      </c>
      <c r="D3917" s="15" t="n">
        <v>1722</v>
      </c>
      <c r="E3917" s="1" t="s">
        <v>518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1752118</v>
      </c>
      <c r="L3917" s="15" t="n">
        <v>7368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365</v>
      </c>
      <c r="W3917" s="17" t="n">
        <v>365</v>
      </c>
      <c r="X3917" s="1" t="s">
        <v>3086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PAO MINI DOG RO 300G</v>
      </c>
      <c r="AC3917" s="1" t="n">
        <v>7368</v>
      </c>
    </row>
    <row r="3918" customFormat="false" ht="12.75" hidden="false" customHeight="true" outlineLevel="0" collapsed="false">
      <c r="A3918" s="15" t="n">
        <v>3</v>
      </c>
      <c r="B3918" s="16" t="n">
        <v>46290</v>
      </c>
      <c r="C3918" s="16" t="n">
        <v>46294</v>
      </c>
      <c r="D3918" s="15" t="n">
        <v>10112</v>
      </c>
      <c r="E3918" s="1" t="s">
        <v>2741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1756311</v>
      </c>
      <c r="L3918" s="15" t="n">
        <v>3028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105</v>
      </c>
      <c r="W3918" s="17" t="n">
        <v>105</v>
      </c>
      <c r="X3918" s="1" t="s">
        <v>3087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BOLOS DA FRAN</v>
      </c>
      <c r="AC3918" s="1" t="n">
        <v>3028</v>
      </c>
    </row>
    <row r="3919" customFormat="false" ht="12.75" hidden="false" customHeight="true" outlineLevel="0" collapsed="false">
      <c r="A3919" s="15" t="n">
        <v>3</v>
      </c>
      <c r="B3919" s="16" t="n">
        <v>46287</v>
      </c>
      <c r="C3919" s="16" t="n">
        <v>46294</v>
      </c>
      <c r="D3919" s="15" t="n">
        <v>1672</v>
      </c>
      <c r="E3919" s="1" t="s">
        <v>90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1773568</v>
      </c>
      <c r="L3919" s="15" t="n">
        <v>270487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49</v>
      </c>
      <c r="S3919" s="15" t="n">
        <v>1130101</v>
      </c>
      <c r="T3919" s="1" t="s">
        <v>50</v>
      </c>
      <c r="U3919" s="17" t="n">
        <v>572.88</v>
      </c>
      <c r="W3919" s="17" t="n">
        <v>572.88</v>
      </c>
      <c r="X3919" s="1" t="s">
        <v>3088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AGUAYARA GALAO 20L</v>
      </c>
      <c r="AC3919" s="1" t="n">
        <v>1444086</v>
      </c>
    </row>
    <row r="3920" customFormat="false" ht="12.75" hidden="false" customHeight="true" outlineLevel="0" collapsed="false">
      <c r="A3920" s="15" t="n">
        <v>3</v>
      </c>
      <c r="B3920" s="16" t="n">
        <v>46287</v>
      </c>
      <c r="C3920" s="16" t="n">
        <v>46294</v>
      </c>
      <c r="D3920" s="15" t="n">
        <v>42</v>
      </c>
      <c r="E3920" s="1" t="s">
        <v>93</v>
      </c>
      <c r="F3920" s="15" t="n">
        <v>34</v>
      </c>
      <c r="G3920" s="1" t="s">
        <v>34</v>
      </c>
      <c r="H3920" s="15" t="n">
        <v>2110101</v>
      </c>
      <c r="I3920" s="1" t="s">
        <v>48</v>
      </c>
      <c r="J3920" s="15" t="n">
        <v>1740394</v>
      </c>
      <c r="L3920" s="15" t="n">
        <v>4651</v>
      </c>
      <c r="M3920" s="1" t="s">
        <v>36</v>
      </c>
      <c r="N3920" s="1" t="s">
        <v>67</v>
      </c>
      <c r="P3920" s="15" t="n">
        <v>129</v>
      </c>
      <c r="Q3920" s="1" t="s">
        <v>83</v>
      </c>
      <c r="R3920" s="1" t="s">
        <v>49</v>
      </c>
      <c r="S3920" s="15" t="n">
        <v>1130101</v>
      </c>
      <c r="T3920" s="1" t="s">
        <v>50</v>
      </c>
      <c r="U3920" s="17" t="n">
        <v>300</v>
      </c>
      <c r="W3920" s="17" t="n">
        <v>300</v>
      </c>
      <c r="X3920" s="1" t="s">
        <v>3089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/>
      <c r="AC3920" s="1"/>
    </row>
    <row r="3921" customFormat="false" ht="12.75" hidden="false" customHeight="true" outlineLevel="0" collapsed="false">
      <c r="A3921" s="15" t="n">
        <v>3</v>
      </c>
      <c r="B3921" s="16" t="n">
        <v>46290</v>
      </c>
      <c r="C3921" s="16" t="n">
        <v>46294</v>
      </c>
      <c r="D3921" s="15" t="n">
        <v>42</v>
      </c>
      <c r="E3921" s="1" t="s">
        <v>93</v>
      </c>
      <c r="F3921" s="15" t="n">
        <v>34</v>
      </c>
      <c r="G3921" s="1" t="s">
        <v>34</v>
      </c>
      <c r="H3921" s="15" t="n">
        <v>2110101</v>
      </c>
      <c r="I3921" s="1" t="s">
        <v>48</v>
      </c>
      <c r="J3921" s="15" t="n">
        <v>1756143</v>
      </c>
      <c r="L3921" s="15" t="n">
        <v>4675</v>
      </c>
      <c r="M3921" s="1" t="s">
        <v>36</v>
      </c>
      <c r="N3921" s="1" t="s">
        <v>67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2533.5</v>
      </c>
      <c r="W3921" s="17" t="n">
        <v>2533.5</v>
      </c>
      <c r="X3921" s="1" t="s">
        <v>3090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/>
      <c r="AC3921" s="1"/>
    </row>
    <row r="3922" customFormat="false" ht="12.75" hidden="false" customHeight="true" outlineLevel="0" collapsed="false">
      <c r="A3922" s="15" t="n">
        <v>3</v>
      </c>
      <c r="B3922" s="16" t="n">
        <v>46294</v>
      </c>
      <c r="C3922" s="16" t="n">
        <v>46294</v>
      </c>
      <c r="D3922" s="15" t="n">
        <v>42</v>
      </c>
      <c r="E3922" s="1" t="s">
        <v>93</v>
      </c>
      <c r="F3922" s="15" t="n">
        <v>13</v>
      </c>
      <c r="G3922" s="1" t="s">
        <v>94</v>
      </c>
      <c r="H3922" s="15" t="n">
        <v>2110101</v>
      </c>
      <c r="I3922" s="1" t="s">
        <v>48</v>
      </c>
      <c r="J3922" s="15" t="n">
        <v>1773558</v>
      </c>
      <c r="L3922" s="15" t="n">
        <v>4683</v>
      </c>
      <c r="M3922" s="1" t="s">
        <v>36</v>
      </c>
      <c r="N3922" s="1" t="s">
        <v>67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148</v>
      </c>
      <c r="W3922" s="17" t="n">
        <v>148</v>
      </c>
      <c r="X3922" s="1" t="s">
        <v>2748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/>
      <c r="AC3922" s="1"/>
    </row>
    <row r="3923" customFormat="false" ht="12.75" hidden="false" customHeight="true" outlineLevel="0" collapsed="false">
      <c r="A3923" s="15" t="n">
        <v>3</v>
      </c>
      <c r="B3923" s="16" t="n">
        <v>46248</v>
      </c>
      <c r="C3923" s="16" t="n">
        <v>46294</v>
      </c>
      <c r="D3923" s="15" t="n">
        <v>1739</v>
      </c>
      <c r="E3923" s="1" t="s">
        <v>2675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1566624</v>
      </c>
      <c r="L3923" s="15" t="n">
        <v>2551474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842.29</v>
      </c>
      <c r="W3923" s="17" t="n">
        <v>842.29</v>
      </c>
      <c r="X3923" s="1" t="s">
        <v>3091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PRESERVATIVO LV8 PG6</v>
      </c>
      <c r="AC3923" s="1" t="n">
        <v>255147</v>
      </c>
    </row>
    <row r="3924" customFormat="false" ht="12.75" hidden="false" customHeight="true" outlineLevel="0" collapsed="false">
      <c r="A3924" s="15" t="n">
        <v>3</v>
      </c>
      <c r="B3924" s="16" t="n">
        <v>46288</v>
      </c>
      <c r="C3924" s="16" t="n">
        <v>46294</v>
      </c>
      <c r="D3924" s="15" t="n">
        <v>1807</v>
      </c>
      <c r="E3924" s="1" t="s">
        <v>734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1745159</v>
      </c>
      <c r="L3924" s="15" t="n">
        <v>266691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729</v>
      </c>
      <c r="S3924" s="15" t="n">
        <v>2110712</v>
      </c>
      <c r="T3924" s="1" t="s">
        <v>1759</v>
      </c>
      <c r="U3924" s="17" t="n">
        <v>452.46</v>
      </c>
      <c r="W3924" s="17" t="n">
        <v>452.46</v>
      </c>
      <c r="X3924" s="1" t="s">
        <v>3092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46288</v>
      </c>
      <c r="C3925" s="16" t="n">
        <v>46294</v>
      </c>
      <c r="D3925" s="15" t="n">
        <v>1807</v>
      </c>
      <c r="E3925" s="1" t="s">
        <v>734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1745163</v>
      </c>
      <c r="L3925" s="15" t="n">
        <v>266693</v>
      </c>
      <c r="M3925" s="1" t="s">
        <v>36</v>
      </c>
      <c r="N3925" s="1" t="s">
        <v>37</v>
      </c>
      <c r="P3925" s="15" t="n">
        <v>101</v>
      </c>
      <c r="Q3925" s="1" t="s">
        <v>59</v>
      </c>
      <c r="R3925" s="1" t="s">
        <v>729</v>
      </c>
      <c r="S3925" s="15" t="n">
        <v>2110704</v>
      </c>
      <c r="T3925" s="1" t="s">
        <v>964</v>
      </c>
      <c r="U3925" s="17" t="n">
        <v>754.1</v>
      </c>
      <c r="W3925" s="17" t="n">
        <v>754.1</v>
      </c>
      <c r="X3925" s="1" t="s">
        <v>3093</v>
      </c>
      <c r="Z3925" s="1" t="str">
        <f aca="false">IF($T3925="","",IFERROR(INDEX('Resumo Grupos'!$AC$3:$AC$200,MATCH($T3925,'Resumo Grupos'!$AB$3:$AB$200,0)),"n/d"))</f>
        <v>Despesa</v>
      </c>
      <c r="AA3925" s="1" t="str">
        <f aca="false">IF($T3925="","",IF(COUNTIF('Resumo Grupos'!$AE$3:$AE$40,$T3925)&gt;0,"NAO","SIM"))</f>
        <v>SIM</v>
      </c>
      <c r="AB3925" s="1"/>
      <c r="AC3925" s="1"/>
    </row>
    <row r="3926" customFormat="false" ht="12.75" hidden="false" customHeight="true" outlineLevel="0" collapsed="false">
      <c r="A3926" s="15" t="n">
        <v>3</v>
      </c>
      <c r="B3926" s="16" t="n">
        <v>46294</v>
      </c>
      <c r="C3926" s="16" t="n">
        <v>46294</v>
      </c>
      <c r="D3926" s="15" t="n">
        <v>0</v>
      </c>
      <c r="E3926" s="1" t="s">
        <v>108</v>
      </c>
      <c r="F3926" s="15" t="n">
        <v>17</v>
      </c>
      <c r="G3926" s="1" t="s">
        <v>109</v>
      </c>
      <c r="H3926" s="15" t="n">
        <v>1110101</v>
      </c>
      <c r="I3926" s="1" t="s">
        <v>110</v>
      </c>
      <c r="J3926" s="15" t="n">
        <v>1779285</v>
      </c>
      <c r="L3926" s="15" t="n">
        <v>1779285</v>
      </c>
      <c r="M3926" s="1" t="s">
        <v>36</v>
      </c>
      <c r="N3926" s="1" t="s">
        <v>111</v>
      </c>
      <c r="P3926" s="15" t="n">
        <v>129</v>
      </c>
      <c r="Q3926" s="1" t="s">
        <v>83</v>
      </c>
      <c r="R3926" s="1" t="s">
        <v>39</v>
      </c>
      <c r="S3926" s="15" t="n">
        <v>4210316</v>
      </c>
      <c r="T3926" s="1" t="s">
        <v>115</v>
      </c>
      <c r="U3926" s="17" t="n">
        <v>100</v>
      </c>
      <c r="W3926" s="17" t="n">
        <v>100</v>
      </c>
      <c r="X3926" s="1" t="s">
        <v>116</v>
      </c>
      <c r="Z3926" s="1" t="str">
        <f aca="false">IF($T3926="","",IFERROR(INDEX('Resumo Grupos'!$AC$3:$AC$200,MATCH($T3926,'Resumo Grupos'!$AB$3:$AB$200,0)),"n/d"))</f>
        <v>Salários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5" t="n">
        <v>3</v>
      </c>
      <c r="B3927" s="16" t="n">
        <v>46294</v>
      </c>
      <c r="C3927" s="16" t="n">
        <v>46294</v>
      </c>
      <c r="D3927" s="15" t="n">
        <v>0</v>
      </c>
      <c r="E3927" s="1" t="s">
        <v>108</v>
      </c>
      <c r="F3927" s="15" t="n">
        <v>17</v>
      </c>
      <c r="G3927" s="1" t="s">
        <v>109</v>
      </c>
      <c r="H3927" s="15" t="n">
        <v>1110101</v>
      </c>
      <c r="I3927" s="1" t="s">
        <v>110</v>
      </c>
      <c r="J3927" s="15" t="n">
        <v>1779287</v>
      </c>
      <c r="L3927" s="15" t="n">
        <v>1779287</v>
      </c>
      <c r="M3927" s="1" t="s">
        <v>36</v>
      </c>
      <c r="N3927" s="1" t="s">
        <v>111</v>
      </c>
      <c r="P3927" s="15" t="n">
        <v>129</v>
      </c>
      <c r="Q3927" s="1" t="s">
        <v>83</v>
      </c>
      <c r="R3927" s="1" t="s">
        <v>39</v>
      </c>
      <c r="S3927" s="15" t="n">
        <v>4210310</v>
      </c>
      <c r="T3927" s="1" t="s">
        <v>40</v>
      </c>
      <c r="U3927" s="17" t="n">
        <v>15</v>
      </c>
      <c r="W3927" s="17" t="n">
        <v>15</v>
      </c>
      <c r="X3927" s="1" t="s">
        <v>1672</v>
      </c>
      <c r="Z3927" s="1" t="str">
        <f aca="false">IF($T3927="","",IFERROR(INDEX('Resumo Grupos'!$AC$3:$AC$200,MATCH($T3927,'Resumo Grupos'!$AB$3:$AB$200,0)),"n/d"))</f>
        <v>Despesa</v>
      </c>
      <c r="AA3927" s="1" t="str">
        <f aca="false">IF($T3927="","",IF(COUNTIF('Resumo Grupos'!$AE$3:$AE$40,$T3927)&gt;0,"NAO","SIM"))</f>
        <v>SIM</v>
      </c>
      <c r="AB3927" s="1"/>
      <c r="AC3927" s="1"/>
    </row>
    <row r="3928" customFormat="false" ht="12.75" hidden="false" customHeight="true" outlineLevel="0" collapsed="false">
      <c r="A3928" s="15" t="n">
        <v>3</v>
      </c>
      <c r="B3928" s="16" t="n">
        <v>46294</v>
      </c>
      <c r="C3928" s="16" t="n">
        <v>46294</v>
      </c>
      <c r="D3928" s="15" t="n">
        <v>0</v>
      </c>
      <c r="E3928" s="1" t="s">
        <v>108</v>
      </c>
      <c r="F3928" s="15" t="n">
        <v>17</v>
      </c>
      <c r="G3928" s="1" t="s">
        <v>109</v>
      </c>
      <c r="H3928" s="15" t="n">
        <v>1110101</v>
      </c>
      <c r="I3928" s="1" t="s">
        <v>110</v>
      </c>
      <c r="J3928" s="15" t="n">
        <v>1779288</v>
      </c>
      <c r="L3928" s="15" t="n">
        <v>1779288</v>
      </c>
      <c r="M3928" s="1" t="s">
        <v>36</v>
      </c>
      <c r="N3928" s="1" t="s">
        <v>111</v>
      </c>
      <c r="P3928" s="15" t="n">
        <v>129</v>
      </c>
      <c r="Q3928" s="1" t="s">
        <v>83</v>
      </c>
      <c r="R3928" s="1" t="s">
        <v>39</v>
      </c>
      <c r="S3928" s="15" t="n">
        <v>4210309</v>
      </c>
      <c r="T3928" s="1" t="s">
        <v>42</v>
      </c>
      <c r="U3928" s="17" t="n">
        <v>10</v>
      </c>
      <c r="W3928" s="17" t="n">
        <v>10</v>
      </c>
      <c r="X3928" s="1" t="s">
        <v>3094</v>
      </c>
      <c r="Z3928" s="1" t="str">
        <f aca="false">IF($T3928="","",IFERROR(INDEX('Resumo Grupos'!$AC$3:$AC$200,MATCH($T3928,'Resumo Grupos'!$AB$3:$AB$200,0)),"n/d"))</f>
        <v>Salários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46294</v>
      </c>
      <c r="C3929" s="16" t="n">
        <v>46294</v>
      </c>
      <c r="D3929" s="15" t="n">
        <v>0</v>
      </c>
      <c r="E3929" s="1" t="s">
        <v>108</v>
      </c>
      <c r="F3929" s="15" t="n">
        <v>17</v>
      </c>
      <c r="G3929" s="1" t="s">
        <v>109</v>
      </c>
      <c r="H3929" s="15" t="n">
        <v>1110101</v>
      </c>
      <c r="I3929" s="1" t="s">
        <v>110</v>
      </c>
      <c r="J3929" s="15" t="n">
        <v>1779292</v>
      </c>
      <c r="L3929" s="15" t="n">
        <v>1779292</v>
      </c>
      <c r="M3929" s="1" t="s">
        <v>36</v>
      </c>
      <c r="N3929" s="1" t="s">
        <v>111</v>
      </c>
      <c r="P3929" s="15" t="n">
        <v>129</v>
      </c>
      <c r="Q3929" s="1" t="s">
        <v>83</v>
      </c>
      <c r="R3929" s="1" t="s">
        <v>39</v>
      </c>
      <c r="S3929" s="15" t="n">
        <v>4210310</v>
      </c>
      <c r="T3929" s="1" t="s">
        <v>40</v>
      </c>
      <c r="U3929" s="17" t="n">
        <v>2</v>
      </c>
      <c r="W3929" s="17" t="n">
        <v>2</v>
      </c>
      <c r="X3929" s="1" t="s">
        <v>218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46294</v>
      </c>
      <c r="C3930" s="16" t="n">
        <v>46294</v>
      </c>
      <c r="D3930" s="15" t="n">
        <v>0</v>
      </c>
      <c r="E3930" s="1" t="s">
        <v>108</v>
      </c>
      <c r="F3930" s="15" t="n">
        <v>17</v>
      </c>
      <c r="G3930" s="1" t="s">
        <v>109</v>
      </c>
      <c r="H3930" s="15" t="n">
        <v>1110101</v>
      </c>
      <c r="I3930" s="1" t="s">
        <v>110</v>
      </c>
      <c r="J3930" s="15" t="n">
        <v>1779295</v>
      </c>
      <c r="L3930" s="15" t="n">
        <v>1779295</v>
      </c>
      <c r="M3930" s="1" t="s">
        <v>36</v>
      </c>
      <c r="N3930" s="1" t="s">
        <v>111</v>
      </c>
      <c r="P3930" s="15" t="n">
        <v>129</v>
      </c>
      <c r="Q3930" s="1" t="s">
        <v>83</v>
      </c>
      <c r="R3930" s="1" t="s">
        <v>39</v>
      </c>
      <c r="S3930" s="15" t="n">
        <v>4210310</v>
      </c>
      <c r="T3930" s="1" t="s">
        <v>40</v>
      </c>
      <c r="U3930" s="17" t="n">
        <v>7</v>
      </c>
      <c r="W3930" s="17" t="n">
        <v>7</v>
      </c>
      <c r="X3930" s="1" t="s">
        <v>112</v>
      </c>
      <c r="Z3930" s="1" t="str">
        <f aca="false">IF($T3930="","",IFERROR(INDEX('Resumo Grupos'!$AC$3:$AC$200,MATCH($T3930,'Resumo Grupos'!$AB$3:$AB$200,0)),"n/d"))</f>
        <v>Despesa</v>
      </c>
      <c r="AA3930" s="1" t="str">
        <f aca="false">IF($T3930="","",IF(COUNTIF('Resumo Grupos'!$AE$3:$AE$40,$T3930)&gt;0,"NAO","SIM"))</f>
        <v>SIM</v>
      </c>
      <c r="AB3930" s="1"/>
      <c r="AC3930" s="1"/>
    </row>
    <row r="3931" customFormat="false" ht="12.75" hidden="false" customHeight="true" outlineLevel="0" collapsed="false">
      <c r="A3931" s="15" t="n">
        <v>3</v>
      </c>
      <c r="B3931" s="16" t="n">
        <v>46294</v>
      </c>
      <c r="C3931" s="16" t="n">
        <v>46294</v>
      </c>
      <c r="D3931" s="15" t="n">
        <v>0</v>
      </c>
      <c r="E3931" s="1" t="s">
        <v>108</v>
      </c>
      <c r="F3931" s="15" t="n">
        <v>17</v>
      </c>
      <c r="G3931" s="1" t="s">
        <v>109</v>
      </c>
      <c r="H3931" s="15" t="n">
        <v>1110101</v>
      </c>
      <c r="I3931" s="1" t="s">
        <v>110</v>
      </c>
      <c r="J3931" s="15" t="n">
        <v>1779303</v>
      </c>
      <c r="L3931" s="15" t="n">
        <v>1779303</v>
      </c>
      <c r="M3931" s="1" t="s">
        <v>36</v>
      </c>
      <c r="N3931" s="1" t="s">
        <v>111</v>
      </c>
      <c r="P3931" s="15" t="n">
        <v>129</v>
      </c>
      <c r="Q3931" s="1" t="s">
        <v>83</v>
      </c>
      <c r="R3931" s="1" t="s">
        <v>39</v>
      </c>
      <c r="S3931" s="15" t="n">
        <v>4210316</v>
      </c>
      <c r="T3931" s="1" t="s">
        <v>115</v>
      </c>
      <c r="U3931" s="17" t="n">
        <v>70</v>
      </c>
      <c r="W3931" s="17" t="n">
        <v>70</v>
      </c>
      <c r="X3931" s="1" t="s">
        <v>3095</v>
      </c>
      <c r="Z3931" s="1" t="str">
        <f aca="false">IF($T3931="","",IFERROR(INDEX('Resumo Grupos'!$AC$3:$AC$200,MATCH($T3931,'Resumo Grupos'!$AB$3:$AB$200,0)),"n/d"))</f>
        <v>Salários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46294</v>
      </c>
      <c r="C3932" s="16" t="n">
        <v>46294</v>
      </c>
      <c r="D3932" s="15" t="n">
        <v>0</v>
      </c>
      <c r="E3932" s="1" t="s">
        <v>108</v>
      </c>
      <c r="F3932" s="15" t="n">
        <v>17</v>
      </c>
      <c r="G3932" s="1" t="s">
        <v>109</v>
      </c>
      <c r="H3932" s="15" t="n">
        <v>1110101</v>
      </c>
      <c r="I3932" s="1" t="s">
        <v>110</v>
      </c>
      <c r="J3932" s="15" t="n">
        <v>1779304</v>
      </c>
      <c r="L3932" s="15" t="n">
        <v>1779304</v>
      </c>
      <c r="M3932" s="1" t="s">
        <v>36</v>
      </c>
      <c r="N3932" s="1" t="s">
        <v>111</v>
      </c>
      <c r="P3932" s="15" t="n">
        <v>129</v>
      </c>
      <c r="Q3932" s="1" t="s">
        <v>83</v>
      </c>
      <c r="R3932" s="1" t="s">
        <v>39</v>
      </c>
      <c r="S3932" s="15" t="n">
        <v>4210310</v>
      </c>
      <c r="T3932" s="1" t="s">
        <v>40</v>
      </c>
      <c r="U3932" s="17" t="n">
        <v>15</v>
      </c>
      <c r="W3932" s="17" t="n">
        <v>15</v>
      </c>
      <c r="X3932" s="1" t="s">
        <v>3096</v>
      </c>
      <c r="Z3932" s="1" t="str">
        <f aca="false">IF($T3932="","",IFERROR(INDEX('Resumo Grupos'!$AC$3:$AC$200,MATCH($T3932,'Resumo Grupos'!$AB$3:$AB$200,0)),"n/d"))</f>
        <v>Despesa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46294</v>
      </c>
      <c r="C3933" s="16" t="n">
        <v>46294</v>
      </c>
      <c r="D3933" s="15" t="n">
        <v>0</v>
      </c>
      <c r="E3933" s="1" t="s">
        <v>108</v>
      </c>
      <c r="F3933" s="15" t="n">
        <v>17</v>
      </c>
      <c r="G3933" s="1" t="s">
        <v>109</v>
      </c>
      <c r="H3933" s="15" t="n">
        <v>1110101</v>
      </c>
      <c r="I3933" s="1" t="s">
        <v>110</v>
      </c>
      <c r="J3933" s="15" t="n">
        <v>1779307</v>
      </c>
      <c r="L3933" s="15" t="n">
        <v>1779307</v>
      </c>
      <c r="M3933" s="1" t="s">
        <v>36</v>
      </c>
      <c r="N3933" s="1" t="s">
        <v>111</v>
      </c>
      <c r="P3933" s="15" t="n">
        <v>129</v>
      </c>
      <c r="Q3933" s="1" t="s">
        <v>83</v>
      </c>
      <c r="R3933" s="1" t="s">
        <v>39</v>
      </c>
      <c r="S3933" s="15" t="n">
        <v>4210309</v>
      </c>
      <c r="T3933" s="1" t="s">
        <v>42</v>
      </c>
      <c r="U3933" s="17" t="n">
        <v>10</v>
      </c>
      <c r="W3933" s="17" t="n">
        <v>10</v>
      </c>
      <c r="X3933" s="1" t="s">
        <v>3097</v>
      </c>
      <c r="Z3933" s="1" t="str">
        <f aca="false">IF($T3933="","",IFERROR(INDEX('Resumo Grupos'!$AC$3:$AC$200,MATCH($T3933,'Resumo Grupos'!$AB$3:$AB$200,0)),"n/d"))</f>
        <v>Salários</v>
      </c>
      <c r="AA3933" s="1" t="str">
        <f aca="false">IF($T3933="","",IF(COUNTIF('Resumo Grupos'!$AE$3:$AE$40,$T3933)&gt;0,"NAO","SIM"))</f>
        <v>SIM</v>
      </c>
      <c r="AB3933" s="1"/>
      <c r="AC3933" s="1"/>
    </row>
    <row r="3934" customFormat="false" ht="12.75" hidden="false" customHeight="true" outlineLevel="0" collapsed="false">
      <c r="A3934" s="15" t="n">
        <v>3</v>
      </c>
      <c r="B3934" s="16" t="n">
        <v>46294</v>
      </c>
      <c r="C3934" s="16" t="n">
        <v>46294</v>
      </c>
      <c r="D3934" s="15" t="n">
        <v>0</v>
      </c>
      <c r="E3934" s="1" t="s">
        <v>108</v>
      </c>
      <c r="F3934" s="15" t="n">
        <v>17</v>
      </c>
      <c r="G3934" s="1" t="s">
        <v>109</v>
      </c>
      <c r="H3934" s="15" t="n">
        <v>1110101</v>
      </c>
      <c r="I3934" s="1" t="s">
        <v>110</v>
      </c>
      <c r="J3934" s="15" t="n">
        <v>1779310</v>
      </c>
      <c r="L3934" s="15" t="n">
        <v>1779310</v>
      </c>
      <c r="M3934" s="1" t="s">
        <v>36</v>
      </c>
      <c r="N3934" s="1" t="s">
        <v>111</v>
      </c>
      <c r="P3934" s="15" t="n">
        <v>129</v>
      </c>
      <c r="Q3934" s="1" t="s">
        <v>83</v>
      </c>
      <c r="R3934" s="1" t="s">
        <v>39</v>
      </c>
      <c r="S3934" s="15" t="n">
        <v>4210314</v>
      </c>
      <c r="T3934" s="1" t="s">
        <v>118</v>
      </c>
      <c r="U3934" s="17" t="n">
        <v>70</v>
      </c>
      <c r="W3934" s="17" t="n">
        <v>70</v>
      </c>
      <c r="X3934" s="1" t="s">
        <v>277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5" t="n">
        <v>3</v>
      </c>
      <c r="B3935" s="16" t="n">
        <v>46294</v>
      </c>
      <c r="C3935" s="16" t="n">
        <v>46294</v>
      </c>
      <c r="D3935" s="15" t="n">
        <v>0</v>
      </c>
      <c r="E3935" s="1" t="s">
        <v>108</v>
      </c>
      <c r="F3935" s="15" t="n">
        <v>17</v>
      </c>
      <c r="G3935" s="1" t="s">
        <v>109</v>
      </c>
      <c r="H3935" s="15" t="n">
        <v>1110101</v>
      </c>
      <c r="I3935" s="1" t="s">
        <v>110</v>
      </c>
      <c r="J3935" s="15" t="n">
        <v>1779314</v>
      </c>
      <c r="L3935" s="15" t="n">
        <v>1779314</v>
      </c>
      <c r="M3935" s="1" t="s">
        <v>36</v>
      </c>
      <c r="N3935" s="1" t="s">
        <v>111</v>
      </c>
      <c r="P3935" s="15" t="n">
        <v>129</v>
      </c>
      <c r="Q3935" s="1" t="s">
        <v>83</v>
      </c>
      <c r="R3935" s="1" t="s">
        <v>39</v>
      </c>
      <c r="S3935" s="15" t="n">
        <v>4210310</v>
      </c>
      <c r="T3935" s="1" t="s">
        <v>40</v>
      </c>
      <c r="U3935" s="17" t="n">
        <v>15</v>
      </c>
      <c r="W3935" s="17" t="n">
        <v>15</v>
      </c>
      <c r="X3935" s="1" t="s">
        <v>278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46294</v>
      </c>
      <c r="C3936" s="16" t="n">
        <v>46294</v>
      </c>
      <c r="D3936" s="15" t="n">
        <v>0</v>
      </c>
      <c r="E3936" s="1" t="s">
        <v>108</v>
      </c>
      <c r="F3936" s="15" t="n">
        <v>17</v>
      </c>
      <c r="G3936" s="1" t="s">
        <v>109</v>
      </c>
      <c r="H3936" s="15" t="n">
        <v>1110101</v>
      </c>
      <c r="I3936" s="1" t="s">
        <v>110</v>
      </c>
      <c r="J3936" s="15" t="n">
        <v>1779318</v>
      </c>
      <c r="L3936" s="15" t="n">
        <v>1779318</v>
      </c>
      <c r="M3936" s="1" t="s">
        <v>36</v>
      </c>
      <c r="N3936" s="1" t="s">
        <v>111</v>
      </c>
      <c r="P3936" s="15" t="n">
        <v>129</v>
      </c>
      <c r="Q3936" s="1" t="s">
        <v>83</v>
      </c>
      <c r="R3936" s="1" t="s">
        <v>39</v>
      </c>
      <c r="S3936" s="15" t="n">
        <v>4210314</v>
      </c>
      <c r="T3936" s="1" t="s">
        <v>118</v>
      </c>
      <c r="U3936" s="17" t="n">
        <v>100</v>
      </c>
      <c r="W3936" s="17" t="n">
        <v>100</v>
      </c>
      <c r="X3936" s="1" t="s">
        <v>2515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46294</v>
      </c>
      <c r="C3937" s="16" t="n">
        <v>46294</v>
      </c>
      <c r="D3937" s="15" t="n">
        <v>0</v>
      </c>
      <c r="E3937" s="1" t="s">
        <v>108</v>
      </c>
      <c r="F3937" s="15" t="n">
        <v>17</v>
      </c>
      <c r="G3937" s="1" t="s">
        <v>109</v>
      </c>
      <c r="H3937" s="15" t="n">
        <v>1110101</v>
      </c>
      <c r="I3937" s="1" t="s">
        <v>110</v>
      </c>
      <c r="J3937" s="15" t="n">
        <v>1779319</v>
      </c>
      <c r="L3937" s="15" t="n">
        <v>1779319</v>
      </c>
      <c r="M3937" s="1" t="s">
        <v>36</v>
      </c>
      <c r="N3937" s="1" t="s">
        <v>111</v>
      </c>
      <c r="P3937" s="15" t="n">
        <v>129</v>
      </c>
      <c r="Q3937" s="1" t="s">
        <v>83</v>
      </c>
      <c r="R3937" s="1" t="s">
        <v>39</v>
      </c>
      <c r="S3937" s="15" t="n">
        <v>4210310</v>
      </c>
      <c r="T3937" s="1" t="s">
        <v>40</v>
      </c>
      <c r="U3937" s="17" t="n">
        <v>15</v>
      </c>
      <c r="W3937" s="17" t="n">
        <v>15</v>
      </c>
      <c r="X3937" s="1" t="s">
        <v>3098</v>
      </c>
      <c r="Z3937" s="1" t="str">
        <f aca="false">IF($T3937="","",IFERROR(INDEX('Resumo Grupos'!$AC$3:$AC$200,MATCH($T3937,'Resumo Grupos'!$AB$3:$AB$200,0)),"n/d"))</f>
        <v>Despesa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5" t="n">
        <v>3</v>
      </c>
      <c r="B3938" s="16" t="n">
        <v>46294</v>
      </c>
      <c r="C3938" s="16" t="n">
        <v>46294</v>
      </c>
      <c r="D3938" s="15" t="n">
        <v>0</v>
      </c>
      <c r="E3938" s="1" t="s">
        <v>108</v>
      </c>
      <c r="F3938" s="15" t="n">
        <v>17</v>
      </c>
      <c r="G3938" s="1" t="s">
        <v>109</v>
      </c>
      <c r="H3938" s="15" t="n">
        <v>1110101</v>
      </c>
      <c r="I3938" s="1" t="s">
        <v>110</v>
      </c>
      <c r="J3938" s="15" t="n">
        <v>1779321</v>
      </c>
      <c r="L3938" s="15" t="n">
        <v>1779321</v>
      </c>
      <c r="M3938" s="1" t="s">
        <v>36</v>
      </c>
      <c r="N3938" s="1" t="s">
        <v>111</v>
      </c>
      <c r="P3938" s="15" t="n">
        <v>129</v>
      </c>
      <c r="Q3938" s="1" t="s">
        <v>83</v>
      </c>
      <c r="R3938" s="1" t="s">
        <v>39</v>
      </c>
      <c r="S3938" s="15" t="n">
        <v>4210309</v>
      </c>
      <c r="T3938" s="1" t="s">
        <v>42</v>
      </c>
      <c r="U3938" s="17" t="n">
        <v>10</v>
      </c>
      <c r="W3938" s="17" t="n">
        <v>10</v>
      </c>
      <c r="X3938" s="1" t="s">
        <v>2517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46294</v>
      </c>
      <c r="C3939" s="16" t="n">
        <v>46294</v>
      </c>
      <c r="D3939" s="15" t="n">
        <v>0</v>
      </c>
      <c r="E3939" s="1" t="s">
        <v>108</v>
      </c>
      <c r="F3939" s="15" t="n">
        <v>17</v>
      </c>
      <c r="G3939" s="1" t="s">
        <v>109</v>
      </c>
      <c r="H3939" s="15" t="n">
        <v>1110101</v>
      </c>
      <c r="I3939" s="1" t="s">
        <v>110</v>
      </c>
      <c r="J3939" s="15" t="n">
        <v>1779326</v>
      </c>
      <c r="L3939" s="15" t="n">
        <v>1779326</v>
      </c>
      <c r="M3939" s="1" t="s">
        <v>36</v>
      </c>
      <c r="N3939" s="1" t="s">
        <v>111</v>
      </c>
      <c r="P3939" s="15" t="n">
        <v>129</v>
      </c>
      <c r="Q3939" s="1" t="s">
        <v>83</v>
      </c>
      <c r="R3939" s="1" t="s">
        <v>39</v>
      </c>
      <c r="S3939" s="15" t="n">
        <v>4210316</v>
      </c>
      <c r="T3939" s="1" t="s">
        <v>115</v>
      </c>
      <c r="U3939" s="17" t="n">
        <v>70</v>
      </c>
      <c r="W3939" s="17" t="n">
        <v>70</v>
      </c>
      <c r="X3939" s="1" t="s">
        <v>282</v>
      </c>
      <c r="Z3939" s="1" t="str">
        <f aca="false">IF($T3939="","",IFERROR(INDEX('Resumo Grupos'!$AC$3:$AC$200,MATCH($T3939,'Resumo Grupos'!$AB$3:$AB$200,0)),"n/d"))</f>
        <v>Salários</v>
      </c>
      <c r="AA3939" s="1" t="str">
        <f aca="false">IF($T3939="","",IF(COUNTIF('Resumo Grupos'!$AE$3:$AE$40,$T3939)&gt;0,"NAO","SIM"))</f>
        <v>SIM</v>
      </c>
      <c r="AB3939" s="1"/>
      <c r="AC3939" s="1"/>
    </row>
    <row r="3940" customFormat="false" ht="12.75" hidden="false" customHeight="true" outlineLevel="0" collapsed="false">
      <c r="A3940" s="15" t="n">
        <v>3</v>
      </c>
      <c r="B3940" s="16" t="n">
        <v>46294</v>
      </c>
      <c r="C3940" s="16" t="n">
        <v>46294</v>
      </c>
      <c r="D3940" s="15" t="n">
        <v>0</v>
      </c>
      <c r="E3940" s="1" t="s">
        <v>108</v>
      </c>
      <c r="F3940" s="15" t="n">
        <v>17</v>
      </c>
      <c r="G3940" s="1" t="s">
        <v>109</v>
      </c>
      <c r="H3940" s="15" t="n">
        <v>1110101</v>
      </c>
      <c r="I3940" s="1" t="s">
        <v>110</v>
      </c>
      <c r="J3940" s="15" t="n">
        <v>1779329</v>
      </c>
      <c r="L3940" s="15" t="n">
        <v>1779329</v>
      </c>
      <c r="M3940" s="1" t="s">
        <v>36</v>
      </c>
      <c r="N3940" s="1" t="s">
        <v>111</v>
      </c>
      <c r="P3940" s="15" t="n">
        <v>129</v>
      </c>
      <c r="Q3940" s="1" t="s">
        <v>83</v>
      </c>
      <c r="R3940" s="1" t="s">
        <v>39</v>
      </c>
      <c r="S3940" s="15" t="n">
        <v>4210310</v>
      </c>
      <c r="T3940" s="1" t="s">
        <v>40</v>
      </c>
      <c r="U3940" s="17" t="n">
        <v>15</v>
      </c>
      <c r="W3940" s="17" t="n">
        <v>15</v>
      </c>
      <c r="X3940" s="1" t="s">
        <v>283</v>
      </c>
      <c r="Z3940" s="1" t="str">
        <f aca="false">IF($T3940="","",IFERROR(INDEX('Resumo Grupos'!$AC$3:$AC$200,MATCH($T3940,'Resumo Grupos'!$AB$3:$AB$200,0)),"n/d"))</f>
        <v>Despesa</v>
      </c>
      <c r="AA3940" s="1" t="str">
        <f aca="false">IF($T3940="","",IF(COUNTIF('Resumo Grupos'!$AE$3:$AE$40,$T3940)&gt;0,"NAO","SIM"))</f>
        <v>SIM</v>
      </c>
      <c r="AB3940" s="1"/>
      <c r="AC3940" s="1"/>
    </row>
    <row r="3941" customFormat="false" ht="12.75" hidden="false" customHeight="true" outlineLevel="0" collapsed="false">
      <c r="A3941" s="15" t="n">
        <v>3</v>
      </c>
      <c r="B3941" s="16" t="n">
        <v>46294</v>
      </c>
      <c r="C3941" s="16" t="n">
        <v>46294</v>
      </c>
      <c r="D3941" s="15" t="n">
        <v>0</v>
      </c>
      <c r="E3941" s="1" t="s">
        <v>108</v>
      </c>
      <c r="F3941" s="15" t="n">
        <v>17</v>
      </c>
      <c r="G3941" s="1" t="s">
        <v>109</v>
      </c>
      <c r="H3941" s="15" t="n">
        <v>1110101</v>
      </c>
      <c r="I3941" s="1" t="s">
        <v>110</v>
      </c>
      <c r="J3941" s="15" t="n">
        <v>1779331</v>
      </c>
      <c r="L3941" s="15" t="n">
        <v>1779331</v>
      </c>
      <c r="M3941" s="1" t="s">
        <v>36</v>
      </c>
      <c r="N3941" s="1" t="s">
        <v>111</v>
      </c>
      <c r="P3941" s="15" t="n">
        <v>129</v>
      </c>
      <c r="Q3941" s="1" t="s">
        <v>83</v>
      </c>
      <c r="R3941" s="1" t="s">
        <v>105</v>
      </c>
      <c r="S3941" s="15" t="n">
        <v>4210227</v>
      </c>
      <c r="T3941" s="1" t="s">
        <v>113</v>
      </c>
      <c r="U3941" s="17" t="n">
        <v>30</v>
      </c>
      <c r="W3941" s="17" t="n">
        <v>30</v>
      </c>
      <c r="X3941" s="1" t="s">
        <v>2814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12.75" hidden="false" customHeight="true" outlineLevel="0" collapsed="false">
      <c r="A3942" s="15" t="n">
        <v>3</v>
      </c>
      <c r="B3942" s="16" t="n">
        <v>46294</v>
      </c>
      <c r="C3942" s="16" t="n">
        <v>46294</v>
      </c>
      <c r="D3942" s="15" t="n">
        <v>0</v>
      </c>
      <c r="E3942" s="1" t="s">
        <v>108</v>
      </c>
      <c r="F3942" s="15" t="n">
        <v>17</v>
      </c>
      <c r="G3942" s="1" t="s">
        <v>109</v>
      </c>
      <c r="H3942" s="15" t="n">
        <v>1110101</v>
      </c>
      <c r="I3942" s="1" t="s">
        <v>110</v>
      </c>
      <c r="J3942" s="15" t="n">
        <v>1779335</v>
      </c>
      <c r="L3942" s="15" t="n">
        <v>1779335</v>
      </c>
      <c r="M3942" s="1" t="s">
        <v>36</v>
      </c>
      <c r="N3942" s="1" t="s">
        <v>111</v>
      </c>
      <c r="P3942" s="15" t="n">
        <v>129</v>
      </c>
      <c r="Q3942" s="1" t="s">
        <v>83</v>
      </c>
      <c r="R3942" s="1" t="s">
        <v>123</v>
      </c>
      <c r="S3942" s="15" t="n">
        <v>2110101</v>
      </c>
      <c r="T3942" s="1" t="s">
        <v>48</v>
      </c>
      <c r="U3942" s="17" t="n">
        <v>270</v>
      </c>
      <c r="W3942" s="17" t="n">
        <v>270</v>
      </c>
      <c r="X3942" s="1" t="s">
        <v>3099</v>
      </c>
      <c r="Z3942" s="1" t="str">
        <f aca="false">IF($T3942="","",IFERROR(INDEX('Resumo Grupos'!$AC$3:$AC$200,MATCH($T3942,'Resumo Grupos'!$AB$3:$AB$200,0)),"n/d"))</f>
        <v>Despesa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46294</v>
      </c>
      <c r="C3943" s="16" t="n">
        <v>46294</v>
      </c>
      <c r="D3943" s="15" t="n">
        <v>0</v>
      </c>
      <c r="E3943" s="1" t="s">
        <v>108</v>
      </c>
      <c r="F3943" s="15" t="n">
        <v>17</v>
      </c>
      <c r="G3943" s="1" t="s">
        <v>109</v>
      </c>
      <c r="H3943" s="15" t="n">
        <v>1110101</v>
      </c>
      <c r="I3943" s="1" t="s">
        <v>110</v>
      </c>
      <c r="J3943" s="15" t="n">
        <v>1779336</v>
      </c>
      <c r="L3943" s="15" t="n">
        <v>1779336</v>
      </c>
      <c r="M3943" s="1" t="s">
        <v>36</v>
      </c>
      <c r="N3943" s="1" t="s">
        <v>111</v>
      </c>
      <c r="P3943" s="15" t="n">
        <v>129</v>
      </c>
      <c r="Q3943" s="1" t="s">
        <v>83</v>
      </c>
      <c r="R3943" s="1" t="s">
        <v>123</v>
      </c>
      <c r="S3943" s="15" t="n">
        <v>2110101</v>
      </c>
      <c r="T3943" s="1" t="s">
        <v>48</v>
      </c>
      <c r="U3943" s="17" t="n">
        <v>148</v>
      </c>
      <c r="W3943" s="17" t="n">
        <v>148</v>
      </c>
      <c r="X3943" s="1" t="s">
        <v>3100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  <c r="AB3943" s="1"/>
      <c r="AC3943" s="1"/>
    </row>
    <row r="3944" customFormat="false" ht="12.75" hidden="false" customHeight="true" outlineLevel="0" collapsed="false">
      <c r="A3944" s="15" t="n">
        <v>3</v>
      </c>
      <c r="B3944" s="16" t="n">
        <v>46280</v>
      </c>
      <c r="C3944" s="16" t="n">
        <v>46294</v>
      </c>
      <c r="D3944" s="15" t="n">
        <v>1734</v>
      </c>
      <c r="E3944" s="1" t="s">
        <v>175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1715818</v>
      </c>
      <c r="L3944" s="15" t="n">
        <v>2602252</v>
      </c>
      <c r="M3944" s="1" t="s">
        <v>36</v>
      </c>
      <c r="N3944" s="1" t="s">
        <v>37</v>
      </c>
      <c r="P3944" s="15" t="n">
        <v>167</v>
      </c>
      <c r="Q3944" s="1" t="s">
        <v>45</v>
      </c>
      <c r="R3944" s="1" t="s">
        <v>49</v>
      </c>
      <c r="S3944" s="15" t="n">
        <v>1130101</v>
      </c>
      <c r="T3944" s="1" t="s">
        <v>50</v>
      </c>
      <c r="U3944" s="17" t="n">
        <v>470.86</v>
      </c>
      <c r="W3944" s="17" t="n">
        <v>470.86</v>
      </c>
      <c r="X3944" s="1" t="s">
        <v>3101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SORVETE 2 LTS ACAI E</v>
      </c>
      <c r="AC3944" s="1" t="n">
        <v>260225</v>
      </c>
    </row>
    <row r="3945" customFormat="false" ht="12.75" hidden="false" customHeight="true" outlineLevel="0" collapsed="false">
      <c r="A3945" s="15" t="n">
        <v>3</v>
      </c>
      <c r="B3945" s="16" t="n">
        <v>46276</v>
      </c>
      <c r="C3945" s="16" t="n">
        <v>46295</v>
      </c>
      <c r="D3945" s="15" t="n">
        <v>1185</v>
      </c>
      <c r="E3945" s="1" t="s">
        <v>177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1688684</v>
      </c>
      <c r="L3945" s="15" t="n">
        <v>4201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681.75</v>
      </c>
      <c r="W3945" s="17" t="n">
        <v>681.75</v>
      </c>
      <c r="X3945" s="1" t="s">
        <v>3102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MILHO P/ PIPOCA GIOV</v>
      </c>
      <c r="AC3945" s="1" t="n">
        <v>420</v>
      </c>
    </row>
    <row r="3946" customFormat="false" ht="12.75" hidden="false" customHeight="true" outlineLevel="0" collapsed="false">
      <c r="A3946" s="15" t="n">
        <v>3</v>
      </c>
      <c r="B3946" s="16" t="n">
        <v>46288</v>
      </c>
      <c r="C3946" s="16" t="n">
        <v>46295</v>
      </c>
      <c r="D3946" s="15" t="n">
        <v>1457</v>
      </c>
      <c r="E3946" s="1" t="s">
        <v>179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1746470</v>
      </c>
      <c r="L3946" s="15" t="n">
        <v>15850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365.82</v>
      </c>
      <c r="W3946" s="17" t="n">
        <v>365.82</v>
      </c>
      <c r="X3946" s="1" t="s">
        <v>3103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FRUTAP IOG MOR C/CER</v>
      </c>
      <c r="AC3946" s="1" t="n">
        <v>15850</v>
      </c>
    </row>
    <row r="3947" customFormat="false" ht="12.75" hidden="false" customHeight="true" outlineLevel="0" collapsed="false">
      <c r="A3947" s="15" t="n">
        <v>3</v>
      </c>
      <c r="B3947" s="16" t="n">
        <v>46274</v>
      </c>
      <c r="C3947" s="16" t="n">
        <v>46295</v>
      </c>
      <c r="D3947" s="15" t="n">
        <v>1804</v>
      </c>
      <c r="E3947" s="1" t="s">
        <v>876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1681552</v>
      </c>
      <c r="L3947" s="15" t="n">
        <v>343542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567.3</v>
      </c>
      <c r="W3947" s="17" t="n">
        <v>567.3</v>
      </c>
      <c r="X3947" s="1" t="s">
        <v>3104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STICK LOOK WAFER CHOCOLATE 55G</v>
      </c>
      <c r="AC3947" s="1" t="n">
        <v>26886</v>
      </c>
    </row>
    <row r="3948" customFormat="false" ht="12.75" hidden="false" customHeight="true" outlineLevel="0" collapsed="false">
      <c r="A3948" s="15" t="n">
        <v>3</v>
      </c>
      <c r="B3948" s="16" t="n">
        <v>46288</v>
      </c>
      <c r="C3948" s="16" t="n">
        <v>46295</v>
      </c>
      <c r="D3948" s="15" t="n">
        <v>1613</v>
      </c>
      <c r="E3948" s="1" t="s">
        <v>181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1746068</v>
      </c>
      <c r="L3948" s="15" t="n">
        <v>16340601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1041.28</v>
      </c>
      <c r="W3948" s="17" t="n">
        <v>1041.28</v>
      </c>
      <c r="X3948" s="1" t="s">
        <v>3105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COXA E SOBRECOXA KG</v>
      </c>
      <c r="AC3948" s="1" t="n">
        <v>1634060</v>
      </c>
    </row>
    <row r="3949" customFormat="false" ht="12.75" hidden="false" customHeight="true" outlineLevel="0" collapsed="false">
      <c r="A3949" s="15" t="n">
        <v>3</v>
      </c>
      <c r="B3949" s="16" t="n">
        <v>46281</v>
      </c>
      <c r="C3949" s="16" t="n">
        <v>46295</v>
      </c>
      <c r="D3949" s="15" t="n">
        <v>1723</v>
      </c>
      <c r="E3949" s="1" t="s">
        <v>63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1715992</v>
      </c>
      <c r="L3949" s="15" t="n">
        <v>628302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1078.4</v>
      </c>
      <c r="W3949" s="17" t="n">
        <v>1078.4</v>
      </c>
      <c r="X3949" s="1" t="s">
        <v>3106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TRASEIRO DE BOI L1</v>
      </c>
      <c r="AC3949" s="1" t="n">
        <v>176479</v>
      </c>
    </row>
    <row r="3950" customFormat="false" ht="12.75" hidden="false" customHeight="true" outlineLevel="0" collapsed="false">
      <c r="A3950" s="15" t="n">
        <v>3</v>
      </c>
      <c r="B3950" s="16" t="n">
        <v>46288</v>
      </c>
      <c r="C3950" s="16" t="n">
        <v>46295</v>
      </c>
      <c r="D3950" s="15" t="n">
        <v>1723</v>
      </c>
      <c r="E3950" s="1" t="s">
        <v>63</v>
      </c>
      <c r="F3950" s="15" t="n">
        <v>24</v>
      </c>
      <c r="G3950" s="1" t="s">
        <v>47</v>
      </c>
      <c r="H3950" s="15" t="n">
        <v>2110405</v>
      </c>
      <c r="I3950" s="1" t="s">
        <v>35</v>
      </c>
      <c r="J3950" s="15" t="n">
        <v>1749542</v>
      </c>
      <c r="L3950" s="15" t="n">
        <v>635011</v>
      </c>
      <c r="M3950" s="1" t="s">
        <v>36</v>
      </c>
      <c r="N3950" s="1" t="s">
        <v>37</v>
      </c>
      <c r="P3950" s="15" t="n">
        <v>167</v>
      </c>
      <c r="Q3950" s="1" t="s">
        <v>45</v>
      </c>
      <c r="R3950" s="1" t="s">
        <v>49</v>
      </c>
      <c r="S3950" s="15" t="n">
        <v>1130101</v>
      </c>
      <c r="T3950" s="1" t="s">
        <v>50</v>
      </c>
      <c r="U3950" s="17" t="n">
        <v>1183</v>
      </c>
      <c r="W3950" s="17" t="n">
        <v>1183</v>
      </c>
      <c r="X3950" s="1" t="s">
        <v>3107</v>
      </c>
      <c r="Z3950" s="1" t="str">
        <f aca="false">IF($T3950="","",IFERROR(INDEX('Resumo Grupos'!$AC$3:$AC$200,MATCH($T3950,'Resumo Grupos'!$AB$3:$AB$200,0)),"n/d"))</f>
        <v>Mercadoria</v>
      </c>
      <c r="AA3950" s="1" t="str">
        <f aca="false">IF($T3950="","",IF(COUNTIF('Resumo Grupos'!$AE$3:$AE$40,$T3950)&gt;0,"NAO","SIM"))</f>
        <v>SIM</v>
      </c>
      <c r="AB3950" s="1" t="str">
        <f aca="false">IFERROR(INDEX('Mov Entradas (Rel 10497)'!$L:$L,MATCH(AC3950,'Mov Entradas (Rel 10497)'!$I:$I,0)),"nao encontrado")</f>
        <v>TRASEIRO DE BOI L1</v>
      </c>
      <c r="AC3950" s="1" t="n">
        <v>176848</v>
      </c>
    </row>
    <row r="3951" customFormat="false" ht="12.75" hidden="false" customHeight="true" outlineLevel="0" collapsed="false">
      <c r="A3951" s="15" t="n">
        <v>3</v>
      </c>
      <c r="B3951" s="16" t="n">
        <v>46288</v>
      </c>
      <c r="C3951" s="16" t="n">
        <v>46295</v>
      </c>
      <c r="D3951" s="15" t="n">
        <v>489</v>
      </c>
      <c r="E3951" s="1" t="s">
        <v>186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1749158</v>
      </c>
      <c r="L3951" s="15" t="n">
        <v>267242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240</v>
      </c>
      <c r="W3951" s="17" t="n">
        <v>240</v>
      </c>
      <c r="X3951" s="1" t="s">
        <v>2354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12.75" hidden="false" customHeight="true" outlineLevel="0" collapsed="false">
      <c r="A3952" s="15" t="n">
        <v>3</v>
      </c>
      <c r="B3952" s="16" t="n">
        <v>46260</v>
      </c>
      <c r="C3952" s="16" t="n">
        <v>46295</v>
      </c>
      <c r="D3952" s="15" t="n">
        <v>794</v>
      </c>
      <c r="E3952" s="1" t="s">
        <v>190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1608550</v>
      </c>
      <c r="L3952" s="15" t="n">
        <v>59754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1460.01</v>
      </c>
      <c r="W3952" s="17" t="n">
        <v>1460.01</v>
      </c>
      <c r="X3952" s="1" t="s">
        <v>3108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SACOLA DE 3KG</v>
      </c>
      <c r="AC3952" s="1" t="n">
        <v>8770</v>
      </c>
    </row>
    <row r="3953" customFormat="false" ht="12.75" hidden="false" customHeight="true" outlineLevel="0" collapsed="false">
      <c r="A3953" s="15" t="n">
        <v>3</v>
      </c>
      <c r="B3953" s="16" t="n">
        <v>46282</v>
      </c>
      <c r="C3953" s="16" t="n">
        <v>46295</v>
      </c>
      <c r="D3953" s="15" t="n">
        <v>1916</v>
      </c>
      <c r="E3953" s="1" t="s">
        <v>449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1735586</v>
      </c>
      <c r="L3953" s="15" t="n">
        <v>406891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775</v>
      </c>
      <c r="W3953" s="17" t="n">
        <v>775</v>
      </c>
      <c r="X3953" s="1" t="s">
        <v>3109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FARINHA OVINHA DELIC</v>
      </c>
      <c r="AC3953" s="1" t="n">
        <v>40689</v>
      </c>
    </row>
    <row r="3954" customFormat="false" ht="12.75" hidden="false" customHeight="true" outlineLevel="0" collapsed="false">
      <c r="A3954" s="15" t="n">
        <v>3</v>
      </c>
      <c r="B3954" s="16" t="n">
        <v>46269</v>
      </c>
      <c r="C3954" s="16" t="n">
        <v>46295</v>
      </c>
      <c r="D3954" s="15" t="n">
        <v>1815</v>
      </c>
      <c r="E3954" s="1" t="s">
        <v>79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1652997</v>
      </c>
      <c r="L3954" s="15" t="n">
        <v>4663653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1268.36</v>
      </c>
      <c r="W3954" s="17" t="n">
        <v>1268.36</v>
      </c>
      <c r="X3954" s="1" t="s">
        <v>3110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FIGADO BOVINO KG</v>
      </c>
      <c r="AC3954" s="1" t="n">
        <v>401452</v>
      </c>
    </row>
    <row r="3955" customFormat="false" ht="12.75" hidden="false" customHeight="true" outlineLevel="0" collapsed="false">
      <c r="A3955" s="15" t="n">
        <v>3</v>
      </c>
      <c r="B3955" s="16" t="n">
        <v>46274</v>
      </c>
      <c r="C3955" s="16" t="n">
        <v>46295</v>
      </c>
      <c r="D3955" s="15" t="n">
        <v>1740</v>
      </c>
      <c r="E3955" s="1" t="s">
        <v>207</v>
      </c>
      <c r="F3955" s="15" t="n">
        <v>24</v>
      </c>
      <c r="G3955" s="1" t="s">
        <v>47</v>
      </c>
      <c r="H3955" s="15" t="n">
        <v>2110101</v>
      </c>
      <c r="I3955" s="1" t="s">
        <v>48</v>
      </c>
      <c r="J3955" s="15" t="n">
        <v>1678237</v>
      </c>
      <c r="L3955" s="15" t="n">
        <v>12681552</v>
      </c>
      <c r="M3955" s="1" t="s">
        <v>36</v>
      </c>
      <c r="N3955" s="1" t="s">
        <v>37</v>
      </c>
      <c r="P3955" s="15" t="n">
        <v>129</v>
      </c>
      <c r="Q3955" s="1" t="s">
        <v>83</v>
      </c>
      <c r="R3955" s="1" t="s">
        <v>49</v>
      </c>
      <c r="S3955" s="15" t="n">
        <v>1130101</v>
      </c>
      <c r="T3955" s="1" t="s">
        <v>50</v>
      </c>
      <c r="U3955" s="17" t="n">
        <v>911.1</v>
      </c>
      <c r="W3955" s="17" t="n">
        <v>911.1</v>
      </c>
      <c r="X3955" s="1" t="s">
        <v>3111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 t="str">
        <f aca="false">IFERROR(INDEX('Mov Entradas (Rel 10497)'!$L:$L,MATCH(AC3955,'Mov Entradas (Rel 10497)'!$I:$I,0)),"nao encontrado")</f>
        <v>LINGUI DE FRANGO KG</v>
      </c>
      <c r="AC3955" s="1" t="n">
        <v>1268155</v>
      </c>
    </row>
    <row r="3956" customFormat="false" ht="12.75" hidden="false" customHeight="true" outlineLevel="0" collapsed="false">
      <c r="A3956" s="15" t="n">
        <v>3</v>
      </c>
      <c r="B3956" s="16" t="n">
        <v>46289</v>
      </c>
      <c r="C3956" s="16" t="n">
        <v>46295</v>
      </c>
      <c r="D3956" s="15" t="n">
        <v>42</v>
      </c>
      <c r="E3956" s="1" t="s">
        <v>93</v>
      </c>
      <c r="F3956" s="15" t="n">
        <v>34</v>
      </c>
      <c r="G3956" s="1" t="s">
        <v>34</v>
      </c>
      <c r="H3956" s="15" t="n">
        <v>2110101</v>
      </c>
      <c r="I3956" s="1" t="s">
        <v>48</v>
      </c>
      <c r="J3956" s="15" t="n">
        <v>1749398</v>
      </c>
      <c r="L3956" s="15" t="n">
        <v>4658</v>
      </c>
      <c r="M3956" s="1" t="s">
        <v>36</v>
      </c>
      <c r="N3956" s="1" t="s">
        <v>67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1355</v>
      </c>
      <c r="W3956" s="17" t="n">
        <v>1355</v>
      </c>
      <c r="X3956" s="1" t="s">
        <v>3112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46295</v>
      </c>
      <c r="C3957" s="16" t="n">
        <v>46295</v>
      </c>
      <c r="D3957" s="15" t="n">
        <v>42</v>
      </c>
      <c r="E3957" s="1" t="s">
        <v>93</v>
      </c>
      <c r="F3957" s="15" t="n">
        <v>13</v>
      </c>
      <c r="G3957" s="1" t="s">
        <v>94</v>
      </c>
      <c r="H3957" s="15" t="n">
        <v>2110101</v>
      </c>
      <c r="I3957" s="1" t="s">
        <v>48</v>
      </c>
      <c r="J3957" s="15" t="n">
        <v>1780111</v>
      </c>
      <c r="L3957" s="15" t="n">
        <v>4693</v>
      </c>
      <c r="M3957" s="1" t="s">
        <v>36</v>
      </c>
      <c r="N3957" s="1" t="s">
        <v>67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250</v>
      </c>
      <c r="W3957" s="17" t="n">
        <v>250</v>
      </c>
      <c r="X3957" s="1" t="s">
        <v>1454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12.75" hidden="false" customHeight="true" outlineLevel="0" collapsed="false">
      <c r="A3958" s="15" t="n">
        <v>3</v>
      </c>
      <c r="B3958" s="16" t="n">
        <v>46295</v>
      </c>
      <c r="C3958" s="16" t="n">
        <v>46295</v>
      </c>
      <c r="D3958" s="15" t="n">
        <v>42</v>
      </c>
      <c r="E3958" s="1" t="s">
        <v>93</v>
      </c>
      <c r="F3958" s="15" t="n">
        <v>13</v>
      </c>
      <c r="G3958" s="1" t="s">
        <v>94</v>
      </c>
      <c r="H3958" s="15" t="n">
        <v>2110101</v>
      </c>
      <c r="I3958" s="1" t="s">
        <v>48</v>
      </c>
      <c r="J3958" s="15" t="n">
        <v>1780124</v>
      </c>
      <c r="L3958" s="15" t="n">
        <v>4694</v>
      </c>
      <c r="M3958" s="1" t="s">
        <v>36</v>
      </c>
      <c r="N3958" s="1" t="s">
        <v>67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189</v>
      </c>
      <c r="W3958" s="17" t="n">
        <v>189</v>
      </c>
      <c r="X3958" s="1" t="s">
        <v>1004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12.75" hidden="false" customHeight="true" outlineLevel="0" collapsed="false">
      <c r="A3959" s="15" t="n">
        <v>3</v>
      </c>
      <c r="B3959" s="16" t="n">
        <v>46295</v>
      </c>
      <c r="C3959" s="16" t="n">
        <v>46295</v>
      </c>
      <c r="D3959" s="15" t="n">
        <v>42</v>
      </c>
      <c r="E3959" s="1" t="s">
        <v>93</v>
      </c>
      <c r="F3959" s="15" t="n">
        <v>13</v>
      </c>
      <c r="G3959" s="1" t="s">
        <v>94</v>
      </c>
      <c r="H3959" s="15" t="n">
        <v>2110101</v>
      </c>
      <c r="I3959" s="1" t="s">
        <v>48</v>
      </c>
      <c r="J3959" s="15" t="n">
        <v>1780138</v>
      </c>
      <c r="L3959" s="15" t="n">
        <v>4695</v>
      </c>
      <c r="M3959" s="1" t="s">
        <v>36</v>
      </c>
      <c r="N3959" s="1" t="s">
        <v>67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240</v>
      </c>
      <c r="W3959" s="17" t="n">
        <v>240</v>
      </c>
      <c r="X3959" s="1" t="s">
        <v>3113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/>
      <c r="AC3959" s="1"/>
    </row>
    <row r="3960" customFormat="false" ht="12.75" hidden="false" customHeight="true" outlineLevel="0" collapsed="false">
      <c r="A3960" s="15" t="n">
        <v>3</v>
      </c>
      <c r="B3960" s="16" t="n">
        <v>46295</v>
      </c>
      <c r="C3960" s="16" t="n">
        <v>46295</v>
      </c>
      <c r="D3960" s="15" t="n">
        <v>0</v>
      </c>
      <c r="E3960" s="1" t="s">
        <v>108</v>
      </c>
      <c r="F3960" s="15" t="n">
        <v>17</v>
      </c>
      <c r="G3960" s="1" t="s">
        <v>109</v>
      </c>
      <c r="H3960" s="15" t="n">
        <v>1110101</v>
      </c>
      <c r="I3960" s="1" t="s">
        <v>110</v>
      </c>
      <c r="J3960" s="15" t="n">
        <v>1785146</v>
      </c>
      <c r="L3960" s="15" t="n">
        <v>1785146</v>
      </c>
      <c r="M3960" s="1" t="s">
        <v>36</v>
      </c>
      <c r="N3960" s="1" t="s">
        <v>111</v>
      </c>
      <c r="P3960" s="15" t="n">
        <v>129</v>
      </c>
      <c r="Q3960" s="1" t="s">
        <v>83</v>
      </c>
      <c r="R3960" s="1" t="s">
        <v>39</v>
      </c>
      <c r="S3960" s="15" t="n">
        <v>4210310</v>
      </c>
      <c r="T3960" s="1" t="s">
        <v>40</v>
      </c>
      <c r="U3960" s="17" t="n">
        <v>3</v>
      </c>
      <c r="W3960" s="17" t="n">
        <v>3</v>
      </c>
      <c r="X3960" s="1" t="s">
        <v>218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12.75" hidden="false" customHeight="true" outlineLevel="0" collapsed="false">
      <c r="A3961" s="15" t="n">
        <v>3</v>
      </c>
      <c r="B3961" s="16" t="n">
        <v>46295</v>
      </c>
      <c r="C3961" s="16" t="n">
        <v>46295</v>
      </c>
      <c r="D3961" s="15" t="n">
        <v>0</v>
      </c>
      <c r="E3961" s="1" t="s">
        <v>108</v>
      </c>
      <c r="F3961" s="15" t="n">
        <v>17</v>
      </c>
      <c r="G3961" s="1" t="s">
        <v>109</v>
      </c>
      <c r="H3961" s="15" t="n">
        <v>1110101</v>
      </c>
      <c r="I3961" s="1" t="s">
        <v>110</v>
      </c>
      <c r="J3961" s="15" t="n">
        <v>1785150</v>
      </c>
      <c r="L3961" s="15" t="n">
        <v>1785150</v>
      </c>
      <c r="M3961" s="1" t="s">
        <v>36</v>
      </c>
      <c r="N3961" s="1" t="s">
        <v>111</v>
      </c>
      <c r="P3961" s="15" t="n">
        <v>129</v>
      </c>
      <c r="Q3961" s="1" t="s">
        <v>83</v>
      </c>
      <c r="R3961" s="1" t="s">
        <v>39</v>
      </c>
      <c r="S3961" s="15" t="n">
        <v>4210310</v>
      </c>
      <c r="T3961" s="1" t="s">
        <v>40</v>
      </c>
      <c r="U3961" s="17" t="n">
        <v>5</v>
      </c>
      <c r="W3961" s="17" t="n">
        <v>5</v>
      </c>
      <c r="X3961" s="1" t="s">
        <v>112</v>
      </c>
      <c r="Z3961" s="1" t="str">
        <f aca="false">IF($T3961="","",IFERROR(INDEX('Resumo Grupos'!$AC$3:$AC$200,MATCH($T3961,'Resumo Grupos'!$AB$3:$AB$200,0)),"n/d"))</f>
        <v>Despesa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12.75" hidden="false" customHeight="true" outlineLevel="0" collapsed="false">
      <c r="A3962" s="15" t="n">
        <v>3</v>
      </c>
      <c r="B3962" s="16" t="n">
        <v>46295</v>
      </c>
      <c r="C3962" s="16" t="n">
        <v>46295</v>
      </c>
      <c r="D3962" s="15" t="n">
        <v>0</v>
      </c>
      <c r="E3962" s="1" t="s">
        <v>108</v>
      </c>
      <c r="F3962" s="15" t="n">
        <v>17</v>
      </c>
      <c r="G3962" s="1" t="s">
        <v>109</v>
      </c>
      <c r="H3962" s="15" t="n">
        <v>1110101</v>
      </c>
      <c r="I3962" s="1" t="s">
        <v>110</v>
      </c>
      <c r="J3962" s="15" t="n">
        <v>1785152</v>
      </c>
      <c r="L3962" s="15" t="n">
        <v>1785152</v>
      </c>
      <c r="M3962" s="1" t="s">
        <v>36</v>
      </c>
      <c r="N3962" s="1" t="s">
        <v>111</v>
      </c>
      <c r="P3962" s="15" t="n">
        <v>129</v>
      </c>
      <c r="Q3962" s="1" t="s">
        <v>83</v>
      </c>
      <c r="R3962" s="1" t="s">
        <v>39</v>
      </c>
      <c r="S3962" s="15" t="n">
        <v>4210316</v>
      </c>
      <c r="T3962" s="1" t="s">
        <v>115</v>
      </c>
      <c r="U3962" s="17" t="n">
        <v>70</v>
      </c>
      <c r="W3962" s="17" t="n">
        <v>70</v>
      </c>
      <c r="X3962" s="1" t="s">
        <v>3095</v>
      </c>
      <c r="Z3962" s="1" t="str">
        <f aca="false">IF($T3962="","",IFERROR(INDEX('Resumo Grupos'!$AC$3:$AC$200,MATCH($T3962,'Resumo Grupos'!$AB$3:$AB$200,0)),"n/d"))</f>
        <v>Salários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12.75" hidden="false" customHeight="true" outlineLevel="0" collapsed="false">
      <c r="A3963" s="15" t="n">
        <v>3</v>
      </c>
      <c r="B3963" s="16" t="n">
        <v>46295</v>
      </c>
      <c r="C3963" s="16" t="n">
        <v>46295</v>
      </c>
      <c r="D3963" s="15" t="n">
        <v>0</v>
      </c>
      <c r="E3963" s="1" t="s">
        <v>108</v>
      </c>
      <c r="F3963" s="15" t="n">
        <v>17</v>
      </c>
      <c r="G3963" s="1" t="s">
        <v>109</v>
      </c>
      <c r="H3963" s="15" t="n">
        <v>1110101</v>
      </c>
      <c r="I3963" s="1" t="s">
        <v>110</v>
      </c>
      <c r="J3963" s="15" t="n">
        <v>1785153</v>
      </c>
      <c r="L3963" s="15" t="n">
        <v>1785153</v>
      </c>
      <c r="M3963" s="1" t="s">
        <v>36</v>
      </c>
      <c r="N3963" s="1" t="s">
        <v>111</v>
      </c>
      <c r="P3963" s="15" t="n">
        <v>129</v>
      </c>
      <c r="Q3963" s="1" t="s">
        <v>83</v>
      </c>
      <c r="R3963" s="1" t="s">
        <v>39</v>
      </c>
      <c r="S3963" s="15" t="n">
        <v>4210310</v>
      </c>
      <c r="T3963" s="1" t="s">
        <v>40</v>
      </c>
      <c r="U3963" s="17" t="n">
        <v>15</v>
      </c>
      <c r="W3963" s="17" t="n">
        <v>15</v>
      </c>
      <c r="X3963" s="1" t="s">
        <v>3114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12.75" hidden="false" customHeight="true" outlineLevel="0" collapsed="false">
      <c r="A3964" s="15" t="n">
        <v>3</v>
      </c>
      <c r="B3964" s="16" t="n">
        <v>46295</v>
      </c>
      <c r="C3964" s="16" t="n">
        <v>46295</v>
      </c>
      <c r="D3964" s="15" t="n">
        <v>0</v>
      </c>
      <c r="E3964" s="1" t="s">
        <v>108</v>
      </c>
      <c r="F3964" s="15" t="n">
        <v>17</v>
      </c>
      <c r="G3964" s="1" t="s">
        <v>109</v>
      </c>
      <c r="H3964" s="15" t="n">
        <v>1110101</v>
      </c>
      <c r="I3964" s="1" t="s">
        <v>110</v>
      </c>
      <c r="J3964" s="15" t="n">
        <v>1785154</v>
      </c>
      <c r="L3964" s="15" t="n">
        <v>1785154</v>
      </c>
      <c r="M3964" s="1" t="s">
        <v>36</v>
      </c>
      <c r="N3964" s="1" t="s">
        <v>111</v>
      </c>
      <c r="P3964" s="15" t="n">
        <v>129</v>
      </c>
      <c r="Q3964" s="1" t="s">
        <v>83</v>
      </c>
      <c r="R3964" s="1" t="s">
        <v>39</v>
      </c>
      <c r="S3964" s="15" t="n">
        <v>4210309</v>
      </c>
      <c r="T3964" s="1" t="s">
        <v>42</v>
      </c>
      <c r="U3964" s="17" t="n">
        <v>10</v>
      </c>
      <c r="W3964" s="17" t="n">
        <v>10</v>
      </c>
      <c r="X3964" s="1" t="s">
        <v>3115</v>
      </c>
      <c r="Z3964" s="1" t="str">
        <f aca="false">IF($T3964="","",IFERROR(INDEX('Resumo Grupos'!$AC$3:$AC$200,MATCH($T3964,'Resumo Grupos'!$AB$3:$AB$200,0)),"n/d"))</f>
        <v>Salários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12.75" hidden="false" customHeight="true" outlineLevel="0" collapsed="false">
      <c r="A3965" s="15" t="n">
        <v>3</v>
      </c>
      <c r="B3965" s="16" t="n">
        <v>46295</v>
      </c>
      <c r="C3965" s="16" t="n">
        <v>46295</v>
      </c>
      <c r="D3965" s="15" t="n">
        <v>0</v>
      </c>
      <c r="E3965" s="1" t="s">
        <v>108</v>
      </c>
      <c r="F3965" s="15" t="n">
        <v>17</v>
      </c>
      <c r="G3965" s="1" t="s">
        <v>109</v>
      </c>
      <c r="H3965" s="15" t="n">
        <v>1110101</v>
      </c>
      <c r="I3965" s="1" t="s">
        <v>110</v>
      </c>
      <c r="J3965" s="15" t="n">
        <v>1785159</v>
      </c>
      <c r="L3965" s="15" t="n">
        <v>1785159</v>
      </c>
      <c r="M3965" s="1" t="s">
        <v>36</v>
      </c>
      <c r="N3965" s="1" t="s">
        <v>111</v>
      </c>
      <c r="P3965" s="15" t="n">
        <v>129</v>
      </c>
      <c r="Q3965" s="1" t="s">
        <v>83</v>
      </c>
      <c r="R3965" s="1" t="s">
        <v>39</v>
      </c>
      <c r="S3965" s="15" t="n">
        <v>4210316</v>
      </c>
      <c r="T3965" s="1" t="s">
        <v>115</v>
      </c>
      <c r="U3965" s="17" t="n">
        <v>100</v>
      </c>
      <c r="W3965" s="17" t="n">
        <v>100</v>
      </c>
      <c r="X3965" s="1" t="s">
        <v>975</v>
      </c>
      <c r="Z3965" s="1" t="str">
        <f aca="false">IF($T3965="","",IFERROR(INDEX('Resumo Grupos'!$AC$3:$AC$200,MATCH($T3965,'Resumo Grupos'!$AB$3:$AB$200,0)),"n/d"))</f>
        <v>Salários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12.75" hidden="false" customHeight="true" outlineLevel="0" collapsed="false">
      <c r="A3966" s="15" t="n">
        <v>3</v>
      </c>
      <c r="B3966" s="16" t="n">
        <v>46295</v>
      </c>
      <c r="C3966" s="16" t="n">
        <v>46295</v>
      </c>
      <c r="D3966" s="15" t="n">
        <v>0</v>
      </c>
      <c r="E3966" s="1" t="s">
        <v>108</v>
      </c>
      <c r="F3966" s="15" t="n">
        <v>17</v>
      </c>
      <c r="G3966" s="1" t="s">
        <v>109</v>
      </c>
      <c r="H3966" s="15" t="n">
        <v>1110101</v>
      </c>
      <c r="I3966" s="1" t="s">
        <v>110</v>
      </c>
      <c r="J3966" s="15" t="n">
        <v>1785161</v>
      </c>
      <c r="L3966" s="15" t="n">
        <v>1785161</v>
      </c>
      <c r="M3966" s="1" t="s">
        <v>36</v>
      </c>
      <c r="N3966" s="1" t="s">
        <v>111</v>
      </c>
      <c r="P3966" s="15" t="n">
        <v>129</v>
      </c>
      <c r="Q3966" s="1" t="s">
        <v>83</v>
      </c>
      <c r="R3966" s="1" t="s">
        <v>39</v>
      </c>
      <c r="S3966" s="15" t="n">
        <v>4210310</v>
      </c>
      <c r="T3966" s="1" t="s">
        <v>40</v>
      </c>
      <c r="U3966" s="17" t="n">
        <v>15</v>
      </c>
      <c r="W3966" s="17" t="n">
        <v>15</v>
      </c>
      <c r="X3966" s="1" t="s">
        <v>1789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46295</v>
      </c>
      <c r="C3967" s="16" t="n">
        <v>46295</v>
      </c>
      <c r="D3967" s="15" t="n">
        <v>0</v>
      </c>
      <c r="E3967" s="1" t="s">
        <v>108</v>
      </c>
      <c r="F3967" s="15" t="n">
        <v>17</v>
      </c>
      <c r="G3967" s="1" t="s">
        <v>109</v>
      </c>
      <c r="H3967" s="15" t="n">
        <v>1110101</v>
      </c>
      <c r="I3967" s="1" t="s">
        <v>110</v>
      </c>
      <c r="J3967" s="15" t="n">
        <v>1785214</v>
      </c>
      <c r="L3967" s="15" t="n">
        <v>1785214</v>
      </c>
      <c r="M3967" s="1" t="s">
        <v>36</v>
      </c>
      <c r="N3967" s="1" t="s">
        <v>111</v>
      </c>
      <c r="P3967" s="15" t="n">
        <v>129</v>
      </c>
      <c r="Q3967" s="1" t="s">
        <v>83</v>
      </c>
      <c r="R3967" s="1" t="s">
        <v>39</v>
      </c>
      <c r="S3967" s="15" t="n">
        <v>4210309</v>
      </c>
      <c r="T3967" s="1" t="s">
        <v>42</v>
      </c>
      <c r="U3967" s="17" t="n">
        <v>10</v>
      </c>
      <c r="W3967" s="17" t="n">
        <v>10</v>
      </c>
      <c r="X3967" s="1" t="s">
        <v>3116</v>
      </c>
      <c r="Z3967" s="1" t="str">
        <f aca="false">IF($T3967="","",IFERROR(INDEX('Resumo Grupos'!$AC$3:$AC$200,MATCH($T3967,'Resumo Grupos'!$AB$3:$AB$200,0)),"n/d"))</f>
        <v>Salários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12.75" hidden="false" customHeight="true" outlineLevel="0" collapsed="false">
      <c r="A3968" s="15" t="n">
        <v>3</v>
      </c>
      <c r="B3968" s="16" t="n">
        <v>46295</v>
      </c>
      <c r="C3968" s="16" t="n">
        <v>46295</v>
      </c>
      <c r="D3968" s="15" t="n">
        <v>0</v>
      </c>
      <c r="E3968" s="1" t="s">
        <v>108</v>
      </c>
      <c r="F3968" s="15" t="n">
        <v>17</v>
      </c>
      <c r="G3968" s="1" t="s">
        <v>109</v>
      </c>
      <c r="H3968" s="15" t="n">
        <v>1110101</v>
      </c>
      <c r="I3968" s="1" t="s">
        <v>110</v>
      </c>
      <c r="J3968" s="15" t="n">
        <v>1785220</v>
      </c>
      <c r="L3968" s="15" t="n">
        <v>1785220</v>
      </c>
      <c r="M3968" s="1" t="s">
        <v>36</v>
      </c>
      <c r="N3968" s="1" t="s">
        <v>111</v>
      </c>
      <c r="P3968" s="15" t="n">
        <v>129</v>
      </c>
      <c r="Q3968" s="1" t="s">
        <v>83</v>
      </c>
      <c r="R3968" s="1" t="s">
        <v>105</v>
      </c>
      <c r="S3968" s="15" t="n">
        <v>4210227</v>
      </c>
      <c r="T3968" s="1" t="s">
        <v>113</v>
      </c>
      <c r="U3968" s="17" t="n">
        <v>150</v>
      </c>
      <c r="W3968" s="17" t="n">
        <v>150</v>
      </c>
      <c r="X3968" s="1" t="s">
        <v>3117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12.75" hidden="false" customHeight="true" outlineLevel="0" collapsed="false">
      <c r="A3969" s="15" t="n">
        <v>3</v>
      </c>
      <c r="B3969" s="16" t="n">
        <v>46295</v>
      </c>
      <c r="C3969" s="16" t="n">
        <v>46295</v>
      </c>
      <c r="D3969" s="15" t="n">
        <v>0</v>
      </c>
      <c r="E3969" s="1" t="s">
        <v>108</v>
      </c>
      <c r="F3969" s="15" t="n">
        <v>17</v>
      </c>
      <c r="G3969" s="1" t="s">
        <v>109</v>
      </c>
      <c r="H3969" s="15" t="n">
        <v>1110101</v>
      </c>
      <c r="I3969" s="1" t="s">
        <v>110</v>
      </c>
      <c r="J3969" s="15" t="n">
        <v>1785222</v>
      </c>
      <c r="L3969" s="15" t="n">
        <v>1785222</v>
      </c>
      <c r="M3969" s="1" t="s">
        <v>36</v>
      </c>
      <c r="N3969" s="1" t="s">
        <v>111</v>
      </c>
      <c r="P3969" s="15" t="n">
        <v>129</v>
      </c>
      <c r="Q3969" s="1" t="s">
        <v>83</v>
      </c>
      <c r="R3969" s="1" t="s">
        <v>123</v>
      </c>
      <c r="S3969" s="15" t="n">
        <v>2110101</v>
      </c>
      <c r="T3969" s="1" t="s">
        <v>48</v>
      </c>
      <c r="U3969" s="17" t="n">
        <v>189</v>
      </c>
      <c r="W3969" s="17" t="n">
        <v>189</v>
      </c>
      <c r="X3969" s="1" t="s">
        <v>3118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12.75" hidden="false" customHeight="true" outlineLevel="0" collapsed="false">
      <c r="A3970" s="15" t="n">
        <v>3</v>
      </c>
      <c r="B3970" s="16" t="n">
        <v>46295</v>
      </c>
      <c r="C3970" s="16" t="n">
        <v>46295</v>
      </c>
      <c r="D3970" s="15" t="n">
        <v>0</v>
      </c>
      <c r="E3970" s="1" t="s">
        <v>108</v>
      </c>
      <c r="F3970" s="15" t="n">
        <v>17</v>
      </c>
      <c r="G3970" s="1" t="s">
        <v>109</v>
      </c>
      <c r="H3970" s="15" t="n">
        <v>1110101</v>
      </c>
      <c r="I3970" s="1" t="s">
        <v>110</v>
      </c>
      <c r="J3970" s="15" t="n">
        <v>1785223</v>
      </c>
      <c r="L3970" s="15" t="n">
        <v>1785223</v>
      </c>
      <c r="M3970" s="1" t="s">
        <v>36</v>
      </c>
      <c r="N3970" s="1" t="s">
        <v>111</v>
      </c>
      <c r="P3970" s="15" t="n">
        <v>129</v>
      </c>
      <c r="Q3970" s="1" t="s">
        <v>83</v>
      </c>
      <c r="R3970" s="1" t="s">
        <v>123</v>
      </c>
      <c r="S3970" s="15" t="n">
        <v>2110101</v>
      </c>
      <c r="T3970" s="1" t="s">
        <v>48</v>
      </c>
      <c r="U3970" s="17" t="n">
        <v>250</v>
      </c>
      <c r="W3970" s="17" t="n">
        <v>250</v>
      </c>
      <c r="X3970" s="1" t="s">
        <v>3119</v>
      </c>
      <c r="Z3970" s="1" t="str">
        <f aca="false">IF($T3970="","",IFERROR(INDEX('Resumo Grupos'!$AC$3:$AC$200,MATCH($T3970,'Resumo Grupos'!$AB$3:$AB$200,0)),"n/d"))</f>
        <v>Despesa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12.75" hidden="false" customHeight="true" outlineLevel="0" collapsed="false">
      <c r="A3971" s="15" t="n">
        <v>3</v>
      </c>
      <c r="B3971" s="16" t="n">
        <v>46295</v>
      </c>
      <c r="C3971" s="16" t="n">
        <v>46295</v>
      </c>
      <c r="D3971" s="15" t="n">
        <v>0</v>
      </c>
      <c r="E3971" s="1" t="s">
        <v>108</v>
      </c>
      <c r="F3971" s="15" t="n">
        <v>17</v>
      </c>
      <c r="G3971" s="1" t="s">
        <v>109</v>
      </c>
      <c r="H3971" s="15" t="n">
        <v>1110101</v>
      </c>
      <c r="I3971" s="1" t="s">
        <v>110</v>
      </c>
      <c r="J3971" s="15" t="n">
        <v>1785224</v>
      </c>
      <c r="L3971" s="15" t="n">
        <v>1785224</v>
      </c>
      <c r="M3971" s="1" t="s">
        <v>36</v>
      </c>
      <c r="N3971" s="1" t="s">
        <v>111</v>
      </c>
      <c r="P3971" s="15" t="n">
        <v>129</v>
      </c>
      <c r="Q3971" s="1" t="s">
        <v>83</v>
      </c>
      <c r="R3971" s="1" t="s">
        <v>123</v>
      </c>
      <c r="S3971" s="15" t="n">
        <v>2110101</v>
      </c>
      <c r="T3971" s="1" t="s">
        <v>48</v>
      </c>
      <c r="U3971" s="17" t="n">
        <v>240</v>
      </c>
      <c r="W3971" s="17" t="n">
        <v>240</v>
      </c>
      <c r="X3971" s="1" t="s">
        <v>3120</v>
      </c>
      <c r="Z3971" s="1" t="str">
        <f aca="false">IF($T3971="","",IFERROR(INDEX('Resumo Grupos'!$AC$3:$AC$200,MATCH($T3971,'Resumo Grupos'!$AB$3:$AB$200,0)),"n/d"))</f>
        <v>Despesa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12.75" hidden="false" customHeight="true" outlineLevel="0" collapsed="false">
      <c r="A3972" s="15" t="n">
        <v>3</v>
      </c>
      <c r="B3972" s="16" t="n">
        <v>46273</v>
      </c>
      <c r="C3972" s="16" t="n">
        <v>46295</v>
      </c>
      <c r="D3972" s="15" t="n">
        <v>1734</v>
      </c>
      <c r="E3972" s="1" t="s">
        <v>175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1678195</v>
      </c>
      <c r="L3972" s="15" t="n">
        <v>259631</v>
      </c>
      <c r="M3972" s="1" t="s">
        <v>36</v>
      </c>
      <c r="N3972" s="1" t="s">
        <v>37</v>
      </c>
      <c r="P3972" s="15" t="n">
        <v>129</v>
      </c>
      <c r="Q3972" s="1" t="s">
        <v>83</v>
      </c>
      <c r="R3972" s="1" t="s">
        <v>49</v>
      </c>
      <c r="S3972" s="15" t="n">
        <v>1130101</v>
      </c>
      <c r="T3972" s="1" t="s">
        <v>50</v>
      </c>
      <c r="U3972" s="17" t="n">
        <v>839.63</v>
      </c>
      <c r="W3972" s="17" t="n">
        <v>839.63</v>
      </c>
      <c r="X3972" s="1" t="s">
        <v>3121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PICOLE PREMIUM LEITI</v>
      </c>
      <c r="AC3972" s="1" t="n">
        <v>259631</v>
      </c>
    </row>
    <row r="3973" customFormat="false" ht="12.75" hidden="false" customHeight="true" outlineLevel="0" collapsed="false">
      <c r="A3973" s="15" t="n">
        <v>3</v>
      </c>
      <c r="B3973" s="16" t="n">
        <v>46293</v>
      </c>
      <c r="C3973" s="16" t="n">
        <v>46296</v>
      </c>
      <c r="D3973" s="15" t="n">
        <v>642</v>
      </c>
      <c r="E3973" s="1" t="s">
        <v>131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1774780</v>
      </c>
      <c r="L3973" s="15" t="n">
        <v>270641</v>
      </c>
      <c r="M3973" s="1" t="s">
        <v>36</v>
      </c>
      <c r="N3973" s="1" t="s">
        <v>37</v>
      </c>
      <c r="P3973" s="15" t="n">
        <v>167</v>
      </c>
      <c r="Q3973" s="1" t="s">
        <v>45</v>
      </c>
      <c r="R3973" s="1" t="s">
        <v>49</v>
      </c>
      <c r="S3973" s="15" t="n">
        <v>1130101</v>
      </c>
      <c r="T3973" s="1" t="s">
        <v>50</v>
      </c>
      <c r="U3973" s="17" t="n">
        <v>168</v>
      </c>
      <c r="W3973" s="17" t="n">
        <v>168</v>
      </c>
      <c r="X3973" s="1" t="s">
        <v>3122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BOLO BLOOM 600G</v>
      </c>
      <c r="AC3973" s="1" t="n">
        <v>693</v>
      </c>
    </row>
    <row r="3974" customFormat="false" ht="12.75" hidden="false" customHeight="true" outlineLevel="0" collapsed="false">
      <c r="A3974" s="15" t="n">
        <v>3</v>
      </c>
      <c r="B3974" s="16" t="n">
        <v>46296</v>
      </c>
      <c r="C3974" s="16" t="n">
        <v>46296</v>
      </c>
      <c r="D3974" s="15" t="n">
        <v>10070</v>
      </c>
      <c r="E3974" s="1" t="s">
        <v>44</v>
      </c>
      <c r="F3974" s="15" t="n">
        <v>34</v>
      </c>
      <c r="G3974" s="1" t="s">
        <v>34</v>
      </c>
      <c r="H3974" s="15" t="n">
        <v>2110405</v>
      </c>
      <c r="I3974" s="1" t="s">
        <v>35</v>
      </c>
      <c r="J3974" s="15" t="n">
        <v>1785566</v>
      </c>
      <c r="L3974" s="15" t="n">
        <v>271973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39</v>
      </c>
      <c r="S3974" s="15" t="n">
        <v>4210310</v>
      </c>
      <c r="T3974" s="1" t="s">
        <v>40</v>
      </c>
      <c r="U3974" s="17" t="n">
        <v>390</v>
      </c>
      <c r="W3974" s="17" t="n">
        <v>390</v>
      </c>
      <c r="X3974" s="1" t="s">
        <v>3123</v>
      </c>
      <c r="Z3974" s="1" t="str">
        <f aca="false">IF($T3974="","",IFERROR(INDEX('Resumo Grupos'!$AC$3:$AC$200,MATCH($T3974,'Resumo Grupos'!$AB$3:$AB$200,0)),"n/d"))</f>
        <v>Despesa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12.75" hidden="false" customHeight="true" outlineLevel="0" collapsed="false">
      <c r="A3975" s="15" t="n">
        <v>3</v>
      </c>
      <c r="B3975" s="16" t="n">
        <v>46275</v>
      </c>
      <c r="C3975" s="16" t="n">
        <v>46296</v>
      </c>
      <c r="D3975" s="15" t="n">
        <v>1678</v>
      </c>
      <c r="E3975" s="1" t="s">
        <v>229</v>
      </c>
      <c r="F3975" s="15" t="n">
        <v>24</v>
      </c>
      <c r="G3975" s="1" t="s">
        <v>47</v>
      </c>
      <c r="H3975" s="15" t="n">
        <v>2110405</v>
      </c>
      <c r="I3975" s="1" t="s">
        <v>35</v>
      </c>
      <c r="J3975" s="15" t="n">
        <v>1682693</v>
      </c>
      <c r="L3975" s="15" t="n">
        <v>2610371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421.73</v>
      </c>
      <c r="W3975" s="17" t="n">
        <v>421.73</v>
      </c>
      <c r="X3975" s="1" t="s">
        <v>3124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APAR BARB BIC SENSITIVE AMARELO</v>
      </c>
      <c r="AC3975" s="1" t="n">
        <v>165221</v>
      </c>
    </row>
    <row r="3976" customFormat="false" ht="12.75" hidden="false" customHeight="true" outlineLevel="0" collapsed="false">
      <c r="A3976" s="15" t="n">
        <v>3</v>
      </c>
      <c r="B3976" s="16" t="n">
        <v>46296</v>
      </c>
      <c r="C3976" s="16" t="n">
        <v>46296</v>
      </c>
      <c r="D3976" s="15" t="n">
        <v>10053</v>
      </c>
      <c r="E3976" s="1" t="s">
        <v>45</v>
      </c>
      <c r="F3976" s="15" t="n">
        <v>34</v>
      </c>
      <c r="G3976" s="1" t="s">
        <v>34</v>
      </c>
      <c r="H3976" s="15" t="n">
        <v>2110405</v>
      </c>
      <c r="I3976" s="1" t="s">
        <v>35</v>
      </c>
      <c r="J3976" s="15" t="n">
        <v>1785512</v>
      </c>
      <c r="L3976" s="15" t="n">
        <v>271962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39</v>
      </c>
      <c r="S3976" s="15" t="n">
        <v>4210310</v>
      </c>
      <c r="T3976" s="1" t="s">
        <v>40</v>
      </c>
      <c r="U3976" s="17" t="n">
        <v>300</v>
      </c>
      <c r="W3976" s="17" t="n">
        <v>300</v>
      </c>
      <c r="X3976" s="1" t="s">
        <v>3123</v>
      </c>
      <c r="Z3976" s="1" t="str">
        <f aca="false">IF($T3976="","",IFERROR(INDEX('Resumo Grupos'!$AC$3:$AC$200,MATCH($T3976,'Resumo Grupos'!$AB$3:$AB$200,0)),"n/d"))</f>
        <v>Despesa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12.75" hidden="false" customHeight="true" outlineLevel="0" collapsed="false">
      <c r="A3977" s="15" t="n">
        <v>3</v>
      </c>
      <c r="B3977" s="16" t="n">
        <v>46282</v>
      </c>
      <c r="C3977" s="16" t="n">
        <v>46296</v>
      </c>
      <c r="D3977" s="15" t="n">
        <v>1712</v>
      </c>
      <c r="E3977" s="1" t="s">
        <v>133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1723637</v>
      </c>
      <c r="L3977" s="15" t="n">
        <v>316831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49</v>
      </c>
      <c r="S3977" s="15" t="n">
        <v>1130101</v>
      </c>
      <c r="T3977" s="1" t="s">
        <v>50</v>
      </c>
      <c r="U3977" s="17" t="n">
        <v>1619.76</v>
      </c>
      <c r="W3977" s="17" t="n">
        <v>1619.76</v>
      </c>
      <c r="X3977" s="1" t="s">
        <v>3125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LING BOVINA APIM FINA</v>
      </c>
      <c r="AC3977" s="1" t="n">
        <v>31683</v>
      </c>
    </row>
    <row r="3978" customFormat="false" ht="12.75" hidden="false" customHeight="true" outlineLevel="0" collapsed="false">
      <c r="A3978" s="15" t="n">
        <v>3</v>
      </c>
      <c r="B3978" s="16" t="n">
        <v>46279</v>
      </c>
      <c r="C3978" s="16" t="n">
        <v>46296</v>
      </c>
      <c r="D3978" s="15" t="n">
        <v>1789</v>
      </c>
      <c r="E3978" s="1" t="s">
        <v>52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1701519</v>
      </c>
      <c r="L3978" s="15" t="n">
        <v>260741</v>
      </c>
      <c r="M3978" s="1" t="s">
        <v>36</v>
      </c>
      <c r="N3978" s="1" t="s">
        <v>37</v>
      </c>
      <c r="P3978" s="15" t="n">
        <v>102</v>
      </c>
      <c r="Q3978" s="1" t="s">
        <v>195</v>
      </c>
      <c r="R3978" s="1" t="s">
        <v>53</v>
      </c>
      <c r="S3978" s="15" t="n">
        <v>4210112</v>
      </c>
      <c r="T3978" s="1" t="s">
        <v>54</v>
      </c>
      <c r="U3978" s="17" t="n">
        <v>3912.93</v>
      </c>
      <c r="W3978" s="17" t="n">
        <v>3912.93</v>
      </c>
      <c r="X3978" s="1" t="s">
        <v>3126</v>
      </c>
      <c r="Z3978" s="1" t="str">
        <f aca="false">IF($T3978="","",IFERROR(INDEX('Resumo Grupos'!$AC$3:$AC$200,MATCH($T3978,'Resumo Grupos'!$AB$3:$AB$200,0)),"n/d"))</f>
        <v>Despesa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12.75" hidden="false" customHeight="true" outlineLevel="0" collapsed="false">
      <c r="A3979" s="15" t="n">
        <v>3</v>
      </c>
      <c r="B3979" s="16" t="n">
        <v>46280</v>
      </c>
      <c r="C3979" s="16" t="n">
        <v>46296</v>
      </c>
      <c r="D3979" s="15" t="n">
        <v>1789</v>
      </c>
      <c r="E3979" s="1" t="s">
        <v>52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1716202</v>
      </c>
      <c r="L3979" s="15" t="n">
        <v>121193280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53</v>
      </c>
      <c r="S3979" s="15" t="n">
        <v>4210112</v>
      </c>
      <c r="T3979" s="1" t="s">
        <v>54</v>
      </c>
      <c r="U3979" s="17" t="n">
        <v>257.49</v>
      </c>
      <c r="W3979" s="17" t="n">
        <v>257.49</v>
      </c>
      <c r="X3979" s="1" t="s">
        <v>55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46296</v>
      </c>
      <c r="C3980" s="16" t="n">
        <v>46296</v>
      </c>
      <c r="D3980" s="15" t="n">
        <v>389</v>
      </c>
      <c r="E3980" s="1" t="s">
        <v>57</v>
      </c>
      <c r="F3980" s="15" t="n">
        <v>34</v>
      </c>
      <c r="G3980" s="1" t="s">
        <v>34</v>
      </c>
      <c r="H3980" s="15" t="n">
        <v>2110405</v>
      </c>
      <c r="I3980" s="1" t="s">
        <v>35</v>
      </c>
      <c r="J3980" s="15" t="n">
        <v>1785550</v>
      </c>
      <c r="L3980" s="15" t="n">
        <v>271969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39</v>
      </c>
      <c r="S3980" s="15" t="n">
        <v>4210310</v>
      </c>
      <c r="T3980" s="1" t="s">
        <v>40</v>
      </c>
      <c r="U3980" s="17" t="n">
        <v>375</v>
      </c>
      <c r="W3980" s="17" t="n">
        <v>375</v>
      </c>
      <c r="X3980" s="1" t="s">
        <v>3123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12.75" hidden="false" customHeight="true" outlineLevel="0" collapsed="false">
      <c r="A3981" s="15" t="n">
        <v>3</v>
      </c>
      <c r="B3981" s="16" t="n">
        <v>46296</v>
      </c>
      <c r="C3981" s="16" t="n">
        <v>46296</v>
      </c>
      <c r="D3981" s="15" t="n">
        <v>10108</v>
      </c>
      <c r="E3981" s="1" t="s">
        <v>2377</v>
      </c>
      <c r="F3981" s="15" t="n">
        <v>34</v>
      </c>
      <c r="G3981" s="1" t="s">
        <v>34</v>
      </c>
      <c r="H3981" s="15" t="n">
        <v>2110405</v>
      </c>
      <c r="I3981" s="1" t="s">
        <v>35</v>
      </c>
      <c r="J3981" s="15" t="n">
        <v>1785535</v>
      </c>
      <c r="L3981" s="15" t="n">
        <v>271966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39</v>
      </c>
      <c r="S3981" s="15" t="n">
        <v>4210310</v>
      </c>
      <c r="T3981" s="1" t="s">
        <v>40</v>
      </c>
      <c r="U3981" s="17" t="n">
        <v>375</v>
      </c>
      <c r="W3981" s="17" t="n">
        <v>375</v>
      </c>
      <c r="X3981" s="1" t="s">
        <v>3123</v>
      </c>
      <c r="Z3981" s="1" t="str">
        <f aca="false">IF($T3981="","",IFERROR(INDEX('Resumo Grupos'!$AC$3:$AC$200,MATCH($T3981,'Resumo Grupos'!$AB$3:$AB$200,0)),"n/d"))</f>
        <v>Despesa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12.75" hidden="false" customHeight="true" outlineLevel="0" collapsed="false">
      <c r="A3982" s="15" t="n">
        <v>3</v>
      </c>
      <c r="B3982" s="16" t="n">
        <v>46288</v>
      </c>
      <c r="C3982" s="16" t="n">
        <v>46296</v>
      </c>
      <c r="D3982" s="15" t="n">
        <v>1642</v>
      </c>
      <c r="E3982" s="1" t="s">
        <v>314</v>
      </c>
      <c r="F3982" s="15" t="n">
        <v>24</v>
      </c>
      <c r="G3982" s="1" t="s">
        <v>47</v>
      </c>
      <c r="H3982" s="15" t="n">
        <v>2110405</v>
      </c>
      <c r="I3982" s="1" t="s">
        <v>35</v>
      </c>
      <c r="J3982" s="15" t="n">
        <v>1749470</v>
      </c>
      <c r="L3982" s="15" t="n">
        <v>1043321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49</v>
      </c>
      <c r="S3982" s="15" t="n">
        <v>1130101</v>
      </c>
      <c r="T3982" s="1" t="s">
        <v>50</v>
      </c>
      <c r="U3982" s="17" t="n">
        <v>741.88</v>
      </c>
      <c r="W3982" s="17" t="n">
        <v>741.88</v>
      </c>
      <c r="X3982" s="1" t="s">
        <v>3127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 t="str">
        <f aca="false">IFERROR(INDEX('Mov Entradas (Rel 10497)'!$L:$L,MATCH(AC3982,'Mov Entradas (Rel 10497)'!$I:$I,0)),"nao encontrado")</f>
        <v>nao encontrado</v>
      </c>
      <c r="AC3982" s="1" t="n">
        <v>104332</v>
      </c>
    </row>
    <row r="3983" customFormat="false" ht="12.75" hidden="false" customHeight="true" outlineLevel="0" collapsed="false">
      <c r="A3983" s="15" t="n">
        <v>3</v>
      </c>
      <c r="B3983" s="16" t="n">
        <v>46296</v>
      </c>
      <c r="C3983" s="16" t="n">
        <v>46296</v>
      </c>
      <c r="D3983" s="15" t="n">
        <v>35</v>
      </c>
      <c r="E3983" s="1" t="s">
        <v>38</v>
      </c>
      <c r="F3983" s="15" t="n">
        <v>34</v>
      </c>
      <c r="G3983" s="1" t="s">
        <v>34</v>
      </c>
      <c r="H3983" s="15" t="n">
        <v>2110405</v>
      </c>
      <c r="I3983" s="1" t="s">
        <v>35</v>
      </c>
      <c r="J3983" s="15" t="n">
        <v>1785563</v>
      </c>
      <c r="L3983" s="15" t="n">
        <v>271972</v>
      </c>
      <c r="M3983" s="1" t="s">
        <v>36</v>
      </c>
      <c r="N3983" s="1" t="s">
        <v>37</v>
      </c>
      <c r="P3983" s="15" t="n">
        <v>167</v>
      </c>
      <c r="Q3983" s="1" t="s">
        <v>45</v>
      </c>
      <c r="R3983" s="1" t="s">
        <v>39</v>
      </c>
      <c r="S3983" s="15" t="n">
        <v>4210310</v>
      </c>
      <c r="T3983" s="1" t="s">
        <v>40</v>
      </c>
      <c r="U3983" s="17" t="n">
        <v>390</v>
      </c>
      <c r="W3983" s="17" t="n">
        <v>390</v>
      </c>
      <c r="X3983" s="1" t="s">
        <v>3123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12.75" hidden="false" customHeight="true" outlineLevel="0" collapsed="false">
      <c r="A3984" s="15" t="n">
        <v>3</v>
      </c>
      <c r="B3984" s="16" t="n">
        <v>46296</v>
      </c>
      <c r="C3984" s="16" t="n">
        <v>46296</v>
      </c>
      <c r="D3984" s="15" t="n">
        <v>35</v>
      </c>
      <c r="E3984" s="1" t="s">
        <v>38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1785591</v>
      </c>
      <c r="L3984" s="15" t="n">
        <v>271983</v>
      </c>
      <c r="M3984" s="1" t="s">
        <v>36</v>
      </c>
      <c r="N3984" s="1" t="s">
        <v>37</v>
      </c>
      <c r="P3984" s="15" t="n">
        <v>167</v>
      </c>
      <c r="Q3984" s="1" t="s">
        <v>45</v>
      </c>
      <c r="R3984" s="1" t="s">
        <v>39</v>
      </c>
      <c r="S3984" s="15" t="n">
        <v>4210309</v>
      </c>
      <c r="T3984" s="1" t="s">
        <v>42</v>
      </c>
      <c r="U3984" s="17" t="n">
        <v>260</v>
      </c>
      <c r="W3984" s="17" t="n">
        <v>260</v>
      </c>
      <c r="X3984" s="1" t="s">
        <v>3128</v>
      </c>
      <c r="Z3984" s="1" t="str">
        <f aca="false">IF($T3984="","",IFERROR(INDEX('Resumo Grupos'!$AC$3:$AC$200,MATCH($T3984,'Resumo Grupos'!$AB$3:$AB$200,0)),"n/d"))</f>
        <v>Salários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46293</v>
      </c>
      <c r="C3985" s="16" t="n">
        <v>46296</v>
      </c>
      <c r="D3985" s="15" t="n">
        <v>1269</v>
      </c>
      <c r="E3985" s="1" t="s">
        <v>1840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1773491</v>
      </c>
      <c r="L3985" s="15" t="n">
        <v>270473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189</v>
      </c>
      <c r="W3985" s="17" t="n">
        <v>189</v>
      </c>
      <c r="X3985" s="1" t="s">
        <v>3129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782</v>
      </c>
    </row>
    <row r="3986" customFormat="false" ht="12.75" hidden="false" customHeight="true" outlineLevel="0" collapsed="false">
      <c r="A3986" s="15" t="n">
        <v>3</v>
      </c>
      <c r="B3986" s="16" t="n">
        <v>46287</v>
      </c>
      <c r="C3986" s="16" t="n">
        <v>46296</v>
      </c>
      <c r="D3986" s="15" t="n">
        <v>1814</v>
      </c>
      <c r="E3986" s="1" t="s">
        <v>425</v>
      </c>
      <c r="F3986" s="15" t="n">
        <v>24</v>
      </c>
      <c r="G3986" s="1" t="s">
        <v>47</v>
      </c>
      <c r="H3986" s="15" t="n">
        <v>2110405</v>
      </c>
      <c r="I3986" s="1" t="s">
        <v>35</v>
      </c>
      <c r="J3986" s="15" t="n">
        <v>1749432</v>
      </c>
      <c r="L3986" s="15" t="n">
        <v>294761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796.74</v>
      </c>
      <c r="W3986" s="17" t="n">
        <v>796.74</v>
      </c>
      <c r="X3986" s="1" t="s">
        <v>3130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POLPA GRAVIOLA 100G</v>
      </c>
      <c r="AC3986" s="1" t="n">
        <v>29476</v>
      </c>
    </row>
    <row r="3987" customFormat="false" ht="12.75" hidden="false" customHeight="true" outlineLevel="0" collapsed="false">
      <c r="A3987" s="15" t="n">
        <v>3</v>
      </c>
      <c r="B3987" s="16" t="n">
        <v>46281</v>
      </c>
      <c r="C3987" s="16" t="n">
        <v>46296</v>
      </c>
      <c r="D3987" s="15" t="n">
        <v>1667</v>
      </c>
      <c r="E3987" s="1" t="s">
        <v>1045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1723653</v>
      </c>
      <c r="L3987" s="15" t="n">
        <v>4001771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880.99</v>
      </c>
      <c r="W3987" s="17" t="n">
        <v>880.99</v>
      </c>
      <c r="X3987" s="1" t="s">
        <v>3131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MOCOQUINHA 200ML</v>
      </c>
      <c r="AC3987" s="1" t="n">
        <v>400177</v>
      </c>
    </row>
    <row r="3988" customFormat="false" ht="12.75" hidden="false" customHeight="true" outlineLevel="0" collapsed="false">
      <c r="A3988" s="15" t="n">
        <v>3</v>
      </c>
      <c r="B3988" s="16" t="n">
        <v>46281</v>
      </c>
      <c r="C3988" s="16" t="n">
        <v>46296</v>
      </c>
      <c r="D3988" s="15" t="n">
        <v>1634</v>
      </c>
      <c r="E3988" s="1" t="s">
        <v>1415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1716259</v>
      </c>
      <c r="L3988" s="15" t="n">
        <v>3322372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451.08</v>
      </c>
      <c r="W3988" s="17" t="n">
        <v>451.08</v>
      </c>
      <c r="X3988" s="1" t="s">
        <v>3132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QUINT MORGADO 750ML</v>
      </c>
      <c r="AC3988" s="1" t="n">
        <v>332237</v>
      </c>
    </row>
    <row r="3989" customFormat="false" ht="12.75" hidden="false" customHeight="true" outlineLevel="0" collapsed="false">
      <c r="A3989" s="15" t="n">
        <v>3</v>
      </c>
      <c r="B3989" s="16" t="n">
        <v>46296</v>
      </c>
      <c r="C3989" s="16" t="n">
        <v>46296</v>
      </c>
      <c r="D3989" s="15" t="n">
        <v>10109</v>
      </c>
      <c r="E3989" s="1" t="s">
        <v>2506</v>
      </c>
      <c r="F3989" s="15" t="n">
        <v>34</v>
      </c>
      <c r="G3989" s="1" t="s">
        <v>34</v>
      </c>
      <c r="H3989" s="15" t="n">
        <v>2110405</v>
      </c>
      <c r="I3989" s="1" t="s">
        <v>35</v>
      </c>
      <c r="J3989" s="15" t="n">
        <v>1785577</v>
      </c>
      <c r="L3989" s="15" t="n">
        <v>271977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39</v>
      </c>
      <c r="S3989" s="15" t="n">
        <v>4210310</v>
      </c>
      <c r="T3989" s="1" t="s">
        <v>40</v>
      </c>
      <c r="U3989" s="17" t="n">
        <v>390</v>
      </c>
      <c r="W3989" s="17" t="n">
        <v>390</v>
      </c>
      <c r="X3989" s="1" t="s">
        <v>3123</v>
      </c>
      <c r="Z3989" s="1" t="str">
        <f aca="false">IF($T3989="","",IFERROR(INDEX('Resumo Grupos'!$AC$3:$AC$200,MATCH($T3989,'Resumo Grupos'!$AB$3:$AB$200,0)),"n/d"))</f>
        <v>Despesa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12.75" hidden="false" customHeight="true" outlineLevel="0" collapsed="false">
      <c r="A3990" s="15" t="n">
        <v>3</v>
      </c>
      <c r="B3990" s="16" t="n">
        <v>46296</v>
      </c>
      <c r="C3990" s="16" t="n">
        <v>46296</v>
      </c>
      <c r="D3990" s="15" t="n">
        <v>10109</v>
      </c>
      <c r="E3990" s="1" t="s">
        <v>2506</v>
      </c>
      <c r="F3990" s="15" t="n">
        <v>34</v>
      </c>
      <c r="G3990" s="1" t="s">
        <v>34</v>
      </c>
      <c r="H3990" s="15" t="n">
        <v>2110405</v>
      </c>
      <c r="I3990" s="1" t="s">
        <v>35</v>
      </c>
      <c r="J3990" s="15" t="n">
        <v>1785583</v>
      </c>
      <c r="L3990" s="15" t="n">
        <v>271980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39</v>
      </c>
      <c r="S3990" s="15" t="n">
        <v>4210309</v>
      </c>
      <c r="T3990" s="1" t="s">
        <v>42</v>
      </c>
      <c r="U3990" s="17" t="n">
        <v>260</v>
      </c>
      <c r="W3990" s="17" t="n">
        <v>260</v>
      </c>
      <c r="X3990" s="1" t="s">
        <v>3128</v>
      </c>
      <c r="Z3990" s="1" t="str">
        <f aca="false">IF($T3990="","",IFERROR(INDEX('Resumo Grupos'!$AC$3:$AC$200,MATCH($T3990,'Resumo Grupos'!$AB$3:$AB$200,0)),"n/d"))</f>
        <v>Salários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12.75" hidden="false" customHeight="true" outlineLevel="0" collapsed="false">
      <c r="A3991" s="15" t="n">
        <v>3</v>
      </c>
      <c r="B3991" s="16" t="n">
        <v>46293</v>
      </c>
      <c r="C3991" s="16" t="n">
        <v>46296</v>
      </c>
      <c r="D3991" s="15" t="n">
        <v>10096</v>
      </c>
      <c r="E3991" s="1" t="s">
        <v>1622</v>
      </c>
      <c r="F3991" s="15" t="n">
        <v>34</v>
      </c>
      <c r="G3991" s="1" t="s">
        <v>34</v>
      </c>
      <c r="H3991" s="15" t="n">
        <v>2110405</v>
      </c>
      <c r="I3991" s="1" t="s">
        <v>35</v>
      </c>
      <c r="J3991" s="15" t="n">
        <v>1780385</v>
      </c>
      <c r="L3991" s="15" t="n">
        <v>346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144</v>
      </c>
      <c r="W3991" s="17" t="n">
        <v>144</v>
      </c>
      <c r="X3991" s="1" t="s">
        <v>3133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1" t="str">
        <f aca="false">IFERROR(INDEX('Mov Entradas (Rel 10497)'!$L:$L,MATCH(AC3991,'Mov Entradas (Rel 10497)'!$I:$I,0)),"nao encontrado")</f>
        <v>CARVAO VEGETAL 1,5 K</v>
      </c>
      <c r="AC3991" s="1" t="n">
        <v>346</v>
      </c>
    </row>
    <row r="3992" customFormat="false" ht="12.75" hidden="false" customHeight="true" outlineLevel="0" collapsed="false">
      <c r="A3992" s="15" t="n">
        <v>3</v>
      </c>
      <c r="B3992" s="16" t="n">
        <v>46147</v>
      </c>
      <c r="C3992" s="16" t="n">
        <v>46296</v>
      </c>
      <c r="D3992" s="15" t="n">
        <v>515</v>
      </c>
      <c r="E3992" s="1" t="s">
        <v>75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1157461</v>
      </c>
      <c r="L3992" s="15" t="n">
        <v>181615</v>
      </c>
      <c r="M3992" s="1" t="s">
        <v>104</v>
      </c>
      <c r="N3992" s="1" t="s">
        <v>37</v>
      </c>
      <c r="P3992" s="15" t="n">
        <v>101</v>
      </c>
      <c r="Q3992" s="1" t="s">
        <v>59</v>
      </c>
      <c r="R3992" s="1" t="s">
        <v>76</v>
      </c>
      <c r="S3992" s="15" t="n">
        <v>4210508</v>
      </c>
      <c r="T3992" s="1" t="s">
        <v>77</v>
      </c>
      <c r="U3992" s="17" t="n">
        <v>151.61</v>
      </c>
      <c r="W3992" s="17" t="n">
        <v>151.61</v>
      </c>
      <c r="X3992" s="1" t="s">
        <v>3134</v>
      </c>
      <c r="Z3992" s="1" t="str">
        <f aca="false">IF($T3992="","",IFERROR(INDEX('Resumo Grupos'!$AC$3:$AC$200,MATCH($T3992,'Resumo Grupos'!$AB$3:$AB$200,0)),"n/d"))</f>
        <v>Despesa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12.75" hidden="false" customHeight="true" outlineLevel="0" collapsed="false">
      <c r="A3993" s="15" t="n">
        <v>3</v>
      </c>
      <c r="B3993" s="16" t="n">
        <v>46276</v>
      </c>
      <c r="C3993" s="16" t="n">
        <v>46296</v>
      </c>
      <c r="D3993" s="15" t="n">
        <v>1815</v>
      </c>
      <c r="E3993" s="1" t="s">
        <v>79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1687713</v>
      </c>
      <c r="L3993" s="15" t="n">
        <v>4672832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1108.66</v>
      </c>
      <c r="W3993" s="17" t="n">
        <v>1108.66</v>
      </c>
      <c r="X3993" s="1" t="s">
        <v>3135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COXA E SOBRECOXA KG</v>
      </c>
      <c r="AC3993" s="1" t="n">
        <v>402426</v>
      </c>
    </row>
    <row r="3994" customFormat="false" ht="12.75" hidden="false" customHeight="true" outlineLevel="0" collapsed="false">
      <c r="A3994" s="15" t="n">
        <v>3</v>
      </c>
      <c r="B3994" s="16" t="n">
        <v>46296</v>
      </c>
      <c r="C3994" s="16" t="n">
        <v>46296</v>
      </c>
      <c r="D3994" s="15" t="n">
        <v>313</v>
      </c>
      <c r="E3994" s="1" t="s">
        <v>82</v>
      </c>
      <c r="F3994" s="15" t="n">
        <v>34</v>
      </c>
      <c r="G3994" s="1" t="s">
        <v>34</v>
      </c>
      <c r="H3994" s="15" t="n">
        <v>2110405</v>
      </c>
      <c r="I3994" s="1" t="s">
        <v>35</v>
      </c>
      <c r="J3994" s="15" t="n">
        <v>1785547</v>
      </c>
      <c r="L3994" s="15" t="n">
        <v>271967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39</v>
      </c>
      <c r="S3994" s="15" t="n">
        <v>4210310</v>
      </c>
      <c r="T3994" s="1" t="s">
        <v>40</v>
      </c>
      <c r="U3994" s="17" t="n">
        <v>375</v>
      </c>
      <c r="W3994" s="17" t="n">
        <v>375</v>
      </c>
      <c r="X3994" s="1" t="s">
        <v>3123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12.75" hidden="false" customHeight="true" outlineLevel="0" collapsed="false">
      <c r="A3995" s="15" t="n">
        <v>3</v>
      </c>
      <c r="B3995" s="16" t="n">
        <v>46296</v>
      </c>
      <c r="C3995" s="16" t="n">
        <v>46296</v>
      </c>
      <c r="D3995" s="15" t="n">
        <v>83</v>
      </c>
      <c r="E3995" s="1" t="s">
        <v>83</v>
      </c>
      <c r="F3995" s="15" t="n">
        <v>34</v>
      </c>
      <c r="G3995" s="1" t="s">
        <v>34</v>
      </c>
      <c r="H3995" s="15" t="n">
        <v>2110405</v>
      </c>
      <c r="I3995" s="1" t="s">
        <v>35</v>
      </c>
      <c r="J3995" s="15" t="n">
        <v>1785517</v>
      </c>
      <c r="L3995" s="15" t="n">
        <v>271963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39</v>
      </c>
      <c r="S3995" s="15" t="n">
        <v>4210310</v>
      </c>
      <c r="T3995" s="1" t="s">
        <v>40</v>
      </c>
      <c r="U3995" s="17" t="n">
        <v>300</v>
      </c>
      <c r="W3995" s="17" t="n">
        <v>300</v>
      </c>
      <c r="X3995" s="1" t="s">
        <v>3123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12.75" hidden="false" customHeight="true" outlineLevel="0" collapsed="false">
      <c r="A3996" s="15" t="n">
        <v>3</v>
      </c>
      <c r="B3996" s="16" t="n">
        <v>46296</v>
      </c>
      <c r="C3996" s="16" t="n">
        <v>46296</v>
      </c>
      <c r="D3996" s="15" t="n">
        <v>10107</v>
      </c>
      <c r="E3996" s="1" t="s">
        <v>2386</v>
      </c>
      <c r="F3996" s="15" t="n">
        <v>34</v>
      </c>
      <c r="G3996" s="1" t="s">
        <v>34</v>
      </c>
      <c r="H3996" s="15" t="n">
        <v>2110405</v>
      </c>
      <c r="I3996" s="1" t="s">
        <v>35</v>
      </c>
      <c r="J3996" s="15" t="n">
        <v>1785570</v>
      </c>
      <c r="L3996" s="15" t="n">
        <v>271975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39</v>
      </c>
      <c r="S3996" s="15" t="n">
        <v>4210310</v>
      </c>
      <c r="T3996" s="1" t="s">
        <v>40</v>
      </c>
      <c r="U3996" s="17" t="n">
        <v>390</v>
      </c>
      <c r="W3996" s="17" t="n">
        <v>390</v>
      </c>
      <c r="X3996" s="1" t="s">
        <v>3123</v>
      </c>
      <c r="Z3996" s="1" t="str">
        <f aca="false">IF($T3996="","",IFERROR(INDEX('Resumo Grupos'!$AC$3:$AC$200,MATCH($T3996,'Resumo Grupos'!$AB$3:$AB$200,0)),"n/d"))</f>
        <v>Despesa</v>
      </c>
      <c r="AA3996" s="1" t="str">
        <f aca="false">IF($T3996="","",IF(COUNTIF('Resumo Grupos'!$AE$3:$AE$40,$T3996)&gt;0,"NAO","SIM"))</f>
        <v>SIM</v>
      </c>
      <c r="AB3996" s="1"/>
      <c r="AC3996" s="1"/>
    </row>
    <row r="3997" customFormat="false" ht="12.75" hidden="false" customHeight="true" outlineLevel="0" collapsed="false">
      <c r="A3997" s="15" t="n">
        <v>3</v>
      </c>
      <c r="B3997" s="16" t="n">
        <v>46296</v>
      </c>
      <c r="C3997" s="16" t="n">
        <v>46296</v>
      </c>
      <c r="D3997" s="15" t="n">
        <v>320</v>
      </c>
      <c r="E3997" s="1" t="s">
        <v>87</v>
      </c>
      <c r="F3997" s="15" t="n">
        <v>34</v>
      </c>
      <c r="G3997" s="1" t="s">
        <v>34</v>
      </c>
      <c r="H3997" s="15" t="n">
        <v>2110405</v>
      </c>
      <c r="I3997" s="1" t="s">
        <v>35</v>
      </c>
      <c r="J3997" s="15" t="n">
        <v>1785520</v>
      </c>
      <c r="L3997" s="15" t="n">
        <v>271964</v>
      </c>
      <c r="M3997" s="1" t="s">
        <v>36</v>
      </c>
      <c r="N3997" s="1" t="s">
        <v>37</v>
      </c>
      <c r="P3997" s="15" t="n">
        <v>167</v>
      </c>
      <c r="Q3997" s="1" t="s">
        <v>45</v>
      </c>
      <c r="R3997" s="1" t="s">
        <v>39</v>
      </c>
      <c r="S3997" s="15" t="n">
        <v>4210310</v>
      </c>
      <c r="T3997" s="1" t="s">
        <v>40</v>
      </c>
      <c r="U3997" s="17" t="n">
        <v>360</v>
      </c>
      <c r="W3997" s="17" t="n">
        <v>360</v>
      </c>
      <c r="X3997" s="1" t="s">
        <v>3123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46274</v>
      </c>
      <c r="C3998" s="16" t="n">
        <v>46296</v>
      </c>
      <c r="D3998" s="15" t="n">
        <v>1699</v>
      </c>
      <c r="E3998" s="1" t="s">
        <v>88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1707064</v>
      </c>
      <c r="L3998" s="15" t="n">
        <v>3136772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49</v>
      </c>
      <c r="S3998" s="15" t="n">
        <v>1130101</v>
      </c>
      <c r="T3998" s="1" t="s">
        <v>50</v>
      </c>
      <c r="U3998" s="17" t="n">
        <v>1615.03</v>
      </c>
      <c r="W3998" s="17" t="n">
        <v>1615.03</v>
      </c>
      <c r="X3998" s="1" t="s">
        <v>3136</v>
      </c>
      <c r="Z3998" s="1" t="str">
        <f aca="false">IF($T3998="","",IFERROR(INDEX('Resumo Grupos'!$AC$3:$AC$200,MATCH($T3998,'Resumo Grupos'!$AB$3:$AB$200,0)),"n/d"))</f>
        <v>Mercadoria</v>
      </c>
      <c r="AA3998" s="1" t="str">
        <f aca="false">IF($T3998="","",IF(COUNTIF('Resumo Grupos'!$AE$3:$AE$40,$T3998)&gt;0,"NAO","SIM"))</f>
        <v>SIM</v>
      </c>
      <c r="AB3998" s="1" t="str">
        <f aca="false">IFERROR(INDEX('Mov Entradas (Rel 10497)'!$L:$L,MATCH(AC3998,'Mov Entradas (Rel 10497)'!$I:$I,0)),"nao encontrado")</f>
        <v>SALSICHA PERDIGÃO KG</v>
      </c>
      <c r="AC3998" s="1" t="n">
        <v>313677</v>
      </c>
    </row>
    <row r="3999" customFormat="false" ht="12.75" hidden="false" customHeight="true" outlineLevel="0" collapsed="false">
      <c r="A3999" s="15" t="n">
        <v>3</v>
      </c>
      <c r="B3999" s="16" t="n">
        <v>46289</v>
      </c>
      <c r="C3999" s="16" t="n">
        <v>46296</v>
      </c>
      <c r="D3999" s="15" t="n">
        <v>1625</v>
      </c>
      <c r="E3999" s="1" t="s">
        <v>405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1749559</v>
      </c>
      <c r="L3999" s="15" t="n">
        <v>154471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3033.6</v>
      </c>
      <c r="W3999" s="17" t="n">
        <v>3033.6</v>
      </c>
      <c r="X3999" s="1" t="s">
        <v>3137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TRASEIRO DE BOI L1</v>
      </c>
      <c r="AC3999" s="1" t="n">
        <v>15447</v>
      </c>
    </row>
    <row r="4000" customFormat="false" ht="12.75" hidden="false" customHeight="true" outlineLevel="0" collapsed="false">
      <c r="A4000" s="15" t="n">
        <v>3</v>
      </c>
      <c r="B4000" s="16" t="n">
        <v>46291</v>
      </c>
      <c r="C4000" s="16" t="n">
        <v>46296</v>
      </c>
      <c r="D4000" s="15" t="n">
        <v>1625</v>
      </c>
      <c r="E4000" s="1" t="s">
        <v>405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1768289</v>
      </c>
      <c r="L4000" s="15" t="n">
        <v>154601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3543.8</v>
      </c>
      <c r="W4000" s="17" t="n">
        <v>3543.8</v>
      </c>
      <c r="X4000" s="1" t="s">
        <v>3138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TRASEIRO DE BOI L1</v>
      </c>
      <c r="AC4000" s="1" t="n">
        <v>15460</v>
      </c>
    </row>
    <row r="4001" customFormat="false" ht="12.75" hidden="false" customHeight="true" outlineLevel="0" collapsed="false">
      <c r="A4001" s="15" t="n">
        <v>3</v>
      </c>
      <c r="B4001" s="16" t="n">
        <v>46296</v>
      </c>
      <c r="C4001" s="16" t="n">
        <v>46296</v>
      </c>
      <c r="D4001" s="15" t="n">
        <v>332</v>
      </c>
      <c r="E4001" s="1" t="s">
        <v>92</v>
      </c>
      <c r="F4001" s="15" t="n">
        <v>34</v>
      </c>
      <c r="G4001" s="1" t="s">
        <v>34</v>
      </c>
      <c r="H4001" s="15" t="n">
        <v>2110405</v>
      </c>
      <c r="I4001" s="1" t="s">
        <v>35</v>
      </c>
      <c r="J4001" s="15" t="n">
        <v>1785560</v>
      </c>
      <c r="L4001" s="15" t="n">
        <v>271971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39</v>
      </c>
      <c r="S4001" s="15" t="n">
        <v>4210310</v>
      </c>
      <c r="T4001" s="1" t="s">
        <v>40</v>
      </c>
      <c r="U4001" s="17" t="n">
        <v>390</v>
      </c>
      <c r="W4001" s="17" t="n">
        <v>390</v>
      </c>
      <c r="X4001" s="1" t="s">
        <v>3123</v>
      </c>
      <c r="Z4001" s="1" t="str">
        <f aca="false">IF($T4001="","",IFERROR(INDEX('Resumo Grupos'!$AC$3:$AC$200,MATCH($T4001,'Resumo Grupos'!$AB$3:$AB$200,0)),"n/d"))</f>
        <v>Despesa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12.75" hidden="false" customHeight="true" outlineLevel="0" collapsed="false">
      <c r="A4002" s="15" t="n">
        <v>3</v>
      </c>
      <c r="B4002" s="16" t="n">
        <v>46296</v>
      </c>
      <c r="C4002" s="16" t="n">
        <v>46296</v>
      </c>
      <c r="D4002" s="15" t="n">
        <v>332</v>
      </c>
      <c r="E4002" s="1" t="s">
        <v>92</v>
      </c>
      <c r="F4002" s="15" t="n">
        <v>34</v>
      </c>
      <c r="G4002" s="1" t="s">
        <v>34</v>
      </c>
      <c r="H4002" s="15" t="n">
        <v>2110405</v>
      </c>
      <c r="I4002" s="1" t="s">
        <v>35</v>
      </c>
      <c r="J4002" s="15" t="n">
        <v>1785587</v>
      </c>
      <c r="L4002" s="15" t="n">
        <v>271981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39</v>
      </c>
      <c r="S4002" s="15" t="n">
        <v>4210309</v>
      </c>
      <c r="T4002" s="1" t="s">
        <v>42</v>
      </c>
      <c r="U4002" s="17" t="n">
        <v>260</v>
      </c>
      <c r="W4002" s="17" t="n">
        <v>260</v>
      </c>
      <c r="X4002" s="1" t="s">
        <v>3128</v>
      </c>
      <c r="Z4002" s="1" t="str">
        <f aca="false">IF($T4002="","",IFERROR(INDEX('Resumo Grupos'!$AC$3:$AC$200,MATCH($T4002,'Resumo Grupos'!$AB$3:$AB$200,0)),"n/d"))</f>
        <v>Salários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12.75" hidden="false" customHeight="true" outlineLevel="0" collapsed="false">
      <c r="A4003" s="15" t="n">
        <v>3</v>
      </c>
      <c r="B4003" s="16" t="n">
        <v>46274</v>
      </c>
      <c r="C4003" s="16" t="n">
        <v>46296</v>
      </c>
      <c r="D4003" s="15" t="n">
        <v>666</v>
      </c>
      <c r="E4003" s="1" t="s">
        <v>479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1682900</v>
      </c>
      <c r="L4003" s="15" t="n">
        <v>82152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566.93</v>
      </c>
      <c r="W4003" s="17" t="n">
        <v>566.93</v>
      </c>
      <c r="X4003" s="1" t="s">
        <v>3139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 t="str">
        <f aca="false">IFERROR(INDEX('Mov Entradas (Rel 10497)'!$L:$L,MATCH(AC4003,'Mov Entradas (Rel 10497)'!$I:$I,0)),"nao encontrado")</f>
        <v>RACAO SABOR CAT KG</v>
      </c>
      <c r="AC4003" s="1" t="n">
        <v>8215</v>
      </c>
    </row>
    <row r="4004" customFormat="false" ht="12.75" hidden="false" customHeight="true" outlineLevel="0" collapsed="false">
      <c r="A4004" s="15" t="n">
        <v>3</v>
      </c>
      <c r="B4004" s="16" t="n">
        <v>46274</v>
      </c>
      <c r="C4004" s="16" t="n">
        <v>46296</v>
      </c>
      <c r="D4004" s="15" t="n">
        <v>1107</v>
      </c>
      <c r="E4004" s="1" t="s">
        <v>210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1682940</v>
      </c>
      <c r="L4004" s="15" t="n">
        <v>4547821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800.89</v>
      </c>
      <c r="W4004" s="17" t="n">
        <v>800.89</v>
      </c>
      <c r="X4004" s="1" t="s">
        <v>3140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 t="str">
        <f aca="false">IFERROR(INDEX('Mov Entradas (Rel 10497)'!$L:$L,MATCH(AC4004,'Mov Entradas (Rel 10497)'!$I:$I,0)),"nao encontrado")</f>
        <v>BOLINHO MORANGO 7308</v>
      </c>
      <c r="AC4004" s="1" t="n">
        <v>454782</v>
      </c>
    </row>
    <row r="4005" customFormat="false" ht="12.75" hidden="false" customHeight="true" outlineLevel="0" collapsed="false">
      <c r="A4005" s="15" t="n">
        <v>3</v>
      </c>
      <c r="B4005" s="16" t="n">
        <v>46290</v>
      </c>
      <c r="C4005" s="16" t="n">
        <v>46296</v>
      </c>
      <c r="D4005" s="15" t="n">
        <v>42</v>
      </c>
      <c r="E4005" s="1" t="s">
        <v>93</v>
      </c>
      <c r="F4005" s="15" t="n">
        <v>34</v>
      </c>
      <c r="G4005" s="1" t="s">
        <v>34</v>
      </c>
      <c r="H4005" s="15" t="n">
        <v>2110101</v>
      </c>
      <c r="I4005" s="1" t="s">
        <v>48</v>
      </c>
      <c r="J4005" s="15" t="n">
        <v>1754694</v>
      </c>
      <c r="L4005" s="15" t="n">
        <v>4672</v>
      </c>
      <c r="M4005" s="1" t="s">
        <v>36</v>
      </c>
      <c r="N4005" s="1" t="s">
        <v>67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120</v>
      </c>
      <c r="W4005" s="17" t="n">
        <v>120</v>
      </c>
      <c r="X4005" s="1" t="s">
        <v>3141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12.75" hidden="false" customHeight="true" outlineLevel="0" collapsed="false">
      <c r="A4006" s="15" t="n">
        <v>3</v>
      </c>
      <c r="B4006" s="16" t="n">
        <v>46296</v>
      </c>
      <c r="C4006" s="16" t="n">
        <v>46296</v>
      </c>
      <c r="D4006" s="15" t="n">
        <v>42</v>
      </c>
      <c r="E4006" s="1" t="s">
        <v>93</v>
      </c>
      <c r="F4006" s="15" t="n">
        <v>13</v>
      </c>
      <c r="G4006" s="1" t="s">
        <v>94</v>
      </c>
      <c r="H4006" s="15" t="n">
        <v>2110101</v>
      </c>
      <c r="I4006" s="1" t="s">
        <v>48</v>
      </c>
      <c r="J4006" s="15" t="n">
        <v>1785318</v>
      </c>
      <c r="L4006" s="15" t="n">
        <v>4698</v>
      </c>
      <c r="M4006" s="1" t="s">
        <v>36</v>
      </c>
      <c r="N4006" s="1" t="s">
        <v>67</v>
      </c>
      <c r="P4006" s="15" t="n">
        <v>167</v>
      </c>
      <c r="Q4006" s="1" t="s">
        <v>45</v>
      </c>
      <c r="R4006" s="1" t="s">
        <v>49</v>
      </c>
      <c r="S4006" s="15" t="n">
        <v>1130101</v>
      </c>
      <c r="T4006" s="1" t="s">
        <v>50</v>
      </c>
      <c r="U4006" s="17" t="n">
        <v>173</v>
      </c>
      <c r="W4006" s="17" t="n">
        <v>173</v>
      </c>
      <c r="X4006" s="1" t="s">
        <v>1004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12.75" hidden="false" customHeight="true" outlineLevel="0" collapsed="false">
      <c r="A4007" s="15" t="n">
        <v>3</v>
      </c>
      <c r="B4007" s="16" t="n">
        <v>46296</v>
      </c>
      <c r="C4007" s="16" t="n">
        <v>46296</v>
      </c>
      <c r="D4007" s="15" t="n">
        <v>42</v>
      </c>
      <c r="E4007" s="1" t="s">
        <v>93</v>
      </c>
      <c r="F4007" s="15" t="n">
        <v>13</v>
      </c>
      <c r="G4007" s="1" t="s">
        <v>94</v>
      </c>
      <c r="H4007" s="15" t="n">
        <v>2110101</v>
      </c>
      <c r="I4007" s="1" t="s">
        <v>48</v>
      </c>
      <c r="J4007" s="15" t="n">
        <v>1785404</v>
      </c>
      <c r="L4007" s="15" t="n">
        <v>4699</v>
      </c>
      <c r="M4007" s="1" t="s">
        <v>36</v>
      </c>
      <c r="N4007" s="1" t="s">
        <v>67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250</v>
      </c>
      <c r="W4007" s="17" t="n">
        <v>250</v>
      </c>
      <c r="X4007" s="1" t="s">
        <v>1454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12.75" hidden="false" customHeight="true" outlineLevel="0" collapsed="false">
      <c r="A4008" s="15" t="n">
        <v>3</v>
      </c>
      <c r="B4008" s="16" t="n">
        <v>46296</v>
      </c>
      <c r="C4008" s="16" t="n">
        <v>46296</v>
      </c>
      <c r="D4008" s="15" t="n">
        <v>358</v>
      </c>
      <c r="E4008" s="1" t="s">
        <v>97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1785553</v>
      </c>
      <c r="L4008" s="15" t="n">
        <v>271970</v>
      </c>
      <c r="M4008" s="1" t="s">
        <v>36</v>
      </c>
      <c r="N4008" s="1" t="s">
        <v>37</v>
      </c>
      <c r="P4008" s="15" t="n">
        <v>167</v>
      </c>
      <c r="Q4008" s="1" t="s">
        <v>45</v>
      </c>
      <c r="R4008" s="1" t="s">
        <v>39</v>
      </c>
      <c r="S4008" s="15" t="n">
        <v>4210310</v>
      </c>
      <c r="T4008" s="1" t="s">
        <v>40</v>
      </c>
      <c r="U4008" s="17" t="n">
        <v>375</v>
      </c>
      <c r="W4008" s="17" t="n">
        <v>375</v>
      </c>
      <c r="X4008" s="1" t="s">
        <v>3123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46296</v>
      </c>
      <c r="C4009" s="16" t="n">
        <v>46296</v>
      </c>
      <c r="D4009" s="15" t="n">
        <v>0</v>
      </c>
      <c r="E4009" s="1" t="s">
        <v>108</v>
      </c>
      <c r="F4009" s="15" t="n">
        <v>17</v>
      </c>
      <c r="G4009" s="1" t="s">
        <v>109</v>
      </c>
      <c r="H4009" s="15" t="n">
        <v>1110101</v>
      </c>
      <c r="I4009" s="1" t="s">
        <v>110</v>
      </c>
      <c r="J4009" s="15" t="n">
        <v>1789416</v>
      </c>
      <c r="L4009" s="15" t="n">
        <v>1789416</v>
      </c>
      <c r="M4009" s="1" t="s">
        <v>36</v>
      </c>
      <c r="N4009" s="1" t="s">
        <v>111</v>
      </c>
      <c r="P4009" s="15" t="n">
        <v>129</v>
      </c>
      <c r="Q4009" s="1" t="s">
        <v>83</v>
      </c>
      <c r="R4009" s="1" t="s">
        <v>537</v>
      </c>
      <c r="S4009" s="15" t="n">
        <v>1120602</v>
      </c>
      <c r="T4009" s="1" t="s">
        <v>538</v>
      </c>
      <c r="U4009" s="17" t="n">
        <v>50</v>
      </c>
      <c r="W4009" s="17" t="n">
        <v>50</v>
      </c>
      <c r="X4009" s="1" t="s">
        <v>3142</v>
      </c>
      <c r="Z4009" s="1" t="str">
        <f aca="false">IF($T4009="","",IFERROR(INDEX('Resumo Grupos'!$AC$3:$AC$200,MATCH($T4009,'Resumo Grupos'!$AB$3:$AB$200,0)),"n/d"))</f>
        <v>Salários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12.75" hidden="false" customHeight="true" outlineLevel="0" collapsed="false">
      <c r="A4010" s="15" t="n">
        <v>3</v>
      </c>
      <c r="B4010" s="16" t="n">
        <v>46296</v>
      </c>
      <c r="C4010" s="16" t="n">
        <v>46296</v>
      </c>
      <c r="D4010" s="15" t="n">
        <v>0</v>
      </c>
      <c r="E4010" s="1" t="s">
        <v>108</v>
      </c>
      <c r="F4010" s="15" t="n">
        <v>17</v>
      </c>
      <c r="G4010" s="1" t="s">
        <v>109</v>
      </c>
      <c r="H4010" s="15" t="n">
        <v>1110101</v>
      </c>
      <c r="I4010" s="1" t="s">
        <v>110</v>
      </c>
      <c r="J4010" s="15" t="n">
        <v>1789427</v>
      </c>
      <c r="L4010" s="15" t="n">
        <v>1789427</v>
      </c>
      <c r="M4010" s="1" t="s">
        <v>36</v>
      </c>
      <c r="N4010" s="1" t="s">
        <v>111</v>
      </c>
      <c r="P4010" s="15" t="n">
        <v>129</v>
      </c>
      <c r="Q4010" s="1" t="s">
        <v>83</v>
      </c>
      <c r="R4010" s="1" t="s">
        <v>537</v>
      </c>
      <c r="S4010" s="15" t="n">
        <v>1120602</v>
      </c>
      <c r="T4010" s="1" t="s">
        <v>538</v>
      </c>
      <c r="U4010" s="17" t="n">
        <v>50</v>
      </c>
      <c r="W4010" s="17" t="n">
        <v>50</v>
      </c>
      <c r="X4010" s="1" t="s">
        <v>3143</v>
      </c>
      <c r="Z4010" s="1" t="str">
        <f aca="false">IF($T4010="","",IFERROR(INDEX('Resumo Grupos'!$AC$3:$AC$200,MATCH($T4010,'Resumo Grupos'!$AB$3:$AB$200,0)),"n/d"))</f>
        <v>Salários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12.75" hidden="false" customHeight="true" outlineLevel="0" collapsed="false">
      <c r="A4011" s="15" t="n">
        <v>3</v>
      </c>
      <c r="B4011" s="16" t="n">
        <v>46296</v>
      </c>
      <c r="C4011" s="16" t="n">
        <v>46296</v>
      </c>
      <c r="D4011" s="15" t="n">
        <v>0</v>
      </c>
      <c r="E4011" s="1" t="s">
        <v>108</v>
      </c>
      <c r="F4011" s="15" t="n">
        <v>17</v>
      </c>
      <c r="G4011" s="1" t="s">
        <v>109</v>
      </c>
      <c r="H4011" s="15" t="n">
        <v>1110101</v>
      </c>
      <c r="I4011" s="1" t="s">
        <v>110</v>
      </c>
      <c r="J4011" s="15" t="n">
        <v>1789433</v>
      </c>
      <c r="L4011" s="15" t="n">
        <v>1789433</v>
      </c>
      <c r="M4011" s="1" t="s">
        <v>36</v>
      </c>
      <c r="N4011" s="1" t="s">
        <v>111</v>
      </c>
      <c r="P4011" s="15" t="n">
        <v>129</v>
      </c>
      <c r="Q4011" s="1" t="s">
        <v>83</v>
      </c>
      <c r="R4011" s="1" t="s">
        <v>537</v>
      </c>
      <c r="S4011" s="15" t="n">
        <v>1120602</v>
      </c>
      <c r="T4011" s="1" t="s">
        <v>538</v>
      </c>
      <c r="U4011" s="17" t="n">
        <v>150</v>
      </c>
      <c r="W4011" s="17" t="n">
        <v>150</v>
      </c>
      <c r="X4011" s="1" t="s">
        <v>3144</v>
      </c>
      <c r="Z4011" s="1" t="str">
        <f aca="false">IF($T4011="","",IFERROR(INDEX('Resumo Grupos'!$AC$3:$AC$200,MATCH($T4011,'Resumo Grupos'!$AB$3:$AB$200,0)),"n/d"))</f>
        <v>Salários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12.75" hidden="false" customHeight="true" outlineLevel="0" collapsed="false">
      <c r="A4012" s="15" t="n">
        <v>3</v>
      </c>
      <c r="B4012" s="16" t="n">
        <v>46296</v>
      </c>
      <c r="C4012" s="16" t="n">
        <v>46296</v>
      </c>
      <c r="D4012" s="15" t="n">
        <v>0</v>
      </c>
      <c r="E4012" s="1" t="s">
        <v>108</v>
      </c>
      <c r="F4012" s="15" t="n">
        <v>17</v>
      </c>
      <c r="G4012" s="1" t="s">
        <v>109</v>
      </c>
      <c r="H4012" s="15" t="n">
        <v>1110101</v>
      </c>
      <c r="I4012" s="1" t="s">
        <v>110</v>
      </c>
      <c r="J4012" s="15" t="n">
        <v>1789565</v>
      </c>
      <c r="L4012" s="15" t="n">
        <v>1789565</v>
      </c>
      <c r="M4012" s="1" t="s">
        <v>36</v>
      </c>
      <c r="N4012" s="1" t="s">
        <v>111</v>
      </c>
      <c r="P4012" s="15" t="n">
        <v>129</v>
      </c>
      <c r="Q4012" s="1" t="s">
        <v>83</v>
      </c>
      <c r="R4012" s="1" t="s">
        <v>123</v>
      </c>
      <c r="S4012" s="15" t="n">
        <v>2110101</v>
      </c>
      <c r="T4012" s="1" t="s">
        <v>48</v>
      </c>
      <c r="U4012" s="17" t="n">
        <v>173</v>
      </c>
      <c r="W4012" s="17" t="n">
        <v>173</v>
      </c>
      <c r="X4012" s="1" t="s">
        <v>3145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12.75" hidden="false" customHeight="true" outlineLevel="0" collapsed="false">
      <c r="A4013" s="15" t="n">
        <v>3</v>
      </c>
      <c r="B4013" s="16" t="n">
        <v>46296</v>
      </c>
      <c r="C4013" s="16" t="n">
        <v>46296</v>
      </c>
      <c r="D4013" s="15" t="n">
        <v>0</v>
      </c>
      <c r="E4013" s="1" t="s">
        <v>108</v>
      </c>
      <c r="F4013" s="15" t="n">
        <v>17</v>
      </c>
      <c r="G4013" s="1" t="s">
        <v>109</v>
      </c>
      <c r="H4013" s="15" t="n">
        <v>1110101</v>
      </c>
      <c r="I4013" s="1" t="s">
        <v>110</v>
      </c>
      <c r="J4013" s="15" t="n">
        <v>1789566</v>
      </c>
      <c r="L4013" s="15" t="n">
        <v>1789566</v>
      </c>
      <c r="M4013" s="1" t="s">
        <v>36</v>
      </c>
      <c r="N4013" s="1" t="s">
        <v>111</v>
      </c>
      <c r="P4013" s="15" t="n">
        <v>129</v>
      </c>
      <c r="Q4013" s="1" t="s">
        <v>83</v>
      </c>
      <c r="R4013" s="1" t="s">
        <v>123</v>
      </c>
      <c r="S4013" s="15" t="n">
        <v>2110101</v>
      </c>
      <c r="T4013" s="1" t="s">
        <v>48</v>
      </c>
      <c r="U4013" s="17" t="n">
        <v>250</v>
      </c>
      <c r="W4013" s="17" t="n">
        <v>250</v>
      </c>
      <c r="X4013" s="1" t="s">
        <v>3146</v>
      </c>
      <c r="Z4013" s="1" t="str">
        <f aca="false">IF($T4013="","",IFERROR(INDEX('Resumo Grupos'!$AC$3:$AC$200,MATCH($T4013,'Resumo Grupos'!$AB$3:$AB$200,0)),"n/d"))</f>
        <v>Despesa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12.75" hidden="false" customHeight="true" outlineLevel="0" collapsed="false">
      <c r="A4014" s="15" t="n">
        <v>3</v>
      </c>
      <c r="B4014" s="16" t="n">
        <v>46296</v>
      </c>
      <c r="C4014" s="16" t="n">
        <v>46296</v>
      </c>
      <c r="D4014" s="15" t="n">
        <v>0</v>
      </c>
      <c r="E4014" s="1" t="s">
        <v>108</v>
      </c>
      <c r="F4014" s="15" t="n">
        <v>17</v>
      </c>
      <c r="G4014" s="1" t="s">
        <v>109</v>
      </c>
      <c r="H4014" s="15" t="n">
        <v>1110101</v>
      </c>
      <c r="I4014" s="1" t="s">
        <v>110</v>
      </c>
      <c r="J4014" s="15" t="n">
        <v>1793597</v>
      </c>
      <c r="L4014" s="15" t="n">
        <v>1793597</v>
      </c>
      <c r="M4014" s="1" t="s">
        <v>36</v>
      </c>
      <c r="N4014" s="1" t="s">
        <v>111</v>
      </c>
      <c r="P4014" s="15" t="n">
        <v>129</v>
      </c>
      <c r="Q4014" s="1" t="s">
        <v>83</v>
      </c>
      <c r="R4014" s="1" t="s">
        <v>39</v>
      </c>
      <c r="S4014" s="15" t="n">
        <v>4210316</v>
      </c>
      <c r="T4014" s="1" t="s">
        <v>115</v>
      </c>
      <c r="U4014" s="17" t="n">
        <v>100</v>
      </c>
      <c r="W4014" s="17" t="n">
        <v>100</v>
      </c>
      <c r="X4014" s="1" t="s">
        <v>116</v>
      </c>
      <c r="Z4014" s="1" t="str">
        <f aca="false">IF($T4014="","",IFERROR(INDEX('Resumo Grupos'!$AC$3:$AC$200,MATCH($T4014,'Resumo Grupos'!$AB$3:$AB$200,0)),"n/d"))</f>
        <v>Salários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12.75" hidden="false" customHeight="true" outlineLevel="0" collapsed="false">
      <c r="A4015" s="15" t="n">
        <v>3</v>
      </c>
      <c r="B4015" s="16" t="n">
        <v>46296</v>
      </c>
      <c r="C4015" s="16" t="n">
        <v>46296</v>
      </c>
      <c r="D4015" s="15" t="n">
        <v>0</v>
      </c>
      <c r="E4015" s="1" t="s">
        <v>108</v>
      </c>
      <c r="F4015" s="15" t="n">
        <v>17</v>
      </c>
      <c r="G4015" s="1" t="s">
        <v>109</v>
      </c>
      <c r="H4015" s="15" t="n">
        <v>1110101</v>
      </c>
      <c r="I4015" s="1" t="s">
        <v>110</v>
      </c>
      <c r="J4015" s="15" t="n">
        <v>1793602</v>
      </c>
      <c r="L4015" s="15" t="n">
        <v>1793602</v>
      </c>
      <c r="M4015" s="1" t="s">
        <v>36</v>
      </c>
      <c r="N4015" s="1" t="s">
        <v>111</v>
      </c>
      <c r="P4015" s="15" t="n">
        <v>129</v>
      </c>
      <c r="Q4015" s="1" t="s">
        <v>83</v>
      </c>
      <c r="R4015" s="1" t="s">
        <v>39</v>
      </c>
      <c r="S4015" s="15" t="n">
        <v>4210310</v>
      </c>
      <c r="T4015" s="1" t="s">
        <v>40</v>
      </c>
      <c r="U4015" s="17" t="n">
        <v>15</v>
      </c>
      <c r="W4015" s="17" t="n">
        <v>15</v>
      </c>
      <c r="X4015" s="1" t="s">
        <v>117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/>
      <c r="AC4015" s="1"/>
    </row>
    <row r="4016" customFormat="false" ht="12.75" hidden="false" customHeight="true" outlineLevel="0" collapsed="false">
      <c r="A4016" s="15" t="n">
        <v>3</v>
      </c>
      <c r="B4016" s="16" t="n">
        <v>46296</v>
      </c>
      <c r="C4016" s="16" t="n">
        <v>46296</v>
      </c>
      <c r="D4016" s="15" t="n">
        <v>0</v>
      </c>
      <c r="E4016" s="1" t="s">
        <v>108</v>
      </c>
      <c r="F4016" s="15" t="n">
        <v>17</v>
      </c>
      <c r="G4016" s="1" t="s">
        <v>109</v>
      </c>
      <c r="H4016" s="15" t="n">
        <v>1110101</v>
      </c>
      <c r="I4016" s="1" t="s">
        <v>110</v>
      </c>
      <c r="J4016" s="15" t="n">
        <v>1793606</v>
      </c>
      <c r="L4016" s="15" t="n">
        <v>1793606</v>
      </c>
      <c r="M4016" s="1" t="s">
        <v>36</v>
      </c>
      <c r="N4016" s="1" t="s">
        <v>111</v>
      </c>
      <c r="P4016" s="15" t="n">
        <v>129</v>
      </c>
      <c r="Q4016" s="1" t="s">
        <v>83</v>
      </c>
      <c r="R4016" s="1" t="s">
        <v>39</v>
      </c>
      <c r="S4016" s="15" t="n">
        <v>4210309</v>
      </c>
      <c r="T4016" s="1" t="s">
        <v>42</v>
      </c>
      <c r="U4016" s="17" t="n">
        <v>10</v>
      </c>
      <c r="W4016" s="17" t="n">
        <v>10</v>
      </c>
      <c r="X4016" s="1" t="s">
        <v>3094</v>
      </c>
      <c r="Z4016" s="1" t="str">
        <f aca="false">IF($T4016="","",IFERROR(INDEX('Resumo Grupos'!$AC$3:$AC$200,MATCH($T4016,'Resumo Grupos'!$AB$3:$AB$200,0)),"n/d"))</f>
        <v>Salários</v>
      </c>
      <c r="AA4016" s="1" t="str">
        <f aca="false">IF($T4016="","",IF(COUNTIF('Resumo Grupos'!$AE$3:$AE$40,$T4016)&gt;0,"NAO","SIM"))</f>
        <v>SIM</v>
      </c>
      <c r="AB4016" s="1"/>
      <c r="AC4016" s="1"/>
    </row>
    <row r="4017" customFormat="false" ht="12.75" hidden="false" customHeight="true" outlineLevel="0" collapsed="false">
      <c r="A4017" s="15" t="n">
        <v>3</v>
      </c>
      <c r="B4017" s="16" t="n">
        <v>46296</v>
      </c>
      <c r="C4017" s="16" t="n">
        <v>46296</v>
      </c>
      <c r="D4017" s="15" t="n">
        <v>0</v>
      </c>
      <c r="E4017" s="1" t="s">
        <v>108</v>
      </c>
      <c r="F4017" s="15" t="n">
        <v>17</v>
      </c>
      <c r="G4017" s="1" t="s">
        <v>109</v>
      </c>
      <c r="H4017" s="15" t="n">
        <v>1110101</v>
      </c>
      <c r="I4017" s="1" t="s">
        <v>110</v>
      </c>
      <c r="J4017" s="15" t="n">
        <v>1793611</v>
      </c>
      <c r="L4017" s="15" t="n">
        <v>1793611</v>
      </c>
      <c r="M4017" s="1" t="s">
        <v>36</v>
      </c>
      <c r="N4017" s="1" t="s">
        <v>111</v>
      </c>
      <c r="P4017" s="15" t="n">
        <v>129</v>
      </c>
      <c r="Q4017" s="1" t="s">
        <v>83</v>
      </c>
      <c r="R4017" s="1" t="s">
        <v>39</v>
      </c>
      <c r="S4017" s="15" t="n">
        <v>4210316</v>
      </c>
      <c r="T4017" s="1" t="s">
        <v>115</v>
      </c>
      <c r="U4017" s="17" t="n">
        <v>70</v>
      </c>
      <c r="W4017" s="17" t="n">
        <v>70</v>
      </c>
      <c r="X4017" s="1" t="s">
        <v>3147</v>
      </c>
      <c r="Z4017" s="1" t="str">
        <f aca="false">IF($T4017="","",IFERROR(INDEX('Resumo Grupos'!$AC$3:$AC$200,MATCH($T4017,'Resumo Grupos'!$AB$3:$AB$200,0)),"n/d"))</f>
        <v>Salários</v>
      </c>
      <c r="AA4017" s="1" t="str">
        <f aca="false">IF($T4017="","",IF(COUNTIF('Resumo Grupos'!$AE$3:$AE$40,$T4017)&gt;0,"NAO","SIM"))</f>
        <v>SIM</v>
      </c>
      <c r="AB4017" s="1"/>
      <c r="AC4017" s="1"/>
    </row>
    <row r="4018" customFormat="false" ht="12.75" hidden="false" customHeight="true" outlineLevel="0" collapsed="false">
      <c r="A4018" s="15" t="n">
        <v>3</v>
      </c>
      <c r="B4018" s="16" t="n">
        <v>46296</v>
      </c>
      <c r="C4018" s="16" t="n">
        <v>46296</v>
      </c>
      <c r="D4018" s="15" t="n">
        <v>0</v>
      </c>
      <c r="E4018" s="1" t="s">
        <v>108</v>
      </c>
      <c r="F4018" s="15" t="n">
        <v>17</v>
      </c>
      <c r="G4018" s="1" t="s">
        <v>109</v>
      </c>
      <c r="H4018" s="15" t="n">
        <v>1110101</v>
      </c>
      <c r="I4018" s="1" t="s">
        <v>110</v>
      </c>
      <c r="J4018" s="15" t="n">
        <v>1793615</v>
      </c>
      <c r="L4018" s="15" t="n">
        <v>1793615</v>
      </c>
      <c r="M4018" s="1" t="s">
        <v>36</v>
      </c>
      <c r="N4018" s="1" t="s">
        <v>111</v>
      </c>
      <c r="P4018" s="15" t="n">
        <v>129</v>
      </c>
      <c r="Q4018" s="1" t="s">
        <v>83</v>
      </c>
      <c r="R4018" s="1" t="s">
        <v>39</v>
      </c>
      <c r="S4018" s="15" t="n">
        <v>4210310</v>
      </c>
      <c r="T4018" s="1" t="s">
        <v>40</v>
      </c>
      <c r="U4018" s="17" t="n">
        <v>15</v>
      </c>
      <c r="W4018" s="17" t="n">
        <v>15</v>
      </c>
      <c r="X4018" s="1" t="s">
        <v>3148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/>
      <c r="AC4018" s="1"/>
    </row>
    <row r="4019" customFormat="false" ht="12.75" hidden="false" customHeight="true" outlineLevel="0" collapsed="false">
      <c r="A4019" s="15" t="n">
        <v>3</v>
      </c>
      <c r="B4019" s="16" t="n">
        <v>46296</v>
      </c>
      <c r="C4019" s="16" t="n">
        <v>46296</v>
      </c>
      <c r="D4019" s="15" t="n">
        <v>0</v>
      </c>
      <c r="E4019" s="1" t="s">
        <v>108</v>
      </c>
      <c r="F4019" s="15" t="n">
        <v>17</v>
      </c>
      <c r="G4019" s="1" t="s">
        <v>109</v>
      </c>
      <c r="H4019" s="15" t="n">
        <v>1110101</v>
      </c>
      <c r="I4019" s="1" t="s">
        <v>110</v>
      </c>
      <c r="J4019" s="15" t="n">
        <v>1793621</v>
      </c>
      <c r="L4019" s="15" t="n">
        <v>1793621</v>
      </c>
      <c r="M4019" s="1" t="s">
        <v>36</v>
      </c>
      <c r="N4019" s="1" t="s">
        <v>111</v>
      </c>
      <c r="P4019" s="15" t="n">
        <v>129</v>
      </c>
      <c r="Q4019" s="1" t="s">
        <v>83</v>
      </c>
      <c r="R4019" s="1" t="s">
        <v>39</v>
      </c>
      <c r="S4019" s="15" t="n">
        <v>4210309</v>
      </c>
      <c r="T4019" s="1" t="s">
        <v>42</v>
      </c>
      <c r="U4019" s="17" t="n">
        <v>10</v>
      </c>
      <c r="W4019" s="17" t="n">
        <v>10</v>
      </c>
      <c r="X4019" s="1" t="s">
        <v>3097</v>
      </c>
      <c r="Z4019" s="1" t="str">
        <f aca="false">IF($T4019="","",IFERROR(INDEX('Resumo Grupos'!$AC$3:$AC$200,MATCH($T4019,'Resumo Grupos'!$AB$3:$AB$200,0)),"n/d"))</f>
        <v>Salários</v>
      </c>
      <c r="AA4019" s="1" t="str">
        <f aca="false">IF($T4019="","",IF(COUNTIF('Resumo Grupos'!$AE$3:$AE$40,$T4019)&gt;0,"NAO","SIM"))</f>
        <v>SIM</v>
      </c>
      <c r="AB4019" s="1"/>
      <c r="AC4019" s="1"/>
    </row>
    <row r="4020" customFormat="false" ht="12.75" hidden="false" customHeight="true" outlineLevel="0" collapsed="false">
      <c r="A4020" s="15" t="n">
        <v>3</v>
      </c>
      <c r="B4020" s="16" t="n">
        <v>46296</v>
      </c>
      <c r="C4020" s="16" t="n">
        <v>46296</v>
      </c>
      <c r="D4020" s="15" t="n">
        <v>0</v>
      </c>
      <c r="E4020" s="1" t="s">
        <v>108</v>
      </c>
      <c r="F4020" s="15" t="n">
        <v>17</v>
      </c>
      <c r="G4020" s="1" t="s">
        <v>109</v>
      </c>
      <c r="H4020" s="15" t="n">
        <v>1110101</v>
      </c>
      <c r="I4020" s="1" t="s">
        <v>110</v>
      </c>
      <c r="J4020" s="15" t="n">
        <v>1793624</v>
      </c>
      <c r="L4020" s="15" t="n">
        <v>1793624</v>
      </c>
      <c r="M4020" s="1" t="s">
        <v>36</v>
      </c>
      <c r="N4020" s="1" t="s">
        <v>111</v>
      </c>
      <c r="P4020" s="15" t="n">
        <v>129</v>
      </c>
      <c r="Q4020" s="1" t="s">
        <v>83</v>
      </c>
      <c r="R4020" s="1" t="s">
        <v>39</v>
      </c>
      <c r="S4020" s="15" t="n">
        <v>4210314</v>
      </c>
      <c r="T4020" s="1" t="s">
        <v>118</v>
      </c>
      <c r="U4020" s="17" t="n">
        <v>70</v>
      </c>
      <c r="W4020" s="17" t="n">
        <v>70</v>
      </c>
      <c r="X4020" s="1" t="s">
        <v>277</v>
      </c>
      <c r="Z4020" s="1" t="str">
        <f aca="false">IF($T4020="","",IFERROR(INDEX('Resumo Grupos'!$AC$3:$AC$200,MATCH($T4020,'Resumo Grupos'!$AB$3:$AB$200,0)),"n/d"))</f>
        <v>Despesa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12.75" hidden="false" customHeight="true" outlineLevel="0" collapsed="false">
      <c r="A4021" s="15" t="n">
        <v>3</v>
      </c>
      <c r="B4021" s="16" t="n">
        <v>46296</v>
      </c>
      <c r="C4021" s="16" t="n">
        <v>46296</v>
      </c>
      <c r="D4021" s="15" t="n">
        <v>0</v>
      </c>
      <c r="E4021" s="1" t="s">
        <v>108</v>
      </c>
      <c r="F4021" s="15" t="n">
        <v>17</v>
      </c>
      <c r="G4021" s="1" t="s">
        <v>109</v>
      </c>
      <c r="H4021" s="15" t="n">
        <v>1110101</v>
      </c>
      <c r="I4021" s="1" t="s">
        <v>110</v>
      </c>
      <c r="J4021" s="15" t="n">
        <v>1793625</v>
      </c>
      <c r="L4021" s="15" t="n">
        <v>1793625</v>
      </c>
      <c r="M4021" s="1" t="s">
        <v>36</v>
      </c>
      <c r="N4021" s="1" t="s">
        <v>111</v>
      </c>
      <c r="P4021" s="15" t="n">
        <v>129</v>
      </c>
      <c r="Q4021" s="1" t="s">
        <v>83</v>
      </c>
      <c r="R4021" s="1" t="s">
        <v>39</v>
      </c>
      <c r="S4021" s="15" t="n">
        <v>4210310</v>
      </c>
      <c r="T4021" s="1" t="s">
        <v>40</v>
      </c>
      <c r="U4021" s="17" t="n">
        <v>15</v>
      </c>
      <c r="W4021" s="17" t="n">
        <v>15</v>
      </c>
      <c r="X4021" s="1" t="s">
        <v>278</v>
      </c>
      <c r="Z4021" s="1" t="str">
        <f aca="false">IF($T4021="","",IFERROR(INDEX('Resumo Grupos'!$AC$3:$AC$200,MATCH($T4021,'Resumo Grupos'!$AB$3:$AB$200,0)),"n/d"))</f>
        <v>Despesa</v>
      </c>
      <c r="AA4021" s="1" t="str">
        <f aca="false">IF($T4021="","",IF(COUNTIF('Resumo Grupos'!$AE$3:$AE$40,$T4021)&gt;0,"NAO","SIM"))</f>
        <v>SIM</v>
      </c>
      <c r="AB4021" s="1"/>
      <c r="AC4021" s="1"/>
    </row>
    <row r="4022" customFormat="false" ht="12.75" hidden="false" customHeight="true" outlineLevel="0" collapsed="false">
      <c r="A4022" s="15" t="n">
        <v>3</v>
      </c>
      <c r="B4022" s="16" t="n">
        <v>46296</v>
      </c>
      <c r="C4022" s="16" t="n">
        <v>46296</v>
      </c>
      <c r="D4022" s="15" t="n">
        <v>0</v>
      </c>
      <c r="E4022" s="1" t="s">
        <v>108</v>
      </c>
      <c r="F4022" s="15" t="n">
        <v>17</v>
      </c>
      <c r="G4022" s="1" t="s">
        <v>109</v>
      </c>
      <c r="H4022" s="15" t="n">
        <v>1110101</v>
      </c>
      <c r="I4022" s="1" t="s">
        <v>110</v>
      </c>
      <c r="J4022" s="15" t="n">
        <v>1793626</v>
      </c>
      <c r="L4022" s="15" t="n">
        <v>1793626</v>
      </c>
      <c r="M4022" s="1" t="s">
        <v>36</v>
      </c>
      <c r="N4022" s="1" t="s">
        <v>111</v>
      </c>
      <c r="P4022" s="15" t="n">
        <v>129</v>
      </c>
      <c r="Q4022" s="1" t="s">
        <v>83</v>
      </c>
      <c r="R4022" s="1" t="s">
        <v>39</v>
      </c>
      <c r="S4022" s="15" t="n">
        <v>4210310</v>
      </c>
      <c r="T4022" s="1" t="s">
        <v>40</v>
      </c>
      <c r="U4022" s="17" t="n">
        <v>5</v>
      </c>
      <c r="W4022" s="17" t="n">
        <v>5</v>
      </c>
      <c r="X4022" s="1" t="s">
        <v>112</v>
      </c>
      <c r="Z4022" s="1" t="str">
        <f aca="false">IF($T4022="","",IFERROR(INDEX('Resumo Grupos'!$AC$3:$AC$200,MATCH($T4022,'Resumo Grupos'!$AB$3:$AB$200,0)),"n/d"))</f>
        <v>Despesa</v>
      </c>
      <c r="AA4022" s="1" t="str">
        <f aca="false">IF($T4022="","",IF(COUNTIF('Resumo Grupos'!$AE$3:$AE$40,$T4022)&gt;0,"NAO","SIM"))</f>
        <v>SIM</v>
      </c>
      <c r="AB4022" s="1"/>
      <c r="AC4022" s="1"/>
    </row>
    <row r="4023" customFormat="false" ht="12.75" hidden="false" customHeight="true" outlineLevel="0" collapsed="false">
      <c r="A4023" s="15" t="n">
        <v>3</v>
      </c>
      <c r="B4023" s="16" t="n">
        <v>46296</v>
      </c>
      <c r="C4023" s="16" t="n">
        <v>46296</v>
      </c>
      <c r="D4023" s="15" t="n">
        <v>200</v>
      </c>
      <c r="E4023" s="1" t="s">
        <v>129</v>
      </c>
      <c r="F4023" s="15" t="n">
        <v>34</v>
      </c>
      <c r="G4023" s="1" t="s">
        <v>34</v>
      </c>
      <c r="H4023" s="15" t="n">
        <v>2110405</v>
      </c>
      <c r="I4023" s="1" t="s">
        <v>35</v>
      </c>
      <c r="J4023" s="15" t="n">
        <v>1785576</v>
      </c>
      <c r="L4023" s="15" t="n">
        <v>271976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39</v>
      </c>
      <c r="S4023" s="15" t="n">
        <v>4210310</v>
      </c>
      <c r="T4023" s="1" t="s">
        <v>40</v>
      </c>
      <c r="U4023" s="17" t="n">
        <v>390</v>
      </c>
      <c r="W4023" s="17" t="n">
        <v>390</v>
      </c>
      <c r="X4023" s="1" t="s">
        <v>3123</v>
      </c>
      <c r="Z4023" s="1" t="str">
        <f aca="false">IF($T4023="","",IFERROR(INDEX('Resumo Grupos'!$AC$3:$AC$200,MATCH($T4023,'Resumo Grupos'!$AB$3:$AB$200,0)),"n/d"))</f>
        <v>Despesa</v>
      </c>
      <c r="AA4023" s="1" t="str">
        <f aca="false">IF($T4023="","",IF(COUNTIF('Resumo Grupos'!$AE$3:$AE$40,$T4023)&gt;0,"NAO","SIM"))</f>
        <v>SIM</v>
      </c>
      <c r="AB4023" s="1"/>
      <c r="AC4023" s="1"/>
    </row>
    <row r="4024" customFormat="false" ht="12.75" hidden="false" customHeight="true" outlineLevel="0" collapsed="false">
      <c r="A4024" s="15" t="n">
        <v>3</v>
      </c>
      <c r="B4024" s="16" t="n">
        <v>46296</v>
      </c>
      <c r="C4024" s="16" t="n">
        <v>46296</v>
      </c>
      <c r="D4024" s="15" t="n">
        <v>200</v>
      </c>
      <c r="E4024" s="1" t="s">
        <v>129</v>
      </c>
      <c r="F4024" s="15" t="n">
        <v>34</v>
      </c>
      <c r="G4024" s="1" t="s">
        <v>34</v>
      </c>
      <c r="H4024" s="15" t="n">
        <v>2110405</v>
      </c>
      <c r="I4024" s="1" t="s">
        <v>35</v>
      </c>
      <c r="J4024" s="15" t="n">
        <v>1785581</v>
      </c>
      <c r="L4024" s="15" t="n">
        <v>271979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39</v>
      </c>
      <c r="S4024" s="15" t="n">
        <v>4210309</v>
      </c>
      <c r="T4024" s="1" t="s">
        <v>42</v>
      </c>
      <c r="U4024" s="17" t="n">
        <v>260</v>
      </c>
      <c r="W4024" s="17" t="n">
        <v>260</v>
      </c>
      <c r="X4024" s="1" t="s">
        <v>3128</v>
      </c>
      <c r="Z4024" s="1" t="str">
        <f aca="false">IF($T4024="","",IFERROR(INDEX('Resumo Grupos'!$AC$3:$AC$200,MATCH($T4024,'Resumo Grupos'!$AB$3:$AB$200,0)),"n/d"))</f>
        <v>Salários</v>
      </c>
      <c r="AA4024" s="1" t="str">
        <f aca="false">IF($T4024="","",IF(COUNTIF('Resumo Grupos'!$AE$3:$AE$40,$T4024)&gt;0,"NAO","SIM"))</f>
        <v>SIM</v>
      </c>
      <c r="AB4024" s="1"/>
      <c r="AC4024" s="1"/>
    </row>
    <row r="4025" customFormat="false" ht="12.75" hidden="false" customHeight="true" outlineLevel="0" collapsed="false">
      <c r="A4025" s="15" t="n">
        <v>3</v>
      </c>
      <c r="B4025" s="16" t="n">
        <v>46290</v>
      </c>
      <c r="C4025" s="16" t="n">
        <v>46297</v>
      </c>
      <c r="D4025" s="15" t="n">
        <v>10038</v>
      </c>
      <c r="E4025" s="1" t="s">
        <v>364</v>
      </c>
      <c r="F4025" s="15" t="n">
        <v>24</v>
      </c>
      <c r="G4025" s="1" t="s">
        <v>47</v>
      </c>
      <c r="H4025" s="15" t="n">
        <v>2110405</v>
      </c>
      <c r="I4025" s="1" t="s">
        <v>35</v>
      </c>
      <c r="J4025" s="15" t="n">
        <v>1759070</v>
      </c>
      <c r="L4025" s="15" t="n">
        <v>202756364</v>
      </c>
      <c r="M4025" s="1" t="s">
        <v>36</v>
      </c>
      <c r="N4025" s="1" t="s">
        <v>37</v>
      </c>
      <c r="P4025" s="15" t="n">
        <v>167</v>
      </c>
      <c r="Q4025" s="1" t="s">
        <v>45</v>
      </c>
      <c r="R4025" s="1" t="s">
        <v>49</v>
      </c>
      <c r="S4025" s="15" t="n">
        <v>1130101</v>
      </c>
      <c r="T4025" s="1" t="s">
        <v>50</v>
      </c>
      <c r="U4025" s="17" t="n">
        <v>276</v>
      </c>
      <c r="W4025" s="17" t="n">
        <v>0</v>
      </c>
      <c r="X4025" s="1" t="s">
        <v>2494</v>
      </c>
      <c r="Z4025" s="1" t="str">
        <f aca="false">IF($T4025="","",IFERROR(INDEX('Resumo Grupos'!$AC$3:$AC$200,MATCH($T4025,'Resumo Grupos'!$AB$3:$AB$200,0)),"n/d"))</f>
        <v>Mercadoria</v>
      </c>
      <c r="AA4025" s="1" t="str">
        <f aca="false">IF($T4025="","",IF(COUNTIF('Resumo Grupos'!$AE$3:$AE$40,$T4025)&gt;0,"NAO","SIM"))</f>
        <v>SIM</v>
      </c>
      <c r="AB4025" s="1"/>
      <c r="AC4025" s="1"/>
    </row>
    <row r="4026" customFormat="false" ht="12.75" hidden="false" customHeight="true" outlineLevel="0" collapsed="false">
      <c r="A4026" s="15" t="n">
        <v>3</v>
      </c>
      <c r="B4026" s="16" t="n">
        <v>46290</v>
      </c>
      <c r="C4026" s="16" t="n">
        <v>46297</v>
      </c>
      <c r="D4026" s="15" t="n">
        <v>1828</v>
      </c>
      <c r="E4026" s="1" t="s">
        <v>316</v>
      </c>
      <c r="F4026" s="15" t="n">
        <v>24</v>
      </c>
      <c r="G4026" s="1" t="s">
        <v>47</v>
      </c>
      <c r="H4026" s="15" t="n">
        <v>2110405</v>
      </c>
      <c r="I4026" s="1" t="s">
        <v>35</v>
      </c>
      <c r="J4026" s="15" t="n">
        <v>1755540</v>
      </c>
      <c r="L4026" s="15" t="n">
        <v>59965</v>
      </c>
      <c r="M4026" s="1" t="s">
        <v>36</v>
      </c>
      <c r="N4026" s="1" t="s">
        <v>37</v>
      </c>
      <c r="P4026" s="15" t="n">
        <v>167</v>
      </c>
      <c r="Q4026" s="1" t="s">
        <v>45</v>
      </c>
      <c r="R4026" s="1" t="s">
        <v>49</v>
      </c>
      <c r="S4026" s="15" t="n">
        <v>1130101</v>
      </c>
      <c r="T4026" s="1" t="s">
        <v>50</v>
      </c>
      <c r="U4026" s="17" t="n">
        <v>978.17</v>
      </c>
      <c r="W4026" s="17" t="n">
        <v>0</v>
      </c>
      <c r="X4026" s="1" t="s">
        <v>3149</v>
      </c>
      <c r="Z4026" s="1" t="str">
        <f aca="false">IF($T4026="","",IFERROR(INDEX('Resumo Grupos'!$AC$3:$AC$200,MATCH($T4026,'Resumo Grupos'!$AB$3:$AB$200,0)),"n/d"))</f>
        <v>Mercadoria</v>
      </c>
      <c r="AA4026" s="1" t="str">
        <f aca="false">IF($T4026="","",IF(COUNTIF('Resumo Grupos'!$AE$3:$AE$40,$T4026)&gt;0,"NAO","SIM"))</f>
        <v>SIM</v>
      </c>
      <c r="AB4026" s="1" t="str">
        <f aca="false">IFERROR(INDEX('Mov Entradas (Rel 10497)'!$L:$L,MATCH(AC4026,'Mov Entradas (Rel 10497)'!$I:$I,0)),"nao encontrado")</f>
        <v>MORTADELA DEFUMADA DF DISTRIBUIDORA DE F</v>
      </c>
      <c r="AC4026" s="1" t="n">
        <v>1486</v>
      </c>
    </row>
    <row r="4027" customFormat="false" ht="12.75" hidden="false" customHeight="true" outlineLevel="0" collapsed="false">
      <c r="A4027" s="15" t="n">
        <v>3</v>
      </c>
      <c r="B4027" s="16" t="n">
        <v>46294</v>
      </c>
      <c r="C4027" s="16" t="n">
        <v>46297</v>
      </c>
      <c r="D4027" s="15" t="n">
        <v>1615</v>
      </c>
      <c r="E4027" s="1" t="s">
        <v>143</v>
      </c>
      <c r="F4027" s="15" t="n">
        <v>34</v>
      </c>
      <c r="G4027" s="1" t="s">
        <v>34</v>
      </c>
      <c r="H4027" s="15" t="n">
        <v>2110405</v>
      </c>
      <c r="I4027" s="1" t="s">
        <v>35</v>
      </c>
      <c r="J4027" s="15" t="n">
        <v>1774787</v>
      </c>
      <c r="L4027" s="15" t="n">
        <v>15437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49</v>
      </c>
      <c r="S4027" s="15" t="n">
        <v>1130101</v>
      </c>
      <c r="T4027" s="1" t="s">
        <v>50</v>
      </c>
      <c r="U4027" s="17" t="n">
        <v>190</v>
      </c>
      <c r="W4027" s="17" t="n">
        <v>0</v>
      </c>
      <c r="X4027" s="1" t="s">
        <v>3150</v>
      </c>
      <c r="Z4027" s="1" t="str">
        <f aca="false">IF($T4027="","",IFERROR(INDEX('Resumo Grupos'!$AC$3:$AC$200,MATCH($T4027,'Resumo Grupos'!$AB$3:$AB$200,0)),"n/d"))</f>
        <v>Mercadoria</v>
      </c>
      <c r="AA4027" s="1" t="str">
        <f aca="false">IF($T4027="","",IF(COUNTIF('Resumo Grupos'!$AE$3:$AE$40,$T4027)&gt;0,"NAO","SIM"))</f>
        <v>SIM</v>
      </c>
      <c r="AB4027" s="1"/>
      <c r="AC4027" s="1"/>
    </row>
    <row r="4028" customFormat="false" ht="12.75" hidden="false" customHeight="true" outlineLevel="0" collapsed="false">
      <c r="A4028" s="15" t="n">
        <v>3</v>
      </c>
      <c r="B4028" s="16" t="n">
        <v>46294</v>
      </c>
      <c r="C4028" s="16" t="n">
        <v>46297</v>
      </c>
      <c r="D4028" s="15" t="n">
        <v>1615</v>
      </c>
      <c r="E4028" s="1" t="s">
        <v>143</v>
      </c>
      <c r="F4028" s="15" t="n">
        <v>34</v>
      </c>
      <c r="G4028" s="1" t="s">
        <v>34</v>
      </c>
      <c r="H4028" s="15" t="n">
        <v>2110405</v>
      </c>
      <c r="I4028" s="1" t="s">
        <v>35</v>
      </c>
      <c r="J4028" s="15" t="n">
        <v>1774796</v>
      </c>
      <c r="L4028" s="15" t="n">
        <v>123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172</v>
      </c>
      <c r="W4028" s="17" t="n">
        <v>0</v>
      </c>
      <c r="X4028" s="1" t="s">
        <v>2800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/>
      <c r="AC4028" s="1"/>
    </row>
    <row r="4029" customFormat="false" ht="12.75" hidden="false" customHeight="true" outlineLevel="0" collapsed="false">
      <c r="A4029" s="15" t="n">
        <v>3</v>
      </c>
      <c r="B4029" s="16" t="n">
        <v>46275</v>
      </c>
      <c r="C4029" s="16" t="n">
        <v>46297</v>
      </c>
      <c r="D4029" s="15" t="n">
        <v>1608</v>
      </c>
      <c r="E4029" s="1" t="s">
        <v>65</v>
      </c>
      <c r="F4029" s="15" t="n">
        <v>24</v>
      </c>
      <c r="G4029" s="1" t="s">
        <v>47</v>
      </c>
      <c r="H4029" s="15" t="n">
        <v>2110405</v>
      </c>
      <c r="I4029" s="1" t="s">
        <v>35</v>
      </c>
      <c r="J4029" s="15" t="n">
        <v>1701962</v>
      </c>
      <c r="L4029" s="15" t="n">
        <v>17277042</v>
      </c>
      <c r="M4029" s="1" t="s">
        <v>36</v>
      </c>
      <c r="N4029" s="1" t="s">
        <v>37</v>
      </c>
      <c r="P4029" s="15" t="n">
        <v>167</v>
      </c>
      <c r="Q4029" s="1" t="s">
        <v>45</v>
      </c>
      <c r="R4029" s="1" t="s">
        <v>49</v>
      </c>
      <c r="S4029" s="15" t="n">
        <v>1130101</v>
      </c>
      <c r="T4029" s="1" t="s">
        <v>50</v>
      </c>
      <c r="U4029" s="17" t="n">
        <v>301.82</v>
      </c>
      <c r="W4029" s="17" t="n">
        <v>0</v>
      </c>
      <c r="X4029" s="1" t="s">
        <v>3151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 t="str">
        <f aca="false">IFERROR(INDEX('Mov Entradas (Rel 10497)'!$L:$L,MATCH(AC4029,'Mov Entradas (Rel 10497)'!$I:$I,0)),"nao encontrado")</f>
        <v>SAZON CALDO CARNE 32</v>
      </c>
      <c r="AC4029" s="1" t="n">
        <v>1727704</v>
      </c>
    </row>
    <row r="4030" customFormat="false" ht="12.75" hidden="false" customHeight="true" outlineLevel="0" collapsed="false">
      <c r="A4030" s="15" t="n">
        <v>3</v>
      </c>
      <c r="B4030" s="16" t="n">
        <v>46275</v>
      </c>
      <c r="C4030" s="16" t="n">
        <v>46297</v>
      </c>
      <c r="D4030" s="15" t="n">
        <v>1608</v>
      </c>
      <c r="E4030" s="1" t="s">
        <v>65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1702070</v>
      </c>
      <c r="L4030" s="15" t="n">
        <v>17277052</v>
      </c>
      <c r="M4030" s="1" t="s">
        <v>36</v>
      </c>
      <c r="N4030" s="1" t="s">
        <v>37</v>
      </c>
      <c r="P4030" s="15" t="n">
        <v>167</v>
      </c>
      <c r="Q4030" s="1" t="s">
        <v>45</v>
      </c>
      <c r="R4030" s="1" t="s">
        <v>49</v>
      </c>
      <c r="S4030" s="15" t="n">
        <v>1130101</v>
      </c>
      <c r="T4030" s="1" t="s">
        <v>50</v>
      </c>
      <c r="U4030" s="17" t="n">
        <v>291.18</v>
      </c>
      <c r="W4030" s="17" t="n">
        <v>0</v>
      </c>
      <c r="X4030" s="1" t="s">
        <v>3152</v>
      </c>
      <c r="Z4030" s="1" t="str">
        <f aca="false">IF($T4030="","",IFERROR(INDEX('Resumo Grupos'!$AC$3:$AC$200,MATCH($T4030,'Resumo Grupos'!$AB$3:$AB$200,0)),"n/d"))</f>
        <v>Mercadoria</v>
      </c>
      <c r="AA4030" s="1" t="str">
        <f aca="false">IF($T4030="","",IF(COUNTIF('Resumo Grupos'!$AE$3:$AE$40,$T4030)&gt;0,"NAO","SIM"))</f>
        <v>SIM</v>
      </c>
      <c r="AB4030" s="1" t="str">
        <f aca="false">IFERROR(INDEX('Mov Entradas (Rel 10497)'!$L:$L,MATCH(AC4030,'Mov Entradas (Rel 10497)'!$I:$I,0)),"nao encontrado")</f>
        <v>SUCO FIT ABACAXI 8G</v>
      </c>
      <c r="AC4030" s="1" t="n">
        <v>1727705</v>
      </c>
    </row>
    <row r="4031" customFormat="false" ht="12.75" hidden="false" customHeight="true" outlineLevel="0" collapsed="false">
      <c r="A4031" s="15" t="n">
        <v>3</v>
      </c>
      <c r="B4031" s="16" t="n">
        <v>46282</v>
      </c>
      <c r="C4031" s="16" t="n">
        <v>46297</v>
      </c>
      <c r="D4031" s="15" t="n">
        <v>1616</v>
      </c>
      <c r="E4031" s="1" t="s">
        <v>889</v>
      </c>
      <c r="F4031" s="15" t="n">
        <v>24</v>
      </c>
      <c r="G4031" s="1" t="s">
        <v>47</v>
      </c>
      <c r="H4031" s="15" t="n">
        <v>2110405</v>
      </c>
      <c r="I4031" s="1" t="s">
        <v>35</v>
      </c>
      <c r="J4031" s="15" t="n">
        <v>1723958</v>
      </c>
      <c r="L4031" s="15" t="n">
        <v>6595281</v>
      </c>
      <c r="M4031" s="1" t="s">
        <v>36</v>
      </c>
      <c r="N4031" s="1" t="s">
        <v>37</v>
      </c>
      <c r="P4031" s="15" t="n">
        <v>167</v>
      </c>
      <c r="Q4031" s="1" t="s">
        <v>45</v>
      </c>
      <c r="R4031" s="1" t="s">
        <v>49</v>
      </c>
      <c r="S4031" s="15" t="n">
        <v>1130101</v>
      </c>
      <c r="T4031" s="1" t="s">
        <v>50</v>
      </c>
      <c r="U4031" s="17" t="n">
        <v>604.08</v>
      </c>
      <c r="W4031" s="17" t="n">
        <v>0</v>
      </c>
      <c r="X4031" s="1" t="s">
        <v>3153</v>
      </c>
      <c r="Z4031" s="1" t="str">
        <f aca="false">IF($T4031="","",IFERROR(INDEX('Resumo Grupos'!$AC$3:$AC$200,MATCH($T4031,'Resumo Grupos'!$AB$3:$AB$200,0)),"n/d"))</f>
        <v>Mercadoria</v>
      </c>
      <c r="AA4031" s="1" t="str">
        <f aca="false">IF($T4031="","",IF(COUNTIF('Resumo Grupos'!$AE$3:$AE$40,$T4031)&gt;0,"NAO","SIM"))</f>
        <v>SIM</v>
      </c>
      <c r="AB4031" s="1" t="str">
        <f aca="false">IFERROR(INDEX('Mov Entradas (Rel 10497)'!$L:$L,MATCH(AC4031,'Mov Entradas (Rel 10497)'!$I:$I,0)),"nao encontrado")</f>
        <v>ESPONJA BRILHUS 1UNI</v>
      </c>
      <c r="AC4031" s="1" t="n">
        <v>659528</v>
      </c>
    </row>
    <row r="4032" customFormat="false" ht="12.75" hidden="false" customHeight="true" outlineLevel="0" collapsed="false">
      <c r="A4032" s="15" t="n">
        <v>3</v>
      </c>
      <c r="B4032" s="16" t="n">
        <v>46289</v>
      </c>
      <c r="C4032" s="16" t="n">
        <v>46297</v>
      </c>
      <c r="D4032" s="15" t="n">
        <v>10063</v>
      </c>
      <c r="E4032" s="1" t="s">
        <v>254</v>
      </c>
      <c r="F4032" s="15" t="n">
        <v>24</v>
      </c>
      <c r="G4032" s="1" t="s">
        <v>47</v>
      </c>
      <c r="H4032" s="15" t="n">
        <v>2110405</v>
      </c>
      <c r="I4032" s="1" t="s">
        <v>35</v>
      </c>
      <c r="J4032" s="15" t="n">
        <v>1755550</v>
      </c>
      <c r="L4032" s="15" t="n">
        <v>2944</v>
      </c>
      <c r="M4032" s="1" t="s">
        <v>36</v>
      </c>
      <c r="N4032" s="1" t="s">
        <v>37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1815</v>
      </c>
      <c r="W4032" s="17" t="n">
        <v>0</v>
      </c>
      <c r="X4032" s="1" t="s">
        <v>3154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 t="str">
        <f aca="false">IFERROR(INDEX('Mov Entradas (Rel 10497)'!$L:$L,MATCH(AC4032,'Mov Entradas (Rel 10497)'!$I:$I,0)),"nao encontrado")</f>
        <v>OVOS MARROM UNID</v>
      </c>
      <c r="AC4032" s="1" t="n">
        <v>2944</v>
      </c>
    </row>
    <row r="4033" customFormat="false" ht="12.75" hidden="false" customHeight="true" outlineLevel="0" collapsed="false">
      <c r="A4033" s="15" t="n">
        <v>3</v>
      </c>
      <c r="B4033" s="16" t="n">
        <v>46275</v>
      </c>
      <c r="C4033" s="16" t="n">
        <v>46297</v>
      </c>
      <c r="D4033" s="15" t="n">
        <v>1612</v>
      </c>
      <c r="E4033" s="1" t="s">
        <v>323</v>
      </c>
      <c r="F4033" s="15" t="n">
        <v>24</v>
      </c>
      <c r="G4033" s="1" t="s">
        <v>47</v>
      </c>
      <c r="H4033" s="15" t="n">
        <v>2110101</v>
      </c>
      <c r="I4033" s="1" t="s">
        <v>48</v>
      </c>
      <c r="J4033" s="15" t="n">
        <v>1686492</v>
      </c>
      <c r="L4033" s="15" t="n">
        <v>23176942</v>
      </c>
      <c r="M4033" s="1" t="s">
        <v>36</v>
      </c>
      <c r="N4033" s="1" t="s">
        <v>37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377.34</v>
      </c>
      <c r="W4033" s="17" t="n">
        <v>0</v>
      </c>
      <c r="X4033" s="1" t="s">
        <v>3155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 t="str">
        <f aca="false">IFERROR(INDEX('Mov Entradas (Rel 10497)'!$L:$L,MATCH(AC4033,'Mov Entradas (Rel 10497)'!$I:$I,0)),"nao encontrado")</f>
        <v>OVO KINDER JOY 20G</v>
      </c>
      <c r="AC4033" s="1" t="n">
        <v>2317694</v>
      </c>
    </row>
    <row r="4034" customFormat="false" ht="12.75" hidden="false" customHeight="true" outlineLevel="0" collapsed="false">
      <c r="A4034" s="15" t="n">
        <v>3</v>
      </c>
      <c r="B4034" s="16" t="n">
        <v>46261</v>
      </c>
      <c r="C4034" s="16" t="n">
        <v>46297</v>
      </c>
      <c r="D4034" s="15" t="n">
        <v>10037</v>
      </c>
      <c r="E4034" s="1" t="s">
        <v>466</v>
      </c>
      <c r="F4034" s="15" t="n">
        <v>24</v>
      </c>
      <c r="G4034" s="1" t="s">
        <v>47</v>
      </c>
      <c r="H4034" s="15" t="n">
        <v>2110405</v>
      </c>
      <c r="I4034" s="1" t="s">
        <v>35</v>
      </c>
      <c r="J4034" s="15" t="n">
        <v>1618435</v>
      </c>
      <c r="L4034" s="15" t="n">
        <v>33573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457.88</v>
      </c>
      <c r="W4034" s="17" t="n">
        <v>0</v>
      </c>
      <c r="X4034" s="1" t="s">
        <v>3156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RACAO BOLT CAES KG</v>
      </c>
      <c r="AC4034" s="1" t="n">
        <v>3357</v>
      </c>
    </row>
    <row r="4035" customFormat="false" ht="12.75" hidden="false" customHeight="true" outlineLevel="0" collapsed="false">
      <c r="A4035" s="15" t="n">
        <v>3</v>
      </c>
      <c r="B4035" s="16" t="n">
        <v>46281</v>
      </c>
      <c r="C4035" s="16" t="n">
        <v>46297</v>
      </c>
      <c r="D4035" s="15" t="n">
        <v>1916</v>
      </c>
      <c r="E4035" s="1" t="s">
        <v>449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1714836</v>
      </c>
      <c r="L4035" s="15" t="n">
        <v>334</v>
      </c>
      <c r="M4035" s="1" t="s">
        <v>36</v>
      </c>
      <c r="N4035" s="1" t="s">
        <v>37</v>
      </c>
      <c r="P4035" s="15" t="n">
        <v>167</v>
      </c>
      <c r="Q4035" s="1" t="s">
        <v>45</v>
      </c>
      <c r="R4035" s="1" t="s">
        <v>49</v>
      </c>
      <c r="S4035" s="15" t="n">
        <v>1130101</v>
      </c>
      <c r="T4035" s="1" t="s">
        <v>50</v>
      </c>
      <c r="U4035" s="17" t="n">
        <v>249.5</v>
      </c>
      <c r="W4035" s="17" t="n">
        <v>0</v>
      </c>
      <c r="X4035" s="1" t="s">
        <v>3157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GOMA DE MANDIOCA 500</v>
      </c>
      <c r="AC4035" s="1" t="n">
        <v>334</v>
      </c>
    </row>
    <row r="4036" customFormat="false" ht="12.75" hidden="false" customHeight="true" outlineLevel="0" collapsed="false">
      <c r="A4036" s="15" t="n">
        <v>3</v>
      </c>
      <c r="B4036" s="16" t="n">
        <v>46281</v>
      </c>
      <c r="C4036" s="16" t="n">
        <v>46297</v>
      </c>
      <c r="D4036" s="15" t="n">
        <v>1916</v>
      </c>
      <c r="E4036" s="1" t="s">
        <v>449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1714866</v>
      </c>
      <c r="L4036" s="15" t="n">
        <v>27641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105</v>
      </c>
      <c r="W4036" s="17" t="n">
        <v>0</v>
      </c>
      <c r="X4036" s="1" t="s">
        <v>3158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FARINHA DE TAPIOCA 4</v>
      </c>
      <c r="AC4036" s="1" t="n">
        <v>2764</v>
      </c>
    </row>
    <row r="4037" customFormat="false" ht="12.75" hidden="false" customHeight="true" outlineLevel="0" collapsed="false">
      <c r="A4037" s="15" t="n">
        <v>3</v>
      </c>
      <c r="B4037" s="16" t="n">
        <v>46297</v>
      </c>
      <c r="C4037" s="16" t="n">
        <v>46297</v>
      </c>
      <c r="D4037" s="15" t="n">
        <v>515</v>
      </c>
      <c r="E4037" s="1" t="s">
        <v>75</v>
      </c>
      <c r="F4037" s="15" t="n">
        <v>34</v>
      </c>
      <c r="G4037" s="1" t="s">
        <v>34</v>
      </c>
      <c r="H4037" s="15" t="n">
        <v>2110405</v>
      </c>
      <c r="I4037" s="1" t="s">
        <v>35</v>
      </c>
      <c r="J4037" s="15" t="n">
        <v>1789453</v>
      </c>
      <c r="L4037" s="15" t="n">
        <v>272470</v>
      </c>
      <c r="M4037" s="1" t="s">
        <v>36</v>
      </c>
      <c r="N4037" s="1" t="s">
        <v>37</v>
      </c>
      <c r="P4037" s="15" t="n">
        <v>101</v>
      </c>
      <c r="Q4037" s="1" t="s">
        <v>59</v>
      </c>
      <c r="R4037" s="1" t="s">
        <v>76</v>
      </c>
      <c r="S4037" s="15" t="n">
        <v>4210504</v>
      </c>
      <c r="T4037" s="1" t="s">
        <v>146</v>
      </c>
      <c r="U4037" s="17" t="n">
        <v>240.12</v>
      </c>
      <c r="W4037" s="17" t="n">
        <v>0</v>
      </c>
      <c r="X4037" s="1" t="s">
        <v>3159</v>
      </c>
      <c r="Z4037" s="1" t="str">
        <f aca="false">IF($T4037="","",IFERROR(INDEX('Resumo Grupos'!$AC$3:$AC$200,MATCH($T4037,'Resumo Grupos'!$AB$3:$AB$200,0)),"n/d"))</f>
        <v>Despesa</v>
      </c>
      <c r="AA4037" s="1" t="str">
        <f aca="false">IF($T4037="","",IF(COUNTIF('Resumo Grupos'!$AE$3:$AE$40,$T4037)&gt;0,"NAO","SIM"))</f>
        <v>SIM</v>
      </c>
      <c r="AB4037" s="1"/>
      <c r="AC4037" s="1"/>
    </row>
    <row r="4038" customFormat="false" ht="12.75" hidden="false" customHeight="true" outlineLevel="0" collapsed="false">
      <c r="A4038" s="15" t="n">
        <v>3</v>
      </c>
      <c r="B4038" s="16" t="n">
        <v>46297</v>
      </c>
      <c r="C4038" s="16" t="n">
        <v>46297</v>
      </c>
      <c r="D4038" s="15" t="n">
        <v>515</v>
      </c>
      <c r="E4038" s="1" t="s">
        <v>75</v>
      </c>
      <c r="F4038" s="15" t="n">
        <v>34</v>
      </c>
      <c r="G4038" s="1" t="s">
        <v>34</v>
      </c>
      <c r="H4038" s="15" t="n">
        <v>2110405</v>
      </c>
      <c r="I4038" s="1" t="s">
        <v>35</v>
      </c>
      <c r="J4038" s="15" t="n">
        <v>1789455</v>
      </c>
      <c r="L4038" s="15" t="n">
        <v>272471</v>
      </c>
      <c r="M4038" s="1" t="s">
        <v>36</v>
      </c>
      <c r="N4038" s="1" t="s">
        <v>37</v>
      </c>
      <c r="P4038" s="15" t="n">
        <v>101</v>
      </c>
      <c r="Q4038" s="1" t="s">
        <v>59</v>
      </c>
      <c r="R4038" s="1" t="s">
        <v>76</v>
      </c>
      <c r="S4038" s="15" t="n">
        <v>4210504</v>
      </c>
      <c r="T4038" s="1" t="s">
        <v>146</v>
      </c>
      <c r="U4038" s="17" t="n">
        <v>115.71</v>
      </c>
      <c r="W4038" s="17" t="n">
        <v>0</v>
      </c>
      <c r="X4038" s="1" t="s">
        <v>3160</v>
      </c>
      <c r="Z4038" s="1" t="str">
        <f aca="false">IF($T4038="","",IFERROR(INDEX('Resumo Grupos'!$AC$3:$AC$200,MATCH($T4038,'Resumo Grupos'!$AB$3:$AB$200,0)),"n/d"))</f>
        <v>Despesa</v>
      </c>
      <c r="AA4038" s="1" t="str">
        <f aca="false">IF($T4038="","",IF(COUNTIF('Resumo Grupos'!$AE$3:$AE$40,$T4038)&gt;0,"NAO","SIM"))</f>
        <v>SIM</v>
      </c>
      <c r="AB4038" s="1"/>
      <c r="AC4038" s="1"/>
    </row>
    <row r="4039" customFormat="false" ht="12.75" hidden="false" customHeight="true" outlineLevel="0" collapsed="false">
      <c r="A4039" s="15" t="n">
        <v>3</v>
      </c>
      <c r="B4039" s="16" t="n">
        <v>46297</v>
      </c>
      <c r="C4039" s="16" t="n">
        <v>46297</v>
      </c>
      <c r="D4039" s="15" t="n">
        <v>10035</v>
      </c>
      <c r="E4039" s="1" t="s">
        <v>260</v>
      </c>
      <c r="F4039" s="15" t="n">
        <v>13</v>
      </c>
      <c r="G4039" s="1" t="s">
        <v>94</v>
      </c>
      <c r="H4039" s="15" t="n">
        <v>2110101</v>
      </c>
      <c r="I4039" s="1" t="s">
        <v>48</v>
      </c>
      <c r="J4039" s="15" t="n">
        <v>1793266</v>
      </c>
      <c r="L4039" s="15" t="n">
        <v>459</v>
      </c>
      <c r="M4039" s="1" t="s">
        <v>36</v>
      </c>
      <c r="N4039" s="1" t="s">
        <v>67</v>
      </c>
      <c r="P4039" s="15" t="n">
        <v>167</v>
      </c>
      <c r="Q4039" s="1" t="s">
        <v>45</v>
      </c>
      <c r="R4039" s="1" t="s">
        <v>49</v>
      </c>
      <c r="S4039" s="15" t="n">
        <v>1130101</v>
      </c>
      <c r="T4039" s="1" t="s">
        <v>50</v>
      </c>
      <c r="U4039" s="17" t="n">
        <v>694</v>
      </c>
      <c r="W4039" s="17" t="n">
        <v>694</v>
      </c>
      <c r="X4039" s="1" t="s">
        <v>3161</v>
      </c>
      <c r="Z4039" s="1" t="str">
        <f aca="false">IF($T4039="","",IFERROR(INDEX('Resumo Grupos'!$AC$3:$AC$200,MATCH($T4039,'Resumo Grupos'!$AB$3:$AB$200,0)),"n/d"))</f>
        <v>Mercadoria</v>
      </c>
      <c r="AA4039" s="1" t="str">
        <f aca="false">IF($T4039="","",IF(COUNTIF('Resumo Grupos'!$AE$3:$AE$40,$T4039)&gt;0,"NAO","SIM"))</f>
        <v>SIM</v>
      </c>
      <c r="AB4039" s="1" t="str">
        <f aca="false">IFERROR(INDEX('Mov Entradas (Rel 10497)'!$L:$L,MATCH(AC4039,'Mov Entradas (Rel 10497)'!$I:$I,0)),"nao encontrado")</f>
        <v>CARVAO VEGETAL 3KG</v>
      </c>
      <c r="AC4039" s="1" t="n">
        <v>459</v>
      </c>
    </row>
    <row r="4040" customFormat="false" ht="12.75" hidden="false" customHeight="true" outlineLevel="0" collapsed="false">
      <c r="A4040" s="15" t="n">
        <v>3</v>
      </c>
      <c r="B4040" s="16" t="n">
        <v>46281</v>
      </c>
      <c r="C4040" s="16" t="n">
        <v>46297</v>
      </c>
      <c r="D4040" s="15" t="n">
        <v>1699</v>
      </c>
      <c r="E4040" s="1" t="s">
        <v>88</v>
      </c>
      <c r="F4040" s="15" t="n">
        <v>24</v>
      </c>
      <c r="G4040" s="1" t="s">
        <v>47</v>
      </c>
      <c r="H4040" s="15" t="n">
        <v>2110405</v>
      </c>
      <c r="I4040" s="1" t="s">
        <v>35</v>
      </c>
      <c r="J4040" s="15" t="n">
        <v>1715977</v>
      </c>
      <c r="L4040" s="15" t="n">
        <v>3144781</v>
      </c>
      <c r="M4040" s="1" t="s">
        <v>36</v>
      </c>
      <c r="N4040" s="1" t="s">
        <v>37</v>
      </c>
      <c r="P4040" s="15" t="n">
        <v>167</v>
      </c>
      <c r="Q4040" s="1" t="s">
        <v>45</v>
      </c>
      <c r="R4040" s="1" t="s">
        <v>49</v>
      </c>
      <c r="S4040" s="15" t="n">
        <v>1130101</v>
      </c>
      <c r="T4040" s="1" t="s">
        <v>50</v>
      </c>
      <c r="U4040" s="17" t="n">
        <v>626.77</v>
      </c>
      <c r="W4040" s="17" t="n">
        <v>0</v>
      </c>
      <c r="X4040" s="1" t="s">
        <v>3162</v>
      </c>
      <c r="Z4040" s="1" t="str">
        <f aca="false">IF($T4040="","",IFERROR(INDEX('Resumo Grupos'!$AC$3:$AC$200,MATCH($T4040,'Resumo Grupos'!$AB$3:$AB$200,0)),"n/d"))</f>
        <v>Mercadoria</v>
      </c>
      <c r="AA4040" s="1" t="str">
        <f aca="false">IF($T4040="","",IF(COUNTIF('Resumo Grupos'!$AE$3:$AE$40,$T4040)&gt;0,"NAO","SIM"))</f>
        <v>SIM</v>
      </c>
      <c r="AB4040" s="1" t="str">
        <f aca="false">IFERROR(INDEX('Mov Entradas (Rel 10497)'!$L:$L,MATCH(AC4040,'Mov Entradas (Rel 10497)'!$I:$I,0)),"nao encontrado")</f>
        <v>SUCO JANDAIA GOIABA 500ML</v>
      </c>
      <c r="AC4040" s="1" t="n">
        <v>314478</v>
      </c>
    </row>
    <row r="4041" customFormat="false" ht="12.75" hidden="false" customHeight="true" outlineLevel="0" collapsed="false">
      <c r="A4041" s="15" t="n">
        <v>3</v>
      </c>
      <c r="B4041" s="16" t="n">
        <v>46231</v>
      </c>
      <c r="C4041" s="16" t="n">
        <v>46297</v>
      </c>
      <c r="D4041" s="15" t="n">
        <v>1778</v>
      </c>
      <c r="E4041" s="1" t="s">
        <v>154</v>
      </c>
      <c r="F4041" s="15" t="n">
        <v>24</v>
      </c>
      <c r="G4041" s="1" t="s">
        <v>47</v>
      </c>
      <c r="H4041" s="15" t="n">
        <v>2110405</v>
      </c>
      <c r="I4041" s="1" t="s">
        <v>35</v>
      </c>
      <c r="J4041" s="15" t="n">
        <v>1464589</v>
      </c>
      <c r="L4041" s="15" t="n">
        <v>227862</v>
      </c>
      <c r="M4041" s="1" t="s">
        <v>201</v>
      </c>
      <c r="N4041" s="1" t="s">
        <v>37</v>
      </c>
      <c r="P4041" s="15" t="n">
        <v>101</v>
      </c>
      <c r="Q4041" s="1" t="s">
        <v>59</v>
      </c>
      <c r="R4041" s="1" t="s">
        <v>105</v>
      </c>
      <c r="S4041" s="15" t="n">
        <v>4210207</v>
      </c>
      <c r="T4041" s="1" t="s">
        <v>155</v>
      </c>
      <c r="U4041" s="17" t="n">
        <v>337.29</v>
      </c>
      <c r="W4041" s="17" t="n">
        <v>0</v>
      </c>
      <c r="X4041" s="1" t="s">
        <v>2538</v>
      </c>
      <c r="Z4041" s="1" t="str">
        <f aca="false">IF($T4041="","",IFERROR(INDEX('Resumo Grupos'!$AC$3:$AC$200,MATCH($T4041,'Resumo Grupos'!$AB$3:$AB$200,0)),"n/d"))</f>
        <v>Despesa</v>
      </c>
      <c r="AA4041" s="1" t="str">
        <f aca="false">IF($T4041="","",IF(COUNTIF('Resumo Grupos'!$AE$3:$AE$40,$T4041)&gt;0,"NAO","SIM"))</f>
        <v>SIM</v>
      </c>
      <c r="AB4041" s="1"/>
      <c r="AC4041" s="1"/>
    </row>
    <row r="4042" customFormat="false" ht="12.75" hidden="false" customHeight="true" outlineLevel="0" collapsed="false">
      <c r="A4042" s="15" t="n">
        <v>3</v>
      </c>
      <c r="B4042" s="16" t="n">
        <v>46283</v>
      </c>
      <c r="C4042" s="16" t="n">
        <v>46297</v>
      </c>
      <c r="D4042" s="15" t="n">
        <v>1625</v>
      </c>
      <c r="E4042" s="1" t="s">
        <v>405</v>
      </c>
      <c r="F4042" s="15" t="n">
        <v>24</v>
      </c>
      <c r="G4042" s="1" t="s">
        <v>47</v>
      </c>
      <c r="H4042" s="15" t="n">
        <v>2110405</v>
      </c>
      <c r="I4042" s="1" t="s">
        <v>35</v>
      </c>
      <c r="J4042" s="15" t="n">
        <v>1749531</v>
      </c>
      <c r="L4042" s="15" t="n">
        <v>153992</v>
      </c>
      <c r="M4042" s="1" t="s">
        <v>36</v>
      </c>
      <c r="N4042" s="1" t="s">
        <v>37</v>
      </c>
      <c r="P4042" s="15" t="n">
        <v>167</v>
      </c>
      <c r="Q4042" s="1" t="s">
        <v>45</v>
      </c>
      <c r="R4042" s="1" t="s">
        <v>49</v>
      </c>
      <c r="S4042" s="15" t="n">
        <v>1130101</v>
      </c>
      <c r="T4042" s="1" t="s">
        <v>50</v>
      </c>
      <c r="U4042" s="17" t="n">
        <v>3321.4</v>
      </c>
      <c r="W4042" s="17" t="n">
        <v>0</v>
      </c>
      <c r="X4042" s="1" t="s">
        <v>3163</v>
      </c>
      <c r="Z4042" s="1" t="str">
        <f aca="false">IF($T4042="","",IFERROR(INDEX('Resumo Grupos'!$AC$3:$AC$200,MATCH($T4042,'Resumo Grupos'!$AB$3:$AB$200,0)),"n/d"))</f>
        <v>Mercadoria</v>
      </c>
      <c r="AA4042" s="1" t="str">
        <f aca="false">IF($T4042="","",IF(COUNTIF('Resumo Grupos'!$AE$3:$AE$40,$T4042)&gt;0,"NAO","SIM"))</f>
        <v>SIM</v>
      </c>
      <c r="AB4042" s="1" t="str">
        <f aca="false">IFERROR(INDEX('Mov Entradas (Rel 10497)'!$L:$L,MATCH(AC4042,'Mov Entradas (Rel 10497)'!$I:$I,0)),"nao encontrado")</f>
        <v>TRASEIRO DE BOI L1</v>
      </c>
      <c r="AC4042" s="1" t="n">
        <v>15399</v>
      </c>
    </row>
    <row r="4043" customFormat="false" ht="12.75" hidden="false" customHeight="true" outlineLevel="0" collapsed="false">
      <c r="A4043" s="15" t="n">
        <v>3</v>
      </c>
      <c r="B4043" s="16" t="n">
        <v>46269</v>
      </c>
      <c r="C4043" s="16" t="n">
        <v>46297</v>
      </c>
      <c r="D4043" s="15" t="n">
        <v>616</v>
      </c>
      <c r="E4043" s="1" t="s">
        <v>2881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1653127</v>
      </c>
      <c r="L4043" s="15" t="n">
        <v>3755963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375.44</v>
      </c>
      <c r="W4043" s="17" t="n">
        <v>0</v>
      </c>
      <c r="X4043" s="1" t="s">
        <v>3164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1" t="str">
        <f aca="false">IFERROR(INDEX('Mov Entradas (Rel 10497)'!$L:$L,MATCH(AC4043,'Mov Entradas (Rel 10497)'!$I:$I,0)),"nao encontrado")</f>
        <v>ANELINATUPY PRETO</v>
      </c>
      <c r="AC4043" s="1" t="n">
        <v>320421</v>
      </c>
    </row>
    <row r="4044" customFormat="false" ht="12.75" hidden="false" customHeight="true" outlineLevel="0" collapsed="false">
      <c r="A4044" s="15" t="n">
        <v>3</v>
      </c>
      <c r="B4044" s="16" t="n">
        <v>46269</v>
      </c>
      <c r="C4044" s="16" t="n">
        <v>46297</v>
      </c>
      <c r="D4044" s="15" t="n">
        <v>616</v>
      </c>
      <c r="E4044" s="1" t="s">
        <v>2881</v>
      </c>
      <c r="F4044" s="15" t="n">
        <v>24</v>
      </c>
      <c r="G4044" s="1" t="s">
        <v>47</v>
      </c>
      <c r="H4044" s="15" t="n">
        <v>2110405</v>
      </c>
      <c r="I4044" s="1" t="s">
        <v>35</v>
      </c>
      <c r="J4044" s="15" t="n">
        <v>1653153</v>
      </c>
      <c r="L4044" s="15" t="n">
        <v>3756443</v>
      </c>
      <c r="M4044" s="1" t="s">
        <v>36</v>
      </c>
      <c r="N4044" s="1" t="s">
        <v>37</v>
      </c>
      <c r="P4044" s="15" t="n">
        <v>167</v>
      </c>
      <c r="Q4044" s="1" t="s">
        <v>45</v>
      </c>
      <c r="R4044" s="1" t="s">
        <v>49</v>
      </c>
      <c r="S4044" s="15" t="n">
        <v>1130101</v>
      </c>
      <c r="T4044" s="1" t="s">
        <v>50</v>
      </c>
      <c r="U4044" s="17" t="n">
        <v>663.21</v>
      </c>
      <c r="W4044" s="17" t="n">
        <v>0</v>
      </c>
      <c r="X4044" s="1" t="s">
        <v>3165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1" t="str">
        <f aca="false">IFERROR(INDEX('Mov Entradas (Rel 10497)'!$L:$L,MATCH(AC4044,'Mov Entradas (Rel 10497)'!$I:$I,0)),"nao encontrado")</f>
        <v>COLA DE ISOPOR POLAR</v>
      </c>
      <c r="AC4044" s="1" t="n">
        <v>320422</v>
      </c>
    </row>
    <row r="4045" customFormat="false" ht="12.75" hidden="false" customHeight="true" outlineLevel="0" collapsed="false">
      <c r="A4045" s="15" t="n">
        <v>3</v>
      </c>
      <c r="B4045" s="16" t="n">
        <v>46283</v>
      </c>
      <c r="C4045" s="16" t="n">
        <v>46297</v>
      </c>
      <c r="D4045" s="15" t="n">
        <v>1740</v>
      </c>
      <c r="E4045" s="1" t="s">
        <v>207</v>
      </c>
      <c r="F4045" s="15" t="n">
        <v>24</v>
      </c>
      <c r="G4045" s="1" t="s">
        <v>47</v>
      </c>
      <c r="H4045" s="15" t="n">
        <v>2110405</v>
      </c>
      <c r="I4045" s="1" t="s">
        <v>35</v>
      </c>
      <c r="J4045" s="15" t="n">
        <v>1735649</v>
      </c>
      <c r="L4045" s="15" t="n">
        <v>12724081</v>
      </c>
      <c r="M4045" s="1" t="s">
        <v>36</v>
      </c>
      <c r="N4045" s="1" t="s">
        <v>37</v>
      </c>
      <c r="P4045" s="15" t="n">
        <v>167</v>
      </c>
      <c r="Q4045" s="1" t="s">
        <v>45</v>
      </c>
      <c r="R4045" s="1" t="s">
        <v>49</v>
      </c>
      <c r="S4045" s="15" t="n">
        <v>1130101</v>
      </c>
      <c r="T4045" s="1" t="s">
        <v>50</v>
      </c>
      <c r="U4045" s="17" t="n">
        <v>589.4</v>
      </c>
      <c r="W4045" s="17" t="n">
        <v>0</v>
      </c>
      <c r="X4045" s="1" t="s">
        <v>3166</v>
      </c>
      <c r="Z4045" s="1" t="str">
        <f aca="false">IF($T4045="","",IFERROR(INDEX('Resumo Grupos'!$AC$3:$AC$200,MATCH($T4045,'Resumo Grupos'!$AB$3:$AB$200,0)),"n/d"))</f>
        <v>Mercadoria</v>
      </c>
      <c r="AA4045" s="1" t="str">
        <f aca="false">IF($T4045="","",IF(COUNTIF('Resumo Grupos'!$AE$3:$AE$40,$T4045)&gt;0,"NAO","SIM"))</f>
        <v>SIM</v>
      </c>
      <c r="AB4045" s="1" t="str">
        <f aca="false">IFERROR(INDEX('Mov Entradas (Rel 10497)'!$L:$L,MATCH(AC4045,'Mov Entradas (Rel 10497)'!$I:$I,0)),"nao encontrado")</f>
        <v>LINGUI DE FRANGO KG</v>
      </c>
      <c r="AC4045" s="1" t="n">
        <v>1272408</v>
      </c>
    </row>
    <row r="4046" customFormat="false" ht="12.75" hidden="false" customHeight="true" outlineLevel="0" collapsed="false">
      <c r="A4046" s="15" t="n">
        <v>3</v>
      </c>
      <c r="B4046" s="16" t="n">
        <v>46290</v>
      </c>
      <c r="C4046" s="16" t="n">
        <v>46297</v>
      </c>
      <c r="D4046" s="15" t="n">
        <v>42</v>
      </c>
      <c r="E4046" s="1" t="s">
        <v>93</v>
      </c>
      <c r="F4046" s="15" t="n">
        <v>34</v>
      </c>
      <c r="G4046" s="1" t="s">
        <v>34</v>
      </c>
      <c r="H4046" s="15" t="n">
        <v>2110101</v>
      </c>
      <c r="I4046" s="1" t="s">
        <v>48</v>
      </c>
      <c r="J4046" s="15" t="n">
        <v>1756466</v>
      </c>
      <c r="L4046" s="15" t="n">
        <v>4676</v>
      </c>
      <c r="M4046" s="1" t="s">
        <v>36</v>
      </c>
      <c r="N4046" s="1" t="s">
        <v>67</v>
      </c>
      <c r="P4046" s="15" t="n">
        <v>167</v>
      </c>
      <c r="Q4046" s="1" t="s">
        <v>45</v>
      </c>
      <c r="R4046" s="1" t="s">
        <v>49</v>
      </c>
      <c r="S4046" s="15" t="n">
        <v>1130101</v>
      </c>
      <c r="T4046" s="1" t="s">
        <v>50</v>
      </c>
      <c r="U4046" s="17" t="n">
        <v>300</v>
      </c>
      <c r="W4046" s="17" t="n">
        <v>0</v>
      </c>
      <c r="X4046" s="1" t="s">
        <v>3167</v>
      </c>
      <c r="Z4046" s="1" t="str">
        <f aca="false">IF($T4046="","",IFERROR(INDEX('Resumo Grupos'!$AC$3:$AC$200,MATCH($T4046,'Resumo Grupos'!$AB$3:$AB$200,0)),"n/d"))</f>
        <v>Mercadoria</v>
      </c>
      <c r="AA4046" s="1" t="str">
        <f aca="false">IF($T4046="","",IF(COUNTIF('Resumo Grupos'!$AE$3:$AE$40,$T4046)&gt;0,"NAO","SIM"))</f>
        <v>SIM</v>
      </c>
      <c r="AB4046" s="1"/>
      <c r="AC4046" s="1"/>
    </row>
    <row r="4047" customFormat="false" ht="12.75" hidden="false" customHeight="true" outlineLevel="0" collapsed="false">
      <c r="A4047" s="15" t="n">
        <v>3</v>
      </c>
      <c r="B4047" s="16" t="n">
        <v>46294</v>
      </c>
      <c r="C4047" s="16" t="n">
        <v>46297</v>
      </c>
      <c r="D4047" s="15" t="n">
        <v>42</v>
      </c>
      <c r="E4047" s="1" t="s">
        <v>93</v>
      </c>
      <c r="F4047" s="15" t="n">
        <v>34</v>
      </c>
      <c r="G4047" s="1" t="s">
        <v>34</v>
      </c>
      <c r="H4047" s="15" t="n">
        <v>2110101</v>
      </c>
      <c r="I4047" s="1" t="s">
        <v>48</v>
      </c>
      <c r="J4047" s="15" t="n">
        <v>1774842</v>
      </c>
      <c r="L4047" s="15" t="n">
        <v>4684</v>
      </c>
      <c r="M4047" s="1" t="s">
        <v>36</v>
      </c>
      <c r="N4047" s="1" t="s">
        <v>67</v>
      </c>
      <c r="P4047" s="15" t="n">
        <v>167</v>
      </c>
      <c r="Q4047" s="1" t="s">
        <v>45</v>
      </c>
      <c r="R4047" s="1" t="s">
        <v>49</v>
      </c>
      <c r="S4047" s="15" t="n">
        <v>1130101</v>
      </c>
      <c r="T4047" s="1" t="s">
        <v>50</v>
      </c>
      <c r="U4047" s="17" t="n">
        <v>2083</v>
      </c>
      <c r="W4047" s="17" t="n">
        <v>0</v>
      </c>
      <c r="X4047" s="1" t="s">
        <v>1349</v>
      </c>
      <c r="Z4047" s="1" t="str">
        <f aca="false">IF($T4047="","",IFERROR(INDEX('Resumo Grupos'!$AC$3:$AC$200,MATCH($T4047,'Resumo Grupos'!$AB$3:$AB$200,0)),"n/d"))</f>
        <v>Mercadoria</v>
      </c>
      <c r="AA4047" s="1" t="str">
        <f aca="false">IF($T4047="","",IF(COUNTIF('Resumo Grupos'!$AE$3:$AE$40,$T4047)&gt;0,"NAO","SIM"))</f>
        <v>SIM</v>
      </c>
      <c r="AB4047" s="1"/>
      <c r="AC4047" s="1"/>
    </row>
    <row r="4048" customFormat="false" ht="12.75" hidden="false" customHeight="true" outlineLevel="0" collapsed="false">
      <c r="A4048" s="15" t="n">
        <v>3</v>
      </c>
      <c r="B4048" s="16" t="n">
        <v>46297</v>
      </c>
      <c r="C4048" s="16" t="n">
        <v>46297</v>
      </c>
      <c r="D4048" s="15" t="n">
        <v>42</v>
      </c>
      <c r="E4048" s="1" t="s">
        <v>93</v>
      </c>
      <c r="F4048" s="15" t="n">
        <v>13</v>
      </c>
      <c r="G4048" s="1" t="s">
        <v>94</v>
      </c>
      <c r="H4048" s="15" t="n">
        <v>2110101</v>
      </c>
      <c r="I4048" s="1" t="s">
        <v>48</v>
      </c>
      <c r="J4048" s="15" t="n">
        <v>1788981</v>
      </c>
      <c r="L4048" s="15" t="n">
        <v>4701</v>
      </c>
      <c r="M4048" s="1" t="s">
        <v>36</v>
      </c>
      <c r="N4048" s="1" t="s">
        <v>67</v>
      </c>
      <c r="P4048" s="15" t="n">
        <v>167</v>
      </c>
      <c r="Q4048" s="1" t="s">
        <v>45</v>
      </c>
      <c r="R4048" s="1" t="s">
        <v>49</v>
      </c>
      <c r="S4048" s="15" t="n">
        <v>1130101</v>
      </c>
      <c r="T4048" s="1" t="s">
        <v>50</v>
      </c>
      <c r="U4048" s="17" t="n">
        <v>140</v>
      </c>
      <c r="W4048" s="17" t="n">
        <v>140</v>
      </c>
      <c r="X4048" s="1" t="s">
        <v>1004</v>
      </c>
      <c r="Z4048" s="1" t="str">
        <f aca="false">IF($T4048="","",IFERROR(INDEX('Resumo Grupos'!$AC$3:$AC$200,MATCH($T4048,'Resumo Grupos'!$AB$3:$AB$200,0)),"n/d"))</f>
        <v>Mercadoria</v>
      </c>
      <c r="AA4048" s="1" t="str">
        <f aca="false">IF($T4048="","",IF(COUNTIF('Resumo Grupos'!$AE$3:$AE$40,$T4048)&gt;0,"NAO","SIM"))</f>
        <v>SIM</v>
      </c>
      <c r="AB4048" s="1"/>
      <c r="AC4048" s="1"/>
    </row>
    <row r="4049" customFormat="false" ht="12.75" hidden="false" customHeight="true" outlineLevel="0" collapsed="false">
      <c r="A4049" s="15" t="n">
        <v>3</v>
      </c>
      <c r="B4049" s="16" t="n">
        <v>46297</v>
      </c>
      <c r="C4049" s="16" t="n">
        <v>46297</v>
      </c>
      <c r="D4049" s="15" t="n">
        <v>42</v>
      </c>
      <c r="E4049" s="1" t="s">
        <v>93</v>
      </c>
      <c r="F4049" s="15" t="n">
        <v>13</v>
      </c>
      <c r="G4049" s="1" t="s">
        <v>94</v>
      </c>
      <c r="H4049" s="15" t="n">
        <v>2110101</v>
      </c>
      <c r="I4049" s="1" t="s">
        <v>48</v>
      </c>
      <c r="J4049" s="15" t="n">
        <v>1790794</v>
      </c>
      <c r="L4049" s="15" t="n">
        <v>4702</v>
      </c>
      <c r="M4049" s="1" t="s">
        <v>36</v>
      </c>
      <c r="N4049" s="1" t="s">
        <v>67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125</v>
      </c>
      <c r="W4049" s="17" t="n">
        <v>125</v>
      </c>
      <c r="X4049" s="1" t="s">
        <v>1571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1"/>
      <c r="AC4049" s="1"/>
    </row>
    <row r="4050" customFormat="false" ht="12.75" hidden="false" customHeight="true" outlineLevel="0" collapsed="false">
      <c r="A4050" s="15" t="n">
        <v>3</v>
      </c>
      <c r="B4050" s="16" t="n">
        <v>46297</v>
      </c>
      <c r="C4050" s="16" t="n">
        <v>46297</v>
      </c>
      <c r="D4050" s="15" t="n">
        <v>514</v>
      </c>
      <c r="E4050" s="1" t="s">
        <v>103</v>
      </c>
      <c r="F4050" s="15" t="n">
        <v>34</v>
      </c>
      <c r="G4050" s="1" t="s">
        <v>34</v>
      </c>
      <c r="H4050" s="15" t="n">
        <v>2110405</v>
      </c>
      <c r="I4050" s="1" t="s">
        <v>35</v>
      </c>
      <c r="J4050" s="15" t="n">
        <v>1678815</v>
      </c>
      <c r="L4050" s="15" t="n">
        <v>257532</v>
      </c>
      <c r="M4050" s="1" t="s">
        <v>201</v>
      </c>
      <c r="N4050" s="1" t="s">
        <v>37</v>
      </c>
      <c r="P4050" s="15" t="n">
        <v>101</v>
      </c>
      <c r="Q4050" s="1" t="s">
        <v>59</v>
      </c>
      <c r="R4050" s="1" t="s">
        <v>76</v>
      </c>
      <c r="S4050" s="15" t="n">
        <v>4210504</v>
      </c>
      <c r="T4050" s="1" t="s">
        <v>146</v>
      </c>
      <c r="U4050" s="17" t="n">
        <v>358</v>
      </c>
      <c r="W4050" s="17" t="n">
        <v>0</v>
      </c>
      <c r="X4050" s="1" t="s">
        <v>2677</v>
      </c>
      <c r="Z4050" s="1" t="str">
        <f aca="false">IF($T4050="","",IFERROR(INDEX('Resumo Grupos'!$AC$3:$AC$200,MATCH($T4050,'Resumo Grupos'!$AB$3:$AB$200,0)),"n/d"))</f>
        <v>Despesa</v>
      </c>
      <c r="AA4050" s="1" t="str">
        <f aca="false">IF($T4050="","",IF(COUNTIF('Resumo Grupos'!$AE$3:$AE$40,$T4050)&gt;0,"NAO","SIM"))</f>
        <v>SIM</v>
      </c>
      <c r="AB4050" s="1"/>
      <c r="AC4050" s="1"/>
    </row>
    <row r="4051" customFormat="false" ht="12.75" hidden="false" customHeight="true" outlineLevel="0" collapsed="false">
      <c r="A4051" s="15" t="n">
        <v>3</v>
      </c>
      <c r="B4051" s="16" t="n">
        <v>46297</v>
      </c>
      <c r="C4051" s="16" t="n">
        <v>46297</v>
      </c>
      <c r="D4051" s="15" t="n">
        <v>0</v>
      </c>
      <c r="E4051" s="1" t="s">
        <v>108</v>
      </c>
      <c r="F4051" s="15" t="n">
        <v>17</v>
      </c>
      <c r="G4051" s="1" t="s">
        <v>109</v>
      </c>
      <c r="H4051" s="15" t="n">
        <v>1110101</v>
      </c>
      <c r="I4051" s="1" t="s">
        <v>110</v>
      </c>
      <c r="J4051" s="15" t="n">
        <v>1793637</v>
      </c>
      <c r="L4051" s="15" t="n">
        <v>1793637</v>
      </c>
      <c r="M4051" s="1" t="s">
        <v>36</v>
      </c>
      <c r="N4051" s="1" t="s">
        <v>111</v>
      </c>
      <c r="P4051" s="15" t="n">
        <v>129</v>
      </c>
      <c r="Q4051" s="1" t="s">
        <v>83</v>
      </c>
      <c r="R4051" s="1" t="s">
        <v>39</v>
      </c>
      <c r="S4051" s="15" t="n">
        <v>4210314</v>
      </c>
      <c r="T4051" s="1" t="s">
        <v>118</v>
      </c>
      <c r="U4051" s="17" t="n">
        <v>70</v>
      </c>
      <c r="W4051" s="17" t="n">
        <v>70</v>
      </c>
      <c r="X4051" s="1" t="s">
        <v>277</v>
      </c>
      <c r="Z4051" s="1" t="str">
        <f aca="false">IF($T4051="","",IFERROR(INDEX('Resumo Grupos'!$AC$3:$AC$200,MATCH($T4051,'Resumo Grupos'!$AB$3:$AB$200,0)),"n/d"))</f>
        <v>Despesa</v>
      </c>
      <c r="AA4051" s="1" t="str">
        <f aca="false">IF($T4051="","",IF(COUNTIF('Resumo Grupos'!$AE$3:$AE$40,$T4051)&gt;0,"NAO","SIM"))</f>
        <v>SIM</v>
      </c>
      <c r="AB4051" s="1"/>
      <c r="AC4051" s="1"/>
    </row>
    <row r="4052" customFormat="false" ht="12.75" hidden="false" customHeight="true" outlineLevel="0" collapsed="false">
      <c r="A4052" s="15" t="n">
        <v>3</v>
      </c>
      <c r="B4052" s="16" t="n">
        <v>46297</v>
      </c>
      <c r="C4052" s="16" t="n">
        <v>46297</v>
      </c>
      <c r="D4052" s="15" t="n">
        <v>0</v>
      </c>
      <c r="E4052" s="1" t="s">
        <v>108</v>
      </c>
      <c r="F4052" s="15" t="n">
        <v>17</v>
      </c>
      <c r="G4052" s="1" t="s">
        <v>109</v>
      </c>
      <c r="H4052" s="15" t="n">
        <v>1110101</v>
      </c>
      <c r="I4052" s="1" t="s">
        <v>110</v>
      </c>
      <c r="J4052" s="15" t="n">
        <v>1793639</v>
      </c>
      <c r="L4052" s="15" t="n">
        <v>1793639</v>
      </c>
      <c r="M4052" s="1" t="s">
        <v>36</v>
      </c>
      <c r="N4052" s="1" t="s">
        <v>111</v>
      </c>
      <c r="P4052" s="15" t="n">
        <v>129</v>
      </c>
      <c r="Q4052" s="1" t="s">
        <v>83</v>
      </c>
      <c r="R4052" s="1" t="s">
        <v>39</v>
      </c>
      <c r="S4052" s="15" t="n">
        <v>4210310</v>
      </c>
      <c r="T4052" s="1" t="s">
        <v>40</v>
      </c>
      <c r="U4052" s="17" t="n">
        <v>15</v>
      </c>
      <c r="W4052" s="17" t="n">
        <v>15</v>
      </c>
      <c r="X4052" s="1" t="s">
        <v>278</v>
      </c>
      <c r="Z4052" s="1" t="str">
        <f aca="false">IF($T4052="","",IFERROR(INDEX('Resumo Grupos'!$AC$3:$AC$200,MATCH($T4052,'Resumo Grupos'!$AB$3:$AB$200,0)),"n/d"))</f>
        <v>Despesa</v>
      </c>
      <c r="AA4052" s="1" t="str">
        <f aca="false">IF($T4052="","",IF(COUNTIF('Resumo Grupos'!$AE$3:$AE$40,$T4052)&gt;0,"NAO","SIM"))</f>
        <v>SIM</v>
      </c>
      <c r="AB4052" s="1"/>
      <c r="AC4052" s="1"/>
    </row>
    <row r="4053" customFormat="false" ht="12.75" hidden="false" customHeight="true" outlineLevel="0" collapsed="false">
      <c r="A4053" s="15" t="n">
        <v>3</v>
      </c>
      <c r="B4053" s="16" t="n">
        <v>46297</v>
      </c>
      <c r="C4053" s="16" t="n">
        <v>46297</v>
      </c>
      <c r="D4053" s="15" t="n">
        <v>0</v>
      </c>
      <c r="E4053" s="1" t="s">
        <v>108</v>
      </c>
      <c r="F4053" s="15" t="n">
        <v>17</v>
      </c>
      <c r="G4053" s="1" t="s">
        <v>109</v>
      </c>
      <c r="H4053" s="15" t="n">
        <v>1110101</v>
      </c>
      <c r="I4053" s="1" t="s">
        <v>110</v>
      </c>
      <c r="J4053" s="15" t="n">
        <v>1793640</v>
      </c>
      <c r="L4053" s="15" t="n">
        <v>1793640</v>
      </c>
      <c r="M4053" s="1" t="s">
        <v>36</v>
      </c>
      <c r="N4053" s="1" t="s">
        <v>111</v>
      </c>
      <c r="P4053" s="15" t="n">
        <v>129</v>
      </c>
      <c r="Q4053" s="1" t="s">
        <v>83</v>
      </c>
      <c r="R4053" s="1" t="s">
        <v>39</v>
      </c>
      <c r="S4053" s="15" t="n">
        <v>4210316</v>
      </c>
      <c r="T4053" s="1" t="s">
        <v>115</v>
      </c>
      <c r="U4053" s="17" t="n">
        <v>100</v>
      </c>
      <c r="W4053" s="17" t="n">
        <v>100</v>
      </c>
      <c r="X4053" s="1" t="s">
        <v>116</v>
      </c>
      <c r="Z4053" s="1" t="str">
        <f aca="false">IF($T4053="","",IFERROR(INDEX('Resumo Grupos'!$AC$3:$AC$200,MATCH($T4053,'Resumo Grupos'!$AB$3:$AB$200,0)),"n/d"))</f>
        <v>Salários</v>
      </c>
      <c r="AA4053" s="1" t="str">
        <f aca="false">IF($T4053="","",IF(COUNTIF('Resumo Grupos'!$AE$3:$AE$40,$T4053)&gt;0,"NAO","SIM"))</f>
        <v>SIM</v>
      </c>
      <c r="AB4053" s="1"/>
      <c r="AC4053" s="1"/>
    </row>
    <row r="4054" customFormat="false" ht="12.75" hidden="false" customHeight="true" outlineLevel="0" collapsed="false">
      <c r="A4054" s="15" t="n">
        <v>3</v>
      </c>
      <c r="B4054" s="16" t="n">
        <v>46297</v>
      </c>
      <c r="C4054" s="16" t="n">
        <v>46297</v>
      </c>
      <c r="D4054" s="15" t="n">
        <v>0</v>
      </c>
      <c r="E4054" s="1" t="s">
        <v>108</v>
      </c>
      <c r="F4054" s="15" t="n">
        <v>17</v>
      </c>
      <c r="G4054" s="1" t="s">
        <v>109</v>
      </c>
      <c r="H4054" s="15" t="n">
        <v>1110101</v>
      </c>
      <c r="I4054" s="1" t="s">
        <v>110</v>
      </c>
      <c r="J4054" s="15" t="n">
        <v>1793643</v>
      </c>
      <c r="L4054" s="15" t="n">
        <v>1793643</v>
      </c>
      <c r="M4054" s="1" t="s">
        <v>36</v>
      </c>
      <c r="N4054" s="1" t="s">
        <v>111</v>
      </c>
      <c r="P4054" s="15" t="n">
        <v>129</v>
      </c>
      <c r="Q4054" s="1" t="s">
        <v>83</v>
      </c>
      <c r="R4054" s="1" t="s">
        <v>39</v>
      </c>
      <c r="S4054" s="15" t="n">
        <v>4210309</v>
      </c>
      <c r="T4054" s="1" t="s">
        <v>42</v>
      </c>
      <c r="U4054" s="17" t="n">
        <v>10</v>
      </c>
      <c r="W4054" s="17" t="n">
        <v>10</v>
      </c>
      <c r="X4054" s="1" t="s">
        <v>3094</v>
      </c>
      <c r="Z4054" s="1" t="str">
        <f aca="false">IF($T4054="","",IFERROR(INDEX('Resumo Grupos'!$AC$3:$AC$200,MATCH($T4054,'Resumo Grupos'!$AB$3:$AB$200,0)),"n/d"))</f>
        <v>Salários</v>
      </c>
      <c r="AA4054" s="1" t="str">
        <f aca="false">IF($T4054="","",IF(COUNTIF('Resumo Grupos'!$AE$3:$AE$40,$T4054)&gt;0,"NAO","SIM"))</f>
        <v>SIM</v>
      </c>
      <c r="AB4054" s="1"/>
      <c r="AC4054" s="1"/>
    </row>
    <row r="4055" customFormat="false" ht="12.75" hidden="false" customHeight="true" outlineLevel="0" collapsed="false">
      <c r="A4055" s="15" t="n">
        <v>3</v>
      </c>
      <c r="B4055" s="16" t="n">
        <v>46297</v>
      </c>
      <c r="C4055" s="16" t="n">
        <v>46297</v>
      </c>
      <c r="D4055" s="15" t="n">
        <v>0</v>
      </c>
      <c r="E4055" s="1" t="s">
        <v>108</v>
      </c>
      <c r="F4055" s="15" t="n">
        <v>17</v>
      </c>
      <c r="G4055" s="1" t="s">
        <v>109</v>
      </c>
      <c r="H4055" s="15" t="n">
        <v>1110101</v>
      </c>
      <c r="I4055" s="1" t="s">
        <v>110</v>
      </c>
      <c r="J4055" s="15" t="n">
        <v>1793645</v>
      </c>
      <c r="L4055" s="15" t="n">
        <v>1793645</v>
      </c>
      <c r="M4055" s="1" t="s">
        <v>36</v>
      </c>
      <c r="N4055" s="1" t="s">
        <v>111</v>
      </c>
      <c r="P4055" s="15" t="n">
        <v>129</v>
      </c>
      <c r="Q4055" s="1" t="s">
        <v>83</v>
      </c>
      <c r="R4055" s="1" t="s">
        <v>39</v>
      </c>
      <c r="S4055" s="15" t="n">
        <v>4210310</v>
      </c>
      <c r="T4055" s="1" t="s">
        <v>40</v>
      </c>
      <c r="U4055" s="17" t="n">
        <v>15</v>
      </c>
      <c r="W4055" s="17" t="n">
        <v>15</v>
      </c>
      <c r="X4055" s="1" t="s">
        <v>1672</v>
      </c>
      <c r="Z4055" s="1" t="str">
        <f aca="false">IF($T4055="","",IFERROR(INDEX('Resumo Grupos'!$AC$3:$AC$200,MATCH($T4055,'Resumo Grupos'!$AB$3:$AB$200,0)),"n/d"))</f>
        <v>Despesa</v>
      </c>
      <c r="AA4055" s="1" t="str">
        <f aca="false">IF($T4055="","",IF(COUNTIF('Resumo Grupos'!$AE$3:$AE$40,$T4055)&gt;0,"NAO","SIM"))</f>
        <v>SIM</v>
      </c>
      <c r="AB4055" s="1"/>
      <c r="AC4055" s="1"/>
    </row>
    <row r="4056" customFormat="false" ht="12.75" hidden="false" customHeight="true" outlineLevel="0" collapsed="false">
      <c r="A4056" s="15" t="n">
        <v>3</v>
      </c>
      <c r="B4056" s="16" t="n">
        <v>46297</v>
      </c>
      <c r="C4056" s="16" t="n">
        <v>46297</v>
      </c>
      <c r="D4056" s="15" t="n">
        <v>0</v>
      </c>
      <c r="E4056" s="1" t="s">
        <v>108</v>
      </c>
      <c r="F4056" s="15" t="n">
        <v>17</v>
      </c>
      <c r="G4056" s="1" t="s">
        <v>109</v>
      </c>
      <c r="H4056" s="15" t="n">
        <v>1110101</v>
      </c>
      <c r="I4056" s="1" t="s">
        <v>110</v>
      </c>
      <c r="J4056" s="15" t="n">
        <v>1793651</v>
      </c>
      <c r="L4056" s="15" t="n">
        <v>1793651</v>
      </c>
      <c r="M4056" s="1" t="s">
        <v>36</v>
      </c>
      <c r="N4056" s="1" t="s">
        <v>111</v>
      </c>
      <c r="P4056" s="15" t="n">
        <v>129</v>
      </c>
      <c r="Q4056" s="1" t="s">
        <v>83</v>
      </c>
      <c r="R4056" s="1" t="s">
        <v>39</v>
      </c>
      <c r="S4056" s="15" t="n">
        <v>4210310</v>
      </c>
      <c r="T4056" s="1" t="s">
        <v>40</v>
      </c>
      <c r="U4056" s="17" t="n">
        <v>5</v>
      </c>
      <c r="W4056" s="17" t="n">
        <v>5</v>
      </c>
      <c r="X4056" s="1" t="s">
        <v>112</v>
      </c>
      <c r="Z4056" s="1" t="str">
        <f aca="false">IF($T4056="","",IFERROR(INDEX('Resumo Grupos'!$AC$3:$AC$200,MATCH($T4056,'Resumo Grupos'!$AB$3:$AB$200,0)),"n/d"))</f>
        <v>Despesa</v>
      </c>
      <c r="AA4056" s="1" t="str">
        <f aca="false">IF($T4056="","",IF(COUNTIF('Resumo Grupos'!$AE$3:$AE$40,$T4056)&gt;0,"NAO","SIM"))</f>
        <v>SIM</v>
      </c>
      <c r="AB4056" s="1"/>
      <c r="AC4056" s="1"/>
    </row>
    <row r="4057" customFormat="false" ht="12.75" hidden="false" customHeight="true" outlineLevel="0" collapsed="false">
      <c r="A4057" s="15" t="n">
        <v>3</v>
      </c>
      <c r="B4057" s="16" t="n">
        <v>46297</v>
      </c>
      <c r="C4057" s="16" t="n">
        <v>46297</v>
      </c>
      <c r="D4057" s="15" t="n">
        <v>0</v>
      </c>
      <c r="E4057" s="1" t="s">
        <v>108</v>
      </c>
      <c r="F4057" s="15" t="n">
        <v>17</v>
      </c>
      <c r="G4057" s="1" t="s">
        <v>109</v>
      </c>
      <c r="H4057" s="15" t="n">
        <v>1110101</v>
      </c>
      <c r="I4057" s="1" t="s">
        <v>110</v>
      </c>
      <c r="J4057" s="15" t="n">
        <v>1793657</v>
      </c>
      <c r="L4057" s="15" t="n">
        <v>1793657</v>
      </c>
      <c r="M4057" s="1" t="s">
        <v>36</v>
      </c>
      <c r="N4057" s="1" t="s">
        <v>111</v>
      </c>
      <c r="P4057" s="15" t="n">
        <v>129</v>
      </c>
      <c r="Q4057" s="1" t="s">
        <v>83</v>
      </c>
      <c r="R4057" s="1" t="s">
        <v>39</v>
      </c>
      <c r="S4057" s="15" t="n">
        <v>4210310</v>
      </c>
      <c r="T4057" s="1" t="s">
        <v>40</v>
      </c>
      <c r="U4057" s="17" t="n">
        <v>5</v>
      </c>
      <c r="W4057" s="17" t="n">
        <v>5</v>
      </c>
      <c r="X4057" s="1" t="s">
        <v>218</v>
      </c>
      <c r="Z4057" s="1" t="str">
        <f aca="false">IF($T4057="","",IFERROR(INDEX('Resumo Grupos'!$AC$3:$AC$200,MATCH($T4057,'Resumo Grupos'!$AB$3:$AB$200,0)),"n/d"))</f>
        <v>Despesa</v>
      </c>
      <c r="AA4057" s="1" t="str">
        <f aca="false">IF($T4057="","",IF(COUNTIF('Resumo Grupos'!$AE$3:$AE$40,$T4057)&gt;0,"NAO","SIM"))</f>
        <v>SIM</v>
      </c>
      <c r="AB4057" s="1"/>
      <c r="AC4057" s="1"/>
    </row>
    <row r="4058" customFormat="false" ht="12.75" hidden="false" customHeight="true" outlineLevel="0" collapsed="false">
      <c r="A4058" s="15" t="n">
        <v>3</v>
      </c>
      <c r="B4058" s="16" t="n">
        <v>46297</v>
      </c>
      <c r="C4058" s="16" t="n">
        <v>46297</v>
      </c>
      <c r="D4058" s="15" t="n">
        <v>0</v>
      </c>
      <c r="E4058" s="1" t="s">
        <v>108</v>
      </c>
      <c r="F4058" s="15" t="n">
        <v>17</v>
      </c>
      <c r="G4058" s="1" t="s">
        <v>109</v>
      </c>
      <c r="H4058" s="15" t="n">
        <v>1110101</v>
      </c>
      <c r="I4058" s="1" t="s">
        <v>110</v>
      </c>
      <c r="J4058" s="15" t="n">
        <v>1793669</v>
      </c>
      <c r="L4058" s="15" t="n">
        <v>1793669</v>
      </c>
      <c r="M4058" s="1" t="s">
        <v>36</v>
      </c>
      <c r="N4058" s="1" t="s">
        <v>111</v>
      </c>
      <c r="P4058" s="15" t="n">
        <v>129</v>
      </c>
      <c r="Q4058" s="1" t="s">
        <v>83</v>
      </c>
      <c r="R4058" s="1" t="s">
        <v>39</v>
      </c>
      <c r="S4058" s="15" t="n">
        <v>4210316</v>
      </c>
      <c r="T4058" s="1" t="s">
        <v>115</v>
      </c>
      <c r="U4058" s="17" t="n">
        <v>70</v>
      </c>
      <c r="W4058" s="17" t="n">
        <v>70</v>
      </c>
      <c r="X4058" s="1" t="s">
        <v>3147</v>
      </c>
      <c r="Z4058" s="1" t="str">
        <f aca="false">IF($T4058="","",IFERROR(INDEX('Resumo Grupos'!$AC$3:$AC$200,MATCH($T4058,'Resumo Grupos'!$AB$3:$AB$200,0)),"n/d"))</f>
        <v>Salários</v>
      </c>
      <c r="AA4058" s="1" t="str">
        <f aca="false">IF($T4058="","",IF(COUNTIF('Resumo Grupos'!$AE$3:$AE$40,$T4058)&gt;0,"NAO","SIM"))</f>
        <v>SIM</v>
      </c>
      <c r="AB4058" s="1"/>
      <c r="AC4058" s="1"/>
    </row>
    <row r="4059" customFormat="false" ht="12.75" hidden="false" customHeight="true" outlineLevel="0" collapsed="false">
      <c r="A4059" s="15" t="n">
        <v>3</v>
      </c>
      <c r="B4059" s="16" t="n">
        <v>46297</v>
      </c>
      <c r="C4059" s="16" t="n">
        <v>46297</v>
      </c>
      <c r="D4059" s="15" t="n">
        <v>0</v>
      </c>
      <c r="E4059" s="1" t="s">
        <v>108</v>
      </c>
      <c r="F4059" s="15" t="n">
        <v>17</v>
      </c>
      <c r="G4059" s="1" t="s">
        <v>109</v>
      </c>
      <c r="H4059" s="15" t="n">
        <v>1110101</v>
      </c>
      <c r="I4059" s="1" t="s">
        <v>110</v>
      </c>
      <c r="J4059" s="15" t="n">
        <v>1793684</v>
      </c>
      <c r="L4059" s="15" t="n">
        <v>1793684</v>
      </c>
      <c r="M4059" s="1" t="s">
        <v>36</v>
      </c>
      <c r="N4059" s="1" t="s">
        <v>111</v>
      </c>
      <c r="P4059" s="15" t="n">
        <v>129</v>
      </c>
      <c r="Q4059" s="1" t="s">
        <v>83</v>
      </c>
      <c r="R4059" s="1" t="s">
        <v>39</v>
      </c>
      <c r="S4059" s="15" t="n">
        <v>4210310</v>
      </c>
      <c r="T4059" s="1" t="s">
        <v>40</v>
      </c>
      <c r="U4059" s="17" t="n">
        <v>15</v>
      </c>
      <c r="W4059" s="17" t="n">
        <v>15</v>
      </c>
      <c r="X4059" s="1" t="s">
        <v>3096</v>
      </c>
      <c r="Z4059" s="1" t="str">
        <f aca="false">IF($T4059="","",IFERROR(INDEX('Resumo Grupos'!$AC$3:$AC$200,MATCH($T4059,'Resumo Grupos'!$AB$3:$AB$200,0)),"n/d"))</f>
        <v>Despesa</v>
      </c>
      <c r="AA4059" s="1" t="str">
        <f aca="false">IF($T4059="","",IF(COUNTIF('Resumo Grupos'!$AE$3:$AE$40,$T4059)&gt;0,"NAO","SIM"))</f>
        <v>SIM</v>
      </c>
      <c r="AB4059" s="1"/>
      <c r="AC4059" s="1"/>
    </row>
    <row r="4060" customFormat="false" ht="12.75" hidden="false" customHeight="true" outlineLevel="0" collapsed="false">
      <c r="A4060" s="15" t="n">
        <v>3</v>
      </c>
      <c r="B4060" s="16" t="n">
        <v>46297</v>
      </c>
      <c r="C4060" s="16" t="n">
        <v>46297</v>
      </c>
      <c r="D4060" s="15" t="n">
        <v>0</v>
      </c>
      <c r="E4060" s="1" t="s">
        <v>108</v>
      </c>
      <c r="F4060" s="15" t="n">
        <v>17</v>
      </c>
      <c r="G4060" s="1" t="s">
        <v>109</v>
      </c>
      <c r="H4060" s="15" t="n">
        <v>1110101</v>
      </c>
      <c r="I4060" s="1" t="s">
        <v>110</v>
      </c>
      <c r="J4060" s="15" t="n">
        <v>1793690</v>
      </c>
      <c r="L4060" s="15" t="n">
        <v>1793690</v>
      </c>
      <c r="M4060" s="1" t="s">
        <v>36</v>
      </c>
      <c r="N4060" s="1" t="s">
        <v>111</v>
      </c>
      <c r="P4060" s="15" t="n">
        <v>129</v>
      </c>
      <c r="Q4060" s="1" t="s">
        <v>83</v>
      </c>
      <c r="R4060" s="1" t="s">
        <v>39</v>
      </c>
      <c r="S4060" s="15" t="n">
        <v>4210309</v>
      </c>
      <c r="T4060" s="1" t="s">
        <v>42</v>
      </c>
      <c r="U4060" s="17" t="n">
        <v>10</v>
      </c>
      <c r="W4060" s="17" t="n">
        <v>10</v>
      </c>
      <c r="X4060" s="1" t="s">
        <v>3097</v>
      </c>
      <c r="Z4060" s="1" t="str">
        <f aca="false">IF($T4060="","",IFERROR(INDEX('Resumo Grupos'!$AC$3:$AC$200,MATCH($T4060,'Resumo Grupos'!$AB$3:$AB$200,0)),"n/d"))</f>
        <v>Salários</v>
      </c>
      <c r="AA4060" s="1" t="str">
        <f aca="false">IF($T4060="","",IF(COUNTIF('Resumo Grupos'!$AE$3:$AE$40,$T4060)&gt;0,"NAO","SIM"))</f>
        <v>SIM</v>
      </c>
      <c r="AB4060" s="1"/>
      <c r="AC4060" s="1"/>
    </row>
    <row r="4061" customFormat="false" ht="12.75" hidden="false" customHeight="true" outlineLevel="0" collapsed="false">
      <c r="A4061" s="15" t="n">
        <v>3</v>
      </c>
      <c r="B4061" s="16" t="n">
        <v>46297</v>
      </c>
      <c r="C4061" s="16" t="n">
        <v>46297</v>
      </c>
      <c r="D4061" s="15" t="n">
        <v>0</v>
      </c>
      <c r="E4061" s="1" t="s">
        <v>108</v>
      </c>
      <c r="F4061" s="15" t="n">
        <v>17</v>
      </c>
      <c r="G4061" s="1" t="s">
        <v>109</v>
      </c>
      <c r="H4061" s="15" t="n">
        <v>1110101</v>
      </c>
      <c r="I4061" s="1" t="s">
        <v>110</v>
      </c>
      <c r="J4061" s="15" t="n">
        <v>1793695</v>
      </c>
      <c r="L4061" s="15" t="n">
        <v>1793695</v>
      </c>
      <c r="M4061" s="1" t="s">
        <v>36</v>
      </c>
      <c r="N4061" s="1" t="s">
        <v>111</v>
      </c>
      <c r="P4061" s="15" t="n">
        <v>129</v>
      </c>
      <c r="Q4061" s="1" t="s">
        <v>83</v>
      </c>
      <c r="R4061" s="1" t="s">
        <v>123</v>
      </c>
      <c r="S4061" s="15" t="n">
        <v>2110101</v>
      </c>
      <c r="T4061" s="1" t="s">
        <v>48</v>
      </c>
      <c r="U4061" s="17" t="n">
        <v>125</v>
      </c>
      <c r="W4061" s="17" t="n">
        <v>125</v>
      </c>
      <c r="X4061" s="1" t="s">
        <v>3168</v>
      </c>
      <c r="Z4061" s="1" t="str">
        <f aca="false">IF($T4061="","",IFERROR(INDEX('Resumo Grupos'!$AC$3:$AC$200,MATCH($T4061,'Resumo Grupos'!$AB$3:$AB$200,0)),"n/d"))</f>
        <v>Despesa</v>
      </c>
      <c r="AA4061" s="1" t="str">
        <f aca="false">IF($T4061="","",IF(COUNTIF('Resumo Grupos'!$AE$3:$AE$40,$T4061)&gt;0,"NAO","SIM"))</f>
        <v>SIM</v>
      </c>
      <c r="AB4061" s="1"/>
      <c r="AC4061" s="1"/>
    </row>
    <row r="4062" customFormat="false" ht="12.75" hidden="false" customHeight="true" outlineLevel="0" collapsed="false">
      <c r="A4062" s="15" t="n">
        <v>3</v>
      </c>
      <c r="B4062" s="16" t="n">
        <v>46297</v>
      </c>
      <c r="C4062" s="16" t="n">
        <v>46297</v>
      </c>
      <c r="D4062" s="15" t="n">
        <v>0</v>
      </c>
      <c r="E4062" s="1" t="s">
        <v>108</v>
      </c>
      <c r="F4062" s="15" t="n">
        <v>17</v>
      </c>
      <c r="G4062" s="1" t="s">
        <v>109</v>
      </c>
      <c r="H4062" s="15" t="n">
        <v>1110101</v>
      </c>
      <c r="I4062" s="1" t="s">
        <v>110</v>
      </c>
      <c r="J4062" s="15" t="n">
        <v>1793696</v>
      </c>
      <c r="L4062" s="15" t="n">
        <v>1793696</v>
      </c>
      <c r="M4062" s="1" t="s">
        <v>36</v>
      </c>
      <c r="N4062" s="1" t="s">
        <v>111</v>
      </c>
      <c r="P4062" s="15" t="n">
        <v>129</v>
      </c>
      <c r="Q4062" s="1" t="s">
        <v>83</v>
      </c>
      <c r="R4062" s="1" t="s">
        <v>123</v>
      </c>
      <c r="S4062" s="15" t="n">
        <v>2110101</v>
      </c>
      <c r="T4062" s="1" t="s">
        <v>48</v>
      </c>
      <c r="U4062" s="17" t="n">
        <v>694</v>
      </c>
      <c r="W4062" s="17" t="n">
        <v>694</v>
      </c>
      <c r="X4062" s="1" t="s">
        <v>3169</v>
      </c>
      <c r="Z4062" s="1" t="str">
        <f aca="false">IF($T4062="","",IFERROR(INDEX('Resumo Grupos'!$AC$3:$AC$200,MATCH($T4062,'Resumo Grupos'!$AB$3:$AB$200,0)),"n/d"))</f>
        <v>Despesa</v>
      </c>
      <c r="AA4062" s="1" t="str">
        <f aca="false">IF($T4062="","",IF(COUNTIF('Resumo Grupos'!$AE$3:$AE$40,$T4062)&gt;0,"NAO","SIM"))</f>
        <v>SIM</v>
      </c>
      <c r="AB4062" s="1"/>
      <c r="AC4062" s="1"/>
    </row>
    <row r="4063" customFormat="false" ht="12.75" hidden="false" customHeight="true" outlineLevel="0" collapsed="false">
      <c r="A4063" s="15" t="n">
        <v>3</v>
      </c>
      <c r="B4063" s="16" t="n">
        <v>46297</v>
      </c>
      <c r="C4063" s="16" t="n">
        <v>46297</v>
      </c>
      <c r="D4063" s="15" t="n">
        <v>0</v>
      </c>
      <c r="E4063" s="1" t="s">
        <v>108</v>
      </c>
      <c r="F4063" s="15" t="n">
        <v>17</v>
      </c>
      <c r="G4063" s="1" t="s">
        <v>109</v>
      </c>
      <c r="H4063" s="15" t="n">
        <v>1110101</v>
      </c>
      <c r="I4063" s="1" t="s">
        <v>110</v>
      </c>
      <c r="J4063" s="15" t="n">
        <v>1793697</v>
      </c>
      <c r="L4063" s="15" t="n">
        <v>1793697</v>
      </c>
      <c r="M4063" s="1" t="s">
        <v>36</v>
      </c>
      <c r="N4063" s="1" t="s">
        <v>111</v>
      </c>
      <c r="P4063" s="15" t="n">
        <v>129</v>
      </c>
      <c r="Q4063" s="1" t="s">
        <v>83</v>
      </c>
      <c r="R4063" s="1" t="s">
        <v>123</v>
      </c>
      <c r="S4063" s="15" t="n">
        <v>2110101</v>
      </c>
      <c r="T4063" s="1" t="s">
        <v>48</v>
      </c>
      <c r="U4063" s="17" t="n">
        <v>140</v>
      </c>
      <c r="W4063" s="17" t="n">
        <v>140</v>
      </c>
      <c r="X4063" s="1" t="s">
        <v>3170</v>
      </c>
      <c r="Z4063" s="1" t="str">
        <f aca="false">IF($T4063="","",IFERROR(INDEX('Resumo Grupos'!$AC$3:$AC$200,MATCH($T4063,'Resumo Grupos'!$AB$3:$AB$200,0)),"n/d"))</f>
        <v>Despesa</v>
      </c>
      <c r="AA4063" s="1" t="str">
        <f aca="false">IF($T4063="","",IF(COUNTIF('Resumo Grupos'!$AE$3:$AE$40,$T4063)&gt;0,"NAO","SIM"))</f>
        <v>SIM</v>
      </c>
      <c r="AB4063" s="1"/>
      <c r="AC4063" s="1"/>
    </row>
    <row r="4064" customFormat="false" ht="12.75" hidden="false" customHeight="true" outlineLevel="0" collapsed="false">
      <c r="A4064" s="15" t="n">
        <v>3</v>
      </c>
      <c r="B4064" s="16" t="n">
        <v>46297</v>
      </c>
      <c r="C4064" s="16" t="n">
        <v>46297</v>
      </c>
      <c r="D4064" s="15" t="n">
        <v>1666</v>
      </c>
      <c r="E4064" s="1" t="s">
        <v>297</v>
      </c>
      <c r="F4064" s="15" t="n">
        <v>24</v>
      </c>
      <c r="G4064" s="1" t="s">
        <v>47</v>
      </c>
      <c r="H4064" s="15" t="n">
        <v>2110405</v>
      </c>
      <c r="I4064" s="1" t="s">
        <v>35</v>
      </c>
      <c r="J4064" s="15" t="n">
        <v>1735525</v>
      </c>
      <c r="L4064" s="15" t="n">
        <v>5742572</v>
      </c>
      <c r="M4064" s="1" t="s">
        <v>36</v>
      </c>
      <c r="N4064" s="1" t="s">
        <v>37</v>
      </c>
      <c r="P4064" s="15" t="n">
        <v>167</v>
      </c>
      <c r="Q4064" s="1" t="s">
        <v>45</v>
      </c>
      <c r="R4064" s="1" t="s">
        <v>49</v>
      </c>
      <c r="S4064" s="15" t="n">
        <v>1130101</v>
      </c>
      <c r="T4064" s="1" t="s">
        <v>50</v>
      </c>
      <c r="U4064" s="17" t="n">
        <v>2566.6</v>
      </c>
      <c r="W4064" s="17" t="n">
        <v>0</v>
      </c>
      <c r="X4064" s="1" t="s">
        <v>3171</v>
      </c>
      <c r="Z4064" s="1" t="str">
        <f aca="false">IF($T4064="","",IFERROR(INDEX('Resumo Grupos'!$AC$3:$AC$200,MATCH($T4064,'Resumo Grupos'!$AB$3:$AB$200,0)),"n/d"))</f>
        <v>Mercadoria</v>
      </c>
      <c r="AA4064" s="1" t="str">
        <f aca="false">IF($T4064="","",IF(COUNTIF('Resumo Grupos'!$AE$3:$AE$40,$T4064)&gt;0,"NAO","SIM"))</f>
        <v>SIM</v>
      </c>
      <c r="AB4064" s="1" t="str">
        <f aca="false">IFERROR(INDEX('Mov Entradas (Rel 10497)'!$L:$L,MATCH(AC4064,'Mov Entradas (Rel 10497)'!$I:$I,0)),"nao encontrado")</f>
        <v>DUNHILL CARLTON BLEN</v>
      </c>
      <c r="AC4064" s="1" t="n">
        <v>574257</v>
      </c>
    </row>
    <row r="4065" customFormat="false" ht="12.75" hidden="false" customHeight="true" outlineLevel="0" collapsed="false">
      <c r="A4065" s="15" t="n">
        <v>3</v>
      </c>
      <c r="B4065" s="16" t="n">
        <v>46298</v>
      </c>
      <c r="C4065" s="16" t="n">
        <v>46298</v>
      </c>
      <c r="D4065" s="15" t="n">
        <v>10043</v>
      </c>
      <c r="E4065" s="1" t="s">
        <v>130</v>
      </c>
      <c r="F4065" s="15" t="n">
        <v>13</v>
      </c>
      <c r="G4065" s="1" t="s">
        <v>94</v>
      </c>
      <c r="H4065" s="15" t="n">
        <v>2110101</v>
      </c>
      <c r="I4065" s="1" t="s">
        <v>48</v>
      </c>
      <c r="J4065" s="15" t="n">
        <v>1805685</v>
      </c>
      <c r="L4065" s="15" t="n">
        <v>1018</v>
      </c>
      <c r="M4065" s="1" t="s">
        <v>36</v>
      </c>
      <c r="N4065" s="1" t="s">
        <v>67</v>
      </c>
      <c r="P4065" s="15" t="n">
        <v>167</v>
      </c>
      <c r="Q4065" s="1" t="s">
        <v>45</v>
      </c>
      <c r="R4065" s="1" t="s">
        <v>49</v>
      </c>
      <c r="S4065" s="15" t="n">
        <v>1130101</v>
      </c>
      <c r="T4065" s="1" t="s">
        <v>50</v>
      </c>
      <c r="U4065" s="17" t="n">
        <v>180</v>
      </c>
      <c r="W4065" s="17" t="n">
        <v>0</v>
      </c>
      <c r="X4065" s="1" t="s">
        <v>3172</v>
      </c>
      <c r="Z4065" s="1" t="str">
        <f aca="false">IF($T4065="","",IFERROR(INDEX('Resumo Grupos'!$AC$3:$AC$200,MATCH($T4065,'Resumo Grupos'!$AB$3:$AB$200,0)),"n/d"))</f>
        <v>Mercadoria</v>
      </c>
      <c r="AA4065" s="1" t="str">
        <f aca="false">IF($T4065="","",IF(COUNTIF('Resumo Grupos'!$AE$3:$AE$40,$T4065)&gt;0,"NAO","SIM"))</f>
        <v>SIM</v>
      </c>
      <c r="AB4065" s="1" t="str">
        <f aca="false">IFERROR(INDEX('Mov Entradas (Rel 10497)'!$L:$L,MATCH(AC4065,'Mov Entradas (Rel 10497)'!$I:$I,0)),"nao encontrado")</f>
        <v>BRIGADEIRO</v>
      </c>
      <c r="AC4065" s="1" t="n">
        <v>1018</v>
      </c>
    </row>
    <row r="4066" customFormat="false" ht="12.75" hidden="false" customHeight="true" outlineLevel="0" collapsed="false">
      <c r="A4066" s="15" t="n">
        <v>3</v>
      </c>
      <c r="B4066" s="16" t="n">
        <v>46298</v>
      </c>
      <c r="C4066" s="16" t="n">
        <v>46298</v>
      </c>
      <c r="D4066" s="15" t="n">
        <v>389</v>
      </c>
      <c r="E4066" s="1" t="s">
        <v>57</v>
      </c>
      <c r="F4066" s="15" t="n">
        <v>34</v>
      </c>
      <c r="G4066" s="1" t="s">
        <v>34</v>
      </c>
      <c r="H4066" s="15" t="n">
        <v>2110405</v>
      </c>
      <c r="I4066" s="1" t="s">
        <v>35</v>
      </c>
      <c r="J4066" s="15" t="n">
        <v>1793944</v>
      </c>
      <c r="L4066" s="15" t="n">
        <v>273091</v>
      </c>
      <c r="M4066" s="1" t="s">
        <v>36</v>
      </c>
      <c r="N4066" s="1" t="s">
        <v>37</v>
      </c>
      <c r="P4066" s="15" t="n">
        <v>167</v>
      </c>
      <c r="Q4066" s="1" t="s">
        <v>45</v>
      </c>
      <c r="R4066" s="1" t="s">
        <v>39</v>
      </c>
      <c r="S4066" s="15" t="n">
        <v>4210309</v>
      </c>
      <c r="T4066" s="1" t="s">
        <v>42</v>
      </c>
      <c r="U4066" s="17" t="n">
        <v>250</v>
      </c>
      <c r="W4066" s="17" t="n">
        <v>250</v>
      </c>
      <c r="X4066" s="1" t="s">
        <v>3173</v>
      </c>
      <c r="Z4066" s="1" t="str">
        <f aca="false">IF($T4066="","",IFERROR(INDEX('Resumo Grupos'!$AC$3:$AC$200,MATCH($T4066,'Resumo Grupos'!$AB$3:$AB$200,0)),"n/d"))</f>
        <v>Salários</v>
      </c>
      <c r="AA4066" s="1" t="str">
        <f aca="false">IF($T4066="","",IF(COUNTIF('Resumo Grupos'!$AE$3:$AE$40,$T4066)&gt;0,"NAO","SIM"))</f>
        <v>SIM</v>
      </c>
      <c r="AB4066" s="1"/>
      <c r="AC4066" s="1"/>
    </row>
    <row r="4067" customFormat="false" ht="12.75" hidden="false" customHeight="true" outlineLevel="0" collapsed="false">
      <c r="A4067" s="15" t="n">
        <v>3</v>
      </c>
      <c r="B4067" s="16" t="n">
        <v>46277</v>
      </c>
      <c r="C4067" s="16" t="n">
        <v>46298</v>
      </c>
      <c r="D4067" s="15" t="n">
        <v>1695</v>
      </c>
      <c r="E4067" s="1" t="s">
        <v>312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1700871</v>
      </c>
      <c r="L4067" s="15" t="n">
        <v>2048203</v>
      </c>
      <c r="M4067" s="1" t="s">
        <v>36</v>
      </c>
      <c r="N4067" s="1" t="s">
        <v>37</v>
      </c>
      <c r="P4067" s="15" t="n">
        <v>129</v>
      </c>
      <c r="Q4067" s="1" t="s">
        <v>83</v>
      </c>
      <c r="R4067" s="1" t="s">
        <v>49</v>
      </c>
      <c r="S4067" s="15" t="n">
        <v>1130101</v>
      </c>
      <c r="T4067" s="1" t="s">
        <v>50</v>
      </c>
      <c r="U4067" s="17" t="n">
        <v>951.83</v>
      </c>
      <c r="W4067" s="17" t="n">
        <v>951.83</v>
      </c>
      <c r="X4067" s="1" t="s">
        <v>3174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nao encontrado</v>
      </c>
      <c r="AC4067" s="1" t="n">
        <v>20842</v>
      </c>
    </row>
    <row r="4068" customFormat="false" ht="12.75" hidden="false" customHeight="true" outlineLevel="0" collapsed="false">
      <c r="A4068" s="15" t="n">
        <v>3</v>
      </c>
      <c r="B4068" s="16" t="n">
        <v>46284</v>
      </c>
      <c r="C4068" s="16" t="n">
        <v>46298</v>
      </c>
      <c r="D4068" s="15" t="n">
        <v>1695</v>
      </c>
      <c r="E4068" s="1" t="s">
        <v>312</v>
      </c>
      <c r="F4068" s="15" t="n">
        <v>24</v>
      </c>
      <c r="G4068" s="1" t="s">
        <v>47</v>
      </c>
      <c r="H4068" s="15" t="n">
        <v>2110405</v>
      </c>
      <c r="I4068" s="1" t="s">
        <v>35</v>
      </c>
      <c r="J4068" s="15" t="n">
        <v>1734135</v>
      </c>
      <c r="L4068" s="15" t="n">
        <v>206392</v>
      </c>
      <c r="M4068" s="1" t="s">
        <v>36</v>
      </c>
      <c r="N4068" s="1" t="s">
        <v>37</v>
      </c>
      <c r="P4068" s="15" t="n">
        <v>167</v>
      </c>
      <c r="Q4068" s="1" t="s">
        <v>45</v>
      </c>
      <c r="R4068" s="1" t="s">
        <v>49</v>
      </c>
      <c r="S4068" s="15" t="n">
        <v>1130101</v>
      </c>
      <c r="T4068" s="1" t="s">
        <v>50</v>
      </c>
      <c r="U4068" s="17" t="n">
        <v>1018.36</v>
      </c>
      <c r="W4068" s="17" t="n">
        <v>1018.36</v>
      </c>
      <c r="X4068" s="1" t="s">
        <v>3175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1" t="str">
        <f aca="false">IFERROR(INDEX('Mov Entradas (Rel 10497)'!$L:$L,MATCH(AC4068,'Mov Entradas (Rel 10497)'!$I:$I,0)),"nao encontrado")</f>
        <v>CAFE KIMINO 250G</v>
      </c>
      <c r="AC4068" s="1" t="n">
        <v>20639</v>
      </c>
    </row>
    <row r="4069" customFormat="false" ht="12.75" hidden="false" customHeight="true" outlineLevel="0" collapsed="false">
      <c r="A4069" s="15" t="n">
        <v>3</v>
      </c>
      <c r="B4069" s="16" t="n">
        <v>46291</v>
      </c>
      <c r="C4069" s="16" t="n">
        <v>46298</v>
      </c>
      <c r="D4069" s="15" t="n">
        <v>1695</v>
      </c>
      <c r="E4069" s="1" t="s">
        <v>312</v>
      </c>
      <c r="F4069" s="15" t="n">
        <v>34</v>
      </c>
      <c r="G4069" s="1" t="s">
        <v>34</v>
      </c>
      <c r="H4069" s="15" t="n">
        <v>2110405</v>
      </c>
      <c r="I4069" s="1" t="s">
        <v>35</v>
      </c>
      <c r="J4069" s="15" t="n">
        <v>1759631</v>
      </c>
      <c r="L4069" s="15" t="n">
        <v>268396</v>
      </c>
      <c r="M4069" s="1" t="s">
        <v>36</v>
      </c>
      <c r="N4069" s="1" t="s">
        <v>37</v>
      </c>
      <c r="P4069" s="15" t="n">
        <v>167</v>
      </c>
      <c r="Q4069" s="1" t="s">
        <v>45</v>
      </c>
      <c r="R4069" s="1" t="s">
        <v>49</v>
      </c>
      <c r="S4069" s="15" t="n">
        <v>1130101</v>
      </c>
      <c r="T4069" s="1" t="s">
        <v>50</v>
      </c>
      <c r="U4069" s="17" t="n">
        <v>111</v>
      </c>
      <c r="W4069" s="17" t="n">
        <v>111</v>
      </c>
      <c r="X4069" s="1" t="s">
        <v>3176</v>
      </c>
      <c r="Z4069" s="1" t="str">
        <f aca="false">IF($T4069="","",IFERROR(INDEX('Resumo Grupos'!$AC$3:$AC$200,MATCH($T4069,'Resumo Grupos'!$AB$3:$AB$200,0)),"n/d"))</f>
        <v>Mercadoria</v>
      </c>
      <c r="AA4069" s="1" t="str">
        <f aca="false">IF($T4069="","",IF(COUNTIF('Resumo Grupos'!$AE$3:$AE$40,$T4069)&gt;0,"NAO","SIM"))</f>
        <v>SIM</v>
      </c>
      <c r="AB4069" s="1"/>
      <c r="AC4069" s="1"/>
    </row>
    <row r="4070" customFormat="false" ht="12.75" hidden="false" customHeight="true" outlineLevel="0" collapsed="false">
      <c r="A4070" s="15" t="n">
        <v>3</v>
      </c>
      <c r="B4070" s="16" t="n">
        <v>46291</v>
      </c>
      <c r="C4070" s="16" t="n">
        <v>46298</v>
      </c>
      <c r="D4070" s="15" t="n">
        <v>1695</v>
      </c>
      <c r="E4070" s="1" t="s">
        <v>312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1759784</v>
      </c>
      <c r="L4070" s="15" t="n">
        <v>207811</v>
      </c>
      <c r="M4070" s="1" t="s">
        <v>36</v>
      </c>
      <c r="N4070" s="1" t="s">
        <v>37</v>
      </c>
      <c r="P4070" s="15" t="n">
        <v>167</v>
      </c>
      <c r="Q4070" s="1" t="s">
        <v>45</v>
      </c>
      <c r="R4070" s="1" t="s">
        <v>49</v>
      </c>
      <c r="S4070" s="15" t="n">
        <v>1130101</v>
      </c>
      <c r="T4070" s="1" t="s">
        <v>50</v>
      </c>
      <c r="U4070" s="17" t="n">
        <v>906.94</v>
      </c>
      <c r="W4070" s="17" t="n">
        <v>906.94</v>
      </c>
      <c r="X4070" s="1" t="s">
        <v>3177</v>
      </c>
      <c r="Z4070" s="1" t="str">
        <f aca="false">IF($T4070="","",IFERROR(INDEX('Resumo Grupos'!$AC$3:$AC$200,MATCH($T4070,'Resumo Grupos'!$AB$3:$AB$200,0)),"n/d"))</f>
        <v>Mercadoria</v>
      </c>
      <c r="AA4070" s="1" t="str">
        <f aca="false">IF($T4070="","",IF(COUNTIF('Resumo Grupos'!$AE$3:$AE$40,$T4070)&gt;0,"NAO","SIM"))</f>
        <v>SIM</v>
      </c>
      <c r="AB4070" s="1"/>
      <c r="AC4070" s="1"/>
    </row>
    <row r="4071" customFormat="false" ht="12.75" hidden="false" customHeight="true" outlineLevel="0" collapsed="false">
      <c r="A4071" s="15" t="n">
        <v>3</v>
      </c>
      <c r="B4071" s="16" t="n">
        <v>46276</v>
      </c>
      <c r="C4071" s="16" t="n">
        <v>46298</v>
      </c>
      <c r="D4071" s="15" t="n">
        <v>1608</v>
      </c>
      <c r="E4071" s="1" t="s">
        <v>65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1705957</v>
      </c>
      <c r="L4071" s="15" t="n">
        <v>17285252</v>
      </c>
      <c r="M4071" s="1" t="s">
        <v>36</v>
      </c>
      <c r="N4071" s="1" t="s">
        <v>37</v>
      </c>
      <c r="P4071" s="15" t="n">
        <v>129</v>
      </c>
      <c r="Q4071" s="1" t="s">
        <v>83</v>
      </c>
      <c r="R4071" s="1" t="s">
        <v>49</v>
      </c>
      <c r="S4071" s="15" t="n">
        <v>1130101</v>
      </c>
      <c r="T4071" s="1" t="s">
        <v>50</v>
      </c>
      <c r="U4071" s="17" t="n">
        <v>1213.57</v>
      </c>
      <c r="W4071" s="17" t="n">
        <v>1213.57</v>
      </c>
      <c r="X4071" s="1" t="s">
        <v>3178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NISSIN LAMEN SUAVE TOMATE</v>
      </c>
      <c r="AC4071" s="1" t="n">
        <v>1728525</v>
      </c>
    </row>
    <row r="4072" customFormat="false" ht="12.75" hidden="false" customHeight="true" outlineLevel="0" collapsed="false">
      <c r="A4072" s="15" t="n">
        <v>3</v>
      </c>
      <c r="B4072" s="16" t="n">
        <v>46284</v>
      </c>
      <c r="C4072" s="16" t="n">
        <v>46298</v>
      </c>
      <c r="D4072" s="15" t="n">
        <v>1681</v>
      </c>
      <c r="E4072" s="1" t="s">
        <v>1800</v>
      </c>
      <c r="F4072" s="15" t="n">
        <v>24</v>
      </c>
      <c r="G4072" s="1" t="s">
        <v>47</v>
      </c>
      <c r="H4072" s="15" t="n">
        <v>2110405</v>
      </c>
      <c r="I4072" s="1" t="s">
        <v>35</v>
      </c>
      <c r="J4072" s="15" t="n">
        <v>1724609</v>
      </c>
      <c r="L4072" s="15" t="n">
        <v>398321</v>
      </c>
      <c r="M4072" s="1" t="s">
        <v>36</v>
      </c>
      <c r="N4072" s="1" t="s">
        <v>37</v>
      </c>
      <c r="P4072" s="15" t="n">
        <v>129</v>
      </c>
      <c r="Q4072" s="1" t="s">
        <v>83</v>
      </c>
      <c r="R4072" s="1" t="s">
        <v>49</v>
      </c>
      <c r="S4072" s="15" t="n">
        <v>1130101</v>
      </c>
      <c r="T4072" s="1" t="s">
        <v>50</v>
      </c>
      <c r="U4072" s="17" t="n">
        <v>1192.08</v>
      </c>
      <c r="W4072" s="17" t="n">
        <v>1192.08</v>
      </c>
      <c r="X4072" s="1" t="s">
        <v>3179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1" t="str">
        <f aca="false">IFERROR(INDEX('Mov Entradas (Rel 10497)'!$L:$L,MATCH(AC4072,'Mov Entradas (Rel 10497)'!$I:$I,0)),"nao encontrado")</f>
        <v>FANTA UVA LATA 350ML</v>
      </c>
      <c r="AC4072" s="1" t="n">
        <v>39832</v>
      </c>
    </row>
    <row r="4073" customFormat="false" ht="12.75" hidden="false" customHeight="true" outlineLevel="0" collapsed="false">
      <c r="A4073" s="15" t="n">
        <v>3</v>
      </c>
      <c r="B4073" s="16" t="n">
        <v>46283</v>
      </c>
      <c r="C4073" s="16" t="n">
        <v>46298</v>
      </c>
      <c r="D4073" s="15" t="n">
        <v>1665</v>
      </c>
      <c r="E4073" s="1" t="s">
        <v>1243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1723934</v>
      </c>
      <c r="L4073" s="15" t="n">
        <v>138669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243</v>
      </c>
      <c r="W4073" s="17" t="n">
        <v>243</v>
      </c>
      <c r="X4073" s="1" t="s">
        <v>3180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1" t="str">
        <f aca="false">IFERROR(INDEX('Mov Entradas (Rel 10497)'!$L:$L,MATCH(AC4073,'Mov Entradas (Rel 10497)'!$I:$I,0)),"nao encontrado")</f>
        <v>REQUEIJÃO CATUPIRY C</v>
      </c>
      <c r="AC4073" s="1" t="n">
        <v>138669</v>
      </c>
    </row>
    <row r="4074" customFormat="false" ht="12.75" hidden="false" customHeight="true" outlineLevel="0" collapsed="false">
      <c r="A4074" s="15" t="n">
        <v>3</v>
      </c>
      <c r="B4074" s="16" t="n">
        <v>46279</v>
      </c>
      <c r="C4074" s="16" t="n">
        <v>46298</v>
      </c>
      <c r="D4074" s="15" t="n">
        <v>1672</v>
      </c>
      <c r="E4074" s="1" t="s">
        <v>90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1734301</v>
      </c>
      <c r="L4074" s="15" t="n">
        <v>14509432</v>
      </c>
      <c r="M4074" s="1" t="s">
        <v>36</v>
      </c>
      <c r="N4074" s="1" t="s">
        <v>37</v>
      </c>
      <c r="P4074" s="15" t="n">
        <v>167</v>
      </c>
      <c r="Q4074" s="1" t="s">
        <v>45</v>
      </c>
      <c r="R4074" s="1" t="s">
        <v>49</v>
      </c>
      <c r="S4074" s="15" t="n">
        <v>1130101</v>
      </c>
      <c r="T4074" s="1" t="s">
        <v>50</v>
      </c>
      <c r="U4074" s="17" t="n">
        <v>599</v>
      </c>
      <c r="W4074" s="17" t="n">
        <v>599</v>
      </c>
      <c r="X4074" s="1" t="s">
        <v>3181</v>
      </c>
      <c r="Z4074" s="1" t="str">
        <f aca="false">IF($T4074="","",IFERROR(INDEX('Resumo Grupos'!$AC$3:$AC$200,MATCH($T4074,'Resumo Grupos'!$AB$3:$AB$200,0)),"n/d"))</f>
        <v>Mercadoria</v>
      </c>
      <c r="AA4074" s="1" t="str">
        <f aca="false">IF($T4074="","",IF(COUNTIF('Resumo Grupos'!$AE$3:$AE$40,$T4074)&gt;0,"NAO","SIM"))</f>
        <v>SIM</v>
      </c>
      <c r="AB4074" s="1" t="str">
        <f aca="false">IFERROR(INDEX('Mov Entradas (Rel 10497)'!$L:$L,MATCH(AC4074,'Mov Entradas (Rel 10497)'!$I:$I,0)),"nao encontrado")</f>
        <v>AGUAYARA GALAO 20L</v>
      </c>
      <c r="AC4074" s="1" t="n">
        <v>1450943</v>
      </c>
    </row>
    <row r="4075" customFormat="false" ht="12.75" hidden="false" customHeight="true" outlineLevel="0" collapsed="false">
      <c r="A4075" s="15" t="n">
        <v>3</v>
      </c>
      <c r="B4075" s="16" t="n">
        <v>46279</v>
      </c>
      <c r="C4075" s="16" t="n">
        <v>46298</v>
      </c>
      <c r="D4075" s="15" t="n">
        <v>1672</v>
      </c>
      <c r="E4075" s="1" t="s">
        <v>90</v>
      </c>
      <c r="F4075" s="15" t="n">
        <v>24</v>
      </c>
      <c r="G4075" s="1" t="s">
        <v>47</v>
      </c>
      <c r="H4075" s="15" t="n">
        <v>2110405</v>
      </c>
      <c r="I4075" s="1" t="s">
        <v>35</v>
      </c>
      <c r="J4075" s="15" t="n">
        <v>1734341</v>
      </c>
      <c r="L4075" s="15" t="n">
        <v>14509422</v>
      </c>
      <c r="M4075" s="1" t="s">
        <v>36</v>
      </c>
      <c r="N4075" s="1" t="s">
        <v>37</v>
      </c>
      <c r="P4075" s="15" t="n">
        <v>167</v>
      </c>
      <c r="Q4075" s="1" t="s">
        <v>45</v>
      </c>
      <c r="R4075" s="1" t="s">
        <v>49</v>
      </c>
      <c r="S4075" s="15" t="n">
        <v>1130101</v>
      </c>
      <c r="T4075" s="1" t="s">
        <v>50</v>
      </c>
      <c r="U4075" s="17" t="n">
        <v>897.4</v>
      </c>
      <c r="W4075" s="17" t="n">
        <v>897.4</v>
      </c>
      <c r="X4075" s="1" t="s">
        <v>3182</v>
      </c>
      <c r="Z4075" s="1" t="str">
        <f aca="false">IF($T4075="","",IFERROR(INDEX('Resumo Grupos'!$AC$3:$AC$200,MATCH($T4075,'Resumo Grupos'!$AB$3:$AB$200,0)),"n/d"))</f>
        <v>Mercadoria</v>
      </c>
      <c r="AA4075" s="1" t="str">
        <f aca="false">IF($T4075="","",IF(COUNTIF('Resumo Grupos'!$AE$3:$AE$40,$T4075)&gt;0,"NAO","SIM"))</f>
        <v>SIM</v>
      </c>
      <c r="AB4075" s="1" t="str">
        <f aca="false">IFERROR(INDEX('Mov Entradas (Rel 10497)'!$L:$L,MATCH(AC4075,'Mov Entradas (Rel 10497)'!$I:$I,0)),"nao encontrado")</f>
        <v>REFRIG MAGISTRAL 2L</v>
      </c>
      <c r="AC4075" s="1" t="n">
        <v>1450942</v>
      </c>
    </row>
    <row r="4076" customFormat="false" ht="12.75" hidden="false" customHeight="true" outlineLevel="0" collapsed="false">
      <c r="A4076" s="15" t="n">
        <v>3</v>
      </c>
      <c r="B4076" s="16" t="n">
        <v>46284</v>
      </c>
      <c r="C4076" s="16" t="n">
        <v>46298</v>
      </c>
      <c r="D4076" s="15" t="n">
        <v>1625</v>
      </c>
      <c r="E4076" s="1" t="s">
        <v>405</v>
      </c>
      <c r="F4076" s="15" t="n">
        <v>24</v>
      </c>
      <c r="G4076" s="1" t="s">
        <v>47</v>
      </c>
      <c r="H4076" s="15" t="n">
        <v>2110405</v>
      </c>
      <c r="I4076" s="1" t="s">
        <v>35</v>
      </c>
      <c r="J4076" s="15" t="n">
        <v>1749510</v>
      </c>
      <c r="L4076" s="15" t="n">
        <v>154102</v>
      </c>
      <c r="M4076" s="1" t="s">
        <v>36</v>
      </c>
      <c r="N4076" s="1" t="s">
        <v>37</v>
      </c>
      <c r="P4076" s="15" t="n">
        <v>167</v>
      </c>
      <c r="Q4076" s="1" t="s">
        <v>45</v>
      </c>
      <c r="R4076" s="1" t="s">
        <v>49</v>
      </c>
      <c r="S4076" s="15" t="n">
        <v>1130101</v>
      </c>
      <c r="T4076" s="1" t="s">
        <v>50</v>
      </c>
      <c r="U4076" s="17" t="n">
        <v>2466.4</v>
      </c>
      <c r="W4076" s="17" t="n">
        <v>2466.4</v>
      </c>
      <c r="X4076" s="1" t="s">
        <v>3183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1" t="str">
        <f aca="false">IFERROR(INDEX('Mov Entradas (Rel 10497)'!$L:$L,MATCH(AC4076,'Mov Entradas (Rel 10497)'!$I:$I,0)),"nao encontrado")</f>
        <v>TRASEIRO DE BOI L1</v>
      </c>
      <c r="AC4076" s="1" t="n">
        <v>15410</v>
      </c>
    </row>
    <row r="4077" customFormat="false" ht="12.75" hidden="false" customHeight="true" outlineLevel="0" collapsed="false">
      <c r="A4077" s="15" t="n">
        <v>3</v>
      </c>
      <c r="B4077" s="16" t="n">
        <v>46298</v>
      </c>
      <c r="C4077" s="16" t="n">
        <v>46298</v>
      </c>
      <c r="D4077" s="15" t="n">
        <v>42</v>
      </c>
      <c r="E4077" s="1" t="s">
        <v>93</v>
      </c>
      <c r="F4077" s="15" t="n">
        <v>13</v>
      </c>
      <c r="G4077" s="1" t="s">
        <v>94</v>
      </c>
      <c r="H4077" s="15" t="n">
        <v>2110101</v>
      </c>
      <c r="I4077" s="1" t="s">
        <v>48</v>
      </c>
      <c r="J4077" s="15" t="n">
        <v>1793749</v>
      </c>
      <c r="L4077" s="15" t="n">
        <v>4706</v>
      </c>
      <c r="M4077" s="1" t="s">
        <v>36</v>
      </c>
      <c r="N4077" s="1" t="s">
        <v>67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322</v>
      </c>
      <c r="W4077" s="17" t="n">
        <v>0</v>
      </c>
      <c r="X4077" s="1" t="s">
        <v>1004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1"/>
      <c r="AC4077" s="1"/>
    </row>
    <row r="4078" customFormat="false" ht="12.75" hidden="false" customHeight="true" outlineLevel="0" collapsed="false">
      <c r="A4078" s="15" t="n">
        <v>3</v>
      </c>
      <c r="B4078" s="16" t="n">
        <v>46231</v>
      </c>
      <c r="C4078" s="16" t="n">
        <v>46299</v>
      </c>
      <c r="D4078" s="15" t="n">
        <v>33</v>
      </c>
      <c r="E4078" s="1" t="s">
        <v>98</v>
      </c>
      <c r="F4078" s="15" t="n">
        <v>34</v>
      </c>
      <c r="G4078" s="1" t="s">
        <v>34</v>
      </c>
      <c r="H4078" s="15" t="n">
        <v>2110405</v>
      </c>
      <c r="I4078" s="1" t="s">
        <v>35</v>
      </c>
      <c r="J4078" s="15" t="n">
        <v>1464721</v>
      </c>
      <c r="L4078" s="15" t="n">
        <v>227878</v>
      </c>
      <c r="M4078" s="1" t="s">
        <v>201</v>
      </c>
      <c r="N4078" s="1" t="s">
        <v>37</v>
      </c>
      <c r="P4078" s="15" t="n">
        <v>101</v>
      </c>
      <c r="Q4078" s="1" t="s">
        <v>59</v>
      </c>
      <c r="R4078" s="1" t="s">
        <v>340</v>
      </c>
      <c r="S4078" s="15" t="n">
        <v>2210202</v>
      </c>
      <c r="T4078" s="1" t="s">
        <v>340</v>
      </c>
      <c r="U4078" s="17" t="n">
        <v>1000</v>
      </c>
      <c r="W4078" s="17" t="n">
        <v>1000</v>
      </c>
      <c r="X4078" s="1" t="s">
        <v>341</v>
      </c>
      <c r="Z4078" s="1" t="str">
        <f aca="false">IF($T4078="","",IFERROR(INDEX('Resumo Grupos'!$AC$3:$AC$200,MATCH($T4078,'Resumo Grupos'!$AB$3:$AB$200,0)),"n/d"))</f>
        <v>Empréstimo</v>
      </c>
      <c r="AA4078" s="1" t="str">
        <f aca="false">IF($T4078="","",IF(COUNTIF('Resumo Grupos'!$AE$3:$AE$40,$T4078)&gt;0,"NAO","SIM"))</f>
        <v>SIM</v>
      </c>
      <c r="AB4078" s="1"/>
      <c r="AC4078" s="1"/>
    </row>
    <row r="4079" customFormat="false" ht="12.75" hidden="false" customHeight="true" outlineLevel="0" collapsed="false">
      <c r="A4079" s="15" t="n">
        <v>3</v>
      </c>
      <c r="B4079" s="16" t="n">
        <v>46234</v>
      </c>
      <c r="C4079" s="16" t="n">
        <v>46299</v>
      </c>
      <c r="D4079" s="15" t="n">
        <v>519</v>
      </c>
      <c r="E4079" s="1" t="s">
        <v>273</v>
      </c>
      <c r="F4079" s="15" t="n">
        <v>34</v>
      </c>
      <c r="G4079" s="1" t="s">
        <v>34</v>
      </c>
      <c r="H4079" s="15" t="n">
        <v>2110405</v>
      </c>
      <c r="I4079" s="1" t="s">
        <v>35</v>
      </c>
      <c r="J4079" s="15" t="n">
        <v>1477410</v>
      </c>
      <c r="L4079" s="15" t="n">
        <v>229713</v>
      </c>
      <c r="M4079" s="1" t="s">
        <v>339</v>
      </c>
      <c r="N4079" s="1" t="s">
        <v>37</v>
      </c>
      <c r="P4079" s="15" t="n">
        <v>101</v>
      </c>
      <c r="Q4079" s="1" t="s">
        <v>59</v>
      </c>
      <c r="R4079" s="1" t="s">
        <v>340</v>
      </c>
      <c r="S4079" s="15" t="n">
        <v>2210203</v>
      </c>
      <c r="T4079" s="1" t="s">
        <v>2113</v>
      </c>
      <c r="U4079" s="17" t="n">
        <v>50000</v>
      </c>
      <c r="W4079" s="17" t="n">
        <v>0</v>
      </c>
      <c r="X4079" s="1" t="s">
        <v>2114</v>
      </c>
      <c r="Z4079" s="1" t="str">
        <f aca="false">IF($T4079="","",IFERROR(INDEX('Resumo Grupos'!$AC$3:$AC$200,MATCH($T4079,'Resumo Grupos'!$AB$3:$AB$200,0)),"n/d"))</f>
        <v>Empréstimo</v>
      </c>
      <c r="AA4079" s="1" t="str">
        <f aca="false">IF($T4079="","",IF(COUNTIF('Resumo Grupos'!$AE$3:$AE$40,$T4079)&gt;0,"NAO","SIM"))</f>
        <v>NAO</v>
      </c>
      <c r="AB4079" s="1"/>
      <c r="AC4079" s="1"/>
    </row>
    <row r="4080" customFormat="false" ht="12.75" hidden="false" customHeight="true" outlineLevel="0" collapsed="false">
      <c r="A4080" s="15" t="n">
        <v>3</v>
      </c>
      <c r="B4080" s="16" t="n">
        <v>46300</v>
      </c>
      <c r="C4080" s="16" t="n">
        <v>46300</v>
      </c>
      <c r="D4080" s="15" t="n">
        <v>10070</v>
      </c>
      <c r="E4080" s="1" t="s">
        <v>44</v>
      </c>
      <c r="F4080" s="15" t="n">
        <v>7</v>
      </c>
      <c r="G4080" s="1" t="s">
        <v>246</v>
      </c>
      <c r="H4080" s="15" t="n">
        <v>2110405</v>
      </c>
      <c r="I4080" s="1" t="s">
        <v>35</v>
      </c>
      <c r="J4080" s="15" t="n">
        <v>1809775</v>
      </c>
      <c r="L4080" s="15" t="n">
        <v>275293</v>
      </c>
      <c r="M4080" s="1" t="s">
        <v>36</v>
      </c>
      <c r="N4080" s="1" t="s">
        <v>37</v>
      </c>
      <c r="P4080" s="15" t="n">
        <v>167</v>
      </c>
      <c r="Q4080" s="1" t="s">
        <v>45</v>
      </c>
      <c r="R4080" s="1" t="s">
        <v>39</v>
      </c>
      <c r="S4080" s="15" t="n">
        <v>4210301</v>
      </c>
      <c r="T4080" s="1" t="s">
        <v>247</v>
      </c>
      <c r="U4080" s="17" t="n">
        <v>577.95</v>
      </c>
      <c r="W4080" s="17" t="n">
        <v>0</v>
      </c>
      <c r="X4080" s="1" t="s">
        <v>2576</v>
      </c>
      <c r="Z4080" s="1" t="str">
        <f aca="false">IF($T4080="","",IFERROR(INDEX('Resumo Grupos'!$AC$3:$AC$200,MATCH($T4080,'Resumo Grupos'!$AB$3:$AB$200,0)),"n/d"))</f>
        <v>Salários</v>
      </c>
      <c r="AA4080" s="1" t="str">
        <f aca="false">IF($T4080="","",IF(COUNTIF('Resumo Grupos'!$AE$3:$AE$40,$T4080)&gt;0,"NAO","SIM"))</f>
        <v>SIM</v>
      </c>
      <c r="AB4080" s="1"/>
      <c r="AC4080" s="1"/>
    </row>
    <row r="4081" customFormat="false" ht="12.75" hidden="false" customHeight="true" outlineLevel="0" collapsed="false">
      <c r="A4081" s="15" t="n">
        <v>3</v>
      </c>
      <c r="B4081" s="16" t="n">
        <v>46300</v>
      </c>
      <c r="C4081" s="16" t="n">
        <v>46300</v>
      </c>
      <c r="D4081" s="15" t="n">
        <v>10070</v>
      </c>
      <c r="E4081" s="1" t="s">
        <v>44</v>
      </c>
      <c r="F4081" s="15" t="n">
        <v>34</v>
      </c>
      <c r="G4081" s="1" t="s">
        <v>34</v>
      </c>
      <c r="H4081" s="15" t="n">
        <v>2110405</v>
      </c>
      <c r="I4081" s="1" t="s">
        <v>35</v>
      </c>
      <c r="J4081" s="15" t="n">
        <v>1809839</v>
      </c>
      <c r="L4081" s="15" t="n">
        <v>275323</v>
      </c>
      <c r="M4081" s="1" t="s">
        <v>36</v>
      </c>
      <c r="N4081" s="1" t="s">
        <v>37</v>
      </c>
      <c r="P4081" s="15" t="n">
        <v>167</v>
      </c>
      <c r="Q4081" s="1" t="s">
        <v>45</v>
      </c>
      <c r="R4081" s="1" t="s">
        <v>39</v>
      </c>
      <c r="S4081" s="15" t="n">
        <v>4210301</v>
      </c>
      <c r="T4081" s="1" t="s">
        <v>247</v>
      </c>
      <c r="U4081" s="17" t="n">
        <v>1360.03</v>
      </c>
      <c r="W4081" s="17" t="n">
        <v>1360.03</v>
      </c>
      <c r="X4081" s="1" t="s">
        <v>3184</v>
      </c>
      <c r="Z4081" s="1" t="str">
        <f aca="false">IF($T4081="","",IFERROR(INDEX('Resumo Grupos'!$AC$3:$AC$200,MATCH($T4081,'Resumo Grupos'!$AB$3:$AB$200,0)),"n/d"))</f>
        <v>Salários</v>
      </c>
      <c r="AA4081" s="1" t="str">
        <f aca="false">IF($T4081="","",IF(COUNTIF('Resumo Grupos'!$AE$3:$AE$40,$T4081)&gt;0,"NAO","SIM"))</f>
        <v>SIM</v>
      </c>
      <c r="AB4081" s="1"/>
      <c r="AC4081" s="1"/>
    </row>
    <row r="4082" customFormat="false" ht="12.75" hidden="false" customHeight="true" outlineLevel="0" collapsed="false">
      <c r="A4082" s="15" t="n">
        <v>3</v>
      </c>
      <c r="B4082" s="16" t="n">
        <v>46300</v>
      </c>
      <c r="C4082" s="16" t="n">
        <v>46300</v>
      </c>
      <c r="D4082" s="15" t="n">
        <v>10053</v>
      </c>
      <c r="E4082" s="1" t="s">
        <v>45</v>
      </c>
      <c r="F4082" s="15" t="n">
        <v>11</v>
      </c>
      <c r="G4082" s="1" t="s">
        <v>256</v>
      </c>
      <c r="H4082" s="15" t="n">
        <v>2110405</v>
      </c>
      <c r="I4082" s="1" t="s">
        <v>35</v>
      </c>
      <c r="J4082" s="15" t="n">
        <v>1809698</v>
      </c>
      <c r="L4082" s="15" t="n">
        <v>275288</v>
      </c>
      <c r="M4082" s="1" t="s">
        <v>36</v>
      </c>
      <c r="N4082" s="1" t="s">
        <v>37</v>
      </c>
      <c r="P4082" s="15" t="n">
        <v>167</v>
      </c>
      <c r="Q4082" s="1" t="s">
        <v>45</v>
      </c>
      <c r="R4082" s="1" t="s">
        <v>49</v>
      </c>
      <c r="S4082" s="15" t="n">
        <v>1130101</v>
      </c>
      <c r="T4082" s="1" t="s">
        <v>50</v>
      </c>
      <c r="U4082" s="17" t="n">
        <v>200</v>
      </c>
      <c r="W4082" s="17" t="n">
        <v>200</v>
      </c>
      <c r="X4082" s="1" t="s">
        <v>3185</v>
      </c>
      <c r="Z4082" s="1" t="str">
        <f aca="false">IF($T4082="","",IFERROR(INDEX('Resumo Grupos'!$AC$3:$AC$200,MATCH($T4082,'Resumo Grupos'!$AB$3:$AB$200,0)),"n/d"))</f>
        <v>Mercadoria</v>
      </c>
      <c r="AA4082" s="1" t="str">
        <f aca="false">IF($T4082="","",IF(COUNTIF('Resumo Grupos'!$AE$3:$AE$40,$T4082)&gt;0,"NAO","SIM"))</f>
        <v>SIM</v>
      </c>
      <c r="AB4082" s="1"/>
      <c r="AC4082" s="1"/>
    </row>
    <row r="4083" customFormat="false" ht="12.75" hidden="false" customHeight="true" outlineLevel="0" collapsed="false">
      <c r="A4083" s="15" t="n">
        <v>3</v>
      </c>
      <c r="B4083" s="16" t="n">
        <v>46300</v>
      </c>
      <c r="C4083" s="16" t="n">
        <v>46300</v>
      </c>
      <c r="D4083" s="15" t="n">
        <v>10053</v>
      </c>
      <c r="E4083" s="1" t="s">
        <v>45</v>
      </c>
      <c r="F4083" s="15" t="n">
        <v>7</v>
      </c>
      <c r="G4083" s="1" t="s">
        <v>246</v>
      </c>
      <c r="H4083" s="15" t="n">
        <v>2110405</v>
      </c>
      <c r="I4083" s="1" t="s">
        <v>35</v>
      </c>
      <c r="J4083" s="15" t="n">
        <v>1809783</v>
      </c>
      <c r="L4083" s="15" t="n">
        <v>275297</v>
      </c>
      <c r="M4083" s="1" t="s">
        <v>36</v>
      </c>
      <c r="N4083" s="1" t="s">
        <v>37</v>
      </c>
      <c r="P4083" s="15" t="n">
        <v>167</v>
      </c>
      <c r="Q4083" s="1" t="s">
        <v>45</v>
      </c>
      <c r="R4083" s="1" t="s">
        <v>39</v>
      </c>
      <c r="S4083" s="15" t="n">
        <v>4210301</v>
      </c>
      <c r="T4083" s="1" t="s">
        <v>247</v>
      </c>
      <c r="U4083" s="17" t="n">
        <v>520.18</v>
      </c>
      <c r="W4083" s="17" t="n">
        <v>0</v>
      </c>
      <c r="X4083" s="1" t="s">
        <v>2576</v>
      </c>
      <c r="Z4083" s="1" t="str">
        <f aca="false">IF($T4083="","",IFERROR(INDEX('Resumo Grupos'!$AC$3:$AC$200,MATCH($T4083,'Resumo Grupos'!$AB$3:$AB$200,0)),"n/d"))</f>
        <v>Salários</v>
      </c>
      <c r="AA4083" s="1" t="str">
        <f aca="false">IF($T4083="","",IF(COUNTIF('Resumo Grupos'!$AE$3:$AE$40,$T4083)&gt;0,"NAO","SIM"))</f>
        <v>SIM</v>
      </c>
      <c r="AB4083" s="1"/>
      <c r="AC4083" s="1"/>
    </row>
    <row r="4084" customFormat="false" ht="12.75" hidden="false" customHeight="true" outlineLevel="0" collapsed="false">
      <c r="A4084" s="15" t="n">
        <v>3</v>
      </c>
      <c r="B4084" s="16" t="n">
        <v>46300</v>
      </c>
      <c r="C4084" s="16" t="n">
        <v>46300</v>
      </c>
      <c r="D4084" s="15" t="n">
        <v>10053</v>
      </c>
      <c r="E4084" s="1" t="s">
        <v>45</v>
      </c>
      <c r="F4084" s="15" t="n">
        <v>34</v>
      </c>
      <c r="G4084" s="1" t="s">
        <v>34</v>
      </c>
      <c r="H4084" s="15" t="n">
        <v>2110405</v>
      </c>
      <c r="I4084" s="1" t="s">
        <v>35</v>
      </c>
      <c r="J4084" s="15" t="n">
        <v>1809843</v>
      </c>
      <c r="L4084" s="15" t="n">
        <v>275324</v>
      </c>
      <c r="M4084" s="1" t="s">
        <v>36</v>
      </c>
      <c r="N4084" s="1" t="s">
        <v>37</v>
      </c>
      <c r="P4084" s="15" t="n">
        <v>167</v>
      </c>
      <c r="Q4084" s="1" t="s">
        <v>45</v>
      </c>
      <c r="R4084" s="1" t="s">
        <v>39</v>
      </c>
      <c r="S4084" s="15" t="n">
        <v>4210301</v>
      </c>
      <c r="T4084" s="1" t="s">
        <v>247</v>
      </c>
      <c r="U4084" s="17" t="n">
        <v>1189</v>
      </c>
      <c r="W4084" s="17" t="n">
        <v>1189</v>
      </c>
      <c r="X4084" s="1" t="s">
        <v>3184</v>
      </c>
      <c r="Z4084" s="1" t="str">
        <f aca="false">IF($T4084="","",IFERROR(INDEX('Resumo Grupos'!$AC$3:$AC$200,MATCH($T4084,'Resumo Grupos'!$AB$3:$AB$200,0)),"n/d"))</f>
        <v>Salários</v>
      </c>
      <c r="AA4084" s="1" t="str">
        <f aca="false">IF($T4084="","",IF(COUNTIF('Resumo Grupos'!$AE$3:$AE$40,$T4084)&gt;0,"NAO","SIM"))</f>
        <v>SIM</v>
      </c>
      <c r="AB4084" s="1"/>
      <c r="AC4084" s="1"/>
    </row>
    <row r="4085" customFormat="false" ht="12.75" hidden="false" customHeight="true" outlineLevel="0" collapsed="false">
      <c r="A4085" s="15" t="n">
        <v>3</v>
      </c>
      <c r="B4085" s="16" t="n">
        <v>46279</v>
      </c>
      <c r="C4085" s="16" t="n">
        <v>46300</v>
      </c>
      <c r="D4085" s="15" t="n">
        <v>1706</v>
      </c>
      <c r="E4085" s="1" t="s">
        <v>46</v>
      </c>
      <c r="F4085" s="15" t="n">
        <v>24</v>
      </c>
      <c r="G4085" s="1" t="s">
        <v>47</v>
      </c>
      <c r="H4085" s="15" t="n">
        <v>2110405</v>
      </c>
      <c r="I4085" s="1" t="s">
        <v>35</v>
      </c>
      <c r="J4085" s="15" t="n">
        <v>1715536</v>
      </c>
      <c r="L4085" s="15" t="n">
        <v>2075811</v>
      </c>
      <c r="M4085" s="1" t="s">
        <v>36</v>
      </c>
      <c r="N4085" s="1" t="s">
        <v>37</v>
      </c>
      <c r="P4085" s="15" t="n">
        <v>167</v>
      </c>
      <c r="Q4085" s="1" t="s">
        <v>45</v>
      </c>
      <c r="R4085" s="1" t="s">
        <v>49</v>
      </c>
      <c r="S4085" s="15" t="n">
        <v>1130101</v>
      </c>
      <c r="T4085" s="1" t="s">
        <v>50</v>
      </c>
      <c r="U4085" s="17" t="n">
        <v>747.08</v>
      </c>
      <c r="W4085" s="17" t="n">
        <v>747.08</v>
      </c>
      <c r="X4085" s="1" t="s">
        <v>3186</v>
      </c>
      <c r="Z4085" s="1" t="str">
        <f aca="false">IF($T4085="","",IFERROR(INDEX('Resumo Grupos'!$AC$3:$AC$200,MATCH($T4085,'Resumo Grupos'!$AB$3:$AB$200,0)),"n/d"))</f>
        <v>Mercadoria</v>
      </c>
      <c r="AA4085" s="1" t="str">
        <f aca="false">IF($T4085="","",IF(COUNTIF('Resumo Grupos'!$AE$3:$AE$40,$T4085)&gt;0,"NAO","SIM"))</f>
        <v>SIM</v>
      </c>
      <c r="AB4085" s="1" t="str">
        <f aca="false">IFERROR(INDEX('Mov Entradas (Rel 10497)'!$L:$L,MATCH(AC4085,'Mov Entradas (Rel 10497)'!$I:$I,0)),"nao encontrado")</f>
        <v>nao encontrado</v>
      </c>
      <c r="AC4085" s="1" t="n">
        <v>2075581</v>
      </c>
    </row>
    <row r="4086" customFormat="false" ht="12.75" hidden="false" customHeight="true" outlineLevel="0" collapsed="false">
      <c r="A4086" s="15" t="n">
        <v>3</v>
      </c>
      <c r="B4086" s="16" t="n">
        <v>46300</v>
      </c>
      <c r="C4086" s="16" t="n">
        <v>46300</v>
      </c>
      <c r="D4086" s="15" t="n">
        <v>389</v>
      </c>
      <c r="E4086" s="1" t="s">
        <v>57</v>
      </c>
      <c r="F4086" s="15" t="n">
        <v>7</v>
      </c>
      <c r="G4086" s="1" t="s">
        <v>246</v>
      </c>
      <c r="H4086" s="15" t="n">
        <v>2110405</v>
      </c>
      <c r="I4086" s="1" t="s">
        <v>35</v>
      </c>
      <c r="J4086" s="15" t="n">
        <v>1809786</v>
      </c>
      <c r="L4086" s="15" t="n">
        <v>275298</v>
      </c>
      <c r="M4086" s="1" t="s">
        <v>36</v>
      </c>
      <c r="N4086" s="1" t="s">
        <v>37</v>
      </c>
      <c r="P4086" s="15" t="n">
        <v>167</v>
      </c>
      <c r="Q4086" s="1" t="s">
        <v>45</v>
      </c>
      <c r="R4086" s="1" t="s">
        <v>39</v>
      </c>
      <c r="S4086" s="15" t="n">
        <v>4210301</v>
      </c>
      <c r="T4086" s="1" t="s">
        <v>247</v>
      </c>
      <c r="U4086" s="17" t="n">
        <v>500.64</v>
      </c>
      <c r="W4086" s="17" t="n">
        <v>0</v>
      </c>
      <c r="X4086" s="1" t="s">
        <v>2576</v>
      </c>
      <c r="Z4086" s="1" t="str">
        <f aca="false">IF($T4086="","",IFERROR(INDEX('Resumo Grupos'!$AC$3:$AC$200,MATCH($T4086,'Resumo Grupos'!$AB$3:$AB$200,0)),"n/d"))</f>
        <v>Salários</v>
      </c>
      <c r="AA4086" s="1" t="str">
        <f aca="false">IF($T4086="","",IF(COUNTIF('Resumo Grupos'!$AE$3:$AE$40,$T4086)&gt;0,"NAO","SIM"))</f>
        <v>SIM</v>
      </c>
      <c r="AB4086" s="1"/>
      <c r="AC4086" s="1"/>
    </row>
    <row r="4087" customFormat="false" ht="12.75" hidden="false" customHeight="true" outlineLevel="0" collapsed="false">
      <c r="A4087" s="15" t="n">
        <v>3</v>
      </c>
      <c r="B4087" s="16" t="n">
        <v>46300</v>
      </c>
      <c r="C4087" s="16" t="n">
        <v>46300</v>
      </c>
      <c r="D4087" s="15" t="n">
        <v>389</v>
      </c>
      <c r="E4087" s="1" t="s">
        <v>57</v>
      </c>
      <c r="F4087" s="15" t="n">
        <v>34</v>
      </c>
      <c r="G4087" s="1" t="s">
        <v>34</v>
      </c>
      <c r="H4087" s="15" t="n">
        <v>2110405</v>
      </c>
      <c r="I4087" s="1" t="s">
        <v>35</v>
      </c>
      <c r="J4087" s="15" t="n">
        <v>1809847</v>
      </c>
      <c r="L4087" s="15" t="n">
        <v>275325</v>
      </c>
      <c r="M4087" s="1" t="s">
        <v>36</v>
      </c>
      <c r="N4087" s="1" t="s">
        <v>37</v>
      </c>
      <c r="P4087" s="15" t="n">
        <v>167</v>
      </c>
      <c r="Q4087" s="1" t="s">
        <v>45</v>
      </c>
      <c r="R4087" s="1" t="s">
        <v>39</v>
      </c>
      <c r="S4087" s="15" t="n">
        <v>4210301</v>
      </c>
      <c r="T4087" s="1" t="s">
        <v>247</v>
      </c>
      <c r="U4087" s="17" t="n">
        <v>974.58</v>
      </c>
      <c r="W4087" s="17" t="n">
        <v>974.58</v>
      </c>
      <c r="X4087" s="1" t="s">
        <v>3184</v>
      </c>
      <c r="Z4087" s="1" t="str">
        <f aca="false">IF($T4087="","",IFERROR(INDEX('Resumo Grupos'!$AC$3:$AC$200,MATCH($T4087,'Resumo Grupos'!$AB$3:$AB$200,0)),"n/d"))</f>
        <v>Salários</v>
      </c>
      <c r="AA4087" s="1" t="str">
        <f aca="false">IF($T4087="","",IF(COUNTIF('Resumo Grupos'!$AE$3:$AE$40,$T4087)&gt;0,"NAO","SIM"))</f>
        <v>SIM</v>
      </c>
      <c r="AB4087" s="1"/>
      <c r="AC4087" s="1"/>
    </row>
    <row r="4088" customFormat="false" ht="12.75" hidden="false" customHeight="true" outlineLevel="0" collapsed="false">
      <c r="A4088" s="15" t="n">
        <v>3</v>
      </c>
      <c r="B4088" s="16" t="n">
        <v>46300</v>
      </c>
      <c r="C4088" s="16" t="n">
        <v>46300</v>
      </c>
      <c r="D4088" s="15" t="n">
        <v>10108</v>
      </c>
      <c r="E4088" s="1" t="s">
        <v>2377</v>
      </c>
      <c r="F4088" s="15" t="n">
        <v>7</v>
      </c>
      <c r="G4088" s="1" t="s">
        <v>246</v>
      </c>
      <c r="H4088" s="15" t="n">
        <v>2110405</v>
      </c>
      <c r="I4088" s="1" t="s">
        <v>35</v>
      </c>
      <c r="J4088" s="15" t="n">
        <v>1809789</v>
      </c>
      <c r="L4088" s="15" t="n">
        <v>275300</v>
      </c>
      <c r="M4088" s="1" t="s">
        <v>36</v>
      </c>
      <c r="N4088" s="1" t="s">
        <v>37</v>
      </c>
      <c r="P4088" s="15" t="n">
        <v>167</v>
      </c>
      <c r="Q4088" s="1" t="s">
        <v>45</v>
      </c>
      <c r="R4088" s="1" t="s">
        <v>39</v>
      </c>
      <c r="S4088" s="15" t="n">
        <v>4210301</v>
      </c>
      <c r="T4088" s="1" t="s">
        <v>247</v>
      </c>
      <c r="U4088" s="17" t="n">
        <v>120.4</v>
      </c>
      <c r="W4088" s="17" t="n">
        <v>0</v>
      </c>
      <c r="X4088" s="1" t="s">
        <v>2576</v>
      </c>
      <c r="Z4088" s="1" t="str">
        <f aca="false">IF($T4088="","",IFERROR(INDEX('Resumo Grupos'!$AC$3:$AC$200,MATCH($T4088,'Resumo Grupos'!$AB$3:$AB$200,0)),"n/d"))</f>
        <v>Salários</v>
      </c>
      <c r="AA4088" s="1" t="str">
        <f aca="false">IF($T4088="","",IF(COUNTIF('Resumo Grupos'!$AE$3:$AE$40,$T4088)&gt;0,"NAO","SIM"))</f>
        <v>SIM</v>
      </c>
      <c r="AB4088" s="1"/>
      <c r="AC4088" s="1"/>
    </row>
    <row r="4089" customFormat="false" ht="12.75" hidden="false" customHeight="true" outlineLevel="0" collapsed="false">
      <c r="A4089" s="15" t="n">
        <v>3</v>
      </c>
      <c r="B4089" s="16" t="n">
        <v>46300</v>
      </c>
      <c r="C4089" s="16" t="n">
        <v>46300</v>
      </c>
      <c r="D4089" s="15" t="n">
        <v>10108</v>
      </c>
      <c r="E4089" s="1" t="s">
        <v>2377</v>
      </c>
      <c r="F4089" s="15" t="n">
        <v>34</v>
      </c>
      <c r="G4089" s="1" t="s">
        <v>34</v>
      </c>
      <c r="H4089" s="15" t="n">
        <v>2110405</v>
      </c>
      <c r="I4089" s="1" t="s">
        <v>35</v>
      </c>
      <c r="J4089" s="15" t="n">
        <v>1809851</v>
      </c>
      <c r="L4089" s="15" t="n">
        <v>275327</v>
      </c>
      <c r="M4089" s="1" t="s">
        <v>36</v>
      </c>
      <c r="N4089" s="1" t="s">
        <v>37</v>
      </c>
      <c r="P4089" s="15" t="n">
        <v>167</v>
      </c>
      <c r="Q4089" s="1" t="s">
        <v>45</v>
      </c>
      <c r="R4089" s="1" t="s">
        <v>39</v>
      </c>
      <c r="S4089" s="15" t="n">
        <v>4210301</v>
      </c>
      <c r="T4089" s="1" t="s">
        <v>247</v>
      </c>
      <c r="U4089" s="17" t="n">
        <v>1794.42</v>
      </c>
      <c r="W4089" s="17" t="n">
        <v>1794.42</v>
      </c>
      <c r="X4089" s="1" t="s">
        <v>3184</v>
      </c>
      <c r="Z4089" s="1" t="str">
        <f aca="false">IF($T4089="","",IFERROR(INDEX('Resumo Grupos'!$AC$3:$AC$200,MATCH($T4089,'Resumo Grupos'!$AB$3:$AB$200,0)),"n/d"))</f>
        <v>Salários</v>
      </c>
      <c r="AA4089" s="1" t="str">
        <f aca="false">IF($T4089="","",IF(COUNTIF('Resumo Grupos'!$AE$3:$AE$40,$T4089)&gt;0,"NAO","SIM"))</f>
        <v>SIM</v>
      </c>
      <c r="AB4089" s="1"/>
      <c r="AC4089" s="1"/>
    </row>
    <row r="4090" customFormat="false" ht="12.75" hidden="false" customHeight="true" outlineLevel="0" collapsed="false">
      <c r="A4090" s="15" t="n">
        <v>3</v>
      </c>
      <c r="B4090" s="16" t="n">
        <v>46231</v>
      </c>
      <c r="C4090" s="16" t="n">
        <v>46300</v>
      </c>
      <c r="D4090" s="15" t="n">
        <v>49</v>
      </c>
      <c r="E4090" s="1" t="s">
        <v>135</v>
      </c>
      <c r="F4090" s="15" t="n">
        <v>34</v>
      </c>
      <c r="G4090" s="1" t="s">
        <v>34</v>
      </c>
      <c r="H4090" s="15" t="n">
        <v>2110405</v>
      </c>
      <c r="I4090" s="1" t="s">
        <v>35</v>
      </c>
      <c r="J4090" s="15" t="n">
        <v>1464754</v>
      </c>
      <c r="L4090" s="15" t="n">
        <v>227889</v>
      </c>
      <c r="M4090" s="1" t="s">
        <v>339</v>
      </c>
      <c r="N4090" s="1" t="s">
        <v>37</v>
      </c>
      <c r="P4090" s="15" t="n">
        <v>101</v>
      </c>
      <c r="Q4090" s="1" t="s">
        <v>59</v>
      </c>
      <c r="R4090" s="1" t="s">
        <v>136</v>
      </c>
      <c r="S4090" s="15" t="n">
        <v>2110901</v>
      </c>
      <c r="T4090" s="1" t="s">
        <v>137</v>
      </c>
      <c r="U4090" s="17" t="n">
        <v>1781.27</v>
      </c>
      <c r="W4090" s="17" t="n">
        <v>1781.27</v>
      </c>
      <c r="X4090" s="1" t="s">
        <v>3187</v>
      </c>
      <c r="Z4090" s="1" t="str">
        <f aca="false">IF($T4090="","",IFERROR(INDEX('Resumo Grupos'!$AC$3:$AC$200,MATCH($T4090,'Resumo Grupos'!$AB$3:$AB$200,0)),"n/d"))</f>
        <v>Empréstimo</v>
      </c>
      <c r="AA4090" s="1" t="str">
        <f aca="false">IF($T4090="","",IF(COUNTIF('Resumo Grupos'!$AE$3:$AE$40,$T4090)&gt;0,"NAO","SIM"))</f>
        <v>SIM</v>
      </c>
      <c r="AB4090" s="1"/>
      <c r="AC4090" s="1"/>
    </row>
    <row r="4091" customFormat="false" ht="12.75" hidden="false" customHeight="true" outlineLevel="0" collapsed="false">
      <c r="A4091" s="15" t="n">
        <v>3</v>
      </c>
      <c r="B4091" s="16" t="n">
        <v>46290</v>
      </c>
      <c r="C4091" s="16" t="n">
        <v>46300</v>
      </c>
      <c r="D4091" s="15" t="n">
        <v>1705</v>
      </c>
      <c r="E4091" s="1" t="s">
        <v>139</v>
      </c>
      <c r="F4091" s="15" t="n">
        <v>24</v>
      </c>
      <c r="G4091" s="1" t="s">
        <v>47</v>
      </c>
      <c r="H4091" s="15" t="n">
        <v>2110101</v>
      </c>
      <c r="I4091" s="1" t="s">
        <v>48</v>
      </c>
      <c r="J4091" s="15" t="n">
        <v>1768575</v>
      </c>
      <c r="L4091" s="15" t="n">
        <v>1306272</v>
      </c>
      <c r="M4091" s="1" t="s">
        <v>36</v>
      </c>
      <c r="N4091" s="1" t="s">
        <v>37</v>
      </c>
      <c r="P4091" s="15" t="n">
        <v>167</v>
      </c>
      <c r="Q4091" s="1" t="s">
        <v>45</v>
      </c>
      <c r="R4091" s="1" t="s">
        <v>49</v>
      </c>
      <c r="S4091" s="15" t="n">
        <v>1130101</v>
      </c>
      <c r="T4091" s="1" t="s">
        <v>50</v>
      </c>
      <c r="U4091" s="17" t="n">
        <v>2500.39</v>
      </c>
      <c r="W4091" s="17" t="n">
        <v>2500.39</v>
      </c>
      <c r="X4091" s="1" t="s">
        <v>3188</v>
      </c>
      <c r="Z4091" s="1" t="str">
        <f aca="false">IF($T4091="","",IFERROR(INDEX('Resumo Grupos'!$AC$3:$AC$200,MATCH($T4091,'Resumo Grupos'!$AB$3:$AB$200,0)),"n/d"))</f>
        <v>Mercadoria</v>
      </c>
      <c r="AA4091" s="1" t="str">
        <f aca="false">IF($T4091="","",IF(COUNTIF('Resumo Grupos'!$AE$3:$AE$40,$T4091)&gt;0,"NAO","SIM"))</f>
        <v>SIM</v>
      </c>
      <c r="AB4091" s="1" t="str">
        <f aca="false">IFERROR(INDEX('Mov Entradas (Rel 10497)'!$L:$L,MATCH(AC4091,'Mov Entradas (Rel 10497)'!$I:$I,0)),"nao encontrado")</f>
        <v>KAPO UVA 200ML</v>
      </c>
      <c r="AC4091" s="1" t="n">
        <v>1306272</v>
      </c>
    </row>
    <row r="4092" customFormat="false" ht="12.75" hidden="false" customHeight="true" outlineLevel="0" collapsed="false">
      <c r="A4092" s="15" t="n">
        <v>3</v>
      </c>
      <c r="B4092" s="16" t="n">
        <v>46290</v>
      </c>
      <c r="C4092" s="16" t="n">
        <v>46300</v>
      </c>
      <c r="D4092" s="15" t="n">
        <v>1705</v>
      </c>
      <c r="E4092" s="1" t="s">
        <v>139</v>
      </c>
      <c r="F4092" s="15" t="n">
        <v>24</v>
      </c>
      <c r="G4092" s="1" t="s">
        <v>47</v>
      </c>
      <c r="H4092" s="15" t="n">
        <v>2110405</v>
      </c>
      <c r="I4092" s="1" t="s">
        <v>35</v>
      </c>
      <c r="J4092" s="15" t="n">
        <v>1768604</v>
      </c>
      <c r="L4092" s="15" t="n">
        <v>20634075</v>
      </c>
      <c r="M4092" s="1" t="s">
        <v>36</v>
      </c>
      <c r="N4092" s="1" t="s">
        <v>37</v>
      </c>
      <c r="P4092" s="15" t="n">
        <v>167</v>
      </c>
      <c r="Q4092" s="1" t="s">
        <v>45</v>
      </c>
      <c r="R4092" s="1" t="s">
        <v>49</v>
      </c>
      <c r="S4092" s="15" t="n">
        <v>1130101</v>
      </c>
      <c r="T4092" s="1" t="s">
        <v>50</v>
      </c>
      <c r="U4092" s="17" t="n">
        <v>4514.78</v>
      </c>
      <c r="W4092" s="17" t="n">
        <v>4514.78</v>
      </c>
      <c r="X4092" s="1" t="s">
        <v>3189</v>
      </c>
      <c r="Z4092" s="1" t="str">
        <f aca="false">IF($T4092="","",IFERROR(INDEX('Resumo Grupos'!$AC$3:$AC$200,MATCH($T4092,'Resumo Grupos'!$AB$3:$AB$200,0)),"n/d"))</f>
        <v>Mercadoria</v>
      </c>
      <c r="AA4092" s="1" t="str">
        <f aca="false">IF($T4092="","",IF(COUNTIF('Resumo Grupos'!$AE$3:$AE$40,$T4092)&gt;0,"NAO","SIM"))</f>
        <v>SIM</v>
      </c>
      <c r="AB4092" s="1" t="str">
        <f aca="false">IFERROR(INDEX('Mov Entradas (Rel 10497)'!$L:$L,MATCH(AC4092,'Mov Entradas (Rel 10497)'!$I:$I,0)),"nao encontrado")</f>
        <v>FANTA UVA LATA 350ML</v>
      </c>
      <c r="AC4092" s="1" t="n">
        <v>2063407</v>
      </c>
    </row>
    <row r="4093" customFormat="false" ht="12.75" hidden="false" customHeight="true" outlineLevel="0" collapsed="false">
      <c r="A4093" s="15" t="n">
        <v>3</v>
      </c>
      <c r="B4093" s="16" t="n">
        <v>46281</v>
      </c>
      <c r="C4093" s="16" t="n">
        <v>46300</v>
      </c>
      <c r="D4093" s="15" t="n">
        <v>1613</v>
      </c>
      <c r="E4093" s="1" t="s">
        <v>181</v>
      </c>
      <c r="F4093" s="15" t="n">
        <v>24</v>
      </c>
      <c r="G4093" s="1" t="s">
        <v>47</v>
      </c>
      <c r="H4093" s="15" t="n">
        <v>2110405</v>
      </c>
      <c r="I4093" s="1" t="s">
        <v>35</v>
      </c>
      <c r="J4093" s="15" t="n">
        <v>1714740</v>
      </c>
      <c r="L4093" s="15" t="n">
        <v>16313183</v>
      </c>
      <c r="M4093" s="1" t="s">
        <v>36</v>
      </c>
      <c r="N4093" s="1" t="s">
        <v>37</v>
      </c>
      <c r="P4093" s="15" t="n">
        <v>167</v>
      </c>
      <c r="Q4093" s="1" t="s">
        <v>45</v>
      </c>
      <c r="R4093" s="1" t="s">
        <v>49</v>
      </c>
      <c r="S4093" s="15" t="n">
        <v>1130101</v>
      </c>
      <c r="T4093" s="1" t="s">
        <v>50</v>
      </c>
      <c r="U4093" s="17" t="n">
        <v>1477.47</v>
      </c>
      <c r="W4093" s="17" t="n">
        <v>1477.47</v>
      </c>
      <c r="X4093" s="1" t="s">
        <v>3190</v>
      </c>
      <c r="Z4093" s="1" t="str">
        <f aca="false">IF($T4093="","",IFERROR(INDEX('Resumo Grupos'!$AC$3:$AC$200,MATCH($T4093,'Resumo Grupos'!$AB$3:$AB$200,0)),"n/d"))</f>
        <v>Mercadoria</v>
      </c>
      <c r="AA4093" s="1" t="str">
        <f aca="false">IF($T4093="","",IF(COUNTIF('Resumo Grupos'!$AE$3:$AE$40,$T4093)&gt;0,"NAO","SIM"))</f>
        <v>SIM</v>
      </c>
      <c r="AB4093" s="1" t="str">
        <f aca="false">IFERROR(INDEX('Mov Entradas (Rel 10497)'!$L:$L,MATCH(AC4093,'Mov Entradas (Rel 10497)'!$I:$I,0)),"nao encontrado")</f>
        <v>FILE PEITOA GRANEL</v>
      </c>
      <c r="AC4093" s="1" t="n">
        <v>1631318</v>
      </c>
    </row>
    <row r="4094" customFormat="false" ht="12.75" hidden="false" customHeight="true" outlineLevel="0" collapsed="false">
      <c r="A4094" s="15" t="n">
        <v>3</v>
      </c>
      <c r="B4094" s="16" t="n">
        <v>46288</v>
      </c>
      <c r="C4094" s="16" t="n">
        <v>46300</v>
      </c>
      <c r="D4094" s="15" t="n">
        <v>1613</v>
      </c>
      <c r="E4094" s="1" t="s">
        <v>181</v>
      </c>
      <c r="F4094" s="15" t="n">
        <v>24</v>
      </c>
      <c r="G4094" s="1" t="s">
        <v>47</v>
      </c>
      <c r="H4094" s="15" t="n">
        <v>2110405</v>
      </c>
      <c r="I4094" s="1" t="s">
        <v>35</v>
      </c>
      <c r="J4094" s="15" t="n">
        <v>1746074</v>
      </c>
      <c r="L4094" s="15" t="n">
        <v>16340602</v>
      </c>
      <c r="M4094" s="1" t="s">
        <v>36</v>
      </c>
      <c r="N4094" s="1" t="s">
        <v>37</v>
      </c>
      <c r="P4094" s="15" t="n">
        <v>167</v>
      </c>
      <c r="Q4094" s="1" t="s">
        <v>45</v>
      </c>
      <c r="R4094" s="1" t="s">
        <v>49</v>
      </c>
      <c r="S4094" s="15" t="n">
        <v>1130101</v>
      </c>
      <c r="T4094" s="1" t="s">
        <v>50</v>
      </c>
      <c r="U4094" s="17" t="n">
        <v>1041.28</v>
      </c>
      <c r="W4094" s="17" t="n">
        <v>1041.28</v>
      </c>
      <c r="X4094" s="1" t="s">
        <v>3191</v>
      </c>
      <c r="Z4094" s="1" t="str">
        <f aca="false">IF($T4094="","",IFERROR(INDEX('Resumo Grupos'!$AC$3:$AC$200,MATCH($T4094,'Resumo Grupos'!$AB$3:$AB$200,0)),"n/d"))</f>
        <v>Mercadoria</v>
      </c>
      <c r="AA4094" s="1" t="str">
        <f aca="false">IF($T4094="","",IF(COUNTIF('Resumo Grupos'!$AE$3:$AE$40,$T4094)&gt;0,"NAO","SIM"))</f>
        <v>SIM</v>
      </c>
      <c r="AB4094" s="1" t="str">
        <f aca="false">IFERROR(INDEX('Mov Entradas (Rel 10497)'!$L:$L,MATCH(AC4094,'Mov Entradas (Rel 10497)'!$I:$I,0)),"nao encontrado")</f>
        <v>COXA E SOBRECOXA KG</v>
      </c>
      <c r="AC4094" s="1" t="n">
        <v>1634060</v>
      </c>
    </row>
    <row r="4095" customFormat="false" ht="12.75" hidden="false" customHeight="true" outlineLevel="0" collapsed="false">
      <c r="A4095" s="15" t="n">
        <v>3</v>
      </c>
      <c r="B4095" s="16" t="n">
        <v>46300</v>
      </c>
      <c r="C4095" s="16" t="n">
        <v>46300</v>
      </c>
      <c r="D4095" s="15" t="n">
        <v>429</v>
      </c>
      <c r="E4095" s="1" t="s">
        <v>1118</v>
      </c>
      <c r="F4095" s="15" t="n">
        <v>7</v>
      </c>
      <c r="G4095" s="1" t="s">
        <v>246</v>
      </c>
      <c r="H4095" s="15" t="n">
        <v>2110405</v>
      </c>
      <c r="I4095" s="1" t="s">
        <v>35</v>
      </c>
      <c r="J4095" s="15" t="n">
        <v>1809833</v>
      </c>
      <c r="L4095" s="15" t="n">
        <v>275321</v>
      </c>
      <c r="M4095" s="1" t="s">
        <v>36</v>
      </c>
      <c r="N4095" s="1" t="s">
        <v>37</v>
      </c>
      <c r="P4095" s="15" t="n">
        <v>167</v>
      </c>
      <c r="Q4095" s="1" t="s">
        <v>45</v>
      </c>
      <c r="R4095" s="1" t="s">
        <v>39</v>
      </c>
      <c r="S4095" s="15" t="n">
        <v>4210301</v>
      </c>
      <c r="T4095" s="1" t="s">
        <v>247</v>
      </c>
      <c r="U4095" s="17" t="n">
        <v>26.98</v>
      </c>
      <c r="W4095" s="17" t="n">
        <v>0</v>
      </c>
      <c r="X4095" s="1" t="s">
        <v>2576</v>
      </c>
      <c r="Z4095" s="1" t="str">
        <f aca="false">IF($T4095="","",IFERROR(INDEX('Resumo Grupos'!$AC$3:$AC$200,MATCH($T4095,'Resumo Grupos'!$AB$3:$AB$200,0)),"n/d"))</f>
        <v>Salários</v>
      </c>
      <c r="AA4095" s="1" t="str">
        <f aca="false">IF($T4095="","",IF(COUNTIF('Resumo Grupos'!$AE$3:$AE$40,$T4095)&gt;0,"NAO","SIM"))</f>
        <v>SIM</v>
      </c>
      <c r="AB4095" s="1"/>
      <c r="AC4095" s="1"/>
    </row>
    <row r="4096" customFormat="false" ht="12.75" hidden="false" customHeight="true" outlineLevel="0" collapsed="false">
      <c r="A4096" s="15" t="n">
        <v>3</v>
      </c>
      <c r="B4096" s="16" t="n">
        <v>46300</v>
      </c>
      <c r="C4096" s="16" t="n">
        <v>46300</v>
      </c>
      <c r="D4096" s="15" t="n">
        <v>35</v>
      </c>
      <c r="E4096" s="1" t="s">
        <v>38</v>
      </c>
      <c r="F4096" s="15" t="n">
        <v>7</v>
      </c>
      <c r="G4096" s="1" t="s">
        <v>246</v>
      </c>
      <c r="H4096" s="15" t="n">
        <v>2110405</v>
      </c>
      <c r="I4096" s="1" t="s">
        <v>35</v>
      </c>
      <c r="J4096" s="15" t="n">
        <v>1809791</v>
      </c>
      <c r="L4096" s="15" t="n">
        <v>275301</v>
      </c>
      <c r="M4096" s="1" t="s">
        <v>36</v>
      </c>
      <c r="N4096" s="1" t="s">
        <v>37</v>
      </c>
      <c r="P4096" s="15" t="n">
        <v>167</v>
      </c>
      <c r="Q4096" s="1" t="s">
        <v>45</v>
      </c>
      <c r="R4096" s="1" t="s">
        <v>39</v>
      </c>
      <c r="S4096" s="15" t="n">
        <v>4210301</v>
      </c>
      <c r="T4096" s="1" t="s">
        <v>247</v>
      </c>
      <c r="U4096" s="17" t="n">
        <v>271.23</v>
      </c>
      <c r="W4096" s="17" t="n">
        <v>0</v>
      </c>
      <c r="X4096" s="1" t="s">
        <v>2576</v>
      </c>
      <c r="Z4096" s="1" t="str">
        <f aca="false">IF($T4096="","",IFERROR(INDEX('Resumo Grupos'!$AC$3:$AC$200,MATCH($T4096,'Resumo Grupos'!$AB$3:$AB$200,0)),"n/d"))</f>
        <v>Salários</v>
      </c>
      <c r="AA4096" s="1" t="str">
        <f aca="false">IF($T4096="","",IF(COUNTIF('Resumo Grupos'!$AE$3:$AE$40,$T4096)&gt;0,"NAO","SIM"))</f>
        <v>SIM</v>
      </c>
      <c r="AB4096" s="1"/>
      <c r="AC4096" s="1"/>
    </row>
    <row r="4097" customFormat="false" ht="12.75" hidden="false" customHeight="true" outlineLevel="0" collapsed="false">
      <c r="A4097" s="15" t="n">
        <v>3</v>
      </c>
      <c r="B4097" s="16" t="n">
        <v>46300</v>
      </c>
      <c r="C4097" s="16" t="n">
        <v>46300</v>
      </c>
      <c r="D4097" s="15" t="n">
        <v>35</v>
      </c>
      <c r="E4097" s="1" t="s">
        <v>38</v>
      </c>
      <c r="F4097" s="15" t="n">
        <v>34</v>
      </c>
      <c r="G4097" s="1" t="s">
        <v>34</v>
      </c>
      <c r="H4097" s="15" t="n">
        <v>2110405</v>
      </c>
      <c r="I4097" s="1" t="s">
        <v>35</v>
      </c>
      <c r="J4097" s="15" t="n">
        <v>1809858</v>
      </c>
      <c r="L4097" s="15" t="n">
        <v>275329</v>
      </c>
      <c r="M4097" s="1" t="s">
        <v>36</v>
      </c>
      <c r="N4097" s="1" t="s">
        <v>37</v>
      </c>
      <c r="P4097" s="15" t="n">
        <v>167</v>
      </c>
      <c r="Q4097" s="1" t="s">
        <v>45</v>
      </c>
      <c r="R4097" s="1" t="s">
        <v>39</v>
      </c>
      <c r="S4097" s="15" t="n">
        <v>4210301</v>
      </c>
      <c r="T4097" s="1" t="s">
        <v>247</v>
      </c>
      <c r="U4097" s="17" t="n">
        <v>1626.06</v>
      </c>
      <c r="W4097" s="17" t="n">
        <v>1626.06</v>
      </c>
      <c r="X4097" s="1" t="s">
        <v>3184</v>
      </c>
      <c r="Z4097" s="1" t="str">
        <f aca="false">IF($T4097="","",IFERROR(INDEX('Resumo Grupos'!$AC$3:$AC$200,MATCH($T4097,'Resumo Grupos'!$AB$3:$AB$200,0)),"n/d"))</f>
        <v>Salários</v>
      </c>
      <c r="AA4097" s="1" t="str">
        <f aca="false">IF($T4097="","",IF(COUNTIF('Resumo Grupos'!$AE$3:$AE$40,$T4097)&gt;0,"NAO","SIM"))</f>
        <v>SIM</v>
      </c>
      <c r="AB4097" s="1"/>
      <c r="AC4097" s="1"/>
    </row>
    <row r="4098" customFormat="false" ht="12.75" hidden="false" customHeight="true" outlineLevel="0" collapsed="false">
      <c r="A4098" s="15" t="n">
        <v>3</v>
      </c>
      <c r="B4098" s="16" t="n">
        <v>46276</v>
      </c>
      <c r="C4098" s="16" t="n">
        <v>46300</v>
      </c>
      <c r="D4098" s="15" t="n">
        <v>1636</v>
      </c>
      <c r="E4098" s="1" t="s">
        <v>69</v>
      </c>
      <c r="F4098" s="15" t="n">
        <v>24</v>
      </c>
      <c r="G4098" s="1" t="s">
        <v>47</v>
      </c>
      <c r="H4098" s="15" t="n">
        <v>2110405</v>
      </c>
      <c r="I4098" s="1" t="s">
        <v>35</v>
      </c>
      <c r="J4098" s="15" t="n">
        <v>1701881</v>
      </c>
      <c r="L4098" s="15" t="n">
        <v>32534662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49</v>
      </c>
      <c r="S4098" s="15" t="n">
        <v>1130101</v>
      </c>
      <c r="T4098" s="1" t="s">
        <v>50</v>
      </c>
      <c r="U4098" s="17" t="n">
        <v>1090.04</v>
      </c>
      <c r="W4098" s="17" t="n">
        <v>1090.04</v>
      </c>
      <c r="X4098" s="1" t="s">
        <v>3192</v>
      </c>
      <c r="Z4098" s="1" t="str">
        <f aca="false">IF($T4098="","",IFERROR(INDEX('Resumo Grupos'!$AC$3:$AC$200,MATCH($T4098,'Resumo Grupos'!$AB$3:$AB$200,0)),"n/d"))</f>
        <v>Mercadoria</v>
      </c>
      <c r="AA4098" s="1" t="str">
        <f aca="false">IF($T4098="","",IF(COUNTIF('Resumo Grupos'!$AE$3:$AE$40,$T4098)&gt;0,"NAO","SIM"))</f>
        <v>SIM</v>
      </c>
      <c r="AB4098" s="1" t="str">
        <f aca="false">IFERROR(INDEX('Mov Entradas (Rel 10497)'!$L:$L,MATCH(AC4098,'Mov Entradas (Rel 10497)'!$I:$I,0)),"nao encontrado")</f>
        <v>BOL ANIM RICHES40G</v>
      </c>
      <c r="AC4098" s="1" t="n">
        <v>3253466</v>
      </c>
    </row>
    <row r="4099" customFormat="false" ht="12.75" hidden="false" customHeight="true" outlineLevel="0" collapsed="false">
      <c r="A4099" s="15" t="n">
        <v>3</v>
      </c>
      <c r="B4099" s="16" t="n">
        <v>46300</v>
      </c>
      <c r="C4099" s="16" t="n">
        <v>46300</v>
      </c>
      <c r="D4099" s="15" t="n">
        <v>41</v>
      </c>
      <c r="E4099" s="1" t="s">
        <v>74</v>
      </c>
      <c r="F4099" s="15" t="n">
        <v>11</v>
      </c>
      <c r="G4099" s="1" t="s">
        <v>256</v>
      </c>
      <c r="H4099" s="15" t="n">
        <v>2110405</v>
      </c>
      <c r="I4099" s="1" t="s">
        <v>35</v>
      </c>
      <c r="J4099" s="15" t="n">
        <v>1809657</v>
      </c>
      <c r="L4099" s="15" t="n">
        <v>275283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49</v>
      </c>
      <c r="S4099" s="15" t="n">
        <v>1130101</v>
      </c>
      <c r="T4099" s="1" t="s">
        <v>50</v>
      </c>
      <c r="U4099" s="17" t="n">
        <v>500</v>
      </c>
      <c r="W4099" s="17" t="n">
        <v>500</v>
      </c>
      <c r="X4099" s="1" t="s">
        <v>3193</v>
      </c>
      <c r="Z4099" s="1" t="str">
        <f aca="false">IF($T4099="","",IFERROR(INDEX('Resumo Grupos'!$AC$3:$AC$200,MATCH($T4099,'Resumo Grupos'!$AB$3:$AB$200,0)),"n/d"))</f>
        <v>Mercadoria</v>
      </c>
      <c r="AA4099" s="1" t="str">
        <f aca="false">IF($T4099="","",IF(COUNTIF('Resumo Grupos'!$AE$3:$AE$40,$T4099)&gt;0,"NAO","SIM"))</f>
        <v>SIM</v>
      </c>
      <c r="AB4099" s="1"/>
      <c r="AC4099" s="1"/>
    </row>
    <row r="4100" customFormat="false" ht="12.75" hidden="false" customHeight="true" outlineLevel="0" collapsed="false">
      <c r="A4100" s="15" t="n">
        <v>3</v>
      </c>
      <c r="B4100" s="16" t="n">
        <v>46300</v>
      </c>
      <c r="C4100" s="16" t="n">
        <v>46300</v>
      </c>
      <c r="D4100" s="15" t="n">
        <v>41</v>
      </c>
      <c r="E4100" s="1" t="s">
        <v>74</v>
      </c>
      <c r="F4100" s="15" t="n">
        <v>7</v>
      </c>
      <c r="G4100" s="1" t="s">
        <v>246</v>
      </c>
      <c r="H4100" s="15" t="n">
        <v>2110405</v>
      </c>
      <c r="I4100" s="1" t="s">
        <v>35</v>
      </c>
      <c r="J4100" s="15" t="n">
        <v>1809793</v>
      </c>
      <c r="L4100" s="15" t="n">
        <v>275303</v>
      </c>
      <c r="M4100" s="1" t="s">
        <v>36</v>
      </c>
      <c r="N4100" s="1" t="s">
        <v>37</v>
      </c>
      <c r="P4100" s="15" t="n">
        <v>167</v>
      </c>
      <c r="Q4100" s="1" t="s">
        <v>45</v>
      </c>
      <c r="R4100" s="1" t="s">
        <v>39</v>
      </c>
      <c r="S4100" s="15" t="n">
        <v>4210301</v>
      </c>
      <c r="T4100" s="1" t="s">
        <v>247</v>
      </c>
      <c r="U4100" s="17" t="n">
        <v>694.57</v>
      </c>
      <c r="W4100" s="17" t="n">
        <v>0</v>
      </c>
      <c r="X4100" s="1" t="s">
        <v>2576</v>
      </c>
      <c r="Z4100" s="1" t="str">
        <f aca="false">IF($T4100="","",IFERROR(INDEX('Resumo Grupos'!$AC$3:$AC$200,MATCH($T4100,'Resumo Grupos'!$AB$3:$AB$200,0)),"n/d"))</f>
        <v>Salários</v>
      </c>
      <c r="AA4100" s="1" t="str">
        <f aca="false">IF($T4100="","",IF(COUNTIF('Resumo Grupos'!$AE$3:$AE$40,$T4100)&gt;0,"NAO","SIM"))</f>
        <v>SIM</v>
      </c>
      <c r="AB4100" s="1"/>
      <c r="AC4100" s="1"/>
    </row>
    <row r="4101" customFormat="false" ht="12.75" hidden="false" customHeight="true" outlineLevel="0" collapsed="false">
      <c r="A4101" s="15" t="n">
        <v>3</v>
      </c>
      <c r="B4101" s="16" t="n">
        <v>46300</v>
      </c>
      <c r="C4101" s="16" t="n">
        <v>46300</v>
      </c>
      <c r="D4101" s="15" t="n">
        <v>41</v>
      </c>
      <c r="E4101" s="1" t="s">
        <v>74</v>
      </c>
      <c r="F4101" s="15" t="n">
        <v>34</v>
      </c>
      <c r="G4101" s="1" t="s">
        <v>34</v>
      </c>
      <c r="H4101" s="15" t="n">
        <v>2110405</v>
      </c>
      <c r="I4101" s="1" t="s">
        <v>35</v>
      </c>
      <c r="J4101" s="15" t="n">
        <v>1809863</v>
      </c>
      <c r="L4101" s="15" t="n">
        <v>275331</v>
      </c>
      <c r="M4101" s="1" t="s">
        <v>36</v>
      </c>
      <c r="N4101" s="1" t="s">
        <v>37</v>
      </c>
      <c r="P4101" s="15" t="n">
        <v>167</v>
      </c>
      <c r="Q4101" s="1" t="s">
        <v>45</v>
      </c>
      <c r="R4101" s="1" t="s">
        <v>39</v>
      </c>
      <c r="S4101" s="15" t="n">
        <v>4210301</v>
      </c>
      <c r="T4101" s="1" t="s">
        <v>247</v>
      </c>
      <c r="U4101" s="17" t="n">
        <v>1134.55</v>
      </c>
      <c r="W4101" s="17" t="n">
        <v>1134.55</v>
      </c>
      <c r="X4101" s="1" t="s">
        <v>3184</v>
      </c>
      <c r="Z4101" s="1" t="str">
        <f aca="false">IF($T4101="","",IFERROR(INDEX('Resumo Grupos'!$AC$3:$AC$200,MATCH($T4101,'Resumo Grupos'!$AB$3:$AB$200,0)),"n/d"))</f>
        <v>Salários</v>
      </c>
      <c r="AA4101" s="1" t="str">
        <f aca="false">IF($T4101="","",IF(COUNTIF('Resumo Grupos'!$AE$3:$AE$40,$T4101)&gt;0,"NAO","SIM"))</f>
        <v>SIM</v>
      </c>
      <c r="AB4101" s="1"/>
      <c r="AC4101" s="1"/>
    </row>
    <row r="4102" customFormat="false" ht="12.75" hidden="false" customHeight="true" outlineLevel="0" collapsed="false">
      <c r="A4102" s="15" t="n">
        <v>3</v>
      </c>
      <c r="B4102" s="16" t="n">
        <v>46286</v>
      </c>
      <c r="C4102" s="16" t="n">
        <v>46300</v>
      </c>
      <c r="D4102" s="15" t="n">
        <v>1681</v>
      </c>
      <c r="E4102" s="1" t="s">
        <v>1800</v>
      </c>
      <c r="F4102" s="15" t="n">
        <v>24</v>
      </c>
      <c r="G4102" s="1" t="s">
        <v>47</v>
      </c>
      <c r="H4102" s="15" t="n">
        <v>2110405</v>
      </c>
      <c r="I4102" s="1" t="s">
        <v>35</v>
      </c>
      <c r="J4102" s="15" t="n">
        <v>1736327</v>
      </c>
      <c r="L4102" s="15" t="n">
        <v>398431</v>
      </c>
      <c r="M4102" s="1" t="s">
        <v>36</v>
      </c>
      <c r="N4102" s="1" t="s">
        <v>37</v>
      </c>
      <c r="P4102" s="15" t="n">
        <v>167</v>
      </c>
      <c r="Q4102" s="1" t="s">
        <v>45</v>
      </c>
      <c r="R4102" s="1" t="s">
        <v>49</v>
      </c>
      <c r="S4102" s="15" t="n">
        <v>1130101</v>
      </c>
      <c r="T4102" s="1" t="s">
        <v>50</v>
      </c>
      <c r="U4102" s="17" t="n">
        <v>108.9</v>
      </c>
      <c r="W4102" s="17" t="n">
        <v>108.9</v>
      </c>
      <c r="X4102" s="1" t="s">
        <v>3194</v>
      </c>
      <c r="Z4102" s="1" t="str">
        <f aca="false">IF($T4102="","",IFERROR(INDEX('Resumo Grupos'!$AC$3:$AC$200,MATCH($T4102,'Resumo Grupos'!$AB$3:$AB$200,0)),"n/d"))</f>
        <v>Mercadoria</v>
      </c>
      <c r="AA4102" s="1" t="str">
        <f aca="false">IF($T4102="","",IF(COUNTIF('Resumo Grupos'!$AE$3:$AE$40,$T4102)&gt;0,"NAO","SIM"))</f>
        <v>SIM</v>
      </c>
      <c r="AB4102" s="1" t="str">
        <f aca="false">IFERROR(INDEX('Mov Entradas (Rel 10497)'!$L:$L,MATCH(AC4102,'Mov Entradas (Rel 10497)'!$I:$I,0)),"nao encontrado")</f>
        <v>ABACATE KG</v>
      </c>
      <c r="AC4102" s="1" t="n">
        <v>39843</v>
      </c>
    </row>
    <row r="4103" customFormat="false" ht="12.75" hidden="false" customHeight="true" outlineLevel="0" collapsed="false">
      <c r="A4103" s="15" t="n">
        <v>3</v>
      </c>
      <c r="B4103" s="16" t="n">
        <v>46300</v>
      </c>
      <c r="C4103" s="16" t="n">
        <v>46300</v>
      </c>
      <c r="D4103" s="15" t="n">
        <v>10109</v>
      </c>
      <c r="E4103" s="1" t="s">
        <v>2506</v>
      </c>
      <c r="F4103" s="15" t="n">
        <v>7</v>
      </c>
      <c r="G4103" s="1" t="s">
        <v>246</v>
      </c>
      <c r="H4103" s="15" t="n">
        <v>2110405</v>
      </c>
      <c r="I4103" s="1" t="s">
        <v>35</v>
      </c>
      <c r="J4103" s="15" t="n">
        <v>1809796</v>
      </c>
      <c r="L4103" s="15" t="n">
        <v>275305</v>
      </c>
      <c r="M4103" s="1" t="s">
        <v>36</v>
      </c>
      <c r="N4103" s="1" t="s">
        <v>37</v>
      </c>
      <c r="P4103" s="15" t="n">
        <v>167</v>
      </c>
      <c r="Q4103" s="1" t="s">
        <v>45</v>
      </c>
      <c r="R4103" s="1" t="s">
        <v>39</v>
      </c>
      <c r="S4103" s="15" t="n">
        <v>4210301</v>
      </c>
      <c r="T4103" s="1" t="s">
        <v>247</v>
      </c>
      <c r="U4103" s="17" t="n">
        <v>493.3</v>
      </c>
      <c r="W4103" s="17" t="n">
        <v>0</v>
      </c>
      <c r="X4103" s="1" t="s">
        <v>2576</v>
      </c>
      <c r="Z4103" s="1" t="str">
        <f aca="false">IF($T4103="","",IFERROR(INDEX('Resumo Grupos'!$AC$3:$AC$200,MATCH($T4103,'Resumo Grupos'!$AB$3:$AB$200,0)),"n/d"))</f>
        <v>Salários</v>
      </c>
      <c r="AA4103" s="1" t="str">
        <f aca="false">IF($T4103="","",IF(COUNTIF('Resumo Grupos'!$AE$3:$AE$40,$T4103)&gt;0,"NAO","SIM"))</f>
        <v>SIM</v>
      </c>
      <c r="AB4103" s="1"/>
      <c r="AC4103" s="1"/>
    </row>
    <row r="4104" customFormat="false" ht="12.75" hidden="false" customHeight="true" outlineLevel="0" collapsed="false">
      <c r="A4104" s="15" t="n">
        <v>3</v>
      </c>
      <c r="B4104" s="16" t="n">
        <v>46300</v>
      </c>
      <c r="C4104" s="16" t="n">
        <v>46300</v>
      </c>
      <c r="D4104" s="15" t="n">
        <v>10109</v>
      </c>
      <c r="E4104" s="1" t="s">
        <v>2506</v>
      </c>
      <c r="F4104" s="15" t="n">
        <v>34</v>
      </c>
      <c r="G4104" s="1" t="s">
        <v>34</v>
      </c>
      <c r="H4104" s="15" t="n">
        <v>2110405</v>
      </c>
      <c r="I4104" s="1" t="s">
        <v>35</v>
      </c>
      <c r="J4104" s="15" t="n">
        <v>1810199</v>
      </c>
      <c r="L4104" s="15" t="n">
        <v>275404</v>
      </c>
      <c r="M4104" s="1" t="s">
        <v>36</v>
      </c>
      <c r="N4104" s="1" t="s">
        <v>37</v>
      </c>
      <c r="P4104" s="15" t="n">
        <v>167</v>
      </c>
      <c r="Q4104" s="1" t="s">
        <v>45</v>
      </c>
      <c r="R4104" s="1" t="s">
        <v>49</v>
      </c>
      <c r="S4104" s="15" t="n">
        <v>1130101</v>
      </c>
      <c r="T4104" s="1" t="s">
        <v>50</v>
      </c>
      <c r="U4104" s="17" t="n">
        <v>1391.74</v>
      </c>
      <c r="W4104" s="17" t="n">
        <v>1391.74</v>
      </c>
      <c r="X4104" s="1" t="s">
        <v>3184</v>
      </c>
      <c r="Z4104" s="1" t="str">
        <f aca="false">IF($T4104="","",IFERROR(INDEX('Resumo Grupos'!$AC$3:$AC$200,MATCH($T4104,'Resumo Grupos'!$AB$3:$AB$200,0)),"n/d"))</f>
        <v>Mercadoria</v>
      </c>
      <c r="AA4104" s="1" t="str">
        <f aca="false">IF($T4104="","",IF(COUNTIF('Resumo Grupos'!$AE$3:$AE$40,$T4104)&gt;0,"NAO","SIM"))</f>
        <v>SIM</v>
      </c>
      <c r="AB4104" s="1"/>
      <c r="AC4104" s="1"/>
    </row>
    <row r="4105" customFormat="false" ht="12.75" hidden="false" customHeight="true" outlineLevel="0" collapsed="false">
      <c r="A4105" s="15" t="n">
        <v>3</v>
      </c>
      <c r="B4105" s="16" t="n">
        <v>46269</v>
      </c>
      <c r="C4105" s="16" t="n">
        <v>46300</v>
      </c>
      <c r="D4105" s="15" t="n">
        <v>1768</v>
      </c>
      <c r="E4105" s="1" t="s">
        <v>468</v>
      </c>
      <c r="F4105" s="15" t="n">
        <v>34</v>
      </c>
      <c r="G4105" s="1" t="s">
        <v>34</v>
      </c>
      <c r="H4105" s="15" t="n">
        <v>2110405</v>
      </c>
      <c r="I4105" s="1" t="s">
        <v>35</v>
      </c>
      <c r="J4105" s="15" t="n">
        <v>628297</v>
      </c>
      <c r="L4105" s="15" t="n">
        <v>100146</v>
      </c>
      <c r="M4105" s="1" t="s">
        <v>1482</v>
      </c>
      <c r="N4105" s="1" t="s">
        <v>37</v>
      </c>
      <c r="P4105" s="15" t="n">
        <v>102</v>
      </c>
      <c r="Q4105" s="1" t="s">
        <v>195</v>
      </c>
      <c r="R4105" s="1" t="s">
        <v>105</v>
      </c>
      <c r="S4105" s="15" t="n">
        <v>4210202</v>
      </c>
      <c r="T4105" s="1" t="s">
        <v>470</v>
      </c>
      <c r="U4105" s="17" t="n">
        <v>2431.5</v>
      </c>
      <c r="W4105" s="17" t="n">
        <v>2431.5</v>
      </c>
      <c r="X4105" s="1" t="s">
        <v>471</v>
      </c>
      <c r="Z4105" s="1" t="str">
        <f aca="false">IF($T4105="","",IFERROR(INDEX('Resumo Grupos'!$AC$3:$AC$200,MATCH($T4105,'Resumo Grupos'!$AB$3:$AB$200,0)),"n/d"))</f>
        <v>Despesa</v>
      </c>
      <c r="AA4105" s="1" t="str">
        <f aca="false">IF($T4105="","",IF(COUNTIF('Resumo Grupos'!$AE$3:$AE$40,$T4105)&gt;0,"NAO","SIM"))</f>
        <v>SIM</v>
      </c>
      <c r="AB4105" s="1"/>
      <c r="AC4105" s="1"/>
    </row>
    <row r="4106" customFormat="false" ht="12.75" hidden="false" customHeight="true" outlineLevel="0" collapsed="false">
      <c r="A4106" s="15" t="n">
        <v>3</v>
      </c>
      <c r="B4106" s="16" t="n">
        <v>46300</v>
      </c>
      <c r="C4106" s="16" t="n">
        <v>46300</v>
      </c>
      <c r="D4106" s="15" t="n">
        <v>515</v>
      </c>
      <c r="E4106" s="1" t="s">
        <v>75</v>
      </c>
      <c r="F4106" s="15" t="n">
        <v>34</v>
      </c>
      <c r="G4106" s="1" t="s">
        <v>34</v>
      </c>
      <c r="H4106" s="15" t="n">
        <v>2110405</v>
      </c>
      <c r="I4106" s="1" t="s">
        <v>35</v>
      </c>
      <c r="J4106" s="15" t="n">
        <v>1816962</v>
      </c>
      <c r="L4106" s="15" t="n">
        <v>276130</v>
      </c>
      <c r="M4106" s="1" t="s">
        <v>36</v>
      </c>
      <c r="N4106" s="1" t="s">
        <v>37</v>
      </c>
      <c r="P4106" s="15" t="n">
        <v>102</v>
      </c>
      <c r="Q4106" s="1" t="s">
        <v>195</v>
      </c>
      <c r="R4106" s="1" t="s">
        <v>76</v>
      </c>
      <c r="S4106" s="15" t="n">
        <v>4210508</v>
      </c>
      <c r="T4106" s="1" t="s">
        <v>77</v>
      </c>
      <c r="U4106" s="17" t="n">
        <v>151.61</v>
      </c>
      <c r="W4106" s="17" t="n">
        <v>151.61</v>
      </c>
      <c r="X4106" s="1" t="s">
        <v>3195</v>
      </c>
      <c r="Z4106" s="1" t="str">
        <f aca="false">IF($T4106="","",IFERROR(INDEX('Resumo Grupos'!$AC$3:$AC$200,MATCH($T4106,'Resumo Grupos'!$AB$3:$AB$200,0)),"n/d"))</f>
        <v>Despesa</v>
      </c>
      <c r="AA4106" s="1" t="str">
        <f aca="false">IF($T4106="","",IF(COUNTIF('Resumo Grupos'!$AE$3:$AE$40,$T4106)&gt;0,"NAO","SIM"))</f>
        <v>SIM</v>
      </c>
      <c r="AB4106" s="1"/>
      <c r="AC4106" s="1"/>
    </row>
    <row r="4107" customFormat="false" ht="12.75" hidden="false" customHeight="true" outlineLevel="0" collapsed="false">
      <c r="A4107" s="15" t="n">
        <v>3</v>
      </c>
      <c r="B4107" s="16" t="n">
        <v>46300</v>
      </c>
      <c r="C4107" s="16" t="n">
        <v>46300</v>
      </c>
      <c r="D4107" s="15" t="n">
        <v>515</v>
      </c>
      <c r="E4107" s="1" t="s">
        <v>75</v>
      </c>
      <c r="F4107" s="15" t="n">
        <v>34</v>
      </c>
      <c r="G4107" s="1" t="s">
        <v>34</v>
      </c>
      <c r="H4107" s="15" t="n">
        <v>2110405</v>
      </c>
      <c r="I4107" s="1" t="s">
        <v>35</v>
      </c>
      <c r="J4107" s="15" t="n">
        <v>1816993</v>
      </c>
      <c r="L4107" s="15" t="n">
        <v>276135</v>
      </c>
      <c r="M4107" s="1" t="s">
        <v>36</v>
      </c>
      <c r="N4107" s="1" t="s">
        <v>37</v>
      </c>
      <c r="P4107" s="15" t="n">
        <v>102</v>
      </c>
      <c r="Q4107" s="1" t="s">
        <v>195</v>
      </c>
      <c r="R4107" s="1" t="s">
        <v>76</v>
      </c>
      <c r="S4107" s="15" t="n">
        <v>4210502</v>
      </c>
      <c r="T4107" s="1" t="s">
        <v>196</v>
      </c>
      <c r="U4107" s="17" t="n">
        <v>246.34</v>
      </c>
      <c r="W4107" s="17" t="n">
        <v>246.34</v>
      </c>
      <c r="X4107" s="1" t="s">
        <v>3196</v>
      </c>
      <c r="Z4107" s="1" t="str">
        <f aca="false">IF($T4107="","",IFERROR(INDEX('Resumo Grupos'!$AC$3:$AC$200,MATCH($T4107,'Resumo Grupos'!$AB$3:$AB$200,0)),"n/d"))</f>
        <v>Empréstimo</v>
      </c>
      <c r="AA4107" s="1" t="str">
        <f aca="false">IF($T4107="","",IF(COUNTIF('Resumo Grupos'!$AE$3:$AE$40,$T4107)&gt;0,"NAO","SIM"))</f>
        <v>SIM</v>
      </c>
      <c r="AB4107" s="1"/>
      <c r="AC4107" s="1"/>
    </row>
    <row r="4108" customFormat="false" ht="12.75" hidden="false" customHeight="true" outlineLevel="0" collapsed="false">
      <c r="A4108" s="15" t="n">
        <v>3</v>
      </c>
      <c r="B4108" s="16" t="n">
        <v>46300</v>
      </c>
      <c r="C4108" s="16" t="n">
        <v>46300</v>
      </c>
      <c r="D4108" s="15" t="n">
        <v>515</v>
      </c>
      <c r="E4108" s="1" t="s">
        <v>75</v>
      </c>
      <c r="F4108" s="15" t="n">
        <v>34</v>
      </c>
      <c r="G4108" s="1" t="s">
        <v>34</v>
      </c>
      <c r="H4108" s="15" t="n">
        <v>2110405</v>
      </c>
      <c r="I4108" s="1" t="s">
        <v>35</v>
      </c>
      <c r="J4108" s="15" t="n">
        <v>1816999</v>
      </c>
      <c r="L4108" s="15" t="n">
        <v>276140</v>
      </c>
      <c r="M4108" s="1" t="s">
        <v>36</v>
      </c>
      <c r="N4108" s="1" t="s">
        <v>37</v>
      </c>
      <c r="P4108" s="15" t="n">
        <v>102</v>
      </c>
      <c r="Q4108" s="1" t="s">
        <v>195</v>
      </c>
      <c r="R4108" s="1" t="s">
        <v>76</v>
      </c>
      <c r="S4108" s="15" t="n">
        <v>4210504</v>
      </c>
      <c r="T4108" s="1" t="s">
        <v>146</v>
      </c>
      <c r="U4108" s="17" t="n">
        <v>739.89</v>
      </c>
      <c r="W4108" s="17" t="n">
        <v>739.89</v>
      </c>
      <c r="X4108" s="1" t="s">
        <v>3197</v>
      </c>
      <c r="Z4108" s="1" t="str">
        <f aca="false">IF($T4108="","",IFERROR(INDEX('Resumo Grupos'!$AC$3:$AC$200,MATCH($T4108,'Resumo Grupos'!$AB$3:$AB$200,0)),"n/d"))</f>
        <v>Despesa</v>
      </c>
      <c r="AA4108" s="1" t="str">
        <f aca="false">IF($T4108="","",IF(COUNTIF('Resumo Grupos'!$AE$3:$AE$40,$T4108)&gt;0,"NAO","SIM"))</f>
        <v>SIM</v>
      </c>
      <c r="AB4108" s="1"/>
      <c r="AC4108" s="1"/>
    </row>
    <row r="4109" customFormat="false" ht="12.75" hidden="false" customHeight="true" outlineLevel="0" collapsed="false">
      <c r="A4109" s="15" t="n">
        <v>3</v>
      </c>
      <c r="B4109" s="16" t="n">
        <v>46300</v>
      </c>
      <c r="C4109" s="16" t="n">
        <v>46300</v>
      </c>
      <c r="D4109" s="15" t="n">
        <v>313</v>
      </c>
      <c r="E4109" s="1" t="s">
        <v>82</v>
      </c>
      <c r="F4109" s="15" t="n">
        <v>7</v>
      </c>
      <c r="G4109" s="1" t="s">
        <v>246</v>
      </c>
      <c r="H4109" s="15" t="n">
        <v>2110405</v>
      </c>
      <c r="I4109" s="1" t="s">
        <v>35</v>
      </c>
      <c r="J4109" s="15" t="n">
        <v>1809801</v>
      </c>
      <c r="L4109" s="15" t="n">
        <v>275306</v>
      </c>
      <c r="M4109" s="1" t="s">
        <v>36</v>
      </c>
      <c r="N4109" s="1" t="s">
        <v>37</v>
      </c>
      <c r="P4109" s="15" t="n">
        <v>167</v>
      </c>
      <c r="Q4109" s="1" t="s">
        <v>45</v>
      </c>
      <c r="R4109" s="1" t="s">
        <v>39</v>
      </c>
      <c r="S4109" s="15" t="n">
        <v>4210301</v>
      </c>
      <c r="T4109" s="1" t="s">
        <v>247</v>
      </c>
      <c r="U4109" s="17" t="n">
        <v>519.56</v>
      </c>
      <c r="W4109" s="17" t="n">
        <v>0</v>
      </c>
      <c r="X4109" s="1" t="s">
        <v>2576</v>
      </c>
      <c r="Z4109" s="1" t="str">
        <f aca="false">IF($T4109="","",IFERROR(INDEX('Resumo Grupos'!$AC$3:$AC$200,MATCH($T4109,'Resumo Grupos'!$AB$3:$AB$200,0)),"n/d"))</f>
        <v>Salários</v>
      </c>
      <c r="AA4109" s="1" t="str">
        <f aca="false">IF($T4109="","",IF(COUNTIF('Resumo Grupos'!$AE$3:$AE$40,$T4109)&gt;0,"NAO","SIM"))</f>
        <v>SIM</v>
      </c>
      <c r="AB4109" s="1"/>
      <c r="AC4109" s="1"/>
    </row>
    <row r="4110" customFormat="false" ht="12.75" hidden="false" customHeight="true" outlineLevel="0" collapsed="false">
      <c r="A4110" s="15" t="n">
        <v>3</v>
      </c>
      <c r="B4110" s="16" t="n">
        <v>46300</v>
      </c>
      <c r="C4110" s="16" t="n">
        <v>46300</v>
      </c>
      <c r="D4110" s="15" t="n">
        <v>313</v>
      </c>
      <c r="E4110" s="1" t="s">
        <v>82</v>
      </c>
      <c r="F4110" s="15" t="n">
        <v>34</v>
      </c>
      <c r="G4110" s="1" t="s">
        <v>34</v>
      </c>
      <c r="H4110" s="15" t="n">
        <v>2110405</v>
      </c>
      <c r="I4110" s="1" t="s">
        <v>35</v>
      </c>
      <c r="J4110" s="15" t="n">
        <v>1810242</v>
      </c>
      <c r="L4110" s="15" t="n">
        <v>275416</v>
      </c>
      <c r="M4110" s="1" t="s">
        <v>36</v>
      </c>
      <c r="N4110" s="1" t="s">
        <v>37</v>
      </c>
      <c r="P4110" s="15" t="n">
        <v>167</v>
      </c>
      <c r="Q4110" s="1" t="s">
        <v>45</v>
      </c>
      <c r="R4110" s="1" t="s">
        <v>39</v>
      </c>
      <c r="S4110" s="15" t="n">
        <v>4210301</v>
      </c>
      <c r="T4110" s="1" t="s">
        <v>247</v>
      </c>
      <c r="U4110" s="17" t="n">
        <v>1168.68</v>
      </c>
      <c r="W4110" s="17" t="n">
        <v>1168.68</v>
      </c>
      <c r="X4110" s="1" t="s">
        <v>3184</v>
      </c>
      <c r="Z4110" s="1" t="str">
        <f aca="false">IF($T4110="","",IFERROR(INDEX('Resumo Grupos'!$AC$3:$AC$200,MATCH($T4110,'Resumo Grupos'!$AB$3:$AB$200,0)),"n/d"))</f>
        <v>Salários</v>
      </c>
      <c r="AA4110" s="1" t="str">
        <f aca="false">IF($T4110="","",IF(COUNTIF('Resumo Grupos'!$AE$3:$AE$40,$T4110)&gt;0,"NAO","SIM"))</f>
        <v>SIM</v>
      </c>
      <c r="AB4110" s="1"/>
      <c r="AC4110" s="1"/>
    </row>
    <row r="4111" customFormat="false" ht="12.75" hidden="false" customHeight="true" outlineLevel="0" collapsed="false">
      <c r="A4111" s="15" t="n">
        <v>3</v>
      </c>
      <c r="B4111" s="16" t="n">
        <v>46300</v>
      </c>
      <c r="C4111" s="16" t="n">
        <v>46300</v>
      </c>
      <c r="D4111" s="15" t="n">
        <v>83</v>
      </c>
      <c r="E4111" s="1" t="s">
        <v>83</v>
      </c>
      <c r="F4111" s="15" t="n">
        <v>11</v>
      </c>
      <c r="G4111" s="1" t="s">
        <v>256</v>
      </c>
      <c r="H4111" s="15" t="n">
        <v>2110405</v>
      </c>
      <c r="I4111" s="1" t="s">
        <v>35</v>
      </c>
      <c r="J4111" s="15" t="n">
        <v>1809668</v>
      </c>
      <c r="L4111" s="15" t="n">
        <v>275285</v>
      </c>
      <c r="M4111" s="1" t="s">
        <v>36</v>
      </c>
      <c r="N4111" s="1" t="s">
        <v>37</v>
      </c>
      <c r="P4111" s="15" t="n">
        <v>167</v>
      </c>
      <c r="Q4111" s="1" t="s">
        <v>45</v>
      </c>
      <c r="R4111" s="1" t="s">
        <v>49</v>
      </c>
      <c r="S4111" s="15" t="n">
        <v>1130101</v>
      </c>
      <c r="T4111" s="1" t="s">
        <v>50</v>
      </c>
      <c r="U4111" s="17" t="n">
        <v>200</v>
      </c>
      <c r="W4111" s="17" t="n">
        <v>200</v>
      </c>
      <c r="X4111" s="1" t="s">
        <v>3185</v>
      </c>
      <c r="Z4111" s="1" t="str">
        <f aca="false">IF($T4111="","",IFERROR(INDEX('Resumo Grupos'!$AC$3:$AC$200,MATCH($T4111,'Resumo Grupos'!$AB$3:$AB$200,0)),"n/d"))</f>
        <v>Mercadoria</v>
      </c>
      <c r="AA4111" s="1" t="str">
        <f aca="false">IF($T4111="","",IF(COUNTIF('Resumo Grupos'!$AE$3:$AE$40,$T4111)&gt;0,"NAO","SIM"))</f>
        <v>SIM</v>
      </c>
      <c r="AB4111" s="1"/>
      <c r="AC4111" s="1"/>
    </row>
    <row r="4112" customFormat="false" ht="12.75" hidden="false" customHeight="true" outlineLevel="0" collapsed="false">
      <c r="A4112" s="15" t="n">
        <v>3</v>
      </c>
      <c r="B4112" s="16" t="n">
        <v>46300</v>
      </c>
      <c r="C4112" s="16" t="n">
        <v>46300</v>
      </c>
      <c r="D4112" s="15" t="n">
        <v>83</v>
      </c>
      <c r="E4112" s="1" t="s">
        <v>83</v>
      </c>
      <c r="F4112" s="15" t="n">
        <v>7</v>
      </c>
      <c r="G4112" s="1" t="s">
        <v>246</v>
      </c>
      <c r="H4112" s="15" t="n">
        <v>2110405</v>
      </c>
      <c r="I4112" s="1" t="s">
        <v>35</v>
      </c>
      <c r="J4112" s="15" t="n">
        <v>1809804</v>
      </c>
      <c r="L4112" s="15" t="n">
        <v>275308</v>
      </c>
      <c r="M4112" s="1" t="s">
        <v>36</v>
      </c>
      <c r="N4112" s="1" t="s">
        <v>37</v>
      </c>
      <c r="P4112" s="15" t="n">
        <v>167</v>
      </c>
      <c r="Q4112" s="1" t="s">
        <v>45</v>
      </c>
      <c r="R4112" s="1" t="s">
        <v>39</v>
      </c>
      <c r="S4112" s="15" t="n">
        <v>4210301</v>
      </c>
      <c r="T4112" s="1" t="s">
        <v>247</v>
      </c>
      <c r="U4112" s="17" t="n">
        <v>136.77</v>
      </c>
      <c r="W4112" s="17" t="n">
        <v>0</v>
      </c>
      <c r="X4112" s="1" t="s">
        <v>2576</v>
      </c>
      <c r="Z4112" s="1" t="str">
        <f aca="false">IF($T4112="","",IFERROR(INDEX('Resumo Grupos'!$AC$3:$AC$200,MATCH($T4112,'Resumo Grupos'!$AB$3:$AB$200,0)),"n/d"))</f>
        <v>Salários</v>
      </c>
      <c r="AA4112" s="1" t="str">
        <f aca="false">IF($T4112="","",IF(COUNTIF('Resumo Grupos'!$AE$3:$AE$40,$T4112)&gt;0,"NAO","SIM"))</f>
        <v>SIM</v>
      </c>
      <c r="AB4112" s="1"/>
      <c r="AC4112" s="1"/>
    </row>
    <row r="4113" customFormat="false" ht="12.75" hidden="false" customHeight="true" outlineLevel="0" collapsed="false">
      <c r="A4113" s="15" t="n">
        <v>3</v>
      </c>
      <c r="B4113" s="16" t="n">
        <v>46300</v>
      </c>
      <c r="C4113" s="16" t="n">
        <v>46300</v>
      </c>
      <c r="D4113" s="15" t="n">
        <v>83</v>
      </c>
      <c r="E4113" s="1" t="s">
        <v>83</v>
      </c>
      <c r="F4113" s="15" t="n">
        <v>34</v>
      </c>
      <c r="G4113" s="1" t="s">
        <v>34</v>
      </c>
      <c r="H4113" s="15" t="n">
        <v>2110405</v>
      </c>
      <c r="I4113" s="1" t="s">
        <v>35</v>
      </c>
      <c r="J4113" s="15" t="n">
        <v>1810244</v>
      </c>
      <c r="L4113" s="15" t="n">
        <v>275418</v>
      </c>
      <c r="M4113" s="1" t="s">
        <v>36</v>
      </c>
      <c r="N4113" s="1" t="s">
        <v>37</v>
      </c>
      <c r="P4113" s="15" t="n">
        <v>167</v>
      </c>
      <c r="Q4113" s="1" t="s">
        <v>45</v>
      </c>
      <c r="R4113" s="1" t="s">
        <v>39</v>
      </c>
      <c r="S4113" s="15" t="n">
        <v>4210301</v>
      </c>
      <c r="T4113" s="1" t="s">
        <v>247</v>
      </c>
      <c r="U4113" s="17" t="n">
        <v>1694.16</v>
      </c>
      <c r="W4113" s="17" t="n">
        <v>1694.16</v>
      </c>
      <c r="X4113" s="1" t="s">
        <v>3184</v>
      </c>
      <c r="Z4113" s="1" t="str">
        <f aca="false">IF($T4113="","",IFERROR(INDEX('Resumo Grupos'!$AC$3:$AC$200,MATCH($T4113,'Resumo Grupos'!$AB$3:$AB$200,0)),"n/d"))</f>
        <v>Salários</v>
      </c>
      <c r="AA4113" s="1" t="str">
        <f aca="false">IF($T4113="","",IF(COUNTIF('Resumo Grupos'!$AE$3:$AE$40,$T4113)&gt;0,"NAO","SIM"))</f>
        <v>SIM</v>
      </c>
      <c r="AB4113" s="1"/>
      <c r="AC4113" s="1"/>
    </row>
    <row r="4114" customFormat="false" ht="12.75" hidden="false" customHeight="true" outlineLevel="0" collapsed="false">
      <c r="A4114" s="15" t="n">
        <v>3</v>
      </c>
      <c r="B4114" s="16" t="n">
        <v>46300</v>
      </c>
      <c r="C4114" s="16" t="n">
        <v>46300</v>
      </c>
      <c r="D4114" s="15" t="n">
        <v>10107</v>
      </c>
      <c r="E4114" s="1" t="s">
        <v>2386</v>
      </c>
      <c r="F4114" s="15" t="n">
        <v>7</v>
      </c>
      <c r="G4114" s="1" t="s">
        <v>246</v>
      </c>
      <c r="H4114" s="15" t="n">
        <v>2110405</v>
      </c>
      <c r="I4114" s="1" t="s">
        <v>35</v>
      </c>
      <c r="J4114" s="15" t="n">
        <v>1809808</v>
      </c>
      <c r="L4114" s="15" t="n">
        <v>275309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39</v>
      </c>
      <c r="S4114" s="15" t="n">
        <v>4210301</v>
      </c>
      <c r="T4114" s="1" t="s">
        <v>247</v>
      </c>
      <c r="U4114" s="17" t="n">
        <v>1.99</v>
      </c>
      <c r="W4114" s="17" t="n">
        <v>0</v>
      </c>
      <c r="X4114" s="1" t="s">
        <v>2576</v>
      </c>
      <c r="Z4114" s="1" t="str">
        <f aca="false">IF($T4114="","",IFERROR(INDEX('Resumo Grupos'!$AC$3:$AC$200,MATCH($T4114,'Resumo Grupos'!$AB$3:$AB$200,0)),"n/d"))</f>
        <v>Salários</v>
      </c>
      <c r="AA4114" s="1" t="str">
        <f aca="false">IF($T4114="","",IF(COUNTIF('Resumo Grupos'!$AE$3:$AE$40,$T4114)&gt;0,"NAO","SIM"))</f>
        <v>SIM</v>
      </c>
      <c r="AB4114" s="1"/>
      <c r="AC4114" s="1"/>
    </row>
    <row r="4115" customFormat="false" ht="12.75" hidden="false" customHeight="true" outlineLevel="0" collapsed="false">
      <c r="A4115" s="15" t="n">
        <v>3</v>
      </c>
      <c r="B4115" s="16" t="n">
        <v>46300</v>
      </c>
      <c r="C4115" s="16" t="n">
        <v>46300</v>
      </c>
      <c r="D4115" s="15" t="n">
        <v>10107</v>
      </c>
      <c r="E4115" s="1" t="s">
        <v>2386</v>
      </c>
      <c r="F4115" s="15" t="n">
        <v>34</v>
      </c>
      <c r="G4115" s="1" t="s">
        <v>34</v>
      </c>
      <c r="H4115" s="15" t="n">
        <v>2110405</v>
      </c>
      <c r="I4115" s="1" t="s">
        <v>35</v>
      </c>
      <c r="J4115" s="15" t="n">
        <v>1810247</v>
      </c>
      <c r="L4115" s="15" t="n">
        <v>275419</v>
      </c>
      <c r="M4115" s="1" t="s">
        <v>36</v>
      </c>
      <c r="N4115" s="1" t="s">
        <v>37</v>
      </c>
      <c r="P4115" s="15" t="n">
        <v>167</v>
      </c>
      <c r="Q4115" s="1" t="s">
        <v>45</v>
      </c>
      <c r="R4115" s="1" t="s">
        <v>39</v>
      </c>
      <c r="S4115" s="15" t="n">
        <v>4210301</v>
      </c>
      <c r="T4115" s="1" t="s">
        <v>247</v>
      </c>
      <c r="U4115" s="17" t="n">
        <v>1762.71</v>
      </c>
      <c r="W4115" s="17" t="n">
        <v>1762.71</v>
      </c>
      <c r="X4115" s="1" t="s">
        <v>3184</v>
      </c>
      <c r="Z4115" s="1" t="str">
        <f aca="false">IF($T4115="","",IFERROR(INDEX('Resumo Grupos'!$AC$3:$AC$200,MATCH($T4115,'Resumo Grupos'!$AB$3:$AB$200,0)),"n/d"))</f>
        <v>Salários</v>
      </c>
      <c r="AA4115" s="1" t="str">
        <f aca="false">IF($T4115="","",IF(COUNTIF('Resumo Grupos'!$AE$3:$AE$40,$T4115)&gt;0,"NAO","SIM"))</f>
        <v>SIM</v>
      </c>
      <c r="AB4115" s="1"/>
      <c r="AC4115" s="1"/>
    </row>
    <row r="4116" customFormat="false" ht="12.75" hidden="false" customHeight="true" outlineLevel="0" collapsed="false">
      <c r="A4116" s="15" t="n">
        <v>3</v>
      </c>
      <c r="B4116" s="16" t="n">
        <v>46300</v>
      </c>
      <c r="C4116" s="16" t="n">
        <v>46300</v>
      </c>
      <c r="D4116" s="15" t="n">
        <v>320</v>
      </c>
      <c r="E4116" s="1" t="s">
        <v>87</v>
      </c>
      <c r="F4116" s="15" t="n">
        <v>7</v>
      </c>
      <c r="G4116" s="1" t="s">
        <v>246</v>
      </c>
      <c r="H4116" s="15" t="n">
        <v>2110405</v>
      </c>
      <c r="I4116" s="1" t="s">
        <v>35</v>
      </c>
      <c r="J4116" s="15" t="n">
        <v>1809811</v>
      </c>
      <c r="L4116" s="15" t="n">
        <v>275312</v>
      </c>
      <c r="M4116" s="1" t="s">
        <v>36</v>
      </c>
      <c r="N4116" s="1" t="s">
        <v>37</v>
      </c>
      <c r="P4116" s="15" t="n">
        <v>167</v>
      </c>
      <c r="Q4116" s="1" t="s">
        <v>45</v>
      </c>
      <c r="R4116" s="1" t="s">
        <v>39</v>
      </c>
      <c r="S4116" s="15" t="n">
        <v>4210301</v>
      </c>
      <c r="T4116" s="1" t="s">
        <v>247</v>
      </c>
      <c r="U4116" s="17" t="n">
        <v>507.03</v>
      </c>
      <c r="W4116" s="17" t="n">
        <v>0</v>
      </c>
      <c r="X4116" s="1" t="s">
        <v>2576</v>
      </c>
      <c r="Z4116" s="1" t="str">
        <f aca="false">IF($T4116="","",IFERROR(INDEX('Resumo Grupos'!$AC$3:$AC$200,MATCH($T4116,'Resumo Grupos'!$AB$3:$AB$200,0)),"n/d"))</f>
        <v>Salários</v>
      </c>
      <c r="AA4116" s="1" t="str">
        <f aca="false">IF($T4116="","",IF(COUNTIF('Resumo Grupos'!$AE$3:$AE$40,$T4116)&gt;0,"NAO","SIM"))</f>
        <v>SIM</v>
      </c>
      <c r="AB4116" s="1"/>
      <c r="AC4116" s="1"/>
    </row>
    <row r="4117" customFormat="false" ht="12.75" hidden="false" customHeight="true" outlineLevel="0" collapsed="false">
      <c r="A4117" s="15" t="n">
        <v>3</v>
      </c>
      <c r="B4117" s="16" t="n">
        <v>46300</v>
      </c>
      <c r="C4117" s="16" t="n">
        <v>46300</v>
      </c>
      <c r="D4117" s="15" t="n">
        <v>320</v>
      </c>
      <c r="E4117" s="1" t="s">
        <v>87</v>
      </c>
      <c r="F4117" s="15" t="n">
        <v>34</v>
      </c>
      <c r="G4117" s="1" t="s">
        <v>34</v>
      </c>
      <c r="H4117" s="15" t="n">
        <v>2110405</v>
      </c>
      <c r="I4117" s="1" t="s">
        <v>35</v>
      </c>
      <c r="J4117" s="15" t="n">
        <v>1810253</v>
      </c>
      <c r="L4117" s="15" t="n">
        <v>275420</v>
      </c>
      <c r="M4117" s="1" t="s">
        <v>36</v>
      </c>
      <c r="N4117" s="1" t="s">
        <v>37</v>
      </c>
      <c r="P4117" s="15" t="n">
        <v>167</v>
      </c>
      <c r="Q4117" s="1" t="s">
        <v>45</v>
      </c>
      <c r="R4117" s="1" t="s">
        <v>39</v>
      </c>
      <c r="S4117" s="15" t="n">
        <v>4210301</v>
      </c>
      <c r="T4117" s="1" t="s">
        <v>247</v>
      </c>
      <c r="U4117" s="17" t="n">
        <v>1217.87</v>
      </c>
      <c r="W4117" s="17" t="n">
        <v>1217.87</v>
      </c>
      <c r="X4117" s="1" t="s">
        <v>3184</v>
      </c>
      <c r="Z4117" s="1" t="str">
        <f aca="false">IF($T4117="","",IFERROR(INDEX('Resumo Grupos'!$AC$3:$AC$200,MATCH($T4117,'Resumo Grupos'!$AB$3:$AB$200,0)),"n/d"))</f>
        <v>Salários</v>
      </c>
      <c r="AA4117" s="1" t="str">
        <f aca="false">IF($T4117="","",IF(COUNTIF('Resumo Grupos'!$AE$3:$AE$40,$T4117)&gt;0,"NAO","SIM"))</f>
        <v>SIM</v>
      </c>
      <c r="AB4117" s="1"/>
      <c r="AC4117" s="1"/>
    </row>
    <row r="4118" customFormat="false" ht="12.75" hidden="false" customHeight="true" outlineLevel="0" collapsed="false">
      <c r="A4118" s="15" t="n">
        <v>3</v>
      </c>
      <c r="B4118" s="16" t="n">
        <v>46294</v>
      </c>
      <c r="C4118" s="16" t="n">
        <v>46300</v>
      </c>
      <c r="D4118" s="15" t="n">
        <v>10112</v>
      </c>
      <c r="E4118" s="1" t="s">
        <v>2741</v>
      </c>
      <c r="F4118" s="15" t="n">
        <v>24</v>
      </c>
      <c r="G4118" s="1" t="s">
        <v>47</v>
      </c>
      <c r="H4118" s="15" t="n">
        <v>2110405</v>
      </c>
      <c r="I4118" s="1" t="s">
        <v>35</v>
      </c>
      <c r="J4118" s="15" t="n">
        <v>1775279</v>
      </c>
      <c r="L4118" s="15" t="n">
        <v>3033</v>
      </c>
      <c r="M4118" s="1" t="s">
        <v>36</v>
      </c>
      <c r="N4118" s="1" t="s">
        <v>37</v>
      </c>
      <c r="P4118" s="15" t="n">
        <v>167</v>
      </c>
      <c r="Q4118" s="1" t="s">
        <v>45</v>
      </c>
      <c r="R4118" s="1" t="s">
        <v>49</v>
      </c>
      <c r="S4118" s="15" t="n">
        <v>1130101</v>
      </c>
      <c r="T4118" s="1" t="s">
        <v>50</v>
      </c>
      <c r="U4118" s="17" t="n">
        <v>98</v>
      </c>
      <c r="W4118" s="17" t="n">
        <v>98</v>
      </c>
      <c r="X4118" s="1" t="s">
        <v>3198</v>
      </c>
      <c r="Z4118" s="1" t="str">
        <f aca="false">IF($T4118="","",IFERROR(INDEX('Resumo Grupos'!$AC$3:$AC$200,MATCH($T4118,'Resumo Grupos'!$AB$3:$AB$200,0)),"n/d"))</f>
        <v>Mercadoria</v>
      </c>
      <c r="AA4118" s="1" t="str">
        <f aca="false">IF($T4118="","",IF(COUNTIF('Resumo Grupos'!$AE$3:$AE$40,$T4118)&gt;0,"NAO","SIM"))</f>
        <v>SIM</v>
      </c>
      <c r="AB4118" s="1" t="str">
        <f aca="false">IFERROR(INDEX('Mov Entradas (Rel 10497)'!$L:$L,MATCH(AC4118,'Mov Entradas (Rel 10497)'!$I:$I,0)),"nao encontrado")</f>
        <v>BOLOS DA FRAN</v>
      </c>
      <c r="AC4118" s="1" t="n">
        <v>3033</v>
      </c>
    </row>
    <row r="4119" customFormat="false" ht="12.75" hidden="false" customHeight="true" outlineLevel="0" collapsed="false">
      <c r="A4119" s="15" t="n">
        <v>3</v>
      </c>
      <c r="B4119" s="16" t="n">
        <v>46300</v>
      </c>
      <c r="C4119" s="16" t="n">
        <v>46300</v>
      </c>
      <c r="D4119" s="15" t="n">
        <v>332</v>
      </c>
      <c r="E4119" s="1" t="s">
        <v>92</v>
      </c>
      <c r="F4119" s="15" t="n">
        <v>7</v>
      </c>
      <c r="G4119" s="1" t="s">
        <v>246</v>
      </c>
      <c r="H4119" s="15" t="n">
        <v>2110405</v>
      </c>
      <c r="I4119" s="1" t="s">
        <v>35</v>
      </c>
      <c r="J4119" s="15" t="n">
        <v>1809816</v>
      </c>
      <c r="L4119" s="15" t="n">
        <v>275315</v>
      </c>
      <c r="M4119" s="1" t="s">
        <v>36</v>
      </c>
      <c r="N4119" s="1" t="s">
        <v>37</v>
      </c>
      <c r="P4119" s="15" t="n">
        <v>167</v>
      </c>
      <c r="Q4119" s="1" t="s">
        <v>45</v>
      </c>
      <c r="R4119" s="1" t="s">
        <v>39</v>
      </c>
      <c r="S4119" s="15" t="n">
        <v>4210301</v>
      </c>
      <c r="T4119" s="1" t="s">
        <v>247</v>
      </c>
      <c r="U4119" s="17" t="n">
        <v>40</v>
      </c>
      <c r="W4119" s="17" t="n">
        <v>0</v>
      </c>
      <c r="X4119" s="1" t="s">
        <v>2576</v>
      </c>
      <c r="Z4119" s="1" t="str">
        <f aca="false">IF($T4119="","",IFERROR(INDEX('Resumo Grupos'!$AC$3:$AC$200,MATCH($T4119,'Resumo Grupos'!$AB$3:$AB$200,0)),"n/d"))</f>
        <v>Salários</v>
      </c>
      <c r="AA4119" s="1" t="str">
        <f aca="false">IF($T4119="","",IF(COUNTIF('Resumo Grupos'!$AE$3:$AE$40,$T4119)&gt;0,"NAO","SIM"))</f>
        <v>SIM</v>
      </c>
      <c r="AB4119" s="1"/>
      <c r="AC4119" s="1"/>
    </row>
    <row r="4120" customFormat="false" ht="12.75" hidden="false" customHeight="true" outlineLevel="0" collapsed="false">
      <c r="A4120" s="15" t="n">
        <v>3</v>
      </c>
      <c r="B4120" s="16" t="n">
        <v>46300</v>
      </c>
      <c r="C4120" s="16" t="n">
        <v>46300</v>
      </c>
      <c r="D4120" s="15" t="n">
        <v>332</v>
      </c>
      <c r="E4120" s="1" t="s">
        <v>92</v>
      </c>
      <c r="F4120" s="15" t="n">
        <v>34</v>
      </c>
      <c r="G4120" s="1" t="s">
        <v>34</v>
      </c>
      <c r="H4120" s="15" t="n">
        <v>2110405</v>
      </c>
      <c r="I4120" s="1" t="s">
        <v>35</v>
      </c>
      <c r="J4120" s="15" t="n">
        <v>1810255</v>
      </c>
      <c r="L4120" s="15" t="n">
        <v>275421</v>
      </c>
      <c r="M4120" s="1" t="s">
        <v>36</v>
      </c>
      <c r="N4120" s="1" t="s">
        <v>37</v>
      </c>
      <c r="P4120" s="15" t="n">
        <v>167</v>
      </c>
      <c r="Q4120" s="1" t="s">
        <v>45</v>
      </c>
      <c r="R4120" s="1" t="s">
        <v>39</v>
      </c>
      <c r="S4120" s="15" t="n">
        <v>4210301</v>
      </c>
      <c r="T4120" s="1" t="s">
        <v>247</v>
      </c>
      <c r="U4120" s="17" t="n">
        <v>55.38</v>
      </c>
      <c r="W4120" s="17" t="n">
        <v>55.38</v>
      </c>
      <c r="X4120" s="1" t="s">
        <v>3184</v>
      </c>
      <c r="Z4120" s="1" t="str">
        <f aca="false">IF($T4120="","",IFERROR(INDEX('Resumo Grupos'!$AC$3:$AC$200,MATCH($T4120,'Resumo Grupos'!$AB$3:$AB$200,0)),"n/d"))</f>
        <v>Salários</v>
      </c>
      <c r="AA4120" s="1" t="str">
        <f aca="false">IF($T4120="","",IF(COUNTIF('Resumo Grupos'!$AE$3:$AE$40,$T4120)&gt;0,"NAO","SIM"))</f>
        <v>SIM</v>
      </c>
      <c r="AB4120" s="1"/>
      <c r="AC4120" s="1"/>
    </row>
    <row r="4121" customFormat="false" ht="12.75" hidden="false" customHeight="true" outlineLevel="0" collapsed="false">
      <c r="A4121" s="15" t="n">
        <v>3</v>
      </c>
      <c r="B4121" s="16" t="n">
        <v>46279</v>
      </c>
      <c r="C4121" s="16" t="n">
        <v>46300</v>
      </c>
      <c r="D4121" s="15" t="n">
        <v>10009</v>
      </c>
      <c r="E4121" s="1" t="s">
        <v>476</v>
      </c>
      <c r="F4121" s="15" t="n">
        <v>24</v>
      </c>
      <c r="G4121" s="1" t="s">
        <v>47</v>
      </c>
      <c r="H4121" s="15" t="n">
        <v>2110405</v>
      </c>
      <c r="I4121" s="1" t="s">
        <v>35</v>
      </c>
      <c r="J4121" s="15" t="n">
        <v>1701862</v>
      </c>
      <c r="L4121" s="15" t="n">
        <v>1449068</v>
      </c>
      <c r="M4121" s="1" t="s">
        <v>36</v>
      </c>
      <c r="N4121" s="1" t="s">
        <v>37</v>
      </c>
      <c r="P4121" s="15" t="n">
        <v>167</v>
      </c>
      <c r="Q4121" s="1" t="s">
        <v>45</v>
      </c>
      <c r="R4121" s="1" t="s">
        <v>49</v>
      </c>
      <c r="S4121" s="15" t="n">
        <v>1130101</v>
      </c>
      <c r="T4121" s="1" t="s">
        <v>50</v>
      </c>
      <c r="U4121" s="17" t="n">
        <v>585.3</v>
      </c>
      <c r="W4121" s="17" t="n">
        <v>585.3</v>
      </c>
      <c r="X4121" s="1" t="s">
        <v>3199</v>
      </c>
      <c r="Z4121" s="1" t="str">
        <f aca="false">IF($T4121="","",IFERROR(INDEX('Resumo Grupos'!$AC$3:$AC$200,MATCH($T4121,'Resumo Grupos'!$AB$3:$AB$200,0)),"n/d"))</f>
        <v>Mercadoria</v>
      </c>
      <c r="AA4121" s="1" t="str">
        <f aca="false">IF($T4121="","",IF(COUNTIF('Resumo Grupos'!$AE$3:$AE$40,$T4121)&gt;0,"NAO","SIM"))</f>
        <v>SIM</v>
      </c>
      <c r="AB4121" s="1" t="str">
        <f aca="false">IFERROR(INDEX('Mov Entradas (Rel 10497)'!$L:$L,MATCH(AC4121,'Mov Entradas (Rel 10497)'!$I:$I,0)),"nao encontrado")</f>
        <v>TALENTO CSTN 85G</v>
      </c>
      <c r="AC4121" s="1" t="n">
        <v>1449068</v>
      </c>
    </row>
    <row r="4122" customFormat="false" ht="12.75" hidden="false" customHeight="true" outlineLevel="0" collapsed="false">
      <c r="A4122" s="15" t="n">
        <v>3</v>
      </c>
      <c r="B4122" s="16" t="n">
        <v>46300</v>
      </c>
      <c r="C4122" s="16" t="n">
        <v>46300</v>
      </c>
      <c r="D4122" s="15" t="n">
        <v>42</v>
      </c>
      <c r="E4122" s="1" t="s">
        <v>93</v>
      </c>
      <c r="F4122" s="15" t="n">
        <v>13</v>
      </c>
      <c r="G4122" s="1" t="s">
        <v>94</v>
      </c>
      <c r="H4122" s="15" t="n">
        <v>2110101</v>
      </c>
      <c r="I4122" s="1" t="s">
        <v>48</v>
      </c>
      <c r="J4122" s="15" t="n">
        <v>1805660</v>
      </c>
      <c r="L4122" s="15" t="n">
        <v>4709</v>
      </c>
      <c r="M4122" s="1" t="s">
        <v>36</v>
      </c>
      <c r="N4122" s="1" t="s">
        <v>67</v>
      </c>
      <c r="P4122" s="15" t="n">
        <v>167</v>
      </c>
      <c r="Q4122" s="1" t="s">
        <v>45</v>
      </c>
      <c r="R4122" s="1" t="s">
        <v>49</v>
      </c>
      <c r="S4122" s="15" t="n">
        <v>1130101</v>
      </c>
      <c r="T4122" s="1" t="s">
        <v>50</v>
      </c>
      <c r="U4122" s="17" t="n">
        <v>156</v>
      </c>
      <c r="W4122" s="17" t="n">
        <v>156</v>
      </c>
      <c r="X4122" s="1" t="s">
        <v>1004</v>
      </c>
      <c r="Z4122" s="1" t="str">
        <f aca="false">IF($T4122="","",IFERROR(INDEX('Resumo Grupos'!$AC$3:$AC$200,MATCH($T4122,'Resumo Grupos'!$AB$3:$AB$200,0)),"n/d"))</f>
        <v>Mercadoria</v>
      </c>
      <c r="AA4122" s="1" t="str">
        <f aca="false">IF($T4122="","",IF(COUNTIF('Resumo Grupos'!$AE$3:$AE$40,$T4122)&gt;0,"NAO","SIM"))</f>
        <v>SIM</v>
      </c>
      <c r="AB4122" s="1"/>
      <c r="AC4122" s="1"/>
    </row>
    <row r="4123" customFormat="false" ht="12.75" hidden="false" customHeight="true" outlineLevel="0" collapsed="false">
      <c r="A4123" s="15" t="n">
        <v>3</v>
      </c>
      <c r="B4123" s="16" t="n">
        <v>46300</v>
      </c>
      <c r="C4123" s="16" t="n">
        <v>46300</v>
      </c>
      <c r="D4123" s="15" t="n">
        <v>42</v>
      </c>
      <c r="E4123" s="1" t="s">
        <v>93</v>
      </c>
      <c r="F4123" s="15" t="n">
        <v>13</v>
      </c>
      <c r="G4123" s="1" t="s">
        <v>94</v>
      </c>
      <c r="H4123" s="15" t="n">
        <v>2110101</v>
      </c>
      <c r="I4123" s="1" t="s">
        <v>48</v>
      </c>
      <c r="J4123" s="15" t="n">
        <v>1808127</v>
      </c>
      <c r="L4123" s="15" t="n">
        <v>4710</v>
      </c>
      <c r="M4123" s="1" t="s">
        <v>36</v>
      </c>
      <c r="N4123" s="1" t="s">
        <v>67</v>
      </c>
      <c r="P4123" s="15" t="n">
        <v>167</v>
      </c>
      <c r="Q4123" s="1" t="s">
        <v>45</v>
      </c>
      <c r="R4123" s="1" t="s">
        <v>49</v>
      </c>
      <c r="S4123" s="15" t="n">
        <v>1130101</v>
      </c>
      <c r="T4123" s="1" t="s">
        <v>50</v>
      </c>
      <c r="U4123" s="17" t="n">
        <v>250</v>
      </c>
      <c r="W4123" s="17" t="n">
        <v>250</v>
      </c>
      <c r="X4123" s="1" t="s">
        <v>3200</v>
      </c>
      <c r="Z4123" s="1" t="str">
        <f aca="false">IF($T4123="","",IFERROR(INDEX('Resumo Grupos'!$AC$3:$AC$200,MATCH($T4123,'Resumo Grupos'!$AB$3:$AB$200,0)),"n/d"))</f>
        <v>Mercadoria</v>
      </c>
      <c r="AA4123" s="1" t="str">
        <f aca="false">IF($T4123="","",IF(COUNTIF('Resumo Grupos'!$AE$3:$AE$40,$T4123)&gt;0,"NAO","SIM"))</f>
        <v>SIM</v>
      </c>
      <c r="AB4123" s="1"/>
      <c r="AC4123" s="1"/>
    </row>
    <row r="4124" customFormat="false" ht="12.75" hidden="false" customHeight="true" outlineLevel="0" collapsed="false">
      <c r="A4124" s="15" t="n">
        <v>3</v>
      </c>
      <c r="B4124" s="16" t="n">
        <v>46276</v>
      </c>
      <c r="C4124" s="16" t="n">
        <v>46300</v>
      </c>
      <c r="D4124" s="15" t="n">
        <v>10114</v>
      </c>
      <c r="E4124" s="1" t="s">
        <v>3066</v>
      </c>
      <c r="F4124" s="15" t="n">
        <v>24</v>
      </c>
      <c r="G4124" s="1" t="s">
        <v>47</v>
      </c>
      <c r="H4124" s="15" t="n">
        <v>2110405</v>
      </c>
      <c r="I4124" s="1" t="s">
        <v>35</v>
      </c>
      <c r="J4124" s="15" t="n">
        <v>1711613</v>
      </c>
      <c r="L4124" s="15" t="n">
        <v>146922</v>
      </c>
      <c r="M4124" s="1" t="s">
        <v>36</v>
      </c>
      <c r="N4124" s="1" t="s">
        <v>37</v>
      </c>
      <c r="P4124" s="15" t="n">
        <v>129</v>
      </c>
      <c r="Q4124" s="1" t="s">
        <v>83</v>
      </c>
      <c r="R4124" s="1" t="s">
        <v>49</v>
      </c>
      <c r="S4124" s="15" t="n">
        <v>1130101</v>
      </c>
      <c r="T4124" s="1" t="s">
        <v>50</v>
      </c>
      <c r="U4124" s="17" t="n">
        <v>1185</v>
      </c>
      <c r="W4124" s="17" t="n">
        <v>1185</v>
      </c>
      <c r="X4124" s="1" t="s">
        <v>3201</v>
      </c>
      <c r="Z4124" s="1" t="str">
        <f aca="false">IF($T4124="","",IFERROR(INDEX('Resumo Grupos'!$AC$3:$AC$200,MATCH($T4124,'Resumo Grupos'!$AB$3:$AB$200,0)),"n/d"))</f>
        <v>Mercadoria</v>
      </c>
      <c r="AA4124" s="1" t="str">
        <f aca="false">IF($T4124="","",IF(COUNTIF('Resumo Grupos'!$AE$3:$AE$40,$T4124)&gt;0,"NAO","SIM"))</f>
        <v>SIM</v>
      </c>
      <c r="AB4124" s="1" t="str">
        <f aca="false">IFERROR(INDEX('Mov Entradas (Rel 10497)'!$L:$L,MATCH(AC4124,'Mov Entradas (Rel 10497)'!$I:$I,0)),"nao encontrado")</f>
        <v>PRESUNTO DE  PERU DF DISTRIBUIDORA DE FR</v>
      </c>
      <c r="AC4124" s="1" t="n">
        <v>1469</v>
      </c>
    </row>
    <row r="4125" customFormat="false" ht="12.75" hidden="false" customHeight="true" outlineLevel="0" collapsed="false">
      <c r="A4125" s="15" t="n">
        <v>3</v>
      </c>
      <c r="B4125" s="16" t="n">
        <v>46300</v>
      </c>
      <c r="C4125" s="16" t="n">
        <v>46300</v>
      </c>
      <c r="D4125" s="15" t="n">
        <v>358</v>
      </c>
      <c r="E4125" s="1" t="s">
        <v>97</v>
      </c>
      <c r="F4125" s="15" t="n">
        <v>7</v>
      </c>
      <c r="G4125" s="1" t="s">
        <v>246</v>
      </c>
      <c r="H4125" s="15" t="n">
        <v>2110405</v>
      </c>
      <c r="I4125" s="1" t="s">
        <v>35</v>
      </c>
      <c r="J4125" s="15" t="n">
        <v>1809818</v>
      </c>
      <c r="L4125" s="15" t="n">
        <v>275316</v>
      </c>
      <c r="M4125" s="1" t="s">
        <v>36</v>
      </c>
      <c r="N4125" s="1" t="s">
        <v>37</v>
      </c>
      <c r="P4125" s="15" t="n">
        <v>167</v>
      </c>
      <c r="Q4125" s="1" t="s">
        <v>45</v>
      </c>
      <c r="R4125" s="1" t="s">
        <v>39</v>
      </c>
      <c r="S4125" s="15" t="n">
        <v>4210301</v>
      </c>
      <c r="T4125" s="1" t="s">
        <v>247</v>
      </c>
      <c r="U4125" s="17" t="n">
        <v>41.42</v>
      </c>
      <c r="W4125" s="17" t="n">
        <v>0</v>
      </c>
      <c r="X4125" s="1" t="s">
        <v>2576</v>
      </c>
      <c r="Z4125" s="1" t="str">
        <f aca="false">IF($T4125="","",IFERROR(INDEX('Resumo Grupos'!$AC$3:$AC$200,MATCH($T4125,'Resumo Grupos'!$AB$3:$AB$200,0)),"n/d"))</f>
        <v>Salários</v>
      </c>
      <c r="AA4125" s="1" t="str">
        <f aca="false">IF($T4125="","",IF(COUNTIF('Resumo Grupos'!$AE$3:$AE$40,$T4125)&gt;0,"NAO","SIM"))</f>
        <v>SIM</v>
      </c>
      <c r="AB4125" s="1"/>
      <c r="AC4125" s="1"/>
    </row>
    <row r="4126" customFormat="false" ht="12.75" hidden="false" customHeight="true" outlineLevel="0" collapsed="false">
      <c r="A4126" s="15" t="n">
        <v>3</v>
      </c>
      <c r="B4126" s="16" t="n">
        <v>46300</v>
      </c>
      <c r="C4126" s="16" t="n">
        <v>46300</v>
      </c>
      <c r="D4126" s="15" t="n">
        <v>358</v>
      </c>
      <c r="E4126" s="1" t="s">
        <v>97</v>
      </c>
      <c r="F4126" s="15" t="n">
        <v>34</v>
      </c>
      <c r="G4126" s="1" t="s">
        <v>34</v>
      </c>
      <c r="H4126" s="15" t="n">
        <v>2110405</v>
      </c>
      <c r="I4126" s="1" t="s">
        <v>35</v>
      </c>
      <c r="J4126" s="15" t="n">
        <v>1810257</v>
      </c>
      <c r="L4126" s="15" t="n">
        <v>275422</v>
      </c>
      <c r="M4126" s="1" t="s">
        <v>36</v>
      </c>
      <c r="N4126" s="1" t="s">
        <v>37</v>
      </c>
      <c r="P4126" s="15" t="n">
        <v>167</v>
      </c>
      <c r="Q4126" s="1" t="s">
        <v>45</v>
      </c>
      <c r="R4126" s="1" t="s">
        <v>39</v>
      </c>
      <c r="S4126" s="15" t="n">
        <v>4210301</v>
      </c>
      <c r="T4126" s="1" t="s">
        <v>247</v>
      </c>
      <c r="U4126" s="17" t="n">
        <v>1938.67</v>
      </c>
      <c r="W4126" s="17" t="n">
        <v>1938.67</v>
      </c>
      <c r="X4126" s="1" t="s">
        <v>3184</v>
      </c>
      <c r="Z4126" s="1" t="str">
        <f aca="false">IF($T4126="","",IFERROR(INDEX('Resumo Grupos'!$AC$3:$AC$200,MATCH($T4126,'Resumo Grupos'!$AB$3:$AB$200,0)),"n/d"))</f>
        <v>Salários</v>
      </c>
      <c r="AA4126" s="1" t="str">
        <f aca="false">IF($T4126="","",IF(COUNTIF('Resumo Grupos'!$AE$3:$AE$40,$T4126)&gt;0,"NAO","SIM"))</f>
        <v>SIM</v>
      </c>
      <c r="AB4126" s="1"/>
      <c r="AC4126" s="1"/>
    </row>
    <row r="4127" customFormat="false" ht="12.75" hidden="false" customHeight="true" outlineLevel="0" collapsed="false">
      <c r="A4127" s="15" t="n">
        <v>3</v>
      </c>
      <c r="B4127" s="16" t="n">
        <v>46231</v>
      </c>
      <c r="C4127" s="16" t="n">
        <v>46300</v>
      </c>
      <c r="D4127" s="15" t="n">
        <v>1040</v>
      </c>
      <c r="E4127" s="1" t="s">
        <v>270</v>
      </c>
      <c r="F4127" s="15" t="n">
        <v>24</v>
      </c>
      <c r="G4127" s="1" t="s">
        <v>47</v>
      </c>
      <c r="H4127" s="15" t="n">
        <v>2110405</v>
      </c>
      <c r="I4127" s="1" t="s">
        <v>35</v>
      </c>
      <c r="J4127" s="15" t="n">
        <v>1464735</v>
      </c>
      <c r="L4127" s="15" t="n">
        <v>227881</v>
      </c>
      <c r="M4127" s="1" t="s">
        <v>201</v>
      </c>
      <c r="N4127" s="1" t="s">
        <v>37</v>
      </c>
      <c r="P4127" s="15" t="n">
        <v>101</v>
      </c>
      <c r="Q4127" s="1" t="s">
        <v>59</v>
      </c>
      <c r="R4127" s="1" t="s">
        <v>105</v>
      </c>
      <c r="S4127" s="15" t="n">
        <v>4210201</v>
      </c>
      <c r="T4127" s="1" t="s">
        <v>271</v>
      </c>
      <c r="U4127" s="17" t="n">
        <v>286</v>
      </c>
      <c r="W4127" s="17" t="n">
        <v>286</v>
      </c>
      <c r="X4127" s="1" t="s">
        <v>1909</v>
      </c>
      <c r="Z4127" s="1" t="str">
        <f aca="false">IF($T4127="","",IFERROR(INDEX('Resumo Grupos'!$AC$3:$AC$200,MATCH($T4127,'Resumo Grupos'!$AB$3:$AB$200,0)),"n/d"))</f>
        <v>Despesa</v>
      </c>
      <c r="AA4127" s="1" t="str">
        <f aca="false">IF($T4127="","",IF(COUNTIF('Resumo Grupos'!$AE$3:$AE$40,$T4127)&gt;0,"NAO","SIM"))</f>
        <v>SIM</v>
      </c>
      <c r="AB4127" s="1"/>
      <c r="AC4127" s="1"/>
    </row>
    <row r="4128" customFormat="false" ht="12.75" hidden="false" customHeight="true" outlineLevel="0" collapsed="false">
      <c r="A4128" s="15" t="n">
        <v>3</v>
      </c>
      <c r="B4128" s="16" t="n">
        <v>46273</v>
      </c>
      <c r="C4128" s="16" t="n">
        <v>46300</v>
      </c>
      <c r="D4128" s="15" t="n">
        <v>33</v>
      </c>
      <c r="E4128" s="1" t="s">
        <v>98</v>
      </c>
      <c r="F4128" s="15" t="n">
        <v>34</v>
      </c>
      <c r="G4128" s="1" t="s">
        <v>34</v>
      </c>
      <c r="H4128" s="15" t="n">
        <v>2110405</v>
      </c>
      <c r="I4128" s="1" t="s">
        <v>35</v>
      </c>
      <c r="J4128" s="15" t="n">
        <v>1053887</v>
      </c>
      <c r="L4128" s="15" t="n">
        <v>166257</v>
      </c>
      <c r="M4128" s="1" t="s">
        <v>104</v>
      </c>
      <c r="N4128" s="1" t="s">
        <v>37</v>
      </c>
      <c r="P4128" s="15" t="n">
        <v>101</v>
      </c>
      <c r="Q4128" s="1" t="s">
        <v>59</v>
      </c>
      <c r="R4128" s="1" t="s">
        <v>39</v>
      </c>
      <c r="S4128" s="15" t="n">
        <v>4210301</v>
      </c>
      <c r="T4128" s="1" t="s">
        <v>247</v>
      </c>
      <c r="U4128" s="17" t="n">
        <v>346.52</v>
      </c>
      <c r="W4128" s="17" t="n">
        <v>346.52</v>
      </c>
      <c r="X4128" s="1" t="s">
        <v>411</v>
      </c>
      <c r="Z4128" s="1" t="str">
        <f aca="false">IF($T4128="","",IFERROR(INDEX('Resumo Grupos'!$AC$3:$AC$200,MATCH($T4128,'Resumo Grupos'!$AB$3:$AB$200,0)),"n/d"))</f>
        <v>Salários</v>
      </c>
      <c r="AA4128" s="1" t="str">
        <f aca="false">IF($T4128="","",IF(COUNTIF('Resumo Grupos'!$AE$3:$AE$40,$T4128)&gt;0,"NAO","SIM"))</f>
        <v>SIM</v>
      </c>
      <c r="AB4128" s="1"/>
      <c r="AC4128" s="1"/>
    </row>
    <row r="4129" customFormat="false" ht="12.75" hidden="false" customHeight="true" outlineLevel="0" collapsed="false">
      <c r="A4129" s="15" t="n">
        <v>3</v>
      </c>
      <c r="B4129" s="16" t="n">
        <v>46300</v>
      </c>
      <c r="C4129" s="16" t="n">
        <v>46300</v>
      </c>
      <c r="D4129" s="15" t="n">
        <v>16</v>
      </c>
      <c r="E4129" s="1" t="s">
        <v>273</v>
      </c>
      <c r="F4129" s="15" t="n">
        <v>11</v>
      </c>
      <c r="G4129" s="1" t="s">
        <v>256</v>
      </c>
      <c r="H4129" s="15" t="n">
        <v>2110405</v>
      </c>
      <c r="I4129" s="1" t="s">
        <v>35</v>
      </c>
      <c r="J4129" s="15" t="n">
        <v>1809688</v>
      </c>
      <c r="L4129" s="15" t="n">
        <v>275286</v>
      </c>
      <c r="M4129" s="1" t="s">
        <v>36</v>
      </c>
      <c r="N4129" s="1" t="s">
        <v>37</v>
      </c>
      <c r="P4129" s="15" t="n">
        <v>167</v>
      </c>
      <c r="Q4129" s="1" t="s">
        <v>45</v>
      </c>
      <c r="R4129" s="1" t="s">
        <v>49</v>
      </c>
      <c r="S4129" s="15" t="n">
        <v>1130101</v>
      </c>
      <c r="T4129" s="1" t="s">
        <v>50</v>
      </c>
      <c r="U4129" s="17" t="n">
        <v>300</v>
      </c>
      <c r="W4129" s="17" t="n">
        <v>300</v>
      </c>
      <c r="X4129" s="1" t="s">
        <v>3185</v>
      </c>
      <c r="Z4129" s="1" t="str">
        <f aca="false">IF($T4129="","",IFERROR(INDEX('Resumo Grupos'!$AC$3:$AC$200,MATCH($T4129,'Resumo Grupos'!$AB$3:$AB$200,0)),"n/d"))</f>
        <v>Mercadoria</v>
      </c>
      <c r="AA4129" s="1" t="str">
        <f aca="false">IF($T4129="","",IF(COUNTIF('Resumo Grupos'!$AE$3:$AE$40,$T4129)&gt;0,"NAO","SIM"))</f>
        <v>SIM</v>
      </c>
      <c r="AB4129" s="1"/>
      <c r="AC4129" s="1"/>
    </row>
    <row r="4130" customFormat="false" ht="12.75" hidden="false" customHeight="true" outlineLevel="0" collapsed="false">
      <c r="A4130" s="15" t="n">
        <v>3</v>
      </c>
      <c r="B4130" s="16" t="n">
        <v>46299</v>
      </c>
      <c r="C4130" s="16" t="n">
        <v>46300</v>
      </c>
      <c r="D4130" s="15" t="n">
        <v>1936</v>
      </c>
      <c r="E4130" s="1" t="s">
        <v>101</v>
      </c>
      <c r="F4130" s="15" t="n">
        <v>24</v>
      </c>
      <c r="G4130" s="1" t="s">
        <v>47</v>
      </c>
      <c r="H4130" s="15" t="n">
        <v>2110405</v>
      </c>
      <c r="I4130" s="1" t="s">
        <v>35</v>
      </c>
      <c r="J4130" s="15" t="n">
        <v>1805283</v>
      </c>
      <c r="L4130" s="15" t="n">
        <v>50999604</v>
      </c>
      <c r="M4130" s="1" t="s">
        <v>36</v>
      </c>
      <c r="N4130" s="1" t="s">
        <v>37</v>
      </c>
      <c r="P4130" s="15" t="n">
        <v>167</v>
      </c>
      <c r="Q4130" s="1" t="s">
        <v>45</v>
      </c>
      <c r="R4130" s="1" t="s">
        <v>49</v>
      </c>
      <c r="S4130" s="15" t="n">
        <v>1130101</v>
      </c>
      <c r="T4130" s="1" t="s">
        <v>50</v>
      </c>
      <c r="U4130" s="17" t="n">
        <v>441.44</v>
      </c>
      <c r="W4130" s="17" t="n">
        <v>441.44</v>
      </c>
      <c r="X4130" s="1" t="s">
        <v>2167</v>
      </c>
      <c r="Z4130" s="1" t="str">
        <f aca="false">IF($T4130="","",IFERROR(INDEX('Resumo Grupos'!$AC$3:$AC$200,MATCH($T4130,'Resumo Grupos'!$AB$3:$AB$200,0)),"n/d"))</f>
        <v>Mercadoria</v>
      </c>
      <c r="AA4130" s="1" t="str">
        <f aca="false">IF($T4130="","",IF(COUNTIF('Resumo Grupos'!$AE$3:$AE$40,$T4130)&gt;0,"NAO","SIM"))</f>
        <v>SIM</v>
      </c>
      <c r="AB4130" s="1"/>
      <c r="AC4130" s="1"/>
    </row>
    <row r="4131" customFormat="false" ht="12.75" hidden="false" customHeight="true" outlineLevel="0" collapsed="false">
      <c r="A4131" s="15" t="n">
        <v>3</v>
      </c>
      <c r="B4131" s="16" t="n">
        <v>46258</v>
      </c>
      <c r="C4131" s="16" t="n">
        <v>46300</v>
      </c>
      <c r="D4131" s="15" t="n">
        <v>10012</v>
      </c>
      <c r="E4131" s="1" t="s">
        <v>529</v>
      </c>
      <c r="F4131" s="15" t="n">
        <v>24</v>
      </c>
      <c r="G4131" s="1" t="s">
        <v>47</v>
      </c>
      <c r="H4131" s="15" t="n">
        <v>2110405</v>
      </c>
      <c r="I4131" s="1" t="s">
        <v>35</v>
      </c>
      <c r="J4131" s="15" t="n">
        <v>1608869</v>
      </c>
      <c r="L4131" s="15" t="n">
        <v>19672744</v>
      </c>
      <c r="M4131" s="1" t="s">
        <v>36</v>
      </c>
      <c r="N4131" s="1" t="s">
        <v>37</v>
      </c>
      <c r="P4131" s="15" t="n">
        <v>167</v>
      </c>
      <c r="Q4131" s="1" t="s">
        <v>45</v>
      </c>
      <c r="R4131" s="1" t="s">
        <v>49</v>
      </c>
      <c r="S4131" s="15" t="n">
        <v>1130101</v>
      </c>
      <c r="T4131" s="1" t="s">
        <v>50</v>
      </c>
      <c r="U4131" s="17" t="n">
        <v>524.88</v>
      </c>
      <c r="W4131" s="17" t="n">
        <v>524.88</v>
      </c>
      <c r="X4131" s="1" t="s">
        <v>3202</v>
      </c>
      <c r="Z4131" s="1" t="str">
        <f aca="false">IF($T4131="","",IFERROR(INDEX('Resumo Grupos'!$AC$3:$AC$200,MATCH($T4131,'Resumo Grupos'!$AB$3:$AB$200,0)),"n/d"))</f>
        <v>Mercadoria</v>
      </c>
      <c r="AA4131" s="1" t="str">
        <f aca="false">IF($T4131="","",IF(COUNTIF('Resumo Grupos'!$AE$3:$AE$40,$T4131)&gt;0,"NAO","SIM"))</f>
        <v>SIM</v>
      </c>
      <c r="AB4131" s="1" t="str">
        <f aca="false">IFERROR(INDEX('Mov Entradas (Rel 10497)'!$L:$L,MATCH(AC4131,'Mov Entradas (Rel 10497)'!$I:$I,0)),"nao encontrado")</f>
        <v>SAB PHEBO ODOR90G</v>
      </c>
      <c r="AC4131" s="1" t="n">
        <v>1967274</v>
      </c>
    </row>
    <row r="4132" customFormat="false" ht="12.75" hidden="false" customHeight="true" outlineLevel="0" collapsed="false">
      <c r="A4132" s="15" t="n">
        <v>3</v>
      </c>
      <c r="B4132" s="16" t="n">
        <v>46300</v>
      </c>
      <c r="C4132" s="16" t="n">
        <v>46300</v>
      </c>
      <c r="D4132" s="15" t="n">
        <v>0</v>
      </c>
      <c r="E4132" s="1" t="s">
        <v>108</v>
      </c>
      <c r="F4132" s="15" t="n">
        <v>17</v>
      </c>
      <c r="G4132" s="1" t="s">
        <v>109</v>
      </c>
      <c r="H4132" s="15" t="n">
        <v>1110101</v>
      </c>
      <c r="I4132" s="1" t="s">
        <v>110</v>
      </c>
      <c r="J4132" s="15" t="n">
        <v>1809727</v>
      </c>
      <c r="L4132" s="15" t="n">
        <v>1809727</v>
      </c>
      <c r="M4132" s="1" t="s">
        <v>36</v>
      </c>
      <c r="N4132" s="1" t="s">
        <v>111</v>
      </c>
      <c r="P4132" s="15" t="n">
        <v>167</v>
      </c>
      <c r="Q4132" s="1" t="s">
        <v>45</v>
      </c>
      <c r="R4132" s="1" t="s">
        <v>39</v>
      </c>
      <c r="S4132" s="15" t="n">
        <v>4210310</v>
      </c>
      <c r="T4132" s="1" t="s">
        <v>40</v>
      </c>
      <c r="U4132" s="17" t="n">
        <v>7.5</v>
      </c>
      <c r="W4132" s="17" t="n">
        <v>7.5</v>
      </c>
      <c r="X4132" s="1" t="s">
        <v>602</v>
      </c>
      <c r="Z4132" s="1" t="str">
        <f aca="false">IF($T4132="","",IFERROR(INDEX('Resumo Grupos'!$AC$3:$AC$200,MATCH($T4132,'Resumo Grupos'!$AB$3:$AB$200,0)),"n/d"))</f>
        <v>Despesa</v>
      </c>
      <c r="AA4132" s="1" t="str">
        <f aca="false">IF($T4132="","",IF(COUNTIF('Resumo Grupos'!$AE$3:$AE$40,$T4132)&gt;0,"NAO","SIM"))</f>
        <v>SIM</v>
      </c>
      <c r="AB4132" s="1"/>
      <c r="AC4132" s="1"/>
    </row>
    <row r="4133" customFormat="false" ht="12.75" hidden="false" customHeight="true" outlineLevel="0" collapsed="false">
      <c r="A4133" s="15" t="n">
        <v>3</v>
      </c>
      <c r="B4133" s="16" t="n">
        <v>46300</v>
      </c>
      <c r="C4133" s="16" t="n">
        <v>46300</v>
      </c>
      <c r="D4133" s="15" t="n">
        <v>0</v>
      </c>
      <c r="E4133" s="1" t="s">
        <v>108</v>
      </c>
      <c r="F4133" s="15" t="n">
        <v>17</v>
      </c>
      <c r="G4133" s="1" t="s">
        <v>109</v>
      </c>
      <c r="H4133" s="15" t="n">
        <v>1110101</v>
      </c>
      <c r="I4133" s="1" t="s">
        <v>110</v>
      </c>
      <c r="J4133" s="15" t="n">
        <v>1809728</v>
      </c>
      <c r="L4133" s="15" t="n">
        <v>1809728</v>
      </c>
      <c r="M4133" s="1" t="s">
        <v>36</v>
      </c>
      <c r="N4133" s="1" t="s">
        <v>111</v>
      </c>
      <c r="P4133" s="15" t="n">
        <v>167</v>
      </c>
      <c r="Q4133" s="1" t="s">
        <v>45</v>
      </c>
      <c r="R4133" s="1" t="s">
        <v>39</v>
      </c>
      <c r="S4133" s="15" t="n">
        <v>4210314</v>
      </c>
      <c r="T4133" s="1" t="s">
        <v>118</v>
      </c>
      <c r="U4133" s="17" t="n">
        <v>70</v>
      </c>
      <c r="W4133" s="17" t="n">
        <v>70</v>
      </c>
      <c r="X4133" s="1" t="s">
        <v>3203</v>
      </c>
      <c r="Z4133" s="1" t="str">
        <f aca="false">IF($T4133="","",IFERROR(INDEX('Resumo Grupos'!$AC$3:$AC$200,MATCH($T4133,'Resumo Grupos'!$AB$3:$AB$200,0)),"n/d"))</f>
        <v>Despesa</v>
      </c>
      <c r="AA4133" s="1" t="str">
        <f aca="false">IF($T4133="","",IF(COUNTIF('Resumo Grupos'!$AE$3:$AE$40,$T4133)&gt;0,"NAO","SIM"))</f>
        <v>SIM</v>
      </c>
      <c r="AB4133" s="1"/>
      <c r="AC4133" s="1"/>
    </row>
    <row r="4134" customFormat="false" ht="12.75" hidden="false" customHeight="true" outlineLevel="0" collapsed="false">
      <c r="A4134" s="15" t="n">
        <v>3</v>
      </c>
      <c r="B4134" s="16" t="n">
        <v>46300</v>
      </c>
      <c r="C4134" s="16" t="n">
        <v>46300</v>
      </c>
      <c r="D4134" s="15" t="n">
        <v>0</v>
      </c>
      <c r="E4134" s="1" t="s">
        <v>108</v>
      </c>
      <c r="F4134" s="15" t="n">
        <v>17</v>
      </c>
      <c r="G4134" s="1" t="s">
        <v>109</v>
      </c>
      <c r="H4134" s="15" t="n">
        <v>1110101</v>
      </c>
      <c r="I4134" s="1" t="s">
        <v>110</v>
      </c>
      <c r="J4134" s="15" t="n">
        <v>1809729</v>
      </c>
      <c r="L4134" s="15" t="n">
        <v>1809729</v>
      </c>
      <c r="M4134" s="1" t="s">
        <v>36</v>
      </c>
      <c r="N4134" s="1" t="s">
        <v>111</v>
      </c>
      <c r="P4134" s="15" t="n">
        <v>167</v>
      </c>
      <c r="Q4134" s="1" t="s">
        <v>45</v>
      </c>
      <c r="R4134" s="1" t="s">
        <v>39</v>
      </c>
      <c r="S4134" s="15" t="n">
        <v>4210310</v>
      </c>
      <c r="T4134" s="1" t="s">
        <v>40</v>
      </c>
      <c r="U4134" s="17" t="n">
        <v>15</v>
      </c>
      <c r="W4134" s="17" t="n">
        <v>15</v>
      </c>
      <c r="X4134" s="1" t="s">
        <v>1058</v>
      </c>
      <c r="Z4134" s="1" t="str">
        <f aca="false">IF($T4134="","",IFERROR(INDEX('Resumo Grupos'!$AC$3:$AC$200,MATCH($T4134,'Resumo Grupos'!$AB$3:$AB$200,0)),"n/d"))</f>
        <v>Despesa</v>
      </c>
      <c r="AA4134" s="1" t="str">
        <f aca="false">IF($T4134="","",IF(COUNTIF('Resumo Grupos'!$AE$3:$AE$40,$T4134)&gt;0,"NAO","SIM"))</f>
        <v>SIM</v>
      </c>
      <c r="AB4134" s="1"/>
      <c r="AC4134" s="1"/>
    </row>
    <row r="4135" customFormat="false" ht="12.75" hidden="false" customHeight="true" outlineLevel="0" collapsed="false">
      <c r="A4135" s="15" t="n">
        <v>3</v>
      </c>
      <c r="B4135" s="16" t="n">
        <v>46300</v>
      </c>
      <c r="C4135" s="16" t="n">
        <v>46300</v>
      </c>
      <c r="D4135" s="15" t="n">
        <v>0</v>
      </c>
      <c r="E4135" s="1" t="s">
        <v>108</v>
      </c>
      <c r="F4135" s="15" t="n">
        <v>17</v>
      </c>
      <c r="G4135" s="1" t="s">
        <v>109</v>
      </c>
      <c r="H4135" s="15" t="n">
        <v>1110101</v>
      </c>
      <c r="I4135" s="1" t="s">
        <v>110</v>
      </c>
      <c r="J4135" s="15" t="n">
        <v>1809730</v>
      </c>
      <c r="L4135" s="15" t="n">
        <v>1809730</v>
      </c>
      <c r="M4135" s="1" t="s">
        <v>36</v>
      </c>
      <c r="N4135" s="1" t="s">
        <v>111</v>
      </c>
      <c r="P4135" s="15" t="n">
        <v>167</v>
      </c>
      <c r="Q4135" s="1" t="s">
        <v>45</v>
      </c>
      <c r="R4135" s="1" t="s">
        <v>39</v>
      </c>
      <c r="S4135" s="15" t="n">
        <v>4210316</v>
      </c>
      <c r="T4135" s="1" t="s">
        <v>115</v>
      </c>
      <c r="U4135" s="17" t="n">
        <v>70</v>
      </c>
      <c r="W4135" s="17" t="n">
        <v>70</v>
      </c>
      <c r="X4135" s="1" t="s">
        <v>3204</v>
      </c>
      <c r="Z4135" s="1" t="str">
        <f aca="false">IF($T4135="","",IFERROR(INDEX('Resumo Grupos'!$AC$3:$AC$200,MATCH($T4135,'Resumo Grupos'!$AB$3:$AB$200,0)),"n/d"))</f>
        <v>Salários</v>
      </c>
      <c r="AA4135" s="1" t="str">
        <f aca="false">IF($T4135="","",IF(COUNTIF('Resumo Grupos'!$AE$3:$AE$40,$T4135)&gt;0,"NAO","SIM"))</f>
        <v>SIM</v>
      </c>
      <c r="AB4135" s="1"/>
      <c r="AC4135" s="1"/>
    </row>
    <row r="4136" customFormat="false" ht="12.75" hidden="false" customHeight="true" outlineLevel="0" collapsed="false">
      <c r="A4136" s="15" t="n">
        <v>3</v>
      </c>
      <c r="B4136" s="16" t="n">
        <v>46300</v>
      </c>
      <c r="C4136" s="16" t="n">
        <v>46300</v>
      </c>
      <c r="D4136" s="15" t="n">
        <v>0</v>
      </c>
      <c r="E4136" s="1" t="s">
        <v>108</v>
      </c>
      <c r="F4136" s="15" t="n">
        <v>17</v>
      </c>
      <c r="G4136" s="1" t="s">
        <v>109</v>
      </c>
      <c r="H4136" s="15" t="n">
        <v>1110101</v>
      </c>
      <c r="I4136" s="1" t="s">
        <v>110</v>
      </c>
      <c r="J4136" s="15" t="n">
        <v>1809731</v>
      </c>
      <c r="L4136" s="15" t="n">
        <v>1809731</v>
      </c>
      <c r="M4136" s="1" t="s">
        <v>36</v>
      </c>
      <c r="N4136" s="1" t="s">
        <v>111</v>
      </c>
      <c r="P4136" s="15" t="n">
        <v>167</v>
      </c>
      <c r="Q4136" s="1" t="s">
        <v>45</v>
      </c>
      <c r="R4136" s="1" t="s">
        <v>39</v>
      </c>
      <c r="S4136" s="15" t="n">
        <v>4210310</v>
      </c>
      <c r="T4136" s="1" t="s">
        <v>40</v>
      </c>
      <c r="U4136" s="17" t="n">
        <v>15</v>
      </c>
      <c r="W4136" s="17" t="n">
        <v>15</v>
      </c>
      <c r="X4136" s="1" t="s">
        <v>3205</v>
      </c>
      <c r="Z4136" s="1" t="str">
        <f aca="false">IF($T4136="","",IFERROR(INDEX('Resumo Grupos'!$AC$3:$AC$200,MATCH($T4136,'Resumo Grupos'!$AB$3:$AB$200,0)),"n/d"))</f>
        <v>Despesa</v>
      </c>
      <c r="AA4136" s="1" t="str">
        <f aca="false">IF($T4136="","",IF(COUNTIF('Resumo Grupos'!$AE$3:$AE$40,$T4136)&gt;0,"NAO","SIM"))</f>
        <v>SIM</v>
      </c>
      <c r="AB4136" s="1"/>
      <c r="AC4136" s="1"/>
    </row>
    <row r="4137" customFormat="false" ht="12.75" hidden="false" customHeight="true" outlineLevel="0" collapsed="false">
      <c r="A4137" s="15" t="n">
        <v>3</v>
      </c>
      <c r="B4137" s="16" t="n">
        <v>46300</v>
      </c>
      <c r="C4137" s="16" t="n">
        <v>46300</v>
      </c>
      <c r="D4137" s="15" t="n">
        <v>0</v>
      </c>
      <c r="E4137" s="1" t="s">
        <v>108</v>
      </c>
      <c r="F4137" s="15" t="n">
        <v>17</v>
      </c>
      <c r="G4137" s="1" t="s">
        <v>109</v>
      </c>
      <c r="H4137" s="15" t="n">
        <v>1110101</v>
      </c>
      <c r="I4137" s="1" t="s">
        <v>110</v>
      </c>
      <c r="J4137" s="15" t="n">
        <v>1809732</v>
      </c>
      <c r="L4137" s="15" t="n">
        <v>1809732</v>
      </c>
      <c r="M4137" s="1" t="s">
        <v>36</v>
      </c>
      <c r="N4137" s="1" t="s">
        <v>111</v>
      </c>
      <c r="P4137" s="15" t="n">
        <v>167</v>
      </c>
      <c r="Q4137" s="1" t="s">
        <v>45</v>
      </c>
      <c r="R4137" s="1" t="s">
        <v>39</v>
      </c>
      <c r="S4137" s="15" t="n">
        <v>4210309</v>
      </c>
      <c r="T4137" s="1" t="s">
        <v>42</v>
      </c>
      <c r="U4137" s="17" t="n">
        <v>10</v>
      </c>
      <c r="W4137" s="17" t="n">
        <v>10</v>
      </c>
      <c r="X4137" s="1" t="s">
        <v>3206</v>
      </c>
      <c r="Z4137" s="1" t="str">
        <f aca="false">IF($T4137="","",IFERROR(INDEX('Resumo Grupos'!$AC$3:$AC$200,MATCH($T4137,'Resumo Grupos'!$AB$3:$AB$200,0)),"n/d"))</f>
        <v>Salários</v>
      </c>
      <c r="AA4137" s="1" t="str">
        <f aca="false">IF($T4137="","",IF(COUNTIF('Resumo Grupos'!$AE$3:$AE$40,$T4137)&gt;0,"NAO","SIM"))</f>
        <v>SIM</v>
      </c>
      <c r="AB4137" s="1"/>
      <c r="AC4137" s="1"/>
    </row>
    <row r="4138" customFormat="false" ht="12.75" hidden="false" customHeight="true" outlineLevel="0" collapsed="false">
      <c r="A4138" s="15" t="n">
        <v>3</v>
      </c>
      <c r="B4138" s="16" t="n">
        <v>46300</v>
      </c>
      <c r="C4138" s="16" t="n">
        <v>46300</v>
      </c>
      <c r="D4138" s="15" t="n">
        <v>0</v>
      </c>
      <c r="E4138" s="1" t="s">
        <v>108</v>
      </c>
      <c r="F4138" s="15" t="n">
        <v>17</v>
      </c>
      <c r="G4138" s="1" t="s">
        <v>109</v>
      </c>
      <c r="H4138" s="15" t="n">
        <v>1110101</v>
      </c>
      <c r="I4138" s="1" t="s">
        <v>110</v>
      </c>
      <c r="J4138" s="15" t="n">
        <v>1809735</v>
      </c>
      <c r="L4138" s="15" t="n">
        <v>1809735</v>
      </c>
      <c r="M4138" s="1" t="s">
        <v>36</v>
      </c>
      <c r="N4138" s="1" t="s">
        <v>111</v>
      </c>
      <c r="P4138" s="15" t="n">
        <v>167</v>
      </c>
      <c r="Q4138" s="1" t="s">
        <v>45</v>
      </c>
      <c r="R4138" s="1" t="s">
        <v>105</v>
      </c>
      <c r="S4138" s="15" t="n">
        <v>4210227</v>
      </c>
      <c r="T4138" s="1" t="s">
        <v>113</v>
      </c>
      <c r="U4138" s="17" t="n">
        <v>100</v>
      </c>
      <c r="W4138" s="17" t="n">
        <v>100</v>
      </c>
      <c r="X4138" s="1" t="s">
        <v>3207</v>
      </c>
      <c r="Z4138" s="1" t="str">
        <f aca="false">IF($T4138="","",IFERROR(INDEX('Resumo Grupos'!$AC$3:$AC$200,MATCH($T4138,'Resumo Grupos'!$AB$3:$AB$200,0)),"n/d"))</f>
        <v>Despesa</v>
      </c>
      <c r="AA4138" s="1" t="str">
        <f aca="false">IF($T4138="","",IF(COUNTIF('Resumo Grupos'!$AE$3:$AE$40,$T4138)&gt;0,"NAO","SIM"))</f>
        <v>SIM</v>
      </c>
      <c r="AB4138" s="1"/>
      <c r="AC4138" s="1"/>
    </row>
    <row r="4139" customFormat="false" ht="12.75" hidden="false" customHeight="true" outlineLevel="0" collapsed="false">
      <c r="A4139" s="15" t="n">
        <v>3</v>
      </c>
      <c r="B4139" s="16" t="n">
        <v>46300</v>
      </c>
      <c r="C4139" s="16" t="n">
        <v>46300</v>
      </c>
      <c r="D4139" s="15" t="n">
        <v>0</v>
      </c>
      <c r="E4139" s="1" t="s">
        <v>108</v>
      </c>
      <c r="F4139" s="15" t="n">
        <v>17</v>
      </c>
      <c r="G4139" s="1" t="s">
        <v>109</v>
      </c>
      <c r="H4139" s="15" t="n">
        <v>1110101</v>
      </c>
      <c r="I4139" s="1" t="s">
        <v>110</v>
      </c>
      <c r="J4139" s="15" t="n">
        <v>1809738</v>
      </c>
      <c r="L4139" s="15" t="n">
        <v>1809738</v>
      </c>
      <c r="M4139" s="1" t="s">
        <v>36</v>
      </c>
      <c r="N4139" s="1" t="s">
        <v>111</v>
      </c>
      <c r="P4139" s="15" t="n">
        <v>167</v>
      </c>
      <c r="Q4139" s="1" t="s">
        <v>45</v>
      </c>
      <c r="R4139" s="1" t="s">
        <v>39</v>
      </c>
      <c r="S4139" s="15" t="n">
        <v>4210316</v>
      </c>
      <c r="T4139" s="1" t="s">
        <v>115</v>
      </c>
      <c r="U4139" s="17" t="n">
        <v>100</v>
      </c>
      <c r="W4139" s="17" t="n">
        <v>100</v>
      </c>
      <c r="X4139" s="1" t="s">
        <v>2592</v>
      </c>
      <c r="Z4139" s="1" t="str">
        <f aca="false">IF($T4139="","",IFERROR(INDEX('Resumo Grupos'!$AC$3:$AC$200,MATCH($T4139,'Resumo Grupos'!$AB$3:$AB$200,0)),"n/d"))</f>
        <v>Salários</v>
      </c>
      <c r="AA4139" s="1" t="str">
        <f aca="false">IF($T4139="","",IF(COUNTIF('Resumo Grupos'!$AE$3:$AE$40,$T4139)&gt;0,"NAO","SIM"))</f>
        <v>SIM</v>
      </c>
      <c r="AB4139" s="1"/>
      <c r="AC4139" s="1"/>
    </row>
    <row r="4140" customFormat="false" ht="12.75" hidden="false" customHeight="true" outlineLevel="0" collapsed="false">
      <c r="A4140" s="15" t="n">
        <v>3</v>
      </c>
      <c r="B4140" s="16" t="n">
        <v>46300</v>
      </c>
      <c r="C4140" s="16" t="n">
        <v>46300</v>
      </c>
      <c r="D4140" s="15" t="n">
        <v>0</v>
      </c>
      <c r="E4140" s="1" t="s">
        <v>108</v>
      </c>
      <c r="F4140" s="15" t="n">
        <v>17</v>
      </c>
      <c r="G4140" s="1" t="s">
        <v>109</v>
      </c>
      <c r="H4140" s="15" t="n">
        <v>1110101</v>
      </c>
      <c r="I4140" s="1" t="s">
        <v>110</v>
      </c>
      <c r="J4140" s="15" t="n">
        <v>1809739</v>
      </c>
      <c r="L4140" s="15" t="n">
        <v>1809739</v>
      </c>
      <c r="M4140" s="1" t="s">
        <v>36</v>
      </c>
      <c r="N4140" s="1" t="s">
        <v>111</v>
      </c>
      <c r="P4140" s="15" t="n">
        <v>167</v>
      </c>
      <c r="Q4140" s="1" t="s">
        <v>45</v>
      </c>
      <c r="R4140" s="1" t="s">
        <v>39</v>
      </c>
      <c r="S4140" s="15" t="n">
        <v>4210310</v>
      </c>
      <c r="T4140" s="1" t="s">
        <v>40</v>
      </c>
      <c r="U4140" s="17" t="n">
        <v>15</v>
      </c>
      <c r="W4140" s="17" t="n">
        <v>15</v>
      </c>
      <c r="X4140" s="1" t="s">
        <v>2594</v>
      </c>
      <c r="Z4140" s="1" t="str">
        <f aca="false">IF($T4140="","",IFERROR(INDEX('Resumo Grupos'!$AC$3:$AC$200,MATCH($T4140,'Resumo Grupos'!$AB$3:$AB$200,0)),"n/d"))</f>
        <v>Despesa</v>
      </c>
      <c r="AA4140" s="1" t="str">
        <f aca="false">IF($T4140="","",IF(COUNTIF('Resumo Grupos'!$AE$3:$AE$40,$T4140)&gt;0,"NAO","SIM"))</f>
        <v>SIM</v>
      </c>
      <c r="AB4140" s="1"/>
      <c r="AC4140" s="1"/>
    </row>
    <row r="4141" customFormat="false" ht="12.75" hidden="false" customHeight="true" outlineLevel="0" collapsed="false">
      <c r="A4141" s="15" t="n">
        <v>3</v>
      </c>
      <c r="B4141" s="16" t="n">
        <v>46300</v>
      </c>
      <c r="C4141" s="16" t="n">
        <v>46300</v>
      </c>
      <c r="D4141" s="15" t="n">
        <v>0</v>
      </c>
      <c r="E4141" s="1" t="s">
        <v>108</v>
      </c>
      <c r="F4141" s="15" t="n">
        <v>17</v>
      </c>
      <c r="G4141" s="1" t="s">
        <v>109</v>
      </c>
      <c r="H4141" s="15" t="n">
        <v>1110101</v>
      </c>
      <c r="I4141" s="1" t="s">
        <v>110</v>
      </c>
      <c r="J4141" s="15" t="n">
        <v>1809741</v>
      </c>
      <c r="L4141" s="15" t="n">
        <v>1809741</v>
      </c>
      <c r="M4141" s="1" t="s">
        <v>36</v>
      </c>
      <c r="N4141" s="1" t="s">
        <v>111</v>
      </c>
      <c r="P4141" s="15" t="n">
        <v>167</v>
      </c>
      <c r="Q4141" s="1" t="s">
        <v>45</v>
      </c>
      <c r="R4141" s="1" t="s">
        <v>39</v>
      </c>
      <c r="S4141" s="15" t="n">
        <v>4210309</v>
      </c>
      <c r="T4141" s="1" t="s">
        <v>42</v>
      </c>
      <c r="U4141" s="17" t="n">
        <v>10</v>
      </c>
      <c r="W4141" s="17" t="n">
        <v>10</v>
      </c>
      <c r="X4141" s="1" t="s">
        <v>2618</v>
      </c>
      <c r="Z4141" s="1" t="str">
        <f aca="false">IF($T4141="","",IFERROR(INDEX('Resumo Grupos'!$AC$3:$AC$200,MATCH($T4141,'Resumo Grupos'!$AB$3:$AB$200,0)),"n/d"))</f>
        <v>Salários</v>
      </c>
      <c r="AA4141" s="1" t="str">
        <f aca="false">IF($T4141="","",IF(COUNTIF('Resumo Grupos'!$AE$3:$AE$40,$T4141)&gt;0,"NAO","SIM"))</f>
        <v>SIM</v>
      </c>
      <c r="AB4141" s="1"/>
      <c r="AC4141" s="1"/>
    </row>
    <row r="4142" customFormat="false" ht="12.75" hidden="false" customHeight="true" outlineLevel="0" collapsed="false">
      <c r="A4142" s="15" t="n">
        <v>3</v>
      </c>
      <c r="B4142" s="16" t="n">
        <v>46300</v>
      </c>
      <c r="C4142" s="16" t="n">
        <v>46300</v>
      </c>
      <c r="D4142" s="15" t="n">
        <v>0</v>
      </c>
      <c r="E4142" s="1" t="s">
        <v>108</v>
      </c>
      <c r="F4142" s="15" t="n">
        <v>17</v>
      </c>
      <c r="G4142" s="1" t="s">
        <v>109</v>
      </c>
      <c r="H4142" s="15" t="n">
        <v>1110101</v>
      </c>
      <c r="I4142" s="1" t="s">
        <v>110</v>
      </c>
      <c r="J4142" s="15" t="n">
        <v>1809743</v>
      </c>
      <c r="L4142" s="15" t="n">
        <v>1809743</v>
      </c>
      <c r="M4142" s="1" t="s">
        <v>36</v>
      </c>
      <c r="N4142" s="1" t="s">
        <v>111</v>
      </c>
      <c r="P4142" s="15" t="n">
        <v>167</v>
      </c>
      <c r="Q4142" s="1" t="s">
        <v>45</v>
      </c>
      <c r="R4142" s="1" t="s">
        <v>35</v>
      </c>
      <c r="S4142" s="15" t="n">
        <v>2110405</v>
      </c>
      <c r="T4142" s="1" t="s">
        <v>35</v>
      </c>
      <c r="U4142" s="17" t="n">
        <v>200</v>
      </c>
      <c r="W4142" s="17" t="n">
        <v>200</v>
      </c>
      <c r="X4142" s="1" t="s">
        <v>3208</v>
      </c>
      <c r="Z4142" s="1" t="str">
        <f aca="false">IF($T4142="","",IFERROR(INDEX('Resumo Grupos'!$AC$3:$AC$200,MATCH($T4142,'Resumo Grupos'!$AB$3:$AB$200,0)),"n/d"))</f>
        <v>Cobertura de conta</v>
      </c>
      <c r="AA4142" s="1" t="str">
        <f aca="false">IF($T4142="","",IF(COUNTIF('Resumo Grupos'!$AE$3:$AE$40,$T4142)&gt;0,"NAO","SIM"))</f>
        <v>SIM</v>
      </c>
      <c r="AB4142" s="1"/>
      <c r="AC4142" s="1"/>
    </row>
    <row r="4143" customFormat="false" ht="12.75" hidden="false" customHeight="true" outlineLevel="0" collapsed="false">
      <c r="A4143" s="15" t="n">
        <v>3</v>
      </c>
      <c r="B4143" s="16" t="n">
        <v>46300</v>
      </c>
      <c r="C4143" s="16" t="n">
        <v>46300</v>
      </c>
      <c r="D4143" s="15" t="n">
        <v>0</v>
      </c>
      <c r="E4143" s="1" t="s">
        <v>108</v>
      </c>
      <c r="F4143" s="15" t="n">
        <v>17</v>
      </c>
      <c r="G4143" s="1" t="s">
        <v>109</v>
      </c>
      <c r="H4143" s="15" t="n">
        <v>1110101</v>
      </c>
      <c r="I4143" s="1" t="s">
        <v>110</v>
      </c>
      <c r="J4143" s="15" t="n">
        <v>1809745</v>
      </c>
      <c r="L4143" s="15" t="n">
        <v>1809745</v>
      </c>
      <c r="M4143" s="1" t="s">
        <v>36</v>
      </c>
      <c r="N4143" s="1" t="s">
        <v>111</v>
      </c>
      <c r="P4143" s="15" t="n">
        <v>167</v>
      </c>
      <c r="Q4143" s="1" t="s">
        <v>45</v>
      </c>
      <c r="R4143" s="1" t="s">
        <v>35</v>
      </c>
      <c r="S4143" s="15" t="n">
        <v>2110405</v>
      </c>
      <c r="T4143" s="1" t="s">
        <v>35</v>
      </c>
      <c r="U4143" s="17" t="n">
        <v>200</v>
      </c>
      <c r="W4143" s="17" t="n">
        <v>200</v>
      </c>
      <c r="X4143" s="1" t="s">
        <v>3209</v>
      </c>
      <c r="Z4143" s="1" t="str">
        <f aca="false">IF($T4143="","",IFERROR(INDEX('Resumo Grupos'!$AC$3:$AC$200,MATCH($T4143,'Resumo Grupos'!$AB$3:$AB$200,0)),"n/d"))</f>
        <v>Cobertura de conta</v>
      </c>
      <c r="AA4143" s="1" t="str">
        <f aca="false">IF($T4143="","",IF(COUNTIF('Resumo Grupos'!$AE$3:$AE$40,$T4143)&gt;0,"NAO","SIM"))</f>
        <v>SIM</v>
      </c>
      <c r="AB4143" s="1"/>
      <c r="AC4143" s="1"/>
    </row>
    <row r="4144" customFormat="false" ht="12.75" hidden="false" customHeight="true" outlineLevel="0" collapsed="false">
      <c r="A4144" s="15" t="n">
        <v>3</v>
      </c>
      <c r="B4144" s="16" t="n">
        <v>46300</v>
      </c>
      <c r="C4144" s="16" t="n">
        <v>46300</v>
      </c>
      <c r="D4144" s="15" t="n">
        <v>0</v>
      </c>
      <c r="E4144" s="1" t="s">
        <v>108</v>
      </c>
      <c r="F4144" s="15" t="n">
        <v>17</v>
      </c>
      <c r="G4144" s="1" t="s">
        <v>109</v>
      </c>
      <c r="H4144" s="15" t="n">
        <v>1110101</v>
      </c>
      <c r="I4144" s="1" t="s">
        <v>110</v>
      </c>
      <c r="J4144" s="15" t="n">
        <v>1809746</v>
      </c>
      <c r="L4144" s="15" t="n">
        <v>1809746</v>
      </c>
      <c r="M4144" s="1" t="s">
        <v>36</v>
      </c>
      <c r="N4144" s="1" t="s">
        <v>111</v>
      </c>
      <c r="P4144" s="15" t="n">
        <v>167</v>
      </c>
      <c r="Q4144" s="1" t="s">
        <v>45</v>
      </c>
      <c r="R4144" s="1" t="s">
        <v>123</v>
      </c>
      <c r="S4144" s="15" t="n">
        <v>2110101</v>
      </c>
      <c r="T4144" s="1" t="s">
        <v>48</v>
      </c>
      <c r="U4144" s="17" t="n">
        <v>250</v>
      </c>
      <c r="W4144" s="17" t="n">
        <v>250</v>
      </c>
      <c r="X4144" s="1" t="s">
        <v>3210</v>
      </c>
      <c r="Z4144" s="1" t="str">
        <f aca="false">IF($T4144="","",IFERROR(INDEX('Resumo Grupos'!$AC$3:$AC$200,MATCH($T4144,'Resumo Grupos'!$AB$3:$AB$200,0)),"n/d"))</f>
        <v>Despesa</v>
      </c>
      <c r="AA4144" s="1" t="str">
        <f aca="false">IF($T4144="","",IF(COUNTIF('Resumo Grupos'!$AE$3:$AE$40,$T4144)&gt;0,"NAO","SIM"))</f>
        <v>SIM</v>
      </c>
      <c r="AB4144" s="1"/>
      <c r="AC4144" s="1"/>
    </row>
    <row r="4145" customFormat="false" ht="12.75" hidden="false" customHeight="true" outlineLevel="0" collapsed="false">
      <c r="A4145" s="15" t="n">
        <v>3</v>
      </c>
      <c r="B4145" s="16" t="n">
        <v>46300</v>
      </c>
      <c r="C4145" s="16" t="n">
        <v>46300</v>
      </c>
      <c r="D4145" s="15" t="n">
        <v>0</v>
      </c>
      <c r="E4145" s="1" t="s">
        <v>108</v>
      </c>
      <c r="F4145" s="15" t="n">
        <v>17</v>
      </c>
      <c r="G4145" s="1" t="s">
        <v>109</v>
      </c>
      <c r="H4145" s="15" t="n">
        <v>1110101</v>
      </c>
      <c r="I4145" s="1" t="s">
        <v>110</v>
      </c>
      <c r="J4145" s="15" t="n">
        <v>1809747</v>
      </c>
      <c r="L4145" s="15" t="n">
        <v>1809747</v>
      </c>
      <c r="M4145" s="1" t="s">
        <v>36</v>
      </c>
      <c r="N4145" s="1" t="s">
        <v>111</v>
      </c>
      <c r="P4145" s="15" t="n">
        <v>167</v>
      </c>
      <c r="Q4145" s="1" t="s">
        <v>45</v>
      </c>
      <c r="R4145" s="1" t="s">
        <v>35</v>
      </c>
      <c r="S4145" s="15" t="n">
        <v>2110405</v>
      </c>
      <c r="T4145" s="1" t="s">
        <v>35</v>
      </c>
      <c r="U4145" s="17" t="n">
        <v>500</v>
      </c>
      <c r="W4145" s="17" t="n">
        <v>500</v>
      </c>
      <c r="X4145" s="1" t="s">
        <v>3211</v>
      </c>
      <c r="Z4145" s="1" t="str">
        <f aca="false">IF($T4145="","",IFERROR(INDEX('Resumo Grupos'!$AC$3:$AC$200,MATCH($T4145,'Resumo Grupos'!$AB$3:$AB$200,0)),"n/d"))</f>
        <v>Cobertura de conta</v>
      </c>
      <c r="AA4145" s="1" t="str">
        <f aca="false">IF($T4145="","",IF(COUNTIF('Resumo Grupos'!$AE$3:$AE$40,$T4145)&gt;0,"NAO","SIM"))</f>
        <v>SIM</v>
      </c>
      <c r="AB4145" s="1"/>
      <c r="AC4145" s="1"/>
    </row>
    <row r="4146" customFormat="false" ht="12.75" hidden="false" customHeight="true" outlineLevel="0" collapsed="false">
      <c r="A4146" s="15" t="n">
        <v>3</v>
      </c>
      <c r="B4146" s="16" t="n">
        <v>46300</v>
      </c>
      <c r="C4146" s="16" t="n">
        <v>46300</v>
      </c>
      <c r="D4146" s="15" t="n">
        <v>0</v>
      </c>
      <c r="E4146" s="1" t="s">
        <v>108</v>
      </c>
      <c r="F4146" s="15" t="n">
        <v>17</v>
      </c>
      <c r="G4146" s="1" t="s">
        <v>109</v>
      </c>
      <c r="H4146" s="15" t="n">
        <v>1110101</v>
      </c>
      <c r="I4146" s="1" t="s">
        <v>110</v>
      </c>
      <c r="J4146" s="15" t="n">
        <v>1809748</v>
      </c>
      <c r="L4146" s="15" t="n">
        <v>1809748</v>
      </c>
      <c r="M4146" s="1" t="s">
        <v>36</v>
      </c>
      <c r="N4146" s="1" t="s">
        <v>111</v>
      </c>
      <c r="P4146" s="15" t="n">
        <v>167</v>
      </c>
      <c r="Q4146" s="1" t="s">
        <v>45</v>
      </c>
      <c r="R4146" s="1" t="s">
        <v>35</v>
      </c>
      <c r="S4146" s="15" t="n">
        <v>2110405</v>
      </c>
      <c r="T4146" s="1" t="s">
        <v>35</v>
      </c>
      <c r="U4146" s="17" t="n">
        <v>300</v>
      </c>
      <c r="W4146" s="17" t="n">
        <v>300</v>
      </c>
      <c r="X4146" s="1" t="s">
        <v>3212</v>
      </c>
      <c r="Z4146" s="1" t="str">
        <f aca="false">IF($T4146="","",IFERROR(INDEX('Resumo Grupos'!$AC$3:$AC$200,MATCH($T4146,'Resumo Grupos'!$AB$3:$AB$200,0)),"n/d"))</f>
        <v>Cobertura de conta</v>
      </c>
      <c r="AA4146" s="1" t="str">
        <f aca="false">IF($T4146="","",IF(COUNTIF('Resumo Grupos'!$AE$3:$AE$40,$T4146)&gt;0,"NAO","SIM"))</f>
        <v>SIM</v>
      </c>
      <c r="AB4146" s="1"/>
      <c r="AC4146" s="1"/>
    </row>
    <row r="4147" customFormat="false" ht="12.75" hidden="false" customHeight="true" outlineLevel="0" collapsed="false">
      <c r="A4147" s="15" t="n">
        <v>3</v>
      </c>
      <c r="B4147" s="16" t="n">
        <v>46254</v>
      </c>
      <c r="C4147" s="16" t="n">
        <v>46300</v>
      </c>
      <c r="D4147" s="15" t="n">
        <v>1122</v>
      </c>
      <c r="E4147" s="1" t="s">
        <v>1664</v>
      </c>
      <c r="F4147" s="15" t="n">
        <v>24</v>
      </c>
      <c r="G4147" s="1" t="s">
        <v>47</v>
      </c>
      <c r="H4147" s="15" t="n">
        <v>2110405</v>
      </c>
      <c r="I4147" s="1" t="s">
        <v>35</v>
      </c>
      <c r="J4147" s="15" t="n">
        <v>1585292</v>
      </c>
      <c r="L4147" s="15" t="n">
        <v>694733</v>
      </c>
      <c r="M4147" s="1" t="s">
        <v>36</v>
      </c>
      <c r="N4147" s="1" t="s">
        <v>37</v>
      </c>
      <c r="P4147" s="15" t="n">
        <v>167</v>
      </c>
      <c r="Q4147" s="1" t="s">
        <v>45</v>
      </c>
      <c r="R4147" s="1" t="s">
        <v>49</v>
      </c>
      <c r="S4147" s="15" t="n">
        <v>1130101</v>
      </c>
      <c r="T4147" s="1" t="s">
        <v>50</v>
      </c>
      <c r="U4147" s="17" t="n">
        <v>203.8</v>
      </c>
      <c r="W4147" s="17" t="n">
        <v>203.8</v>
      </c>
      <c r="X4147" s="1" t="s">
        <v>3213</v>
      </c>
      <c r="Z4147" s="1" t="str">
        <f aca="false">IF($T4147="","",IFERROR(INDEX('Resumo Grupos'!$AC$3:$AC$200,MATCH($T4147,'Resumo Grupos'!$AB$3:$AB$200,0)),"n/d"))</f>
        <v>Mercadoria</v>
      </c>
      <c r="AA4147" s="1" t="str">
        <f aca="false">IF($T4147="","",IF(COUNTIF('Resumo Grupos'!$AE$3:$AE$40,$T4147)&gt;0,"NAO","SIM"))</f>
        <v>SIM</v>
      </c>
      <c r="AB4147" s="1" t="str">
        <f aca="false">IFERROR(INDEX('Mov Entradas (Rel 10497)'!$L:$L,MATCH(AC4147,'Mov Entradas (Rel 10497)'!$I:$I,0)),"nao encontrado")</f>
        <v>GARRAFA PARAMONT 2L</v>
      </c>
      <c r="AC4147" s="1" t="n">
        <v>12956</v>
      </c>
    </row>
    <row r="4148" customFormat="false" ht="12.75" hidden="false" customHeight="true" outlineLevel="0" collapsed="false">
      <c r="A4148" s="15" t="n">
        <v>3</v>
      </c>
      <c r="B4148" s="16" t="n">
        <v>46300</v>
      </c>
      <c r="C4148" s="16" t="n">
        <v>46300</v>
      </c>
      <c r="D4148" s="15" t="n">
        <v>32</v>
      </c>
      <c r="E4148" s="1" t="s">
        <v>299</v>
      </c>
      <c r="F4148" s="15" t="n">
        <v>7</v>
      </c>
      <c r="G4148" s="1" t="s">
        <v>246</v>
      </c>
      <c r="H4148" s="15" t="n">
        <v>2110405</v>
      </c>
      <c r="I4148" s="1" t="s">
        <v>35</v>
      </c>
      <c r="J4148" s="15" t="n">
        <v>1809825</v>
      </c>
      <c r="L4148" s="15" t="n">
        <v>275319</v>
      </c>
      <c r="M4148" s="1" t="s">
        <v>36</v>
      </c>
      <c r="N4148" s="1" t="s">
        <v>37</v>
      </c>
      <c r="P4148" s="15" t="n">
        <v>167</v>
      </c>
      <c r="Q4148" s="1" t="s">
        <v>45</v>
      </c>
      <c r="R4148" s="1" t="s">
        <v>39</v>
      </c>
      <c r="S4148" s="15" t="n">
        <v>4210301</v>
      </c>
      <c r="T4148" s="1" t="s">
        <v>247</v>
      </c>
      <c r="U4148" s="17" t="n">
        <v>733.31</v>
      </c>
      <c r="W4148" s="17" t="n">
        <v>0</v>
      </c>
      <c r="X4148" s="1" t="s">
        <v>2576</v>
      </c>
      <c r="Z4148" s="1" t="str">
        <f aca="false">IF($T4148="","",IFERROR(INDEX('Resumo Grupos'!$AC$3:$AC$200,MATCH($T4148,'Resumo Grupos'!$AB$3:$AB$200,0)),"n/d"))</f>
        <v>Salários</v>
      </c>
      <c r="AA4148" s="1" t="str">
        <f aca="false">IF($T4148="","",IF(COUNTIF('Resumo Grupos'!$AE$3:$AE$40,$T4148)&gt;0,"NAO","SIM"))</f>
        <v>SIM</v>
      </c>
      <c r="AB4148" s="1"/>
      <c r="AC4148" s="1"/>
    </row>
    <row r="4149" customFormat="false" ht="12.75" hidden="false" customHeight="true" outlineLevel="0" collapsed="false">
      <c r="A4149" s="15" t="n">
        <v>3</v>
      </c>
      <c r="B4149" s="16" t="n">
        <v>46300</v>
      </c>
      <c r="C4149" s="16" t="n">
        <v>46300</v>
      </c>
      <c r="D4149" s="15" t="n">
        <v>200</v>
      </c>
      <c r="E4149" s="1" t="s">
        <v>129</v>
      </c>
      <c r="F4149" s="15" t="n">
        <v>7</v>
      </c>
      <c r="G4149" s="1" t="s">
        <v>246</v>
      </c>
      <c r="H4149" s="15" t="n">
        <v>2110405</v>
      </c>
      <c r="I4149" s="1" t="s">
        <v>35</v>
      </c>
      <c r="J4149" s="15" t="n">
        <v>1809820</v>
      </c>
      <c r="L4149" s="15" t="n">
        <v>275317</v>
      </c>
      <c r="M4149" s="1" t="s">
        <v>36</v>
      </c>
      <c r="N4149" s="1" t="s">
        <v>37</v>
      </c>
      <c r="P4149" s="15" t="n">
        <v>167</v>
      </c>
      <c r="Q4149" s="1" t="s">
        <v>45</v>
      </c>
      <c r="R4149" s="1" t="s">
        <v>39</v>
      </c>
      <c r="S4149" s="15" t="n">
        <v>4210301</v>
      </c>
      <c r="T4149" s="1" t="s">
        <v>247</v>
      </c>
      <c r="U4149" s="17" t="n">
        <v>90.2</v>
      </c>
      <c r="W4149" s="17" t="n">
        <v>0</v>
      </c>
      <c r="X4149" s="1" t="s">
        <v>2576</v>
      </c>
      <c r="Z4149" s="1" t="str">
        <f aca="false">IF($T4149="","",IFERROR(INDEX('Resumo Grupos'!$AC$3:$AC$200,MATCH($T4149,'Resumo Grupos'!$AB$3:$AB$200,0)),"n/d"))</f>
        <v>Salários</v>
      </c>
      <c r="AA4149" s="1" t="str">
        <f aca="false">IF($T4149="","",IF(COUNTIF('Resumo Grupos'!$AE$3:$AE$40,$T4149)&gt;0,"NAO","SIM"))</f>
        <v>SIM</v>
      </c>
      <c r="AB4149" s="1"/>
      <c r="AC4149" s="1"/>
    </row>
    <row r="4150" customFormat="false" ht="12.75" hidden="false" customHeight="true" outlineLevel="0" collapsed="false">
      <c r="A4150" s="15" t="n">
        <v>3</v>
      </c>
      <c r="B4150" s="16" t="n">
        <v>46300</v>
      </c>
      <c r="C4150" s="16" t="n">
        <v>46300</v>
      </c>
      <c r="D4150" s="15" t="n">
        <v>200</v>
      </c>
      <c r="E4150" s="1" t="s">
        <v>129</v>
      </c>
      <c r="F4150" s="15" t="n">
        <v>34</v>
      </c>
      <c r="G4150" s="1" t="s">
        <v>34</v>
      </c>
      <c r="H4150" s="15" t="n">
        <v>2110405</v>
      </c>
      <c r="I4150" s="1" t="s">
        <v>35</v>
      </c>
      <c r="J4150" s="15" t="n">
        <v>1810259</v>
      </c>
      <c r="L4150" s="15" t="n">
        <v>275424</v>
      </c>
      <c r="M4150" s="1" t="s">
        <v>36</v>
      </c>
      <c r="N4150" s="1" t="s">
        <v>37</v>
      </c>
      <c r="P4150" s="15" t="n">
        <v>167</v>
      </c>
      <c r="Q4150" s="1" t="s">
        <v>45</v>
      </c>
      <c r="R4150" s="1" t="s">
        <v>39</v>
      </c>
      <c r="S4150" s="15" t="n">
        <v>4210301</v>
      </c>
      <c r="T4150" s="1" t="s">
        <v>247</v>
      </c>
      <c r="U4150" s="17" t="n">
        <v>1258.53</v>
      </c>
      <c r="W4150" s="17" t="n">
        <v>1258.53</v>
      </c>
      <c r="X4150" s="1" t="s">
        <v>3184</v>
      </c>
      <c r="Z4150" s="1" t="str">
        <f aca="false">IF($T4150="","",IFERROR(INDEX('Resumo Grupos'!$AC$3:$AC$200,MATCH($T4150,'Resumo Grupos'!$AB$3:$AB$200,0)),"n/d"))</f>
        <v>Salários</v>
      </c>
      <c r="AA4150" s="1" t="str">
        <f aca="false">IF($T4150="","",IF(COUNTIF('Resumo Grupos'!$AE$3:$AE$40,$T4150)&gt;0,"NAO","SIM"))</f>
        <v>SIM</v>
      </c>
      <c r="AB4150" s="1"/>
      <c r="AC4150" s="1"/>
    </row>
    <row r="4151" customFormat="false" ht="12.75" hidden="false" customHeight="true" outlineLevel="0" collapsed="false">
      <c r="A4151" s="15" t="n">
        <v>3</v>
      </c>
      <c r="B4151" s="16" t="n">
        <v>46298</v>
      </c>
      <c r="C4151" s="16" t="n">
        <v>46301</v>
      </c>
      <c r="D4151" s="15" t="n">
        <v>642</v>
      </c>
      <c r="E4151" s="1" t="s">
        <v>131</v>
      </c>
      <c r="F4151" s="15" t="n">
        <v>24</v>
      </c>
      <c r="G4151" s="1" t="s">
        <v>47</v>
      </c>
      <c r="H4151" s="15" t="n">
        <v>2110405</v>
      </c>
      <c r="I4151" s="1" t="s">
        <v>35</v>
      </c>
      <c r="J4151" s="15" t="n">
        <v>1805591</v>
      </c>
      <c r="L4151" s="15" t="n">
        <v>697</v>
      </c>
      <c r="M4151" s="1" t="s">
        <v>36</v>
      </c>
      <c r="N4151" s="1" t="s">
        <v>37</v>
      </c>
      <c r="P4151" s="15" t="n">
        <v>167</v>
      </c>
      <c r="Q4151" s="1" t="s">
        <v>45</v>
      </c>
      <c r="R4151" s="1" t="s">
        <v>49</v>
      </c>
      <c r="S4151" s="15" t="n">
        <v>1130101</v>
      </c>
      <c r="T4151" s="1" t="s">
        <v>50</v>
      </c>
      <c r="U4151" s="17" t="n">
        <v>240</v>
      </c>
      <c r="W4151" s="17" t="n">
        <v>0</v>
      </c>
      <c r="X4151" s="1" t="s">
        <v>3214</v>
      </c>
      <c r="Z4151" s="1" t="str">
        <f aca="false">IF($T4151="","",IFERROR(INDEX('Resumo Grupos'!$AC$3:$AC$200,MATCH($T4151,'Resumo Grupos'!$AB$3:$AB$200,0)),"n/d"))</f>
        <v>Mercadoria</v>
      </c>
      <c r="AA4151" s="1" t="str">
        <f aca="false">IF($T4151="","",IF(COUNTIF('Resumo Grupos'!$AE$3:$AE$40,$T4151)&gt;0,"NAO","SIM"))</f>
        <v>SIM</v>
      </c>
      <c r="AB4151" s="1" t="str">
        <f aca="false">IFERROR(INDEX('Mov Entradas (Rel 10497)'!$L:$L,MATCH(AC4151,'Mov Entradas (Rel 10497)'!$I:$I,0)),"nao encontrado")</f>
        <v>BOLO BLOOM 600G</v>
      </c>
      <c r="AC4151" s="1" t="n">
        <v>697</v>
      </c>
    </row>
    <row r="4152" customFormat="false" ht="12.75" hidden="false" customHeight="true" outlineLevel="0" collapsed="false">
      <c r="A4152" s="15" t="n">
        <v>3</v>
      </c>
      <c r="B4152" s="16" t="n">
        <v>46293</v>
      </c>
      <c r="C4152" s="16" t="n">
        <v>46301</v>
      </c>
      <c r="D4152" s="15" t="n">
        <v>1705</v>
      </c>
      <c r="E4152" s="1" t="s">
        <v>139</v>
      </c>
      <c r="F4152" s="15" t="n">
        <v>24</v>
      </c>
      <c r="G4152" s="1" t="s">
        <v>47</v>
      </c>
      <c r="H4152" s="15" t="n">
        <v>2110405</v>
      </c>
      <c r="I4152" s="1" t="s">
        <v>35</v>
      </c>
      <c r="J4152" s="15" t="n">
        <v>1780143</v>
      </c>
      <c r="L4152" s="15" t="n">
        <v>13102167</v>
      </c>
      <c r="M4152" s="1" t="s">
        <v>36</v>
      </c>
      <c r="N4152" s="1" t="s">
        <v>37</v>
      </c>
      <c r="P4152" s="15" t="n">
        <v>167</v>
      </c>
      <c r="Q4152" s="1" t="s">
        <v>45</v>
      </c>
      <c r="R4152" s="1" t="s">
        <v>49</v>
      </c>
      <c r="S4152" s="15" t="n">
        <v>1130101</v>
      </c>
      <c r="T4152" s="1" t="s">
        <v>50</v>
      </c>
      <c r="U4152" s="17" t="n">
        <v>566.02</v>
      </c>
      <c r="W4152" s="17" t="n">
        <v>0</v>
      </c>
      <c r="X4152" s="1" t="s">
        <v>3215</v>
      </c>
      <c r="Z4152" s="1" t="str">
        <f aca="false">IF($T4152="","",IFERROR(INDEX('Resumo Grupos'!$AC$3:$AC$200,MATCH($T4152,'Resumo Grupos'!$AB$3:$AB$200,0)),"n/d"))</f>
        <v>Mercadoria</v>
      </c>
      <c r="AA4152" s="1" t="str">
        <f aca="false">IF($T4152="","",IF(COUNTIF('Resumo Grupos'!$AE$3:$AE$40,$T4152)&gt;0,"NAO","SIM"))</f>
        <v>SIM</v>
      </c>
      <c r="AB4152" s="1" t="str">
        <f aca="false">IFERROR(INDEX('Mov Entradas (Rel 10497)'!$L:$L,MATCH(AC4152,'Mov Entradas (Rel 10497)'!$I:$I,0)),"nao encontrado")</f>
        <v>MONSTER ENERGY ULTRA</v>
      </c>
      <c r="AC4152" s="1" t="n">
        <v>1310216</v>
      </c>
    </row>
    <row r="4153" customFormat="false" ht="12.75" hidden="false" customHeight="true" outlineLevel="0" collapsed="false">
      <c r="A4153" s="15" t="n">
        <v>3</v>
      </c>
      <c r="B4153" s="16" t="n">
        <v>46293</v>
      </c>
      <c r="C4153" s="16" t="n">
        <v>46301</v>
      </c>
      <c r="D4153" s="15" t="n">
        <v>1705</v>
      </c>
      <c r="E4153" s="1" t="s">
        <v>139</v>
      </c>
      <c r="F4153" s="15" t="n">
        <v>24</v>
      </c>
      <c r="G4153" s="1" t="s">
        <v>47</v>
      </c>
      <c r="H4153" s="15" t="n">
        <v>2110405</v>
      </c>
      <c r="I4153" s="1" t="s">
        <v>35</v>
      </c>
      <c r="J4153" s="15" t="n">
        <v>1780251</v>
      </c>
      <c r="L4153" s="15" t="n">
        <v>206800015</v>
      </c>
      <c r="M4153" s="1" t="s">
        <v>36</v>
      </c>
      <c r="N4153" s="1" t="s">
        <v>37</v>
      </c>
      <c r="P4153" s="15" t="n">
        <v>167</v>
      </c>
      <c r="Q4153" s="1" t="s">
        <v>45</v>
      </c>
      <c r="R4153" s="1" t="s">
        <v>49</v>
      </c>
      <c r="S4153" s="15" t="n">
        <v>1130101</v>
      </c>
      <c r="T4153" s="1" t="s">
        <v>50</v>
      </c>
      <c r="U4153" s="17" t="n">
        <v>146.65</v>
      </c>
      <c r="W4153" s="17" t="n">
        <v>0</v>
      </c>
      <c r="X4153" s="1" t="s">
        <v>3216</v>
      </c>
      <c r="Z4153" s="1" t="str">
        <f aca="false">IF($T4153="","",IFERROR(INDEX('Resumo Grupos'!$AC$3:$AC$200,MATCH($T4153,'Resumo Grupos'!$AB$3:$AB$200,0)),"n/d"))</f>
        <v>Mercadoria</v>
      </c>
      <c r="AA4153" s="1" t="str">
        <f aca="false">IF($T4153="","",IF(COUNTIF('Resumo Grupos'!$AE$3:$AE$40,$T4153)&gt;0,"NAO","SIM"))</f>
        <v>SIM</v>
      </c>
      <c r="AB4153" s="1" t="str">
        <f aca="false">IFERROR(INDEX('Mov Entradas (Rel 10497)'!$L:$L,MATCH(AC4153,'Mov Entradas (Rel 10497)'!$I:$I,0)),"nao encontrado")</f>
        <v>REFRI.FANTA LARA1L</v>
      </c>
      <c r="AC4153" s="1" t="n">
        <v>2068001</v>
      </c>
    </row>
    <row r="4154" customFormat="false" ht="12.75" hidden="false" customHeight="true" outlineLevel="0" collapsed="false">
      <c r="A4154" s="15" t="n">
        <v>3</v>
      </c>
      <c r="B4154" s="16" t="n">
        <v>46294</v>
      </c>
      <c r="C4154" s="16" t="n">
        <v>46301</v>
      </c>
      <c r="D4154" s="15" t="n">
        <v>1613</v>
      </c>
      <c r="E4154" s="1" t="s">
        <v>181</v>
      </c>
      <c r="F4154" s="15" t="n">
        <v>24</v>
      </c>
      <c r="G4154" s="1" t="s">
        <v>47</v>
      </c>
      <c r="H4154" s="15" t="n">
        <v>2110405</v>
      </c>
      <c r="I4154" s="1" t="s">
        <v>35</v>
      </c>
      <c r="J4154" s="15" t="n">
        <v>1780552</v>
      </c>
      <c r="L4154" s="15" t="n">
        <v>16362201</v>
      </c>
      <c r="M4154" s="1" t="s">
        <v>36</v>
      </c>
      <c r="N4154" s="1" t="s">
        <v>37</v>
      </c>
      <c r="P4154" s="15" t="n">
        <v>167</v>
      </c>
      <c r="Q4154" s="1" t="s">
        <v>45</v>
      </c>
      <c r="R4154" s="1" t="s">
        <v>49</v>
      </c>
      <c r="S4154" s="15" t="n">
        <v>1130101</v>
      </c>
      <c r="T4154" s="1" t="s">
        <v>50</v>
      </c>
      <c r="U4154" s="17" t="n">
        <v>1424.06</v>
      </c>
      <c r="W4154" s="17" t="n">
        <v>0</v>
      </c>
      <c r="X4154" s="1" t="s">
        <v>3217</v>
      </c>
      <c r="Z4154" s="1" t="str">
        <f aca="false">IF($T4154="","",IFERROR(INDEX('Resumo Grupos'!$AC$3:$AC$200,MATCH($T4154,'Resumo Grupos'!$AB$3:$AB$200,0)),"n/d"))</f>
        <v>Mercadoria</v>
      </c>
      <c r="AA4154" s="1" t="str">
        <f aca="false">IF($T4154="","",IF(COUNTIF('Resumo Grupos'!$AE$3:$AE$40,$T4154)&gt;0,"NAO","SIM"))</f>
        <v>SIM</v>
      </c>
      <c r="AB4154" s="1" t="str">
        <f aca="false">IFERROR(INDEX('Mov Entradas (Rel 10497)'!$L:$L,MATCH(AC4154,'Mov Entradas (Rel 10497)'!$I:$I,0)),"nao encontrado")</f>
        <v>nao encontrado</v>
      </c>
      <c r="AC4154" s="1" t="n">
        <v>1363220</v>
      </c>
    </row>
    <row r="4155" customFormat="false" ht="12.75" hidden="false" customHeight="true" outlineLevel="0" collapsed="false">
      <c r="A4155" s="15" t="n">
        <v>3</v>
      </c>
      <c r="B4155" s="16" t="n">
        <v>46269</v>
      </c>
      <c r="C4155" s="16" t="n">
        <v>46301</v>
      </c>
      <c r="D4155" s="15" t="n">
        <v>1656</v>
      </c>
      <c r="E4155" s="1" t="s">
        <v>318</v>
      </c>
      <c r="F4155" s="15" t="n">
        <v>24</v>
      </c>
      <c r="G4155" s="1" t="s">
        <v>47</v>
      </c>
      <c r="H4155" s="15" t="n">
        <v>2110405</v>
      </c>
      <c r="I4155" s="1" t="s">
        <v>35</v>
      </c>
      <c r="J4155" s="15" t="n">
        <v>1678172</v>
      </c>
      <c r="L4155" s="15" t="n">
        <v>2264083</v>
      </c>
      <c r="M4155" s="1" t="s">
        <v>36</v>
      </c>
      <c r="N4155" s="1" t="s">
        <v>37</v>
      </c>
      <c r="P4155" s="15" t="n">
        <v>129</v>
      </c>
      <c r="Q4155" s="1" t="s">
        <v>83</v>
      </c>
      <c r="R4155" s="1" t="s">
        <v>49</v>
      </c>
      <c r="S4155" s="15" t="n">
        <v>1130101</v>
      </c>
      <c r="T4155" s="1" t="s">
        <v>50</v>
      </c>
      <c r="U4155" s="17" t="n">
        <v>997.68</v>
      </c>
      <c r="W4155" s="17" t="n">
        <v>0</v>
      </c>
      <c r="X4155" s="1" t="s">
        <v>3218</v>
      </c>
      <c r="Z4155" s="1" t="str">
        <f aca="false">IF($T4155="","",IFERROR(INDEX('Resumo Grupos'!$AC$3:$AC$200,MATCH($T4155,'Resumo Grupos'!$AB$3:$AB$200,0)),"n/d"))</f>
        <v>Mercadoria</v>
      </c>
      <c r="AA4155" s="1" t="str">
        <f aca="false">IF($T4155="","",IF(COUNTIF('Resumo Grupos'!$AE$3:$AE$40,$T4155)&gt;0,"NAO","SIM"))</f>
        <v>SIM</v>
      </c>
      <c r="AB4155" s="1" t="str">
        <f aca="false">IFERROR(INDEX('Mov Entradas (Rel 10497)'!$L:$L,MATCH(AC4155,'Mov Entradas (Rel 10497)'!$I:$I,0)),"nao encontrado")</f>
        <v>CREME DE LEITE PIRAC</v>
      </c>
      <c r="AC4155" s="1" t="n">
        <v>226408</v>
      </c>
    </row>
    <row r="4156" customFormat="false" ht="12.75" hidden="false" customHeight="true" outlineLevel="0" collapsed="false">
      <c r="A4156" s="15" t="n">
        <v>3</v>
      </c>
      <c r="B4156" s="16" t="n">
        <v>46287</v>
      </c>
      <c r="C4156" s="16" t="n">
        <v>46301</v>
      </c>
      <c r="D4156" s="15" t="n">
        <v>1723</v>
      </c>
      <c r="E4156" s="1" t="s">
        <v>63</v>
      </c>
      <c r="F4156" s="15" t="n">
        <v>24</v>
      </c>
      <c r="G4156" s="1" t="s">
        <v>47</v>
      </c>
      <c r="H4156" s="15" t="n">
        <v>2110405</v>
      </c>
      <c r="I4156" s="1" t="s">
        <v>35</v>
      </c>
      <c r="J4156" s="15" t="n">
        <v>1749521</v>
      </c>
      <c r="L4156" s="15" t="n">
        <v>63407</v>
      </c>
      <c r="M4156" s="1" t="s">
        <v>36</v>
      </c>
      <c r="N4156" s="1" t="s">
        <v>37</v>
      </c>
      <c r="P4156" s="15" t="n">
        <v>167</v>
      </c>
      <c r="Q4156" s="1" t="s">
        <v>45</v>
      </c>
      <c r="R4156" s="1" t="s">
        <v>49</v>
      </c>
      <c r="S4156" s="15" t="n">
        <v>1130101</v>
      </c>
      <c r="T4156" s="1" t="s">
        <v>50</v>
      </c>
      <c r="U4156" s="17" t="n">
        <v>3257.75</v>
      </c>
      <c r="W4156" s="17" t="n">
        <v>0</v>
      </c>
      <c r="X4156" s="1" t="s">
        <v>3219</v>
      </c>
      <c r="Z4156" s="1" t="str">
        <f aca="false">IF($T4156="","",IFERROR(INDEX('Resumo Grupos'!$AC$3:$AC$200,MATCH($T4156,'Resumo Grupos'!$AB$3:$AB$200,0)),"n/d"))</f>
        <v>Mercadoria</v>
      </c>
      <c r="AA4156" s="1" t="str">
        <f aca="false">IF($T4156="","",IF(COUNTIF('Resumo Grupos'!$AE$3:$AE$40,$T4156)&gt;0,"NAO","SIM"))</f>
        <v>SIM</v>
      </c>
      <c r="AB4156" s="1" t="str">
        <f aca="false">IFERROR(INDEX('Mov Entradas (Rel 10497)'!$L:$L,MATCH(AC4156,'Mov Entradas (Rel 10497)'!$I:$I,0)),"nao encontrado")</f>
        <v>TRASEIRO DE BOI L1</v>
      </c>
      <c r="AC4156" s="1" t="n">
        <v>176790</v>
      </c>
    </row>
    <row r="4157" customFormat="false" ht="12.75" hidden="false" customHeight="true" outlineLevel="0" collapsed="false">
      <c r="A4157" s="15" t="n">
        <v>3</v>
      </c>
      <c r="B4157" s="16" t="n">
        <v>46294</v>
      </c>
      <c r="C4157" s="16" t="n">
        <v>46301</v>
      </c>
      <c r="D4157" s="15" t="n">
        <v>1723</v>
      </c>
      <c r="E4157" s="1" t="s">
        <v>63</v>
      </c>
      <c r="F4157" s="15" t="n">
        <v>24</v>
      </c>
      <c r="G4157" s="1" t="s">
        <v>47</v>
      </c>
      <c r="H4157" s="15" t="n">
        <v>2110405</v>
      </c>
      <c r="I4157" s="1" t="s">
        <v>35</v>
      </c>
      <c r="J4157" s="15" t="n">
        <v>1775082</v>
      </c>
      <c r="L4157" s="15" t="n">
        <v>640571</v>
      </c>
      <c r="M4157" s="1" t="s">
        <v>36</v>
      </c>
      <c r="N4157" s="1" t="s">
        <v>37</v>
      </c>
      <c r="P4157" s="15" t="n">
        <v>167</v>
      </c>
      <c r="Q4157" s="1" t="s">
        <v>45</v>
      </c>
      <c r="R4157" s="1" t="s">
        <v>49</v>
      </c>
      <c r="S4157" s="15" t="n">
        <v>1130101</v>
      </c>
      <c r="T4157" s="1" t="s">
        <v>50</v>
      </c>
      <c r="U4157" s="17" t="n">
        <v>1290.25</v>
      </c>
      <c r="W4157" s="17" t="n">
        <v>0</v>
      </c>
      <c r="X4157" s="1" t="s">
        <v>3220</v>
      </c>
      <c r="Z4157" s="1" t="str">
        <f aca="false">IF($T4157="","",IFERROR(INDEX('Resumo Grupos'!$AC$3:$AC$200,MATCH($T4157,'Resumo Grupos'!$AB$3:$AB$200,0)),"n/d"))</f>
        <v>Mercadoria</v>
      </c>
      <c r="AA4157" s="1" t="str">
        <f aca="false">IF($T4157="","",IF(COUNTIF('Resumo Grupos'!$AE$3:$AE$40,$T4157)&gt;0,"NAO","SIM"))</f>
        <v>SIM</v>
      </c>
      <c r="AB4157" s="1" t="str">
        <f aca="false">IFERROR(INDEX('Mov Entradas (Rel 10497)'!$L:$L,MATCH(AC4157,'Mov Entradas (Rel 10497)'!$I:$I,0)),"nao encontrado")</f>
        <v>TRASEIRO DE BOI L1</v>
      </c>
      <c r="AC4157" s="1" t="n">
        <v>177136</v>
      </c>
    </row>
    <row r="4158" customFormat="false" ht="12.75" hidden="false" customHeight="true" outlineLevel="0" collapsed="false">
      <c r="A4158" s="15" t="n">
        <v>3</v>
      </c>
      <c r="B4158" s="16" t="n">
        <v>46297</v>
      </c>
      <c r="C4158" s="16" t="n">
        <v>46301</v>
      </c>
      <c r="D4158" s="15" t="n">
        <v>1615</v>
      </c>
      <c r="E4158" s="1" t="s">
        <v>143</v>
      </c>
      <c r="F4158" s="15" t="n">
        <v>34</v>
      </c>
      <c r="G4158" s="1" t="s">
        <v>34</v>
      </c>
      <c r="H4158" s="15" t="n">
        <v>2110405</v>
      </c>
      <c r="I4158" s="1" t="s">
        <v>35</v>
      </c>
      <c r="J4158" s="15" t="n">
        <v>1790801</v>
      </c>
      <c r="L4158" s="15" t="n">
        <v>15458</v>
      </c>
      <c r="M4158" s="1" t="s">
        <v>36</v>
      </c>
      <c r="N4158" s="1" t="s">
        <v>37</v>
      </c>
      <c r="P4158" s="15" t="n">
        <v>167</v>
      </c>
      <c r="Q4158" s="1" t="s">
        <v>45</v>
      </c>
      <c r="R4158" s="1" t="s">
        <v>49</v>
      </c>
      <c r="S4158" s="15" t="n">
        <v>1130101</v>
      </c>
      <c r="T4158" s="1" t="s">
        <v>50</v>
      </c>
      <c r="U4158" s="17" t="n">
        <v>710</v>
      </c>
      <c r="W4158" s="17" t="n">
        <v>0</v>
      </c>
      <c r="X4158" s="1" t="s">
        <v>3221</v>
      </c>
      <c r="Z4158" s="1" t="str">
        <f aca="false">IF($T4158="","",IFERROR(INDEX('Resumo Grupos'!$AC$3:$AC$200,MATCH($T4158,'Resumo Grupos'!$AB$3:$AB$200,0)),"n/d"))</f>
        <v>Mercadoria</v>
      </c>
      <c r="AA4158" s="1" t="str">
        <f aca="false">IF($T4158="","",IF(COUNTIF('Resumo Grupos'!$AE$3:$AE$40,$T4158)&gt;0,"NAO","SIM"))</f>
        <v>SIM</v>
      </c>
      <c r="AB4158" s="1" t="str">
        <f aca="false">IFERROR(INDEX('Mov Entradas (Rel 10497)'!$L:$L,MATCH(AC4158,'Mov Entradas (Rel 10497)'!$I:$I,0)),"nao encontrado")</f>
        <v>ALHO KG</v>
      </c>
      <c r="AC4158" s="1" t="n">
        <v>15458</v>
      </c>
    </row>
    <row r="4159" customFormat="false" ht="12.75" hidden="false" customHeight="true" outlineLevel="0" collapsed="false">
      <c r="A4159" s="15" t="n">
        <v>3</v>
      </c>
      <c r="B4159" s="16" t="n">
        <v>46297</v>
      </c>
      <c r="C4159" s="16" t="n">
        <v>46301</v>
      </c>
      <c r="D4159" s="15" t="n">
        <v>1615</v>
      </c>
      <c r="E4159" s="1" t="s">
        <v>143</v>
      </c>
      <c r="F4159" s="15" t="n">
        <v>34</v>
      </c>
      <c r="G4159" s="1" t="s">
        <v>34</v>
      </c>
      <c r="H4159" s="15" t="n">
        <v>2110405</v>
      </c>
      <c r="I4159" s="1" t="s">
        <v>35</v>
      </c>
      <c r="J4159" s="15" t="n">
        <v>1790805</v>
      </c>
      <c r="L4159" s="15" t="n">
        <v>272642</v>
      </c>
      <c r="M4159" s="1" t="s">
        <v>36</v>
      </c>
      <c r="N4159" s="1" t="s">
        <v>37</v>
      </c>
      <c r="P4159" s="15" t="n">
        <v>167</v>
      </c>
      <c r="Q4159" s="1" t="s">
        <v>45</v>
      </c>
      <c r="R4159" s="1" t="s">
        <v>49</v>
      </c>
      <c r="S4159" s="15" t="n">
        <v>1130101</v>
      </c>
      <c r="T4159" s="1" t="s">
        <v>50</v>
      </c>
      <c r="U4159" s="17" t="n">
        <v>395</v>
      </c>
      <c r="W4159" s="17" t="n">
        <v>0</v>
      </c>
      <c r="X4159" s="1" t="s">
        <v>3222</v>
      </c>
      <c r="Z4159" s="1" t="str">
        <f aca="false">IF($T4159="","",IFERROR(INDEX('Resumo Grupos'!$AC$3:$AC$200,MATCH($T4159,'Resumo Grupos'!$AB$3:$AB$200,0)),"n/d"))</f>
        <v>Mercadoria</v>
      </c>
      <c r="AA4159" s="1" t="str">
        <f aca="false">IF($T4159="","",IF(COUNTIF('Resumo Grupos'!$AE$3:$AE$40,$T4159)&gt;0,"NAO","SIM"))</f>
        <v>SIM</v>
      </c>
      <c r="AB4159" s="1"/>
      <c r="AC4159" s="1"/>
    </row>
    <row r="4160" customFormat="false" ht="12.75" hidden="false" customHeight="true" outlineLevel="0" collapsed="false">
      <c r="A4160" s="15" t="n">
        <v>3</v>
      </c>
      <c r="B4160" s="16" t="n">
        <v>46279</v>
      </c>
      <c r="C4160" s="16" t="n">
        <v>46301</v>
      </c>
      <c r="D4160" s="15" t="n">
        <v>1608</v>
      </c>
      <c r="E4160" s="1" t="s">
        <v>65</v>
      </c>
      <c r="F4160" s="15" t="n">
        <v>24</v>
      </c>
      <c r="G4160" s="1" t="s">
        <v>47</v>
      </c>
      <c r="H4160" s="15" t="n">
        <v>2110405</v>
      </c>
      <c r="I4160" s="1" t="s">
        <v>35</v>
      </c>
      <c r="J4160" s="15" t="n">
        <v>1701807</v>
      </c>
      <c r="L4160" s="15" t="n">
        <v>17291222</v>
      </c>
      <c r="M4160" s="1" t="s">
        <v>36</v>
      </c>
      <c r="N4160" s="1" t="s">
        <v>37</v>
      </c>
      <c r="P4160" s="15" t="n">
        <v>167</v>
      </c>
      <c r="Q4160" s="1" t="s">
        <v>45</v>
      </c>
      <c r="R4160" s="1" t="s">
        <v>49</v>
      </c>
      <c r="S4160" s="15" t="n">
        <v>1130101</v>
      </c>
      <c r="T4160" s="1" t="s">
        <v>50</v>
      </c>
      <c r="U4160" s="17" t="n">
        <v>657.93</v>
      </c>
      <c r="W4160" s="17" t="n">
        <v>0</v>
      </c>
      <c r="X4160" s="1" t="s">
        <v>3223</v>
      </c>
      <c r="Z4160" s="1" t="str">
        <f aca="false">IF($T4160="","",IFERROR(INDEX('Resumo Grupos'!$AC$3:$AC$200,MATCH($T4160,'Resumo Grupos'!$AB$3:$AB$200,0)),"n/d"))</f>
        <v>Mercadoria</v>
      </c>
      <c r="AA4160" s="1" t="str">
        <f aca="false">IF($T4160="","",IF(COUNTIF('Resumo Grupos'!$AE$3:$AE$40,$T4160)&gt;0,"NAO","SIM"))</f>
        <v>SIM</v>
      </c>
      <c r="AB4160" s="1" t="str">
        <f aca="false">IFERROR(INDEX('Mov Entradas (Rel 10497)'!$L:$L,MATCH(AC4160,'Mov Entradas (Rel 10497)'!$I:$I,0)),"nao encontrado")</f>
        <v>AMENDOIM ELMA 40G</v>
      </c>
      <c r="AC4160" s="1" t="n">
        <v>1729122</v>
      </c>
    </row>
    <row r="4161" customFormat="false" ht="12.75" hidden="false" customHeight="true" outlineLevel="0" collapsed="false">
      <c r="A4161" s="15" t="n">
        <v>3</v>
      </c>
      <c r="B4161" s="16" t="n">
        <v>46286</v>
      </c>
      <c r="C4161" s="16" t="n">
        <v>46301</v>
      </c>
      <c r="D4161" s="15" t="n">
        <v>1608</v>
      </c>
      <c r="E4161" s="1" t="s">
        <v>65</v>
      </c>
      <c r="F4161" s="15" t="n">
        <v>24</v>
      </c>
      <c r="G4161" s="1" t="s">
        <v>47</v>
      </c>
      <c r="H4161" s="15" t="n">
        <v>2110405</v>
      </c>
      <c r="I4161" s="1" t="s">
        <v>35</v>
      </c>
      <c r="J4161" s="15" t="n">
        <v>1741383</v>
      </c>
      <c r="L4161" s="15" t="n">
        <v>17334361</v>
      </c>
      <c r="M4161" s="1" t="s">
        <v>36</v>
      </c>
      <c r="N4161" s="1" t="s">
        <v>37</v>
      </c>
      <c r="P4161" s="15" t="n">
        <v>167</v>
      </c>
      <c r="Q4161" s="1" t="s">
        <v>45</v>
      </c>
      <c r="R4161" s="1" t="s">
        <v>49</v>
      </c>
      <c r="S4161" s="15" t="n">
        <v>1130101</v>
      </c>
      <c r="T4161" s="1" t="s">
        <v>50</v>
      </c>
      <c r="U4161" s="17" t="n">
        <v>374.88</v>
      </c>
      <c r="W4161" s="17" t="n">
        <v>0</v>
      </c>
      <c r="X4161" s="1" t="s">
        <v>3224</v>
      </c>
      <c r="Z4161" s="1" t="str">
        <f aca="false">IF($T4161="","",IFERROR(INDEX('Resumo Grupos'!$AC$3:$AC$200,MATCH($T4161,'Resumo Grupos'!$AB$3:$AB$200,0)),"n/d"))</f>
        <v>Mercadoria</v>
      </c>
      <c r="AA4161" s="1" t="str">
        <f aca="false">IF($T4161="","",IF(COUNTIF('Resumo Grupos'!$AE$3:$AE$40,$T4161)&gt;0,"NAO","SIM"))</f>
        <v>SIM</v>
      </c>
      <c r="AB4161" s="1" t="str">
        <f aca="false">IFERROR(INDEX('Mov Entradas (Rel 10497)'!$L:$L,MATCH(AC4161,'Mov Entradas (Rel 10497)'!$I:$I,0)),"nao encontrado")</f>
        <v>SALG CHEETOS ONDA REQUEIJAO 40G</v>
      </c>
      <c r="AC4161" s="1" t="n">
        <v>1733436</v>
      </c>
    </row>
    <row r="4162" customFormat="false" ht="12.75" hidden="false" customHeight="true" outlineLevel="0" collapsed="false">
      <c r="A4162" s="15" t="n">
        <v>3</v>
      </c>
      <c r="B4162" s="16" t="n">
        <v>46301</v>
      </c>
      <c r="C4162" s="16" t="n">
        <v>46301</v>
      </c>
      <c r="D4162" s="15" t="n">
        <v>978</v>
      </c>
      <c r="E4162" s="1" t="s">
        <v>192</v>
      </c>
      <c r="F4162" s="15" t="n">
        <v>13</v>
      </c>
      <c r="G4162" s="1" t="s">
        <v>94</v>
      </c>
      <c r="H4162" s="15" t="n">
        <v>2110101</v>
      </c>
      <c r="I4162" s="1" t="s">
        <v>48</v>
      </c>
      <c r="J4162" s="15" t="n">
        <v>1811194</v>
      </c>
      <c r="L4162" s="15" t="n">
        <v>705</v>
      </c>
      <c r="M4162" s="1" t="s">
        <v>36</v>
      </c>
      <c r="N4162" s="1" t="s">
        <v>67</v>
      </c>
      <c r="P4162" s="15" t="n">
        <v>167</v>
      </c>
      <c r="Q4162" s="1" t="s">
        <v>45</v>
      </c>
      <c r="R4162" s="1" t="s">
        <v>49</v>
      </c>
      <c r="S4162" s="15" t="n">
        <v>1130101</v>
      </c>
      <c r="T4162" s="1" t="s">
        <v>50</v>
      </c>
      <c r="U4162" s="17" t="n">
        <v>687</v>
      </c>
      <c r="W4162" s="17" t="n">
        <v>0</v>
      </c>
      <c r="X4162" s="1" t="s">
        <v>3225</v>
      </c>
      <c r="Z4162" s="1" t="str">
        <f aca="false">IF($T4162="","",IFERROR(INDEX('Resumo Grupos'!$AC$3:$AC$200,MATCH($T4162,'Resumo Grupos'!$AB$3:$AB$200,0)),"n/d"))</f>
        <v>Mercadoria</v>
      </c>
      <c r="AA4162" s="1" t="str">
        <f aca="false">IF($T4162="","",IF(COUNTIF('Resumo Grupos'!$AE$3:$AE$40,$T4162)&gt;0,"NAO","SIM"))</f>
        <v>SIM</v>
      </c>
      <c r="AB4162" s="1" t="str">
        <f aca="false">IFERROR(INDEX('Mov Entradas (Rel 10497)'!$L:$L,MATCH(AC4162,'Mov Entradas (Rel 10497)'!$I:$I,0)),"nao encontrado")</f>
        <v>DAN GELO CUBO 5 KG</v>
      </c>
      <c r="AC4162" s="1" t="n">
        <v>705</v>
      </c>
    </row>
    <row r="4163" customFormat="false" ht="12.75" hidden="false" customHeight="true" outlineLevel="0" collapsed="false">
      <c r="A4163" s="15" t="n">
        <v>3</v>
      </c>
      <c r="B4163" s="16" t="n">
        <v>46297</v>
      </c>
      <c r="C4163" s="16" t="n">
        <v>46301</v>
      </c>
      <c r="D4163" s="15" t="n">
        <v>10096</v>
      </c>
      <c r="E4163" s="1" t="s">
        <v>1622</v>
      </c>
      <c r="F4163" s="15" t="n">
        <v>34</v>
      </c>
      <c r="G4163" s="1" t="s">
        <v>34</v>
      </c>
      <c r="H4163" s="15" t="n">
        <v>2110405</v>
      </c>
      <c r="I4163" s="1" t="s">
        <v>35</v>
      </c>
      <c r="J4163" s="15" t="n">
        <v>1809507</v>
      </c>
      <c r="L4163" s="15" t="n">
        <v>275255</v>
      </c>
      <c r="M4163" s="1" t="s">
        <v>36</v>
      </c>
      <c r="N4163" s="1" t="s">
        <v>37</v>
      </c>
      <c r="P4163" s="15" t="n">
        <v>167</v>
      </c>
      <c r="Q4163" s="1" t="s">
        <v>45</v>
      </c>
      <c r="R4163" s="1" t="s">
        <v>49</v>
      </c>
      <c r="S4163" s="15" t="n">
        <v>1130101</v>
      </c>
      <c r="T4163" s="1" t="s">
        <v>50</v>
      </c>
      <c r="U4163" s="17" t="n">
        <v>180</v>
      </c>
      <c r="W4163" s="17" t="n">
        <v>0</v>
      </c>
      <c r="X4163" s="1" t="s">
        <v>3226</v>
      </c>
      <c r="Z4163" s="1" t="str">
        <f aca="false">IF($T4163="","",IFERROR(INDEX('Resumo Grupos'!$AC$3:$AC$200,MATCH($T4163,'Resumo Grupos'!$AB$3:$AB$200,0)),"n/d"))</f>
        <v>Mercadoria</v>
      </c>
      <c r="AA4163" s="1" t="str">
        <f aca="false">IF($T4163="","",IF(COUNTIF('Resumo Grupos'!$AE$3:$AE$40,$T4163)&gt;0,"NAO","SIM"))</f>
        <v>SIM</v>
      </c>
      <c r="AB4163" s="1" t="str">
        <f aca="false">IFERROR(INDEX('Mov Entradas (Rel 10497)'!$L:$L,MATCH(AC4163,'Mov Entradas (Rel 10497)'!$I:$I,0)),"nao encontrado")</f>
        <v>CARVAO VEGETAL 5KG</v>
      </c>
      <c r="AC4163" s="1" t="n">
        <v>368</v>
      </c>
    </row>
    <row r="4164" customFormat="false" ht="12.75" hidden="false" customHeight="true" outlineLevel="0" collapsed="false">
      <c r="A4164" s="15" t="n">
        <v>3</v>
      </c>
      <c r="B4164" s="16" t="n">
        <v>46295</v>
      </c>
      <c r="C4164" s="16" t="n">
        <v>46301</v>
      </c>
      <c r="D4164" s="15" t="n">
        <v>1722</v>
      </c>
      <c r="E4164" s="1" t="s">
        <v>518</v>
      </c>
      <c r="F4164" s="15" t="n">
        <v>24</v>
      </c>
      <c r="G4164" s="1" t="s">
        <v>47</v>
      </c>
      <c r="H4164" s="15" t="n">
        <v>2110405</v>
      </c>
      <c r="I4164" s="1" t="s">
        <v>35</v>
      </c>
      <c r="J4164" s="15" t="n">
        <v>1784343</v>
      </c>
      <c r="L4164" s="15" t="n">
        <v>7425</v>
      </c>
      <c r="M4164" s="1" t="s">
        <v>36</v>
      </c>
      <c r="N4164" s="1" t="s">
        <v>37</v>
      </c>
      <c r="P4164" s="15" t="n">
        <v>167</v>
      </c>
      <c r="Q4164" s="1" t="s">
        <v>45</v>
      </c>
      <c r="R4164" s="1" t="s">
        <v>49</v>
      </c>
      <c r="S4164" s="15" t="n">
        <v>1130101</v>
      </c>
      <c r="T4164" s="1" t="s">
        <v>50</v>
      </c>
      <c r="U4164" s="17" t="n">
        <v>341</v>
      </c>
      <c r="W4164" s="17" t="n">
        <v>0</v>
      </c>
      <c r="X4164" s="1" t="s">
        <v>3227</v>
      </c>
      <c r="Z4164" s="1" t="str">
        <f aca="false">IF($T4164="","",IFERROR(INDEX('Resumo Grupos'!$AC$3:$AC$200,MATCH($T4164,'Resumo Grupos'!$AB$3:$AB$200,0)),"n/d"))</f>
        <v>Mercadoria</v>
      </c>
      <c r="AA4164" s="1" t="str">
        <f aca="false">IF($T4164="","",IF(COUNTIF('Resumo Grupos'!$AE$3:$AE$40,$T4164)&gt;0,"NAO","SIM"))</f>
        <v>SIM</v>
      </c>
      <c r="AB4164" s="1" t="str">
        <f aca="false">IFERROR(INDEX('Mov Entradas (Rel 10497)'!$L:$L,MATCH(AC4164,'Mov Entradas (Rel 10497)'!$I:$I,0)),"nao encontrado")</f>
        <v>PAO MINI DOG RO 300G</v>
      </c>
      <c r="AC4164" s="1" t="n">
        <v>7425</v>
      </c>
    </row>
    <row r="4165" customFormat="false" ht="12.75" hidden="false" customHeight="true" outlineLevel="0" collapsed="false">
      <c r="A4165" s="15" t="n">
        <v>3</v>
      </c>
      <c r="B4165" s="16" t="n">
        <v>46291</v>
      </c>
      <c r="C4165" s="16" t="n">
        <v>46301</v>
      </c>
      <c r="D4165" s="15" t="n">
        <v>1625</v>
      </c>
      <c r="E4165" s="1" t="s">
        <v>405</v>
      </c>
      <c r="F4165" s="15" t="n">
        <v>24</v>
      </c>
      <c r="G4165" s="1" t="s">
        <v>47</v>
      </c>
      <c r="H4165" s="15" t="n">
        <v>2110405</v>
      </c>
      <c r="I4165" s="1" t="s">
        <v>35</v>
      </c>
      <c r="J4165" s="15" t="n">
        <v>1768292</v>
      </c>
      <c r="L4165" s="15" t="n">
        <v>154602</v>
      </c>
      <c r="M4165" s="1" t="s">
        <v>36</v>
      </c>
      <c r="N4165" s="1" t="s">
        <v>37</v>
      </c>
      <c r="P4165" s="15" t="n">
        <v>167</v>
      </c>
      <c r="Q4165" s="1" t="s">
        <v>45</v>
      </c>
      <c r="R4165" s="1" t="s">
        <v>49</v>
      </c>
      <c r="S4165" s="15" t="n">
        <v>1130101</v>
      </c>
      <c r="T4165" s="1" t="s">
        <v>50</v>
      </c>
      <c r="U4165" s="17" t="n">
        <v>3543.8</v>
      </c>
      <c r="W4165" s="17" t="n">
        <v>0</v>
      </c>
      <c r="X4165" s="1" t="s">
        <v>3228</v>
      </c>
      <c r="Z4165" s="1" t="str">
        <f aca="false">IF($T4165="","",IFERROR(INDEX('Resumo Grupos'!$AC$3:$AC$200,MATCH($T4165,'Resumo Grupos'!$AB$3:$AB$200,0)),"n/d"))</f>
        <v>Mercadoria</v>
      </c>
      <c r="AA4165" s="1" t="str">
        <f aca="false">IF($T4165="","",IF(COUNTIF('Resumo Grupos'!$AE$3:$AE$40,$T4165)&gt;0,"NAO","SIM"))</f>
        <v>SIM</v>
      </c>
      <c r="AB4165" s="1" t="str">
        <f aca="false">IFERROR(INDEX('Mov Entradas (Rel 10497)'!$L:$L,MATCH(AC4165,'Mov Entradas (Rel 10497)'!$I:$I,0)),"nao encontrado")</f>
        <v>TRASEIRO DE BOI L1</v>
      </c>
      <c r="AC4165" s="1" t="n">
        <v>15460</v>
      </c>
    </row>
    <row r="4166" customFormat="false" ht="12.75" hidden="false" customHeight="true" outlineLevel="0" collapsed="false">
      <c r="A4166" s="15" t="n">
        <v>3</v>
      </c>
      <c r="B4166" s="16" t="n">
        <v>46280</v>
      </c>
      <c r="C4166" s="16" t="n">
        <v>46301</v>
      </c>
      <c r="D4166" s="15" t="n">
        <v>10009</v>
      </c>
      <c r="E4166" s="1" t="s">
        <v>476</v>
      </c>
      <c r="F4166" s="15" t="n">
        <v>24</v>
      </c>
      <c r="G4166" s="1" t="s">
        <v>47</v>
      </c>
      <c r="H4166" s="15" t="n">
        <v>2110405</v>
      </c>
      <c r="I4166" s="1" t="s">
        <v>35</v>
      </c>
      <c r="J4166" s="15" t="n">
        <v>1714830</v>
      </c>
      <c r="L4166" s="15" t="n">
        <v>1450438</v>
      </c>
      <c r="M4166" s="1" t="s">
        <v>36</v>
      </c>
      <c r="N4166" s="1" t="s">
        <v>37</v>
      </c>
      <c r="P4166" s="15" t="n">
        <v>167</v>
      </c>
      <c r="Q4166" s="1" t="s">
        <v>45</v>
      </c>
      <c r="R4166" s="1" t="s">
        <v>49</v>
      </c>
      <c r="S4166" s="15" t="n">
        <v>1130101</v>
      </c>
      <c r="T4166" s="1" t="s">
        <v>50</v>
      </c>
      <c r="U4166" s="17" t="n">
        <v>330.2</v>
      </c>
      <c r="W4166" s="17" t="n">
        <v>0</v>
      </c>
      <c r="X4166" s="1" t="s">
        <v>3229</v>
      </c>
      <c r="Z4166" s="1" t="str">
        <f aca="false">IF($T4166="","",IFERROR(INDEX('Resumo Grupos'!$AC$3:$AC$200,MATCH($T4166,'Resumo Grupos'!$AB$3:$AB$200,0)),"n/d"))</f>
        <v>Mercadoria</v>
      </c>
      <c r="AA4166" s="1" t="str">
        <f aca="false">IF($T4166="","",IF(COUNTIF('Resumo Grupos'!$AE$3:$AE$40,$T4166)&gt;0,"NAO","SIM"))</f>
        <v>SIM</v>
      </c>
      <c r="AB4166" s="1" t="str">
        <f aca="false">IFERROR(INDEX('Mov Entradas (Rel 10497)'!$L:$L,MATCH(AC4166,'Mov Entradas (Rel 10497)'!$I:$I,0)),"nao encontrado")</f>
        <v>NESCAU 1L</v>
      </c>
      <c r="AC4166" s="1" t="n">
        <v>1450438</v>
      </c>
    </row>
    <row r="4167" customFormat="false" ht="12.75" hidden="false" customHeight="true" outlineLevel="0" collapsed="false">
      <c r="A4167" s="15" t="n">
        <v>3</v>
      </c>
      <c r="B4167" s="16" t="n">
        <v>46294</v>
      </c>
      <c r="C4167" s="16" t="n">
        <v>46301</v>
      </c>
      <c r="D4167" s="15" t="n">
        <v>42</v>
      </c>
      <c r="E4167" s="1" t="s">
        <v>93</v>
      </c>
      <c r="F4167" s="15" t="n">
        <v>34</v>
      </c>
      <c r="G4167" s="1" t="s">
        <v>34</v>
      </c>
      <c r="H4167" s="15" t="n">
        <v>2110101</v>
      </c>
      <c r="I4167" s="1" t="s">
        <v>48</v>
      </c>
      <c r="J4167" s="15" t="n">
        <v>1775262</v>
      </c>
      <c r="L4167" s="15" t="n">
        <v>4687</v>
      </c>
      <c r="M4167" s="1" t="s">
        <v>36</v>
      </c>
      <c r="N4167" s="1" t="s">
        <v>67</v>
      </c>
      <c r="P4167" s="15" t="n">
        <v>167</v>
      </c>
      <c r="Q4167" s="1" t="s">
        <v>45</v>
      </c>
      <c r="R4167" s="1" t="s">
        <v>49</v>
      </c>
      <c r="S4167" s="15" t="n">
        <v>1130101</v>
      </c>
      <c r="T4167" s="1" t="s">
        <v>50</v>
      </c>
      <c r="U4167" s="17" t="n">
        <v>650</v>
      </c>
      <c r="W4167" s="17" t="n">
        <v>0</v>
      </c>
      <c r="X4167" s="1" t="s">
        <v>3112</v>
      </c>
      <c r="Z4167" s="1" t="str">
        <f aca="false">IF($T4167="","",IFERROR(INDEX('Resumo Grupos'!$AC$3:$AC$200,MATCH($T4167,'Resumo Grupos'!$AB$3:$AB$200,0)),"n/d"))</f>
        <v>Mercadoria</v>
      </c>
      <c r="AA4167" s="1" t="str">
        <f aca="false">IF($T4167="","",IF(COUNTIF('Resumo Grupos'!$AE$3:$AE$40,$T4167)&gt;0,"NAO","SIM"))</f>
        <v>SIM</v>
      </c>
      <c r="AB4167" s="1"/>
      <c r="AC4167" s="1"/>
    </row>
    <row r="4168" customFormat="false" ht="12.75" hidden="false" customHeight="true" outlineLevel="0" collapsed="false">
      <c r="A4168" s="15" t="n">
        <v>3</v>
      </c>
      <c r="B4168" s="16" t="n">
        <v>46297</v>
      </c>
      <c r="C4168" s="16" t="n">
        <v>46301</v>
      </c>
      <c r="D4168" s="15" t="n">
        <v>42</v>
      </c>
      <c r="E4168" s="1" t="s">
        <v>93</v>
      </c>
      <c r="F4168" s="15" t="n">
        <v>34</v>
      </c>
      <c r="G4168" s="1" t="s">
        <v>34</v>
      </c>
      <c r="H4168" s="15" t="n">
        <v>2110101</v>
      </c>
      <c r="I4168" s="1" t="s">
        <v>48</v>
      </c>
      <c r="J4168" s="15" t="n">
        <v>1790831</v>
      </c>
      <c r="L4168" s="15" t="n">
        <v>4703</v>
      </c>
      <c r="M4168" s="1" t="s">
        <v>36</v>
      </c>
      <c r="N4168" s="1" t="s">
        <v>67</v>
      </c>
      <c r="P4168" s="15" t="n">
        <v>167</v>
      </c>
      <c r="Q4168" s="1" t="s">
        <v>45</v>
      </c>
      <c r="R4168" s="1" t="s">
        <v>49</v>
      </c>
      <c r="S4168" s="15" t="n">
        <v>1130101</v>
      </c>
      <c r="T4168" s="1" t="s">
        <v>50</v>
      </c>
      <c r="U4168" s="17" t="n">
        <v>1786</v>
      </c>
      <c r="W4168" s="17" t="n">
        <v>0</v>
      </c>
      <c r="X4168" s="1" t="s">
        <v>1349</v>
      </c>
      <c r="Z4168" s="1" t="str">
        <f aca="false">IF($T4168="","",IFERROR(INDEX('Resumo Grupos'!$AC$3:$AC$200,MATCH($T4168,'Resumo Grupos'!$AB$3:$AB$200,0)),"n/d"))</f>
        <v>Mercadoria</v>
      </c>
      <c r="AA4168" s="1" t="str">
        <f aca="false">IF($T4168="","",IF(COUNTIF('Resumo Grupos'!$AE$3:$AE$40,$T4168)&gt;0,"NAO","SIM"))</f>
        <v>SIM</v>
      </c>
      <c r="AB4168" s="1"/>
      <c r="AC4168" s="1"/>
    </row>
    <row r="4169" customFormat="false" ht="12.75" hidden="false" customHeight="true" outlineLevel="0" collapsed="false">
      <c r="A4169" s="15" t="n">
        <v>3</v>
      </c>
      <c r="B4169" s="16" t="n">
        <v>46301</v>
      </c>
      <c r="C4169" s="16" t="n">
        <v>46301</v>
      </c>
      <c r="D4169" s="15" t="n">
        <v>42</v>
      </c>
      <c r="E4169" s="1" t="s">
        <v>93</v>
      </c>
      <c r="F4169" s="15" t="n">
        <v>13</v>
      </c>
      <c r="G4169" s="1" t="s">
        <v>94</v>
      </c>
      <c r="H4169" s="15" t="n">
        <v>2110101</v>
      </c>
      <c r="I4169" s="1" t="s">
        <v>48</v>
      </c>
      <c r="J4169" s="15" t="n">
        <v>1810284</v>
      </c>
      <c r="L4169" s="15" t="n">
        <v>4711</v>
      </c>
      <c r="M4169" s="1" t="s">
        <v>36</v>
      </c>
      <c r="N4169" s="1" t="s">
        <v>67</v>
      </c>
      <c r="P4169" s="15" t="n">
        <v>167</v>
      </c>
      <c r="Q4169" s="1" t="s">
        <v>45</v>
      </c>
      <c r="R4169" s="1" t="s">
        <v>49</v>
      </c>
      <c r="S4169" s="15" t="n">
        <v>1130101</v>
      </c>
      <c r="T4169" s="1" t="s">
        <v>50</v>
      </c>
      <c r="U4169" s="17" t="n">
        <v>125</v>
      </c>
      <c r="W4169" s="17" t="n">
        <v>0</v>
      </c>
      <c r="X4169" s="1" t="s">
        <v>2223</v>
      </c>
      <c r="Z4169" s="1" t="str">
        <f aca="false">IF($T4169="","",IFERROR(INDEX('Resumo Grupos'!$AC$3:$AC$200,MATCH($T4169,'Resumo Grupos'!$AB$3:$AB$200,0)),"n/d"))</f>
        <v>Mercadoria</v>
      </c>
      <c r="AA4169" s="1" t="str">
        <f aca="false">IF($T4169="","",IF(COUNTIF('Resumo Grupos'!$AE$3:$AE$40,$T4169)&gt;0,"NAO","SIM"))</f>
        <v>SIM</v>
      </c>
      <c r="AB4169" s="1"/>
      <c r="AC4169" s="1"/>
    </row>
    <row r="4170" customFormat="false" ht="12.75" hidden="false" customHeight="true" outlineLevel="0" collapsed="false">
      <c r="A4170" s="15" t="n">
        <v>3</v>
      </c>
      <c r="B4170" s="16" t="n">
        <v>46301</v>
      </c>
      <c r="C4170" s="16" t="n">
        <v>46301</v>
      </c>
      <c r="D4170" s="15" t="n">
        <v>42</v>
      </c>
      <c r="E4170" s="1" t="s">
        <v>93</v>
      </c>
      <c r="F4170" s="15" t="n">
        <v>13</v>
      </c>
      <c r="G4170" s="1" t="s">
        <v>94</v>
      </c>
      <c r="H4170" s="15" t="n">
        <v>2110101</v>
      </c>
      <c r="I4170" s="1" t="s">
        <v>48</v>
      </c>
      <c r="J4170" s="15" t="n">
        <v>1810301</v>
      </c>
      <c r="L4170" s="15" t="n">
        <v>4712</v>
      </c>
      <c r="M4170" s="1" t="s">
        <v>36</v>
      </c>
      <c r="N4170" s="1" t="s">
        <v>67</v>
      </c>
      <c r="P4170" s="15" t="n">
        <v>167</v>
      </c>
      <c r="Q4170" s="1" t="s">
        <v>45</v>
      </c>
      <c r="R4170" s="1" t="s">
        <v>49</v>
      </c>
      <c r="S4170" s="15" t="n">
        <v>1130101</v>
      </c>
      <c r="T4170" s="1" t="s">
        <v>50</v>
      </c>
      <c r="U4170" s="17" t="n">
        <v>200</v>
      </c>
      <c r="W4170" s="17" t="n">
        <v>0</v>
      </c>
      <c r="X4170" s="1" t="s">
        <v>1004</v>
      </c>
      <c r="Z4170" s="1" t="str">
        <f aca="false">IF($T4170="","",IFERROR(INDEX('Resumo Grupos'!$AC$3:$AC$200,MATCH($T4170,'Resumo Grupos'!$AB$3:$AB$200,0)),"n/d"))</f>
        <v>Mercadoria</v>
      </c>
      <c r="AA4170" s="1" t="str">
        <f aca="false">IF($T4170="","",IF(COUNTIF('Resumo Grupos'!$AE$3:$AE$40,$T4170)&gt;0,"NAO","SIM"))</f>
        <v>SIM</v>
      </c>
      <c r="AB4170" s="1"/>
      <c r="AC4170" s="1"/>
    </row>
    <row r="4171" customFormat="false" ht="12.75" hidden="false" customHeight="true" outlineLevel="0" collapsed="false">
      <c r="A4171" s="15" t="n">
        <v>3</v>
      </c>
      <c r="B4171" s="16" t="n">
        <v>46280</v>
      </c>
      <c r="C4171" s="16" t="n">
        <v>46301</v>
      </c>
      <c r="D4171" s="15" t="n">
        <v>1024</v>
      </c>
      <c r="E4171" s="1" t="s">
        <v>212</v>
      </c>
      <c r="F4171" s="15" t="n">
        <v>34</v>
      </c>
      <c r="G4171" s="1" t="s">
        <v>34</v>
      </c>
      <c r="H4171" s="15" t="n">
        <v>2110101</v>
      </c>
      <c r="I4171" s="1" t="s">
        <v>48</v>
      </c>
      <c r="J4171" s="15" t="n">
        <v>1715346</v>
      </c>
      <c r="L4171" s="15" t="n">
        <v>6435502</v>
      </c>
      <c r="M4171" s="1" t="s">
        <v>36</v>
      </c>
      <c r="N4171" s="1" t="s">
        <v>37</v>
      </c>
      <c r="P4171" s="15" t="n">
        <v>167</v>
      </c>
      <c r="Q4171" s="1" t="s">
        <v>45</v>
      </c>
      <c r="R4171" s="1" t="s">
        <v>49</v>
      </c>
      <c r="S4171" s="15" t="n">
        <v>1130101</v>
      </c>
      <c r="T4171" s="1" t="s">
        <v>50</v>
      </c>
      <c r="U4171" s="17" t="n">
        <v>112.5</v>
      </c>
      <c r="W4171" s="17" t="n">
        <v>0</v>
      </c>
      <c r="X4171" s="1" t="s">
        <v>3230</v>
      </c>
      <c r="Z4171" s="1" t="str">
        <f aca="false">IF($T4171="","",IFERROR(INDEX('Resumo Grupos'!$AC$3:$AC$200,MATCH($T4171,'Resumo Grupos'!$AB$3:$AB$200,0)),"n/d"))</f>
        <v>Mercadoria</v>
      </c>
      <c r="AA4171" s="1" t="str">
        <f aca="false">IF($T4171="","",IF(COUNTIF('Resumo Grupos'!$AE$3:$AE$40,$T4171)&gt;0,"NAO","SIM"))</f>
        <v>SIM</v>
      </c>
      <c r="AB4171" s="1" t="str">
        <f aca="false">IFERROR(INDEX('Mov Entradas (Rel 10497)'!$L:$L,MATCH(AC4171,'Mov Entradas (Rel 10497)'!$I:$I,0)),"nao encontrado")</f>
        <v>AGUA MIN SNT CLAU 2L</v>
      </c>
      <c r="AC4171" s="1" t="n">
        <v>643550</v>
      </c>
    </row>
    <row r="4172" customFormat="false" ht="12.75" hidden="false" customHeight="true" outlineLevel="0" collapsed="false">
      <c r="A4172" s="15" t="n">
        <v>3</v>
      </c>
      <c r="B4172" s="16" t="n">
        <v>46248</v>
      </c>
      <c r="C4172" s="16" t="n">
        <v>46301</v>
      </c>
      <c r="D4172" s="15" t="n">
        <v>1739</v>
      </c>
      <c r="E4172" s="1" t="s">
        <v>2675</v>
      </c>
      <c r="F4172" s="15" t="n">
        <v>24</v>
      </c>
      <c r="G4172" s="1" t="s">
        <v>47</v>
      </c>
      <c r="H4172" s="15" t="n">
        <v>2110405</v>
      </c>
      <c r="I4172" s="1" t="s">
        <v>35</v>
      </c>
      <c r="J4172" s="15" t="n">
        <v>1566627</v>
      </c>
      <c r="L4172" s="15" t="n">
        <v>2551475</v>
      </c>
      <c r="M4172" s="1" t="s">
        <v>36</v>
      </c>
      <c r="N4172" s="1" t="s">
        <v>37</v>
      </c>
      <c r="P4172" s="15" t="n">
        <v>167</v>
      </c>
      <c r="Q4172" s="1" t="s">
        <v>45</v>
      </c>
      <c r="R4172" s="1" t="s">
        <v>49</v>
      </c>
      <c r="S4172" s="15" t="n">
        <v>1130101</v>
      </c>
      <c r="T4172" s="1" t="s">
        <v>50</v>
      </c>
      <c r="U4172" s="17" t="n">
        <v>842.29</v>
      </c>
      <c r="W4172" s="17" t="n">
        <v>0</v>
      </c>
      <c r="X4172" s="1" t="s">
        <v>3231</v>
      </c>
      <c r="Z4172" s="1" t="str">
        <f aca="false">IF($T4172="","",IFERROR(INDEX('Resumo Grupos'!$AC$3:$AC$200,MATCH($T4172,'Resumo Grupos'!$AB$3:$AB$200,0)),"n/d"))</f>
        <v>Mercadoria</v>
      </c>
      <c r="AA4172" s="1" t="str">
        <f aca="false">IF($T4172="","",IF(COUNTIF('Resumo Grupos'!$AE$3:$AE$40,$T4172)&gt;0,"NAO","SIM"))</f>
        <v>SIM</v>
      </c>
      <c r="AB4172" s="1" t="str">
        <f aca="false">IFERROR(INDEX('Mov Entradas (Rel 10497)'!$L:$L,MATCH(AC4172,'Mov Entradas (Rel 10497)'!$I:$I,0)),"nao encontrado")</f>
        <v>PRESERVATIVO LV8 PG6</v>
      </c>
      <c r="AC4172" s="1" t="n">
        <v>255147</v>
      </c>
    </row>
    <row r="4173" customFormat="false" ht="12.75" hidden="false" customHeight="true" outlineLevel="0" collapsed="false">
      <c r="A4173" s="15" t="n">
        <v>3</v>
      </c>
      <c r="B4173" s="16" t="n">
        <v>46287</v>
      </c>
      <c r="C4173" s="16" t="n">
        <v>46301</v>
      </c>
      <c r="D4173" s="15" t="n">
        <v>1734</v>
      </c>
      <c r="E4173" s="1" t="s">
        <v>175</v>
      </c>
      <c r="F4173" s="15" t="n">
        <v>24</v>
      </c>
      <c r="G4173" s="1" t="s">
        <v>47</v>
      </c>
      <c r="H4173" s="15" t="n">
        <v>2110405</v>
      </c>
      <c r="I4173" s="1" t="s">
        <v>35</v>
      </c>
      <c r="J4173" s="15" t="n">
        <v>1745935</v>
      </c>
      <c r="L4173" s="15" t="n">
        <v>260836</v>
      </c>
      <c r="M4173" s="1" t="s">
        <v>36</v>
      </c>
      <c r="N4173" s="1" t="s">
        <v>37</v>
      </c>
      <c r="P4173" s="15" t="n">
        <v>167</v>
      </c>
      <c r="Q4173" s="1" t="s">
        <v>45</v>
      </c>
      <c r="R4173" s="1" t="s">
        <v>49</v>
      </c>
      <c r="S4173" s="15" t="n">
        <v>1130101</v>
      </c>
      <c r="T4173" s="1" t="s">
        <v>50</v>
      </c>
      <c r="U4173" s="17" t="n">
        <v>772.3</v>
      </c>
      <c r="W4173" s="17" t="n">
        <v>0</v>
      </c>
      <c r="X4173" s="1" t="s">
        <v>3232</v>
      </c>
      <c r="Z4173" s="1" t="str">
        <f aca="false">IF($T4173="","",IFERROR(INDEX('Resumo Grupos'!$AC$3:$AC$200,MATCH($T4173,'Resumo Grupos'!$AB$3:$AB$200,0)),"n/d"))</f>
        <v>Mercadoria</v>
      </c>
      <c r="AA4173" s="1" t="str">
        <f aca="false">IF($T4173="","",IF(COUNTIF('Resumo Grupos'!$AE$3:$AE$40,$T4173)&gt;0,"NAO","SIM"))</f>
        <v>SIM</v>
      </c>
      <c r="AB4173" s="1" t="str">
        <f aca="false">IFERROR(INDEX('Mov Entradas (Rel 10497)'!$L:$L,MATCH(AC4173,'Mov Entradas (Rel 10497)'!$I:$I,0)),"nao encontrado")</f>
        <v>PICOLE BRIGAD TOYA</v>
      </c>
      <c r="AC4173" s="1" t="n">
        <v>260836</v>
      </c>
    </row>
    <row r="4174" customFormat="false" ht="12.75" hidden="false" customHeight="true" outlineLevel="0" collapsed="false">
      <c r="A4174" s="15" t="n">
        <v>3</v>
      </c>
      <c r="B4174" s="16" t="n">
        <v>46294</v>
      </c>
      <c r="C4174" s="16" t="n">
        <v>46301</v>
      </c>
      <c r="D4174" s="15" t="n">
        <v>1734</v>
      </c>
      <c r="E4174" s="1" t="s">
        <v>175</v>
      </c>
      <c r="F4174" s="15" t="n">
        <v>24</v>
      </c>
      <c r="G4174" s="1" t="s">
        <v>47</v>
      </c>
      <c r="H4174" s="15" t="n">
        <v>2110405</v>
      </c>
      <c r="I4174" s="1" t="s">
        <v>35</v>
      </c>
      <c r="J4174" s="15" t="n">
        <v>1780278</v>
      </c>
      <c r="L4174" s="15" t="n">
        <v>261371</v>
      </c>
      <c r="M4174" s="1" t="s">
        <v>36</v>
      </c>
      <c r="N4174" s="1" t="s">
        <v>37</v>
      </c>
      <c r="P4174" s="15" t="n">
        <v>167</v>
      </c>
      <c r="Q4174" s="1" t="s">
        <v>45</v>
      </c>
      <c r="R4174" s="1" t="s">
        <v>49</v>
      </c>
      <c r="S4174" s="15" t="n">
        <v>1130101</v>
      </c>
      <c r="T4174" s="1" t="s">
        <v>50</v>
      </c>
      <c r="U4174" s="17" t="n">
        <v>460.52</v>
      </c>
      <c r="W4174" s="17" t="n">
        <v>0</v>
      </c>
      <c r="X4174" s="1" t="s">
        <v>3233</v>
      </c>
      <c r="Z4174" s="1" t="str">
        <f aca="false">IF($T4174="","",IFERROR(INDEX('Resumo Grupos'!$AC$3:$AC$200,MATCH($T4174,'Resumo Grupos'!$AB$3:$AB$200,0)),"n/d"))</f>
        <v>Mercadoria</v>
      </c>
      <c r="AA4174" s="1" t="str">
        <f aca="false">IF($T4174="","",IF(COUNTIF('Resumo Grupos'!$AE$3:$AE$40,$T4174)&gt;0,"NAO","SIM"))</f>
        <v>SIM</v>
      </c>
      <c r="AB4174" s="1" t="str">
        <f aca="false">IFERROR(INDEX('Mov Entradas (Rel 10497)'!$L:$L,MATCH(AC4174,'Mov Entradas (Rel 10497)'!$I:$I,0)),"nao encontrado")</f>
        <v>PICOLE PREMIUM LEITI</v>
      </c>
      <c r="AC4174" s="1" t="n">
        <v>261371</v>
      </c>
    </row>
    <row r="4175" customFormat="false" ht="12.75" hidden="false" customHeight="true" outlineLevel="0" collapsed="false">
      <c r="A4175" s="15" t="n">
        <v>3</v>
      </c>
      <c r="B4175" s="16" t="n">
        <v>46239</v>
      </c>
      <c r="C4175" s="16" t="n">
        <v>46302</v>
      </c>
      <c r="D4175" s="15" t="n">
        <v>1659</v>
      </c>
      <c r="E4175" s="1" t="s">
        <v>306</v>
      </c>
      <c r="F4175" s="15" t="n">
        <v>24</v>
      </c>
      <c r="G4175" s="1" t="s">
        <v>47</v>
      </c>
      <c r="H4175" s="15" t="n">
        <v>2110405</v>
      </c>
      <c r="I4175" s="1" t="s">
        <v>35</v>
      </c>
      <c r="J4175" s="15" t="n">
        <v>1509292</v>
      </c>
      <c r="L4175" s="15" t="n">
        <v>8893823</v>
      </c>
      <c r="M4175" s="1" t="s">
        <v>36</v>
      </c>
      <c r="N4175" s="1" t="s">
        <v>37</v>
      </c>
      <c r="P4175" s="15" t="n">
        <v>167</v>
      </c>
      <c r="Q4175" s="1" t="s">
        <v>45</v>
      </c>
      <c r="R4175" s="1" t="s">
        <v>49</v>
      </c>
      <c r="S4175" s="15" t="n">
        <v>1130101</v>
      </c>
      <c r="T4175" s="1" t="s">
        <v>50</v>
      </c>
      <c r="U4175" s="17" t="n">
        <v>710.92</v>
      </c>
      <c r="W4175" s="17" t="n">
        <v>0</v>
      </c>
      <c r="X4175" s="1" t="s">
        <v>3234</v>
      </c>
      <c r="Z4175" s="1" t="str">
        <f aca="false">IF($T4175="","",IFERROR(INDEX('Resumo Grupos'!$AC$3:$AC$200,MATCH($T4175,'Resumo Grupos'!$AB$3:$AB$200,0)),"n/d"))</f>
        <v>Mercadoria</v>
      </c>
      <c r="AA4175" s="1" t="str">
        <f aca="false">IF($T4175="","",IF(COUNTIF('Resumo Grupos'!$AE$3:$AE$40,$T4175)&gt;0,"NAO","SIM"))</f>
        <v>SIM</v>
      </c>
      <c r="AB4175" s="1" t="str">
        <f aca="false">IFERROR(INDEX('Mov Entradas (Rel 10497)'!$L:$L,MATCH(AC4175,'Mov Entradas (Rel 10497)'!$I:$I,0)),"nao encontrado")</f>
        <v>SAND IPAN CL AZUL MASC 21307</v>
      </c>
      <c r="AC4175" s="1" t="n">
        <v>889382</v>
      </c>
    </row>
    <row r="4176" customFormat="false" ht="12.75" hidden="false" customHeight="true" outlineLevel="0" collapsed="false">
      <c r="A4176" s="15" t="n">
        <v>3</v>
      </c>
      <c r="B4176" s="16" t="n">
        <v>46295</v>
      </c>
      <c r="C4176" s="16" t="n">
        <v>46302</v>
      </c>
      <c r="D4176" s="15" t="n">
        <v>1457</v>
      </c>
      <c r="E4176" s="1" t="s">
        <v>179</v>
      </c>
      <c r="F4176" s="15" t="n">
        <v>24</v>
      </c>
      <c r="G4176" s="1" t="s">
        <v>47</v>
      </c>
      <c r="H4176" s="15" t="n">
        <v>2110405</v>
      </c>
      <c r="I4176" s="1" t="s">
        <v>35</v>
      </c>
      <c r="J4176" s="15" t="n">
        <v>1788911</v>
      </c>
      <c r="L4176" s="15" t="n">
        <v>16139</v>
      </c>
      <c r="M4176" s="1" t="s">
        <v>36</v>
      </c>
      <c r="N4176" s="1" t="s">
        <v>37</v>
      </c>
      <c r="P4176" s="15" t="n">
        <v>167</v>
      </c>
      <c r="Q4176" s="1" t="s">
        <v>45</v>
      </c>
      <c r="R4176" s="1" t="s">
        <v>49</v>
      </c>
      <c r="S4176" s="15" t="n">
        <v>1130101</v>
      </c>
      <c r="T4176" s="1" t="s">
        <v>50</v>
      </c>
      <c r="U4176" s="17" t="n">
        <v>231.69</v>
      </c>
      <c r="W4176" s="17" t="n">
        <v>0</v>
      </c>
      <c r="X4176" s="1" t="s">
        <v>3235</v>
      </c>
      <c r="Z4176" s="1" t="str">
        <f aca="false">IF($T4176="","",IFERROR(INDEX('Resumo Grupos'!$AC$3:$AC$200,MATCH($T4176,'Resumo Grupos'!$AB$3:$AB$200,0)),"n/d"))</f>
        <v>Mercadoria</v>
      </c>
      <c r="AA4176" s="1" t="str">
        <f aca="false">IF($T4176="","",IF(COUNTIF('Resumo Grupos'!$AE$3:$AE$40,$T4176)&gt;0,"NAO","SIM"))</f>
        <v>SIM</v>
      </c>
      <c r="AB4176" s="1" t="str">
        <f aca="false">IFERROR(INDEX('Mov Entradas (Rel 10497)'!$L:$L,MATCH(AC4176,'Mov Entradas (Rel 10497)'!$I:$I,0)),"nao encontrado")</f>
        <v>FRUTAP IOG C PEDACOS</v>
      </c>
      <c r="AC4176" s="1" t="n">
        <v>16139</v>
      </c>
    </row>
    <row r="4177" customFormat="false" ht="12.75" hidden="false" customHeight="true" outlineLevel="0" collapsed="false">
      <c r="A4177" s="15" t="n">
        <v>3</v>
      </c>
      <c r="B4177" s="16" t="n">
        <v>46295</v>
      </c>
      <c r="C4177" s="16" t="n">
        <v>46302</v>
      </c>
      <c r="D4177" s="15" t="n">
        <v>1613</v>
      </c>
      <c r="E4177" s="1" t="s">
        <v>181</v>
      </c>
      <c r="F4177" s="15" t="n">
        <v>24</v>
      </c>
      <c r="G4177" s="1" t="s">
        <v>47</v>
      </c>
      <c r="H4177" s="15" t="n">
        <v>2110405</v>
      </c>
      <c r="I4177" s="1" t="s">
        <v>35</v>
      </c>
      <c r="J4177" s="15" t="n">
        <v>1780485</v>
      </c>
      <c r="L4177" s="15" t="n">
        <v>16366551</v>
      </c>
      <c r="M4177" s="1" t="s">
        <v>36</v>
      </c>
      <c r="N4177" s="1" t="s">
        <v>37</v>
      </c>
      <c r="P4177" s="15" t="n">
        <v>167</v>
      </c>
      <c r="Q4177" s="1" t="s">
        <v>45</v>
      </c>
      <c r="R4177" s="1" t="s">
        <v>49</v>
      </c>
      <c r="S4177" s="15" t="n">
        <v>1130101</v>
      </c>
      <c r="T4177" s="1" t="s">
        <v>50</v>
      </c>
      <c r="U4177" s="17" t="n">
        <v>336.72</v>
      </c>
      <c r="W4177" s="17" t="n">
        <v>0</v>
      </c>
      <c r="X4177" s="1" t="s">
        <v>3236</v>
      </c>
      <c r="Z4177" s="1" t="str">
        <f aca="false">IF($T4177="","",IFERROR(INDEX('Resumo Grupos'!$AC$3:$AC$200,MATCH($T4177,'Resumo Grupos'!$AB$3:$AB$200,0)),"n/d"))</f>
        <v>Mercadoria</v>
      </c>
      <c r="AA4177" s="1" t="str">
        <f aca="false">IF($T4177="","",IF(COUNTIF('Resumo Grupos'!$AE$3:$AE$40,$T4177)&gt;0,"NAO","SIM"))</f>
        <v>SIM</v>
      </c>
      <c r="AB4177" s="1" t="str">
        <f aca="false">IFERROR(INDEX('Mov Entradas (Rel 10497)'!$L:$L,MATCH(AC4177,'Mov Entradas (Rel 10497)'!$I:$I,0)),"nao encontrado")</f>
        <v>CARRE SUINO KG</v>
      </c>
      <c r="AC4177" s="1" t="n">
        <v>1636655</v>
      </c>
    </row>
    <row r="4178" customFormat="false" ht="12.75" hidden="false" customHeight="true" outlineLevel="0" collapsed="false">
      <c r="A4178" s="15" t="n">
        <v>3</v>
      </c>
      <c r="B4178" s="16" t="n">
        <v>46288</v>
      </c>
      <c r="C4178" s="16" t="n">
        <v>46302</v>
      </c>
      <c r="D4178" s="15" t="n">
        <v>1723</v>
      </c>
      <c r="E4178" s="1" t="s">
        <v>63</v>
      </c>
      <c r="F4178" s="15" t="n">
        <v>24</v>
      </c>
      <c r="G4178" s="1" t="s">
        <v>47</v>
      </c>
      <c r="H4178" s="15" t="n">
        <v>2110405</v>
      </c>
      <c r="I4178" s="1" t="s">
        <v>35</v>
      </c>
      <c r="J4178" s="15" t="n">
        <v>1749549</v>
      </c>
      <c r="L4178" s="15" t="n">
        <v>635012</v>
      </c>
      <c r="M4178" s="1" t="s">
        <v>36</v>
      </c>
      <c r="N4178" s="1" t="s">
        <v>37</v>
      </c>
      <c r="P4178" s="15" t="n">
        <v>167</v>
      </c>
      <c r="Q4178" s="1" t="s">
        <v>45</v>
      </c>
      <c r="R4178" s="1" t="s">
        <v>49</v>
      </c>
      <c r="S4178" s="15" t="n">
        <v>1130101</v>
      </c>
      <c r="T4178" s="1" t="s">
        <v>50</v>
      </c>
      <c r="U4178" s="17" t="n">
        <v>1183</v>
      </c>
      <c r="W4178" s="17" t="n">
        <v>0</v>
      </c>
      <c r="X4178" s="1" t="s">
        <v>3237</v>
      </c>
      <c r="Z4178" s="1" t="str">
        <f aca="false">IF($T4178="","",IFERROR(INDEX('Resumo Grupos'!$AC$3:$AC$200,MATCH($T4178,'Resumo Grupos'!$AB$3:$AB$200,0)),"n/d"))</f>
        <v>Mercadoria</v>
      </c>
      <c r="AA4178" s="1" t="str">
        <f aca="false">IF($T4178="","",IF(COUNTIF('Resumo Grupos'!$AE$3:$AE$40,$T4178)&gt;0,"NAO","SIM"))</f>
        <v>SIM</v>
      </c>
      <c r="AB4178" s="1" t="str">
        <f aca="false">IFERROR(INDEX('Mov Entradas (Rel 10497)'!$L:$L,MATCH(AC4178,'Mov Entradas (Rel 10497)'!$I:$I,0)),"nao encontrado")</f>
        <v>TRASEIRO DE BOI L1</v>
      </c>
      <c r="AC4178" s="1" t="n">
        <v>176848</v>
      </c>
    </row>
    <row r="4179" customFormat="false" ht="12.75" hidden="false" customHeight="true" outlineLevel="0" collapsed="false">
      <c r="A4179" s="15" t="n">
        <v>3</v>
      </c>
      <c r="B4179" s="16" t="n">
        <v>46274</v>
      </c>
      <c r="C4179" s="16" t="n">
        <v>46302</v>
      </c>
      <c r="D4179" s="15" t="n">
        <v>1636</v>
      </c>
      <c r="E4179" s="1" t="s">
        <v>69</v>
      </c>
      <c r="F4179" s="15" t="n">
        <v>24</v>
      </c>
      <c r="G4179" s="1" t="s">
        <v>47</v>
      </c>
      <c r="H4179" s="15" t="n">
        <v>2110405</v>
      </c>
      <c r="I4179" s="1" t="s">
        <v>35</v>
      </c>
      <c r="J4179" s="15" t="n">
        <v>1682795</v>
      </c>
      <c r="L4179" s="15" t="n">
        <v>32520131</v>
      </c>
      <c r="M4179" s="1" t="s">
        <v>36</v>
      </c>
      <c r="N4179" s="1" t="s">
        <v>37</v>
      </c>
      <c r="P4179" s="15" t="n">
        <v>167</v>
      </c>
      <c r="Q4179" s="1" t="s">
        <v>45</v>
      </c>
      <c r="R4179" s="1" t="s">
        <v>105</v>
      </c>
      <c r="S4179" s="15" t="n">
        <v>4210227</v>
      </c>
      <c r="T4179" s="1" t="s">
        <v>113</v>
      </c>
      <c r="U4179" s="17" t="n">
        <v>550.31</v>
      </c>
      <c r="W4179" s="17" t="n">
        <v>0</v>
      </c>
      <c r="X4179" s="1" t="s">
        <v>3238</v>
      </c>
      <c r="Z4179" s="1" t="str">
        <f aca="false">IF($T4179="","",IFERROR(INDEX('Resumo Grupos'!$AC$3:$AC$200,MATCH($T4179,'Resumo Grupos'!$AB$3:$AB$200,0)),"n/d"))</f>
        <v>Despesa</v>
      </c>
      <c r="AA4179" s="1" t="str">
        <f aca="false">IF($T4179="","",IF(COUNTIF('Resumo Grupos'!$AE$3:$AE$40,$T4179)&gt;0,"NAO","SIM"))</f>
        <v>SIM</v>
      </c>
      <c r="AB4179" s="1" t="str">
        <f aca="false">IFERROR(INDEX('Mov Entradas (Rel 10497)'!$L:$L,MATCH(AC4179,'Mov Entradas (Rel 10497)'!$I:$I,0)),"nao encontrado")</f>
        <v>SAB LIQ ELITE CLASSI</v>
      </c>
      <c r="AC4179" s="1" t="n">
        <v>3252013</v>
      </c>
    </row>
    <row r="4180" customFormat="false" ht="12.75" hidden="false" customHeight="true" outlineLevel="0" collapsed="false">
      <c r="A4180" s="15" t="n">
        <v>3</v>
      </c>
      <c r="B4180" s="16" t="n">
        <v>46288</v>
      </c>
      <c r="C4180" s="16" t="n">
        <v>46302</v>
      </c>
      <c r="D4180" s="15" t="n">
        <v>911</v>
      </c>
      <c r="E4180" s="1" t="s">
        <v>750</v>
      </c>
      <c r="F4180" s="15" t="n">
        <v>24</v>
      </c>
      <c r="G4180" s="1" t="s">
        <v>47</v>
      </c>
      <c r="H4180" s="15" t="n">
        <v>2110405</v>
      </c>
      <c r="I4180" s="1" t="s">
        <v>35</v>
      </c>
      <c r="J4180" s="15" t="n">
        <v>1751995</v>
      </c>
      <c r="L4180" s="15" t="n">
        <v>601641</v>
      </c>
      <c r="M4180" s="1" t="s">
        <v>36</v>
      </c>
      <c r="N4180" s="1" t="s">
        <v>37</v>
      </c>
      <c r="P4180" s="15" t="n">
        <v>167</v>
      </c>
      <c r="Q4180" s="1" t="s">
        <v>45</v>
      </c>
      <c r="R4180" s="1" t="s">
        <v>49</v>
      </c>
      <c r="S4180" s="15" t="n">
        <v>1130101</v>
      </c>
      <c r="T4180" s="1" t="s">
        <v>50</v>
      </c>
      <c r="U4180" s="17" t="n">
        <v>332.4</v>
      </c>
      <c r="W4180" s="17" t="n">
        <v>0</v>
      </c>
      <c r="X4180" s="1" t="s">
        <v>3239</v>
      </c>
      <c r="Z4180" s="1" t="str">
        <f aca="false">IF($T4180="","",IFERROR(INDEX('Resumo Grupos'!$AC$3:$AC$200,MATCH($T4180,'Resumo Grupos'!$AB$3:$AB$200,0)),"n/d"))</f>
        <v>Mercadoria</v>
      </c>
      <c r="AA4180" s="1" t="str">
        <f aca="false">IF($T4180="","",IF(COUNTIF('Resumo Grupos'!$AE$3:$AE$40,$T4180)&gt;0,"NAO","SIM"))</f>
        <v>SIM</v>
      </c>
      <c r="AB4180" s="1" t="str">
        <f aca="false">IFERROR(INDEX('Mov Entradas (Rel 10497)'!$L:$L,MATCH(AC4180,'Mov Entradas (Rel 10497)'!$I:$I,0)),"nao encontrado")</f>
        <v>SUCO TAMPICO 1L</v>
      </c>
      <c r="AC4180" s="1" t="n">
        <v>60164</v>
      </c>
    </row>
    <row r="4181" customFormat="false" ht="12.75" hidden="false" customHeight="true" outlineLevel="0" collapsed="false">
      <c r="A4181" s="15" t="n">
        <v>3</v>
      </c>
      <c r="B4181" s="16" t="n">
        <v>46282</v>
      </c>
      <c r="C4181" s="16" t="n">
        <v>46302</v>
      </c>
      <c r="D4181" s="15" t="n">
        <v>1916</v>
      </c>
      <c r="E4181" s="1" t="s">
        <v>449</v>
      </c>
      <c r="F4181" s="15" t="n">
        <v>24</v>
      </c>
      <c r="G4181" s="1" t="s">
        <v>47</v>
      </c>
      <c r="H4181" s="15" t="n">
        <v>2110405</v>
      </c>
      <c r="I4181" s="1" t="s">
        <v>35</v>
      </c>
      <c r="J4181" s="15" t="n">
        <v>1735609</v>
      </c>
      <c r="L4181" s="15" t="n">
        <v>406892</v>
      </c>
      <c r="M4181" s="1" t="s">
        <v>36</v>
      </c>
      <c r="N4181" s="1" t="s">
        <v>37</v>
      </c>
      <c r="P4181" s="15" t="n">
        <v>167</v>
      </c>
      <c r="Q4181" s="1" t="s">
        <v>45</v>
      </c>
      <c r="R4181" s="1" t="s">
        <v>49</v>
      </c>
      <c r="S4181" s="15" t="n">
        <v>1130101</v>
      </c>
      <c r="T4181" s="1" t="s">
        <v>50</v>
      </c>
      <c r="U4181" s="17" t="n">
        <v>775</v>
      </c>
      <c r="W4181" s="17" t="n">
        <v>0</v>
      </c>
      <c r="X4181" s="1" t="s">
        <v>3240</v>
      </c>
      <c r="Z4181" s="1" t="str">
        <f aca="false">IF($T4181="","",IFERROR(INDEX('Resumo Grupos'!$AC$3:$AC$200,MATCH($T4181,'Resumo Grupos'!$AB$3:$AB$200,0)),"n/d"))</f>
        <v>Mercadoria</v>
      </c>
      <c r="AA4181" s="1" t="str">
        <f aca="false">IF($T4181="","",IF(COUNTIF('Resumo Grupos'!$AE$3:$AE$40,$T4181)&gt;0,"NAO","SIM"))</f>
        <v>SIM</v>
      </c>
      <c r="AB4181" s="1" t="str">
        <f aca="false">IFERROR(INDEX('Mov Entradas (Rel 10497)'!$L:$L,MATCH(AC4181,'Mov Entradas (Rel 10497)'!$I:$I,0)),"nao encontrado")</f>
        <v>FARINHA OVINHA DELIC</v>
      </c>
      <c r="AC4181" s="1" t="n">
        <v>40689</v>
      </c>
    </row>
    <row r="4182" customFormat="false" ht="12.75" hidden="false" customHeight="true" outlineLevel="0" collapsed="false">
      <c r="A4182" s="15" t="n">
        <v>3</v>
      </c>
      <c r="B4182" s="16" t="n">
        <v>46276</v>
      </c>
      <c r="C4182" s="16" t="n">
        <v>46302</v>
      </c>
      <c r="D4182" s="15" t="n">
        <v>1815</v>
      </c>
      <c r="E4182" s="1" t="s">
        <v>79</v>
      </c>
      <c r="F4182" s="15" t="n">
        <v>24</v>
      </c>
      <c r="G4182" s="1" t="s">
        <v>47</v>
      </c>
      <c r="H4182" s="15" t="n">
        <v>2110405</v>
      </c>
      <c r="I4182" s="1" t="s">
        <v>35</v>
      </c>
      <c r="J4182" s="15" t="n">
        <v>1687715</v>
      </c>
      <c r="L4182" s="15" t="n">
        <v>4672833</v>
      </c>
      <c r="M4182" s="1" t="s">
        <v>36</v>
      </c>
      <c r="N4182" s="1" t="s">
        <v>37</v>
      </c>
      <c r="P4182" s="15" t="n">
        <v>167</v>
      </c>
      <c r="Q4182" s="1" t="s">
        <v>45</v>
      </c>
      <c r="R4182" s="1" t="s">
        <v>49</v>
      </c>
      <c r="S4182" s="15" t="n">
        <v>1130101</v>
      </c>
      <c r="T4182" s="1" t="s">
        <v>50</v>
      </c>
      <c r="U4182" s="17" t="n">
        <v>1108.67</v>
      </c>
      <c r="W4182" s="17" t="n">
        <v>0</v>
      </c>
      <c r="X4182" s="1" t="s">
        <v>3241</v>
      </c>
      <c r="Z4182" s="1" t="str">
        <f aca="false">IF($T4182="","",IFERROR(INDEX('Resumo Grupos'!$AC$3:$AC$200,MATCH($T4182,'Resumo Grupos'!$AB$3:$AB$200,0)),"n/d"))</f>
        <v>Mercadoria</v>
      </c>
      <c r="AA4182" s="1" t="str">
        <f aca="false">IF($T4182="","",IF(COUNTIF('Resumo Grupos'!$AE$3:$AE$40,$T4182)&gt;0,"NAO","SIM"))</f>
        <v>SIM</v>
      </c>
      <c r="AB4182" s="1" t="str">
        <f aca="false">IFERROR(INDEX('Mov Entradas (Rel 10497)'!$L:$L,MATCH(AC4182,'Mov Entradas (Rel 10497)'!$I:$I,0)),"nao encontrado")</f>
        <v>COXA E SOBRECOXA KG</v>
      </c>
      <c r="AC4182" s="1" t="n">
        <v>402426</v>
      </c>
    </row>
    <row r="4183" customFormat="false" ht="12.75" hidden="false" customHeight="true" outlineLevel="0" collapsed="false">
      <c r="A4183" s="15" t="n">
        <v>3</v>
      </c>
      <c r="B4183" s="16" t="n">
        <v>46297</v>
      </c>
      <c r="C4183" s="16" t="n">
        <v>46302</v>
      </c>
      <c r="D4183" s="15" t="n">
        <v>10112</v>
      </c>
      <c r="E4183" s="1" t="s">
        <v>2741</v>
      </c>
      <c r="F4183" s="15" t="n">
        <v>24</v>
      </c>
      <c r="G4183" s="1" t="s">
        <v>47</v>
      </c>
      <c r="H4183" s="15" t="n">
        <v>2110405</v>
      </c>
      <c r="I4183" s="1" t="s">
        <v>35</v>
      </c>
      <c r="J4183" s="15" t="n">
        <v>1805639</v>
      </c>
      <c r="L4183" s="15" t="n">
        <v>3041</v>
      </c>
      <c r="M4183" s="1" t="s">
        <v>36</v>
      </c>
      <c r="N4183" s="1" t="s">
        <v>37</v>
      </c>
      <c r="P4183" s="15" t="n">
        <v>167</v>
      </c>
      <c r="Q4183" s="1" t="s">
        <v>45</v>
      </c>
      <c r="R4183" s="1" t="s">
        <v>49</v>
      </c>
      <c r="S4183" s="15" t="n">
        <v>1130101</v>
      </c>
      <c r="T4183" s="1" t="s">
        <v>50</v>
      </c>
      <c r="U4183" s="17" t="n">
        <v>210</v>
      </c>
      <c r="W4183" s="17" t="n">
        <v>0</v>
      </c>
      <c r="X4183" s="1" t="s">
        <v>3242</v>
      </c>
      <c r="Z4183" s="1" t="str">
        <f aca="false">IF($T4183="","",IFERROR(INDEX('Resumo Grupos'!$AC$3:$AC$200,MATCH($T4183,'Resumo Grupos'!$AB$3:$AB$200,0)),"n/d"))</f>
        <v>Mercadoria</v>
      </c>
      <c r="AA4183" s="1" t="str">
        <f aca="false">IF($T4183="","",IF(COUNTIF('Resumo Grupos'!$AE$3:$AE$40,$T4183)&gt;0,"NAO","SIM"))</f>
        <v>SIM</v>
      </c>
      <c r="AB4183" s="1" t="str">
        <f aca="false">IFERROR(INDEX('Mov Entradas (Rel 10497)'!$L:$L,MATCH(AC4183,'Mov Entradas (Rel 10497)'!$I:$I,0)),"nao encontrado")</f>
        <v>BOLOS DA FRAN</v>
      </c>
      <c r="AC4183" s="1" t="n">
        <v>3041</v>
      </c>
    </row>
    <row r="4184" customFormat="false" ht="12.75" hidden="false" customHeight="true" outlineLevel="0" collapsed="false">
      <c r="A4184" s="15" t="n">
        <v>3</v>
      </c>
      <c r="B4184" s="16" t="n">
        <v>46288</v>
      </c>
      <c r="C4184" s="16" t="n">
        <v>46302</v>
      </c>
      <c r="D4184" s="15" t="n">
        <v>1740</v>
      </c>
      <c r="E4184" s="1" t="s">
        <v>207</v>
      </c>
      <c r="F4184" s="15" t="n">
        <v>24</v>
      </c>
      <c r="G4184" s="1" t="s">
        <v>47</v>
      </c>
      <c r="H4184" s="15" t="n">
        <v>2110405</v>
      </c>
      <c r="I4184" s="1" t="s">
        <v>35</v>
      </c>
      <c r="J4184" s="15" t="n">
        <v>1746516</v>
      </c>
      <c r="L4184" s="15" t="n">
        <v>1273719</v>
      </c>
      <c r="M4184" s="1" t="s">
        <v>36</v>
      </c>
      <c r="N4184" s="1" t="s">
        <v>37</v>
      </c>
      <c r="P4184" s="15" t="n">
        <v>167</v>
      </c>
      <c r="Q4184" s="1" t="s">
        <v>45</v>
      </c>
      <c r="R4184" s="1" t="s">
        <v>49</v>
      </c>
      <c r="S4184" s="15" t="n">
        <v>1130101</v>
      </c>
      <c r="T4184" s="1" t="s">
        <v>50</v>
      </c>
      <c r="U4184" s="17" t="n">
        <v>519.99</v>
      </c>
      <c r="W4184" s="17" t="n">
        <v>0</v>
      </c>
      <c r="X4184" s="1" t="s">
        <v>3243</v>
      </c>
      <c r="Z4184" s="1" t="str">
        <f aca="false">IF($T4184="","",IFERROR(INDEX('Resumo Grupos'!$AC$3:$AC$200,MATCH($T4184,'Resumo Grupos'!$AB$3:$AB$200,0)),"n/d"))</f>
        <v>Mercadoria</v>
      </c>
      <c r="AA4184" s="1" t="str">
        <f aca="false">IF($T4184="","",IF(COUNTIF('Resumo Grupos'!$AE$3:$AE$40,$T4184)&gt;0,"NAO","SIM"))</f>
        <v>SIM</v>
      </c>
      <c r="AB4184" s="1" t="str">
        <f aca="false">IFERROR(INDEX('Mov Entradas (Rel 10497)'!$L:$L,MATCH(AC4184,'Mov Entradas (Rel 10497)'!$I:$I,0)),"nao encontrado")</f>
        <v>IOG BI-CAMADA MGO CO</v>
      </c>
      <c r="AC4184" s="1" t="n">
        <v>1273719</v>
      </c>
    </row>
    <row r="4185" customFormat="false" ht="12.75" hidden="false" customHeight="true" outlineLevel="0" collapsed="false">
      <c r="A4185" s="15" t="n">
        <v>3</v>
      </c>
      <c r="B4185" s="16" t="n">
        <v>46280</v>
      </c>
      <c r="C4185" s="16" t="n">
        <v>46302</v>
      </c>
      <c r="D4185" s="15" t="n">
        <v>1107</v>
      </c>
      <c r="E4185" s="1" t="s">
        <v>210</v>
      </c>
      <c r="F4185" s="15" t="n">
        <v>24</v>
      </c>
      <c r="G4185" s="1" t="s">
        <v>47</v>
      </c>
      <c r="H4185" s="15" t="n">
        <v>2110405</v>
      </c>
      <c r="I4185" s="1" t="s">
        <v>35</v>
      </c>
      <c r="J4185" s="15" t="n">
        <v>1715748</v>
      </c>
      <c r="L4185" s="15" t="n">
        <v>4609231</v>
      </c>
      <c r="M4185" s="1" t="s">
        <v>36</v>
      </c>
      <c r="N4185" s="1" t="s">
        <v>37</v>
      </c>
      <c r="P4185" s="15" t="n">
        <v>167</v>
      </c>
      <c r="Q4185" s="1" t="s">
        <v>45</v>
      </c>
      <c r="R4185" s="1" t="s">
        <v>49</v>
      </c>
      <c r="S4185" s="15" t="n">
        <v>1130101</v>
      </c>
      <c r="T4185" s="1" t="s">
        <v>50</v>
      </c>
      <c r="U4185" s="17" t="n">
        <v>886</v>
      </c>
      <c r="W4185" s="17" t="n">
        <v>0</v>
      </c>
      <c r="X4185" s="1" t="s">
        <v>3244</v>
      </c>
      <c r="Z4185" s="1" t="str">
        <f aca="false">IF($T4185="","",IFERROR(INDEX('Resumo Grupos'!$AC$3:$AC$200,MATCH($T4185,'Resumo Grupos'!$AB$3:$AB$200,0)),"n/d"))</f>
        <v>Mercadoria</v>
      </c>
      <c r="AA4185" s="1" t="str">
        <f aca="false">IF($T4185="","",IF(COUNTIF('Resumo Grupos'!$AE$3:$AE$40,$T4185)&gt;0,"NAO","SIM"))</f>
        <v>SIM</v>
      </c>
      <c r="AB4185" s="1" t="str">
        <f aca="false">IFERROR(INDEX('Mov Entradas (Rel 10497)'!$L:$L,MATCH(AC4185,'Mov Entradas (Rel 10497)'!$I:$I,0)),"nao encontrado")</f>
        <v>SACHE PEDIGREE SABOR</v>
      </c>
      <c r="AC4185" s="1" t="n">
        <v>460923</v>
      </c>
    </row>
    <row r="4186" customFormat="false" ht="12.75" hidden="false" customHeight="true" outlineLevel="0" collapsed="false">
      <c r="A4186" s="15" t="n">
        <v>3</v>
      </c>
      <c r="B4186" s="16" t="n">
        <v>46289</v>
      </c>
      <c r="C4186" s="16" t="n">
        <v>46302</v>
      </c>
      <c r="D4186" s="15" t="n">
        <v>42</v>
      </c>
      <c r="E4186" s="1" t="s">
        <v>93</v>
      </c>
      <c r="F4186" s="15" t="n">
        <v>34</v>
      </c>
      <c r="G4186" s="1" t="s">
        <v>34</v>
      </c>
      <c r="H4186" s="15" t="n">
        <v>2110101</v>
      </c>
      <c r="I4186" s="1" t="s">
        <v>48</v>
      </c>
      <c r="J4186" s="15" t="n">
        <v>1749398</v>
      </c>
      <c r="L4186" s="15" t="n">
        <v>4658</v>
      </c>
      <c r="M4186" s="1" t="s">
        <v>201</v>
      </c>
      <c r="N4186" s="1" t="s">
        <v>67</v>
      </c>
      <c r="P4186" s="15" t="n">
        <v>167</v>
      </c>
      <c r="Q4186" s="1" t="s">
        <v>45</v>
      </c>
      <c r="R4186" s="1" t="s">
        <v>49</v>
      </c>
      <c r="S4186" s="15" t="n">
        <v>1130101</v>
      </c>
      <c r="T4186" s="1" t="s">
        <v>50</v>
      </c>
      <c r="U4186" s="17" t="n">
        <v>1355</v>
      </c>
      <c r="W4186" s="17" t="n">
        <v>0</v>
      </c>
      <c r="X4186" s="1" t="s">
        <v>3245</v>
      </c>
      <c r="Z4186" s="1" t="str">
        <f aca="false">IF($T4186="","",IFERROR(INDEX('Resumo Grupos'!$AC$3:$AC$200,MATCH($T4186,'Resumo Grupos'!$AB$3:$AB$200,0)),"n/d"))</f>
        <v>Mercadoria</v>
      </c>
      <c r="AA4186" s="1" t="str">
        <f aca="false">IF($T4186="","",IF(COUNTIF('Resumo Grupos'!$AE$3:$AE$40,$T4186)&gt;0,"NAO","SIM"))</f>
        <v>SIM</v>
      </c>
      <c r="AB4186" s="1"/>
      <c r="AC4186" s="1"/>
    </row>
    <row r="4187" customFormat="false" ht="12.75" hidden="false" customHeight="true" outlineLevel="0" collapsed="false">
      <c r="A4187" s="15" t="n">
        <v>3</v>
      </c>
      <c r="B4187" s="16" t="n">
        <v>46302</v>
      </c>
      <c r="C4187" s="16" t="n">
        <v>46302</v>
      </c>
      <c r="D4187" s="15" t="n">
        <v>42</v>
      </c>
      <c r="E4187" s="1" t="s">
        <v>93</v>
      </c>
      <c r="F4187" s="15" t="n">
        <v>13</v>
      </c>
      <c r="G4187" s="1" t="s">
        <v>94</v>
      </c>
      <c r="H4187" s="15" t="n">
        <v>2110101</v>
      </c>
      <c r="I4187" s="1" t="s">
        <v>48</v>
      </c>
      <c r="J4187" s="15" t="n">
        <v>1815646</v>
      </c>
      <c r="L4187" s="15" t="n">
        <v>4716</v>
      </c>
      <c r="M4187" s="1" t="s">
        <v>36</v>
      </c>
      <c r="N4187" s="1" t="s">
        <v>67</v>
      </c>
      <c r="P4187" s="15" t="n">
        <v>167</v>
      </c>
      <c r="Q4187" s="1" t="s">
        <v>45</v>
      </c>
      <c r="R4187" s="1" t="s">
        <v>49</v>
      </c>
      <c r="S4187" s="15" t="n">
        <v>1130101</v>
      </c>
      <c r="T4187" s="1" t="s">
        <v>50</v>
      </c>
      <c r="U4187" s="17" t="n">
        <v>250</v>
      </c>
      <c r="W4187" s="17" t="n">
        <v>0</v>
      </c>
      <c r="X4187" s="1" t="s">
        <v>3246</v>
      </c>
      <c r="Z4187" s="1" t="str">
        <f aca="false">IF($T4187="","",IFERROR(INDEX('Resumo Grupos'!$AC$3:$AC$200,MATCH($T4187,'Resumo Grupos'!$AB$3:$AB$200,0)),"n/d"))</f>
        <v>Mercadoria</v>
      </c>
      <c r="AA4187" s="1" t="str">
        <f aca="false">IF($T4187="","",IF(COUNTIF('Resumo Grupos'!$AE$3:$AE$40,$T4187)&gt;0,"NAO","SIM"))</f>
        <v>SIM</v>
      </c>
      <c r="AB4187" s="1"/>
      <c r="AC4187" s="1"/>
    </row>
    <row r="4188" customFormat="false" ht="12.75" hidden="false" customHeight="true" outlineLevel="0" collapsed="false">
      <c r="A4188" s="15" t="n">
        <v>3</v>
      </c>
      <c r="B4188" s="16" t="n">
        <v>46302</v>
      </c>
      <c r="C4188" s="16" t="n">
        <v>46302</v>
      </c>
      <c r="D4188" s="15" t="n">
        <v>42</v>
      </c>
      <c r="E4188" s="1" t="s">
        <v>93</v>
      </c>
      <c r="F4188" s="15" t="n">
        <v>13</v>
      </c>
      <c r="G4188" s="1" t="s">
        <v>94</v>
      </c>
      <c r="H4188" s="15" t="n">
        <v>2110101</v>
      </c>
      <c r="I4188" s="1" t="s">
        <v>48</v>
      </c>
      <c r="J4188" s="15" t="n">
        <v>1815654</v>
      </c>
      <c r="L4188" s="15" t="n">
        <v>4717</v>
      </c>
      <c r="M4188" s="1" t="s">
        <v>36</v>
      </c>
      <c r="N4188" s="1" t="s">
        <v>67</v>
      </c>
      <c r="P4188" s="15" t="n">
        <v>167</v>
      </c>
      <c r="Q4188" s="1" t="s">
        <v>45</v>
      </c>
      <c r="R4188" s="1" t="s">
        <v>49</v>
      </c>
      <c r="S4188" s="15" t="n">
        <v>1130101</v>
      </c>
      <c r="T4188" s="1" t="s">
        <v>50</v>
      </c>
      <c r="U4188" s="17" t="n">
        <v>195</v>
      </c>
      <c r="W4188" s="17" t="n">
        <v>0</v>
      </c>
      <c r="X4188" s="1" t="s">
        <v>3247</v>
      </c>
      <c r="Z4188" s="1" t="str">
        <f aca="false">IF($T4188="","",IFERROR(INDEX('Resumo Grupos'!$AC$3:$AC$200,MATCH($T4188,'Resumo Grupos'!$AB$3:$AB$200,0)),"n/d"))</f>
        <v>Mercadoria</v>
      </c>
      <c r="AA4188" s="1" t="str">
        <f aca="false">IF($T4188="","",IF(COUNTIF('Resumo Grupos'!$AE$3:$AE$40,$T4188)&gt;0,"NAO","SIM"))</f>
        <v>SIM</v>
      </c>
      <c r="AB4188" s="1"/>
      <c r="AC4188" s="1"/>
    </row>
    <row r="4189" customFormat="false" ht="12.75" hidden="false" customHeight="true" outlineLevel="0" collapsed="false">
      <c r="A4189" s="15" t="n">
        <v>3</v>
      </c>
      <c r="B4189" s="16" t="n">
        <v>46295</v>
      </c>
      <c r="C4189" s="16" t="n">
        <v>46302</v>
      </c>
      <c r="D4189" s="15" t="n">
        <v>1749</v>
      </c>
      <c r="E4189" s="1" t="s">
        <v>336</v>
      </c>
      <c r="F4189" s="15" t="n">
        <v>24</v>
      </c>
      <c r="G4189" s="1" t="s">
        <v>47</v>
      </c>
      <c r="H4189" s="15" t="n">
        <v>2110405</v>
      </c>
      <c r="I4189" s="1" t="s">
        <v>35</v>
      </c>
      <c r="J4189" s="15" t="n">
        <v>1784386</v>
      </c>
      <c r="L4189" s="15" t="n">
        <v>57771</v>
      </c>
      <c r="M4189" s="1" t="s">
        <v>36</v>
      </c>
      <c r="N4189" s="1" t="s">
        <v>37</v>
      </c>
      <c r="P4189" s="15" t="n">
        <v>167</v>
      </c>
      <c r="Q4189" s="1" t="s">
        <v>45</v>
      </c>
      <c r="R4189" s="1" t="s">
        <v>49</v>
      </c>
      <c r="S4189" s="15" t="n">
        <v>1130101</v>
      </c>
      <c r="T4189" s="1" t="s">
        <v>50</v>
      </c>
      <c r="U4189" s="17" t="n">
        <v>1313</v>
      </c>
      <c r="W4189" s="17" t="n">
        <v>0</v>
      </c>
      <c r="X4189" s="1" t="s">
        <v>3248</v>
      </c>
      <c r="Z4189" s="1" t="str">
        <f aca="false">IF($T4189="","",IFERROR(INDEX('Resumo Grupos'!$AC$3:$AC$200,MATCH($T4189,'Resumo Grupos'!$AB$3:$AB$200,0)),"n/d"))</f>
        <v>Mercadoria</v>
      </c>
      <c r="AA4189" s="1" t="str">
        <f aca="false">IF($T4189="","",IF(COUNTIF('Resumo Grupos'!$AE$3:$AE$40,$T4189)&gt;0,"NAO","SIM"))</f>
        <v>SIM</v>
      </c>
      <c r="AB4189" s="1" t="str">
        <f aca="false">IFERROR(INDEX('Mov Entradas (Rel 10497)'!$L:$L,MATCH(AC4189,'Mov Entradas (Rel 10497)'!$I:$I,0)),"nao encontrado")</f>
        <v>ARROZ BRANCO FACCIO 1KG</v>
      </c>
      <c r="AC4189" s="1" t="n">
        <v>4801</v>
      </c>
    </row>
    <row r="4190" customFormat="false" ht="12.75" hidden="false" customHeight="true" outlineLevel="0" collapsed="false">
      <c r="A4190" s="15" t="n">
        <v>3</v>
      </c>
      <c r="B4190" s="16" t="n">
        <v>46280</v>
      </c>
      <c r="C4190" s="16" t="n">
        <v>46302</v>
      </c>
      <c r="D4190" s="15" t="n">
        <v>1734</v>
      </c>
      <c r="E4190" s="1" t="s">
        <v>175</v>
      </c>
      <c r="F4190" s="15" t="n">
        <v>24</v>
      </c>
      <c r="G4190" s="1" t="s">
        <v>47</v>
      </c>
      <c r="H4190" s="15" t="n">
        <v>2110405</v>
      </c>
      <c r="I4190" s="1" t="s">
        <v>35</v>
      </c>
      <c r="J4190" s="15" t="n">
        <v>1715860</v>
      </c>
      <c r="L4190" s="15" t="n">
        <v>260224</v>
      </c>
      <c r="M4190" s="1" t="s">
        <v>36</v>
      </c>
      <c r="N4190" s="1" t="s">
        <v>37</v>
      </c>
      <c r="P4190" s="15" t="n">
        <v>167</v>
      </c>
      <c r="Q4190" s="1" t="s">
        <v>45</v>
      </c>
      <c r="R4190" s="1" t="s">
        <v>49</v>
      </c>
      <c r="S4190" s="15" t="n">
        <v>1130101</v>
      </c>
      <c r="T4190" s="1" t="s">
        <v>50</v>
      </c>
      <c r="U4190" s="17" t="n">
        <v>565.43</v>
      </c>
      <c r="W4190" s="17" t="n">
        <v>0</v>
      </c>
      <c r="X4190" s="1" t="s">
        <v>3249</v>
      </c>
      <c r="Z4190" s="1" t="str">
        <f aca="false">IF($T4190="","",IFERROR(INDEX('Resumo Grupos'!$AC$3:$AC$200,MATCH($T4190,'Resumo Grupos'!$AB$3:$AB$200,0)),"n/d"))</f>
        <v>Mercadoria</v>
      </c>
      <c r="AA4190" s="1" t="str">
        <f aca="false">IF($T4190="","",IF(COUNTIF('Resumo Grupos'!$AE$3:$AE$40,$T4190)&gt;0,"NAO","SIM"))</f>
        <v>SIM</v>
      </c>
      <c r="AB4190" s="1" t="str">
        <f aca="false">IFERROR(INDEX('Mov Entradas (Rel 10497)'!$L:$L,MATCH(AC4190,'Mov Entradas (Rel 10497)'!$I:$I,0)),"nao encontrado")</f>
        <v>PICOLE BRIGAD TOYA</v>
      </c>
      <c r="AC4190" s="1" t="n">
        <v>260224</v>
      </c>
    </row>
    <row r="4191" customFormat="false" ht="12.75" hidden="false" customHeight="true" outlineLevel="0" collapsed="false">
      <c r="A4191" s="15" t="n">
        <v>3</v>
      </c>
      <c r="B4191" s="16" t="n">
        <v>46275</v>
      </c>
      <c r="C4191" s="16" t="n">
        <v>46303</v>
      </c>
      <c r="D4191" s="15" t="n">
        <v>1678</v>
      </c>
      <c r="E4191" s="1" t="s">
        <v>229</v>
      </c>
      <c r="F4191" s="15" t="n">
        <v>24</v>
      </c>
      <c r="G4191" s="1" t="s">
        <v>47</v>
      </c>
      <c r="H4191" s="15" t="n">
        <v>2110405</v>
      </c>
      <c r="I4191" s="1" t="s">
        <v>35</v>
      </c>
      <c r="J4191" s="15" t="n">
        <v>1682697</v>
      </c>
      <c r="L4191" s="15" t="n">
        <v>2610372</v>
      </c>
      <c r="M4191" s="1" t="s">
        <v>36</v>
      </c>
      <c r="N4191" s="1" t="s">
        <v>37</v>
      </c>
      <c r="P4191" s="15" t="n">
        <v>167</v>
      </c>
      <c r="Q4191" s="1" t="s">
        <v>45</v>
      </c>
      <c r="R4191" s="1" t="s">
        <v>49</v>
      </c>
      <c r="S4191" s="15" t="n">
        <v>1130101</v>
      </c>
      <c r="T4191" s="1" t="s">
        <v>50</v>
      </c>
      <c r="U4191" s="17" t="n">
        <v>421.73</v>
      </c>
      <c r="W4191" s="17" t="n">
        <v>0</v>
      </c>
      <c r="X4191" s="1" t="s">
        <v>3250</v>
      </c>
      <c r="Z4191" s="1" t="str">
        <f aca="false">IF($T4191="","",IFERROR(INDEX('Resumo Grupos'!$AC$3:$AC$200,MATCH($T4191,'Resumo Grupos'!$AB$3:$AB$200,0)),"n/d"))</f>
        <v>Mercadoria</v>
      </c>
      <c r="AA4191" s="1" t="str">
        <f aca="false">IF($T4191="","",IF(COUNTIF('Resumo Grupos'!$AE$3:$AE$40,$T4191)&gt;0,"NAO","SIM"))</f>
        <v>SIM</v>
      </c>
      <c r="AB4191" s="1" t="str">
        <f aca="false">IFERROR(INDEX('Mov Entradas (Rel 10497)'!$L:$L,MATCH(AC4191,'Mov Entradas (Rel 10497)'!$I:$I,0)),"nao encontrado")</f>
        <v>APAR BARB BIC SENSITIVE AMARELO</v>
      </c>
      <c r="AC4191" s="1" t="n">
        <v>165221</v>
      </c>
    </row>
    <row r="4192" customFormat="false" ht="12.75" hidden="false" customHeight="true" outlineLevel="0" collapsed="false">
      <c r="A4192" s="15" t="n">
        <v>3</v>
      </c>
      <c r="B4192" s="16" t="n">
        <v>46224</v>
      </c>
      <c r="C4192" s="16" t="n">
        <v>46303</v>
      </c>
      <c r="D4192" s="15" t="n">
        <v>1929</v>
      </c>
      <c r="E4192" s="1" t="s">
        <v>1897</v>
      </c>
      <c r="F4192" s="15" t="n">
        <v>34</v>
      </c>
      <c r="G4192" s="1" t="s">
        <v>34</v>
      </c>
      <c r="H4192" s="15" t="n">
        <v>2110405</v>
      </c>
      <c r="I4192" s="1" t="s">
        <v>35</v>
      </c>
      <c r="J4192" s="15" t="n">
        <v>1428753</v>
      </c>
      <c r="L4192" s="15" t="n">
        <v>222996</v>
      </c>
      <c r="M4192" s="1" t="s">
        <v>339</v>
      </c>
      <c r="N4192" s="1" t="s">
        <v>37</v>
      </c>
      <c r="P4192" s="15" t="n">
        <v>101</v>
      </c>
      <c r="Q4192" s="1" t="s">
        <v>59</v>
      </c>
      <c r="R4192" s="1" t="s">
        <v>76</v>
      </c>
      <c r="S4192" s="15" t="n">
        <v>4210504</v>
      </c>
      <c r="T4192" s="1" t="s">
        <v>146</v>
      </c>
      <c r="U4192" s="17" t="n">
        <v>420</v>
      </c>
      <c r="W4192" s="17" t="n">
        <v>0</v>
      </c>
      <c r="X4192" s="1" t="s">
        <v>1898</v>
      </c>
      <c r="Z4192" s="1" t="str">
        <f aca="false">IF($T4192="","",IFERROR(INDEX('Resumo Grupos'!$AC$3:$AC$200,MATCH($T4192,'Resumo Grupos'!$AB$3:$AB$200,0)),"n/d"))</f>
        <v>Despesa</v>
      </c>
      <c r="AA4192" s="1" t="str">
        <f aca="false">IF($T4192="","",IF(COUNTIF('Resumo Grupos'!$AE$3:$AE$40,$T4192)&gt;0,"NAO","SIM"))</f>
        <v>SIM</v>
      </c>
      <c r="AB4192" s="1"/>
      <c r="AC4192" s="1"/>
    </row>
    <row r="4193" customFormat="false" ht="12.75" hidden="false" customHeight="true" outlineLevel="0" collapsed="false">
      <c r="A4193" s="15" t="n">
        <v>3</v>
      </c>
      <c r="B4193" s="16" t="n">
        <v>46289</v>
      </c>
      <c r="C4193" s="16" t="n">
        <v>46303</v>
      </c>
      <c r="D4193" s="15" t="n">
        <v>1921</v>
      </c>
      <c r="E4193" s="1" t="s">
        <v>308</v>
      </c>
      <c r="F4193" s="15" t="n">
        <v>24</v>
      </c>
      <c r="G4193" s="1" t="s">
        <v>47</v>
      </c>
      <c r="H4193" s="15" t="n">
        <v>2110405</v>
      </c>
      <c r="I4193" s="1" t="s">
        <v>35</v>
      </c>
      <c r="J4193" s="15" t="n">
        <v>1754596</v>
      </c>
      <c r="L4193" s="15" t="n">
        <v>214601</v>
      </c>
      <c r="M4193" s="1" t="s">
        <v>36</v>
      </c>
      <c r="N4193" s="1" t="s">
        <v>37</v>
      </c>
      <c r="P4193" s="15" t="n">
        <v>167</v>
      </c>
      <c r="Q4193" s="1" t="s">
        <v>45</v>
      </c>
      <c r="R4193" s="1" t="s">
        <v>49</v>
      </c>
      <c r="S4193" s="15" t="n">
        <v>1130101</v>
      </c>
      <c r="T4193" s="1" t="s">
        <v>50</v>
      </c>
      <c r="U4193" s="17" t="n">
        <v>419.48</v>
      </c>
      <c r="W4193" s="17" t="n">
        <v>0</v>
      </c>
      <c r="X4193" s="1" t="s">
        <v>3251</v>
      </c>
      <c r="Z4193" s="1" t="str">
        <f aca="false">IF($T4193="","",IFERROR(INDEX('Resumo Grupos'!$AC$3:$AC$200,MATCH($T4193,'Resumo Grupos'!$AB$3:$AB$200,0)),"n/d"))</f>
        <v>Mercadoria</v>
      </c>
      <c r="AA4193" s="1" t="str">
        <f aca="false">IF($T4193="","",IF(COUNTIF('Resumo Grupos'!$AE$3:$AE$40,$T4193)&gt;0,"NAO","SIM"))</f>
        <v>SIM</v>
      </c>
      <c r="AB4193" s="1" t="str">
        <f aca="false">IFERROR(INDEX('Mov Entradas (Rel 10497)'!$L:$L,MATCH(AC4193,'Mov Entradas (Rel 10497)'!$I:$I,0)),"nao encontrado")</f>
        <v>COLORAU RAIZ 100G</v>
      </c>
      <c r="AC4193" s="1" t="n">
        <v>21460</v>
      </c>
    </row>
    <row r="4194" customFormat="false" ht="12.75" hidden="false" customHeight="true" outlineLevel="0" collapsed="false">
      <c r="A4194" s="15" t="n">
        <v>3</v>
      </c>
      <c r="B4194" s="16" t="n">
        <v>46295</v>
      </c>
      <c r="C4194" s="16" t="n">
        <v>46303</v>
      </c>
      <c r="D4194" s="15" t="n">
        <v>1642</v>
      </c>
      <c r="E4194" s="1" t="s">
        <v>314</v>
      </c>
      <c r="F4194" s="15" t="n">
        <v>24</v>
      </c>
      <c r="G4194" s="1" t="s">
        <v>47</v>
      </c>
      <c r="H4194" s="15" t="n">
        <v>2110405</v>
      </c>
      <c r="I4194" s="1" t="s">
        <v>35</v>
      </c>
      <c r="J4194" s="15" t="n">
        <v>1783403</v>
      </c>
      <c r="L4194" s="15" t="n">
        <v>1044541</v>
      </c>
      <c r="M4194" s="1" t="s">
        <v>36</v>
      </c>
      <c r="N4194" s="1" t="s">
        <v>37</v>
      </c>
      <c r="P4194" s="15" t="n">
        <v>167</v>
      </c>
      <c r="Q4194" s="1" t="s">
        <v>45</v>
      </c>
      <c r="R4194" s="1" t="s">
        <v>49</v>
      </c>
      <c r="S4194" s="15" t="n">
        <v>1130101</v>
      </c>
      <c r="T4194" s="1" t="s">
        <v>50</v>
      </c>
      <c r="U4194" s="17" t="n">
        <v>507.74</v>
      </c>
      <c r="W4194" s="17" t="n">
        <v>0</v>
      </c>
      <c r="X4194" s="1" t="s">
        <v>3252</v>
      </c>
      <c r="Z4194" s="1" t="str">
        <f aca="false">IF($T4194="","",IFERROR(INDEX('Resumo Grupos'!$AC$3:$AC$200,MATCH($T4194,'Resumo Grupos'!$AB$3:$AB$200,0)),"n/d"))</f>
        <v>Mercadoria</v>
      </c>
      <c r="AA4194" s="1" t="str">
        <f aca="false">IF($T4194="","",IF(COUNTIF('Resumo Grupos'!$AE$3:$AE$40,$T4194)&gt;0,"NAO","SIM"))</f>
        <v>SIM</v>
      </c>
      <c r="AB4194" s="1" t="str">
        <f aca="false">IFERROR(INDEX('Mov Entradas (Rel 10497)'!$L:$L,MATCH(AC4194,'Mov Entradas (Rel 10497)'!$I:$I,0)),"nao encontrado")</f>
        <v>nao encontrado</v>
      </c>
      <c r="AC4194" s="1" t="n">
        <v>104454</v>
      </c>
    </row>
    <row r="4195" customFormat="false" ht="12.75" hidden="false" customHeight="true" outlineLevel="0" collapsed="false">
      <c r="A4195" s="15" t="n">
        <v>3</v>
      </c>
      <c r="B4195" s="16" t="n">
        <v>46289</v>
      </c>
      <c r="C4195" s="16" t="n">
        <v>46303</v>
      </c>
      <c r="D4195" s="15" t="n">
        <v>1723</v>
      </c>
      <c r="E4195" s="1" t="s">
        <v>63</v>
      </c>
      <c r="F4195" s="15" t="n">
        <v>24</v>
      </c>
      <c r="G4195" s="1" t="s">
        <v>47</v>
      </c>
      <c r="H4195" s="15" t="n">
        <v>2110405</v>
      </c>
      <c r="I4195" s="1" t="s">
        <v>35</v>
      </c>
      <c r="J4195" s="15" t="n">
        <v>1754496</v>
      </c>
      <c r="L4195" s="15" t="n">
        <v>636521</v>
      </c>
      <c r="M4195" s="1" t="s">
        <v>36</v>
      </c>
      <c r="N4195" s="1" t="s">
        <v>37</v>
      </c>
      <c r="P4195" s="15" t="n">
        <v>167</v>
      </c>
      <c r="Q4195" s="1" t="s">
        <v>45</v>
      </c>
      <c r="R4195" s="1" t="s">
        <v>49</v>
      </c>
      <c r="S4195" s="15" t="n">
        <v>1130101</v>
      </c>
      <c r="T4195" s="1" t="s">
        <v>50</v>
      </c>
      <c r="U4195" s="17" t="n">
        <v>1264.5</v>
      </c>
      <c r="W4195" s="17" t="n">
        <v>0</v>
      </c>
      <c r="X4195" s="1" t="s">
        <v>3253</v>
      </c>
      <c r="Z4195" s="1" t="str">
        <f aca="false">IF($T4195="","",IFERROR(INDEX('Resumo Grupos'!$AC$3:$AC$200,MATCH($T4195,'Resumo Grupos'!$AB$3:$AB$200,0)),"n/d"))</f>
        <v>Mercadoria</v>
      </c>
      <c r="AA4195" s="1" t="str">
        <f aca="false">IF($T4195="","",IF(COUNTIF('Resumo Grupos'!$AE$3:$AE$40,$T4195)&gt;0,"NAO","SIM"))</f>
        <v>SIM</v>
      </c>
      <c r="AB4195" s="1" t="str">
        <f aca="false">IFERROR(INDEX('Mov Entradas (Rel 10497)'!$L:$L,MATCH(AC4195,'Mov Entradas (Rel 10497)'!$I:$I,0)),"nao encontrado")</f>
        <v>DIANTEIRO DE BOI L</v>
      </c>
      <c r="AC4195" s="1" t="n">
        <v>176927</v>
      </c>
    </row>
    <row r="4196" customFormat="false" ht="12.75" hidden="false" customHeight="true" outlineLevel="0" collapsed="false">
      <c r="A4196" s="15" t="n">
        <v>3</v>
      </c>
      <c r="B4196" s="16" t="n">
        <v>46291</v>
      </c>
      <c r="C4196" s="16" t="n">
        <v>46303</v>
      </c>
      <c r="D4196" s="15" t="n">
        <v>1621</v>
      </c>
      <c r="E4196" s="1" t="s">
        <v>375</v>
      </c>
      <c r="F4196" s="15" t="n">
        <v>24</v>
      </c>
      <c r="G4196" s="1" t="s">
        <v>47</v>
      </c>
      <c r="H4196" s="15" t="n">
        <v>2110405</v>
      </c>
      <c r="I4196" s="1" t="s">
        <v>35</v>
      </c>
      <c r="J4196" s="15" t="n">
        <v>1768668</v>
      </c>
      <c r="L4196" s="15" t="n">
        <v>30109</v>
      </c>
      <c r="M4196" s="1" t="s">
        <v>36</v>
      </c>
      <c r="N4196" s="1" t="s">
        <v>37</v>
      </c>
      <c r="P4196" s="15" t="n">
        <v>167</v>
      </c>
      <c r="Q4196" s="1" t="s">
        <v>45</v>
      </c>
      <c r="R4196" s="1" t="s">
        <v>49</v>
      </c>
      <c r="S4196" s="15" t="n">
        <v>1130101</v>
      </c>
      <c r="T4196" s="1" t="s">
        <v>50</v>
      </c>
      <c r="U4196" s="17" t="n">
        <v>404.74</v>
      </c>
      <c r="W4196" s="17" t="n">
        <v>0</v>
      </c>
      <c r="X4196" s="1" t="s">
        <v>3254</v>
      </c>
      <c r="Z4196" s="1" t="str">
        <f aca="false">IF($T4196="","",IFERROR(INDEX('Resumo Grupos'!$AC$3:$AC$200,MATCH($T4196,'Resumo Grupos'!$AB$3:$AB$200,0)),"n/d"))</f>
        <v>Mercadoria</v>
      </c>
      <c r="AA4196" s="1" t="str">
        <f aca="false">IF($T4196="","",IF(COUNTIF('Resumo Grupos'!$AE$3:$AE$40,$T4196)&gt;0,"NAO","SIM"))</f>
        <v>SIM</v>
      </c>
      <c r="AB4196" s="1" t="str">
        <f aca="false">IFERROR(INDEX('Mov Entradas (Rel 10497)'!$L:$L,MATCH(AC4196,'Mov Entradas (Rel 10497)'!$I:$I,0)),"nao encontrado")</f>
        <v>CERVEJA BRAHMA CHOPP LATA 350ML</v>
      </c>
      <c r="AC4196" s="1" t="n">
        <v>30109</v>
      </c>
    </row>
    <row r="4197" customFormat="false" ht="12.75" hidden="false" customHeight="true" outlineLevel="0" collapsed="false">
      <c r="A4197" s="15" t="n">
        <v>3</v>
      </c>
      <c r="B4197" s="16" t="n">
        <v>46287</v>
      </c>
      <c r="C4197" s="16" t="n">
        <v>46303</v>
      </c>
      <c r="D4197" s="15" t="n">
        <v>1814</v>
      </c>
      <c r="E4197" s="1" t="s">
        <v>425</v>
      </c>
      <c r="F4197" s="15" t="n">
        <v>24</v>
      </c>
      <c r="G4197" s="1" t="s">
        <v>47</v>
      </c>
      <c r="H4197" s="15" t="n">
        <v>2110405</v>
      </c>
      <c r="I4197" s="1" t="s">
        <v>35</v>
      </c>
      <c r="J4197" s="15" t="n">
        <v>1749434</v>
      </c>
      <c r="L4197" s="15" t="n">
        <v>294762</v>
      </c>
      <c r="M4197" s="1" t="s">
        <v>36</v>
      </c>
      <c r="N4197" s="1" t="s">
        <v>37</v>
      </c>
      <c r="P4197" s="15" t="n">
        <v>167</v>
      </c>
      <c r="Q4197" s="1" t="s">
        <v>45</v>
      </c>
      <c r="R4197" s="1" t="s">
        <v>49</v>
      </c>
      <c r="S4197" s="15" t="n">
        <v>1130101</v>
      </c>
      <c r="T4197" s="1" t="s">
        <v>50</v>
      </c>
      <c r="U4197" s="17" t="n">
        <v>796.74</v>
      </c>
      <c r="W4197" s="17" t="n">
        <v>0</v>
      </c>
      <c r="X4197" s="1" t="s">
        <v>3255</v>
      </c>
      <c r="Z4197" s="1" t="str">
        <f aca="false">IF($T4197="","",IFERROR(INDEX('Resumo Grupos'!$AC$3:$AC$200,MATCH($T4197,'Resumo Grupos'!$AB$3:$AB$200,0)),"n/d"))</f>
        <v>Mercadoria</v>
      </c>
      <c r="AA4197" s="1" t="str">
        <f aca="false">IF($T4197="","",IF(COUNTIF('Resumo Grupos'!$AE$3:$AE$40,$T4197)&gt;0,"NAO","SIM"))</f>
        <v>SIM</v>
      </c>
      <c r="AB4197" s="1" t="str">
        <f aca="false">IFERROR(INDEX('Mov Entradas (Rel 10497)'!$L:$L,MATCH(AC4197,'Mov Entradas (Rel 10497)'!$I:$I,0)),"nao encontrado")</f>
        <v>POLPA GRAVIOLA 100G</v>
      </c>
      <c r="AC4197" s="1" t="n">
        <v>29476</v>
      </c>
    </row>
    <row r="4198" customFormat="false" ht="12.75" hidden="false" customHeight="true" outlineLevel="0" collapsed="false">
      <c r="A4198" s="15" t="n">
        <v>3</v>
      </c>
      <c r="B4198" s="16" t="n">
        <v>46281</v>
      </c>
      <c r="C4198" s="16" t="n">
        <v>46303</v>
      </c>
      <c r="D4198" s="15" t="n">
        <v>1667</v>
      </c>
      <c r="E4198" s="1" t="s">
        <v>1045</v>
      </c>
      <c r="F4198" s="15" t="n">
        <v>24</v>
      </c>
      <c r="G4198" s="1" t="s">
        <v>47</v>
      </c>
      <c r="H4198" s="15" t="n">
        <v>2110405</v>
      </c>
      <c r="I4198" s="1" t="s">
        <v>35</v>
      </c>
      <c r="J4198" s="15" t="n">
        <v>1723661</v>
      </c>
      <c r="L4198" s="15" t="n">
        <v>4001772</v>
      </c>
      <c r="M4198" s="1" t="s">
        <v>36</v>
      </c>
      <c r="N4198" s="1" t="s">
        <v>37</v>
      </c>
      <c r="P4198" s="15" t="n">
        <v>167</v>
      </c>
      <c r="Q4198" s="1" t="s">
        <v>45</v>
      </c>
      <c r="R4198" s="1" t="s">
        <v>49</v>
      </c>
      <c r="S4198" s="15" t="n">
        <v>1130101</v>
      </c>
      <c r="T4198" s="1" t="s">
        <v>50</v>
      </c>
      <c r="U4198" s="17" t="n">
        <v>881</v>
      </c>
      <c r="W4198" s="17" t="n">
        <v>0</v>
      </c>
      <c r="X4198" s="1" t="s">
        <v>3256</v>
      </c>
      <c r="Z4198" s="1" t="str">
        <f aca="false">IF($T4198="","",IFERROR(INDEX('Resumo Grupos'!$AC$3:$AC$200,MATCH($T4198,'Resumo Grupos'!$AB$3:$AB$200,0)),"n/d"))</f>
        <v>Mercadoria</v>
      </c>
      <c r="AA4198" s="1" t="str">
        <f aca="false">IF($T4198="","",IF(COUNTIF('Resumo Grupos'!$AE$3:$AE$40,$T4198)&gt;0,"NAO","SIM"))</f>
        <v>SIM</v>
      </c>
      <c r="AB4198" s="1" t="str">
        <f aca="false">IFERROR(INDEX('Mov Entradas (Rel 10497)'!$L:$L,MATCH(AC4198,'Mov Entradas (Rel 10497)'!$I:$I,0)),"nao encontrado")</f>
        <v>MOCOQUINHA 200ML</v>
      </c>
      <c r="AC4198" s="1" t="n">
        <v>400177</v>
      </c>
    </row>
    <row r="4199" customFormat="false" ht="12.75" hidden="false" customHeight="true" outlineLevel="0" collapsed="false">
      <c r="A4199" s="15" t="n">
        <v>3</v>
      </c>
      <c r="B4199" s="16" t="n">
        <v>46301</v>
      </c>
      <c r="C4199" s="16" t="n">
        <v>46303</v>
      </c>
      <c r="D4199" s="15" t="n">
        <v>10096</v>
      </c>
      <c r="E4199" s="1" t="s">
        <v>1622</v>
      </c>
      <c r="F4199" s="15" t="n">
        <v>24</v>
      </c>
      <c r="G4199" s="1" t="s">
        <v>47</v>
      </c>
      <c r="H4199" s="15" t="n">
        <v>2110405</v>
      </c>
      <c r="I4199" s="1" t="s">
        <v>35</v>
      </c>
      <c r="J4199" s="15" t="n">
        <v>1814871</v>
      </c>
      <c r="L4199" s="15" t="n">
        <v>385</v>
      </c>
      <c r="M4199" s="1" t="s">
        <v>36</v>
      </c>
      <c r="N4199" s="1" t="s">
        <v>37</v>
      </c>
      <c r="P4199" s="15" t="n">
        <v>167</v>
      </c>
      <c r="Q4199" s="1" t="s">
        <v>45</v>
      </c>
      <c r="R4199" s="1" t="s">
        <v>49</v>
      </c>
      <c r="S4199" s="15" t="n">
        <v>1130101</v>
      </c>
      <c r="T4199" s="1" t="s">
        <v>50</v>
      </c>
      <c r="U4199" s="17" t="n">
        <v>180</v>
      </c>
      <c r="W4199" s="17" t="n">
        <v>0</v>
      </c>
      <c r="X4199" s="1" t="s">
        <v>3257</v>
      </c>
      <c r="Z4199" s="1" t="str">
        <f aca="false">IF($T4199="","",IFERROR(INDEX('Resumo Grupos'!$AC$3:$AC$200,MATCH($T4199,'Resumo Grupos'!$AB$3:$AB$200,0)),"n/d"))</f>
        <v>Mercadoria</v>
      </c>
      <c r="AA4199" s="1" t="str">
        <f aca="false">IF($T4199="","",IF(COUNTIF('Resumo Grupos'!$AE$3:$AE$40,$T4199)&gt;0,"NAO","SIM"))</f>
        <v>SIM</v>
      </c>
      <c r="AB4199" s="1" t="str">
        <f aca="false">IFERROR(INDEX('Mov Entradas (Rel 10497)'!$L:$L,MATCH(AC4199,'Mov Entradas (Rel 10497)'!$I:$I,0)),"nao encontrado")</f>
        <v>OVOS BRANCO UNID</v>
      </c>
      <c r="AC4199" s="1" t="n">
        <v>385</v>
      </c>
    </row>
    <row r="4200" customFormat="false" ht="12.75" hidden="false" customHeight="true" outlineLevel="0" collapsed="false">
      <c r="A4200" s="15" t="n">
        <v>3</v>
      </c>
      <c r="B4200" s="16" t="n">
        <v>46297</v>
      </c>
      <c r="C4200" s="16" t="n">
        <v>46303</v>
      </c>
      <c r="D4200" s="15" t="n">
        <v>515</v>
      </c>
      <c r="E4200" s="1" t="s">
        <v>75</v>
      </c>
      <c r="F4200" s="15" t="n">
        <v>34</v>
      </c>
      <c r="G4200" s="1" t="s">
        <v>34</v>
      </c>
      <c r="H4200" s="15" t="n">
        <v>2110405</v>
      </c>
      <c r="I4200" s="1" t="s">
        <v>35</v>
      </c>
      <c r="J4200" s="15" t="n">
        <v>1678820</v>
      </c>
      <c r="L4200" s="15" t="n">
        <v>257536</v>
      </c>
      <c r="M4200" s="1" t="s">
        <v>201</v>
      </c>
      <c r="N4200" s="1" t="s">
        <v>37</v>
      </c>
      <c r="P4200" s="15" t="n">
        <v>101</v>
      </c>
      <c r="Q4200" s="1" t="s">
        <v>59</v>
      </c>
      <c r="R4200" s="1" t="s">
        <v>76</v>
      </c>
      <c r="S4200" s="15" t="n">
        <v>4210508</v>
      </c>
      <c r="T4200" s="1" t="s">
        <v>77</v>
      </c>
      <c r="U4200" s="17" t="n">
        <v>151.61</v>
      </c>
      <c r="W4200" s="17" t="n">
        <v>0</v>
      </c>
      <c r="X4200" s="1" t="s">
        <v>3258</v>
      </c>
      <c r="Z4200" s="1" t="str">
        <f aca="false">IF($T4200="","",IFERROR(INDEX('Resumo Grupos'!$AC$3:$AC$200,MATCH($T4200,'Resumo Grupos'!$AB$3:$AB$200,0)),"n/d"))</f>
        <v>Despesa</v>
      </c>
      <c r="AA4200" s="1" t="str">
        <f aca="false">IF($T4200="","",IF(COUNTIF('Resumo Grupos'!$AE$3:$AE$40,$T4200)&gt;0,"NAO","SIM"))</f>
        <v>SIM</v>
      </c>
      <c r="AB4200" s="1"/>
      <c r="AC4200" s="1"/>
    </row>
    <row r="4201" customFormat="false" ht="12.75" hidden="false" customHeight="true" outlineLevel="0" collapsed="false">
      <c r="A4201" s="15" t="n">
        <v>3</v>
      </c>
      <c r="B4201" s="16" t="n">
        <v>46274</v>
      </c>
      <c r="C4201" s="16" t="n">
        <v>46303</v>
      </c>
      <c r="D4201" s="15" t="n">
        <v>1699</v>
      </c>
      <c r="E4201" s="1" t="s">
        <v>88</v>
      </c>
      <c r="F4201" s="15" t="n">
        <v>24</v>
      </c>
      <c r="G4201" s="1" t="s">
        <v>47</v>
      </c>
      <c r="H4201" s="15" t="n">
        <v>2110405</v>
      </c>
      <c r="I4201" s="1" t="s">
        <v>35</v>
      </c>
      <c r="J4201" s="15" t="n">
        <v>1707073</v>
      </c>
      <c r="L4201" s="15" t="n">
        <v>3136773</v>
      </c>
      <c r="M4201" s="1" t="s">
        <v>36</v>
      </c>
      <c r="N4201" s="1" t="s">
        <v>37</v>
      </c>
      <c r="P4201" s="15" t="n">
        <v>167</v>
      </c>
      <c r="Q4201" s="1" t="s">
        <v>45</v>
      </c>
      <c r="R4201" s="1" t="s">
        <v>49</v>
      </c>
      <c r="S4201" s="15" t="n">
        <v>1130101</v>
      </c>
      <c r="T4201" s="1" t="s">
        <v>50</v>
      </c>
      <c r="U4201" s="17" t="n">
        <v>1615.04</v>
      </c>
      <c r="W4201" s="17" t="n">
        <v>0</v>
      </c>
      <c r="X4201" s="1" t="s">
        <v>3259</v>
      </c>
      <c r="Z4201" s="1" t="str">
        <f aca="false">IF($T4201="","",IFERROR(INDEX('Resumo Grupos'!$AC$3:$AC$200,MATCH($T4201,'Resumo Grupos'!$AB$3:$AB$200,0)),"n/d"))</f>
        <v>Mercadoria</v>
      </c>
      <c r="AA4201" s="1" t="str">
        <f aca="false">IF($T4201="","",IF(COUNTIF('Resumo Grupos'!$AE$3:$AE$40,$T4201)&gt;0,"NAO","SIM"))</f>
        <v>SIM</v>
      </c>
      <c r="AB4201" s="1" t="str">
        <f aca="false">IFERROR(INDEX('Mov Entradas (Rel 10497)'!$L:$L,MATCH(AC4201,'Mov Entradas (Rel 10497)'!$I:$I,0)),"nao encontrado")</f>
        <v>SALSICHA PERDIGÃO KG</v>
      </c>
      <c r="AC4201" s="1" t="n">
        <v>313677</v>
      </c>
    </row>
    <row r="4202" customFormat="false" ht="12.75" hidden="false" customHeight="true" outlineLevel="0" collapsed="false">
      <c r="A4202" s="15" t="n">
        <v>3</v>
      </c>
      <c r="B4202" s="16" t="n">
        <v>46298</v>
      </c>
      <c r="C4202" s="16" t="n">
        <v>46303</v>
      </c>
      <c r="D4202" s="15" t="n">
        <v>1625</v>
      </c>
      <c r="E4202" s="1" t="s">
        <v>405</v>
      </c>
      <c r="F4202" s="15" t="n">
        <v>24</v>
      </c>
      <c r="G4202" s="1" t="s">
        <v>47</v>
      </c>
      <c r="H4202" s="15" t="n">
        <v>2110405</v>
      </c>
      <c r="I4202" s="1" t="s">
        <v>35</v>
      </c>
      <c r="J4202" s="15" t="n">
        <v>1805373</v>
      </c>
      <c r="L4202" s="15" t="n">
        <v>155391</v>
      </c>
      <c r="M4202" s="1" t="s">
        <v>36</v>
      </c>
      <c r="N4202" s="1" t="s">
        <v>37</v>
      </c>
      <c r="P4202" s="15" t="n">
        <v>167</v>
      </c>
      <c r="Q4202" s="1" t="s">
        <v>45</v>
      </c>
      <c r="R4202" s="1" t="s">
        <v>49</v>
      </c>
      <c r="S4202" s="15" t="n">
        <v>1130101</v>
      </c>
      <c r="T4202" s="1" t="s">
        <v>50</v>
      </c>
      <c r="U4202" s="17" t="n">
        <v>2508.17</v>
      </c>
      <c r="W4202" s="17" t="n">
        <v>0</v>
      </c>
      <c r="X4202" s="1" t="s">
        <v>3260</v>
      </c>
      <c r="Z4202" s="1" t="str">
        <f aca="false">IF($T4202="","",IFERROR(INDEX('Resumo Grupos'!$AC$3:$AC$200,MATCH($T4202,'Resumo Grupos'!$AB$3:$AB$200,0)),"n/d"))</f>
        <v>Mercadoria</v>
      </c>
      <c r="AA4202" s="1" t="str">
        <f aca="false">IF($T4202="","",IF(COUNTIF('Resumo Grupos'!$AE$3:$AE$40,$T4202)&gt;0,"NAO","SIM"))</f>
        <v>SIM</v>
      </c>
      <c r="AB4202" s="1" t="str">
        <f aca="false">IFERROR(INDEX('Mov Entradas (Rel 10497)'!$L:$L,MATCH(AC4202,'Mov Entradas (Rel 10497)'!$I:$I,0)),"nao encontrado")</f>
        <v>TRASEIRO DE BOI L1</v>
      </c>
      <c r="AC4202" s="1" t="n">
        <v>15539</v>
      </c>
    </row>
    <row r="4203" customFormat="false" ht="12.75" hidden="false" customHeight="true" outlineLevel="0" collapsed="false">
      <c r="A4203" s="15" t="n">
        <v>3</v>
      </c>
      <c r="B4203" s="16" t="n">
        <v>46274</v>
      </c>
      <c r="C4203" s="16" t="n">
        <v>46303</v>
      </c>
      <c r="D4203" s="15" t="n">
        <v>666</v>
      </c>
      <c r="E4203" s="1" t="s">
        <v>479</v>
      </c>
      <c r="F4203" s="15" t="n">
        <v>24</v>
      </c>
      <c r="G4203" s="1" t="s">
        <v>47</v>
      </c>
      <c r="H4203" s="15" t="n">
        <v>2110405</v>
      </c>
      <c r="I4203" s="1" t="s">
        <v>35</v>
      </c>
      <c r="J4203" s="15" t="n">
        <v>1682902</v>
      </c>
      <c r="L4203" s="15" t="n">
        <v>82153</v>
      </c>
      <c r="M4203" s="1" t="s">
        <v>36</v>
      </c>
      <c r="N4203" s="1" t="s">
        <v>37</v>
      </c>
      <c r="P4203" s="15" t="n">
        <v>167</v>
      </c>
      <c r="Q4203" s="1" t="s">
        <v>45</v>
      </c>
      <c r="R4203" s="1" t="s">
        <v>49</v>
      </c>
      <c r="S4203" s="15" t="n">
        <v>1130101</v>
      </c>
      <c r="T4203" s="1" t="s">
        <v>50</v>
      </c>
      <c r="U4203" s="17" t="n">
        <v>566.93</v>
      </c>
      <c r="W4203" s="17" t="n">
        <v>0</v>
      </c>
      <c r="X4203" s="1" t="s">
        <v>3261</v>
      </c>
      <c r="Z4203" s="1" t="str">
        <f aca="false">IF($T4203="","",IFERROR(INDEX('Resumo Grupos'!$AC$3:$AC$200,MATCH($T4203,'Resumo Grupos'!$AB$3:$AB$200,0)),"n/d"))</f>
        <v>Mercadoria</v>
      </c>
      <c r="AA4203" s="1" t="str">
        <f aca="false">IF($T4203="","",IF(COUNTIF('Resumo Grupos'!$AE$3:$AE$40,$T4203)&gt;0,"NAO","SIM"))</f>
        <v>SIM</v>
      </c>
      <c r="AB4203" s="1" t="str">
        <f aca="false">IFERROR(INDEX('Mov Entradas (Rel 10497)'!$L:$L,MATCH(AC4203,'Mov Entradas (Rel 10497)'!$I:$I,0)),"nao encontrado")</f>
        <v>RACAO SABOR CAT KG</v>
      </c>
      <c r="AC4203" s="1" t="n">
        <v>8215</v>
      </c>
    </row>
    <row r="4204" customFormat="false" ht="12.75" hidden="false" customHeight="true" outlineLevel="0" collapsed="false">
      <c r="A4204" s="15" t="n">
        <v>3</v>
      </c>
      <c r="B4204" s="16" t="n">
        <v>46274</v>
      </c>
      <c r="C4204" s="16" t="n">
        <v>46303</v>
      </c>
      <c r="D4204" s="15" t="n">
        <v>1107</v>
      </c>
      <c r="E4204" s="1" t="s">
        <v>210</v>
      </c>
      <c r="F4204" s="15" t="n">
        <v>24</v>
      </c>
      <c r="G4204" s="1" t="s">
        <v>47</v>
      </c>
      <c r="H4204" s="15" t="n">
        <v>2110405</v>
      </c>
      <c r="I4204" s="1" t="s">
        <v>35</v>
      </c>
      <c r="J4204" s="15" t="n">
        <v>1682943</v>
      </c>
      <c r="L4204" s="15" t="n">
        <v>4547822</v>
      </c>
      <c r="M4204" s="1" t="s">
        <v>36</v>
      </c>
      <c r="N4204" s="1" t="s">
        <v>37</v>
      </c>
      <c r="P4204" s="15" t="n">
        <v>167</v>
      </c>
      <c r="Q4204" s="1" t="s">
        <v>45</v>
      </c>
      <c r="R4204" s="1" t="s">
        <v>49</v>
      </c>
      <c r="S4204" s="15" t="n">
        <v>1130101</v>
      </c>
      <c r="T4204" s="1" t="s">
        <v>50</v>
      </c>
      <c r="U4204" s="17" t="n">
        <v>800.88</v>
      </c>
      <c r="W4204" s="17" t="n">
        <v>0</v>
      </c>
      <c r="X4204" s="1" t="s">
        <v>3262</v>
      </c>
      <c r="Z4204" s="1" t="str">
        <f aca="false">IF($T4204="","",IFERROR(INDEX('Resumo Grupos'!$AC$3:$AC$200,MATCH($T4204,'Resumo Grupos'!$AB$3:$AB$200,0)),"n/d"))</f>
        <v>Mercadoria</v>
      </c>
      <c r="AA4204" s="1" t="str">
        <f aca="false">IF($T4204="","",IF(COUNTIF('Resumo Grupos'!$AE$3:$AE$40,$T4204)&gt;0,"NAO","SIM"))</f>
        <v>SIM</v>
      </c>
      <c r="AB4204" s="1" t="str">
        <f aca="false">IFERROR(INDEX('Mov Entradas (Rel 10497)'!$L:$L,MATCH(AC4204,'Mov Entradas (Rel 10497)'!$I:$I,0)),"nao encontrado")</f>
        <v>BOLINHO MORANGO 7308</v>
      </c>
      <c r="AC4204" s="1" t="n">
        <v>454782</v>
      </c>
    </row>
    <row r="4205" customFormat="false" ht="12.75" hidden="false" customHeight="true" outlineLevel="0" collapsed="false">
      <c r="A4205" s="15" t="n">
        <v>3</v>
      </c>
      <c r="B4205" s="16" t="n">
        <v>46297</v>
      </c>
      <c r="C4205" s="16" t="n">
        <v>46303</v>
      </c>
      <c r="D4205" s="15" t="n">
        <v>42</v>
      </c>
      <c r="E4205" s="1" t="s">
        <v>93</v>
      </c>
      <c r="F4205" s="15" t="n">
        <v>34</v>
      </c>
      <c r="G4205" s="1" t="s">
        <v>34</v>
      </c>
      <c r="H4205" s="15" t="n">
        <v>2110101</v>
      </c>
      <c r="I4205" s="1" t="s">
        <v>48</v>
      </c>
      <c r="J4205" s="15" t="n">
        <v>1788916</v>
      </c>
      <c r="L4205" s="15" t="n">
        <v>4700</v>
      </c>
      <c r="M4205" s="1" t="s">
        <v>36</v>
      </c>
      <c r="N4205" s="1" t="s">
        <v>67</v>
      </c>
      <c r="P4205" s="15" t="n">
        <v>167</v>
      </c>
      <c r="Q4205" s="1" t="s">
        <v>45</v>
      </c>
      <c r="R4205" s="1" t="s">
        <v>49</v>
      </c>
      <c r="S4205" s="15" t="n">
        <v>1130101</v>
      </c>
      <c r="T4205" s="1" t="s">
        <v>50</v>
      </c>
      <c r="U4205" s="17" t="n">
        <v>285</v>
      </c>
      <c r="W4205" s="17" t="n">
        <v>0</v>
      </c>
      <c r="X4205" s="1" t="s">
        <v>3263</v>
      </c>
      <c r="Z4205" s="1" t="str">
        <f aca="false">IF($T4205="","",IFERROR(INDEX('Resumo Grupos'!$AC$3:$AC$200,MATCH($T4205,'Resumo Grupos'!$AB$3:$AB$200,0)),"n/d"))</f>
        <v>Mercadoria</v>
      </c>
      <c r="AA4205" s="1" t="str">
        <f aca="false">IF($T4205="","",IF(COUNTIF('Resumo Grupos'!$AE$3:$AE$40,$T4205)&gt;0,"NAO","SIM"))</f>
        <v>SIM</v>
      </c>
      <c r="AB4205" s="1"/>
      <c r="AC4205" s="1"/>
    </row>
    <row r="4206" customFormat="false" ht="12.75" hidden="false" customHeight="true" outlineLevel="0" collapsed="false">
      <c r="A4206" s="15" t="n">
        <v>3</v>
      </c>
      <c r="B4206" s="16" t="n">
        <v>46224</v>
      </c>
      <c r="C4206" s="16" t="n">
        <v>46303</v>
      </c>
      <c r="D4206" s="15" t="n">
        <v>514</v>
      </c>
      <c r="E4206" s="1" t="s">
        <v>103</v>
      </c>
      <c r="F4206" s="15" t="n">
        <v>34</v>
      </c>
      <c r="G4206" s="1" t="s">
        <v>34</v>
      </c>
      <c r="H4206" s="15" t="n">
        <v>2110405</v>
      </c>
      <c r="I4206" s="1" t="s">
        <v>35</v>
      </c>
      <c r="J4206" s="15" t="n">
        <v>1428727</v>
      </c>
      <c r="L4206" s="15" t="n">
        <v>222994</v>
      </c>
      <c r="M4206" s="1" t="s">
        <v>339</v>
      </c>
      <c r="N4206" s="1" t="s">
        <v>37</v>
      </c>
      <c r="P4206" s="15" t="n">
        <v>101</v>
      </c>
      <c r="Q4206" s="1" t="s">
        <v>59</v>
      </c>
      <c r="R4206" s="1" t="s">
        <v>76</v>
      </c>
      <c r="S4206" s="15" t="n">
        <v>4210504</v>
      </c>
      <c r="T4206" s="1" t="s">
        <v>146</v>
      </c>
      <c r="U4206" s="17" t="n">
        <v>358</v>
      </c>
      <c r="W4206" s="17" t="n">
        <v>0</v>
      </c>
      <c r="X4206" s="1" t="s">
        <v>2301</v>
      </c>
      <c r="Z4206" s="1" t="str">
        <f aca="false">IF($T4206="","",IFERROR(INDEX('Resumo Grupos'!$AC$3:$AC$200,MATCH($T4206,'Resumo Grupos'!$AB$3:$AB$200,0)),"n/d"))</f>
        <v>Despesa</v>
      </c>
      <c r="AA4206" s="1" t="str">
        <f aca="false">IF($T4206="","",IF(COUNTIF('Resumo Grupos'!$AE$3:$AE$40,$T4206)&gt;0,"NAO","SIM"))</f>
        <v>SIM</v>
      </c>
      <c r="AB4206" s="1"/>
      <c r="AC4206" s="1"/>
    </row>
    <row r="4207" customFormat="false" ht="12.75" hidden="false" customHeight="true" outlineLevel="0" collapsed="false">
      <c r="A4207" s="15" t="n">
        <v>3</v>
      </c>
      <c r="B4207" s="16" t="n">
        <v>46295</v>
      </c>
      <c r="C4207" s="16" t="n">
        <v>46303</v>
      </c>
      <c r="D4207" s="15" t="n">
        <v>1666</v>
      </c>
      <c r="E4207" s="1" t="s">
        <v>297</v>
      </c>
      <c r="F4207" s="15" t="n">
        <v>24</v>
      </c>
      <c r="G4207" s="1" t="s">
        <v>47</v>
      </c>
      <c r="H4207" s="15" t="n">
        <v>2110405</v>
      </c>
      <c r="I4207" s="1" t="s">
        <v>35</v>
      </c>
      <c r="J4207" s="15" t="n">
        <v>1784439</v>
      </c>
      <c r="L4207" s="15" t="n">
        <v>5757262</v>
      </c>
      <c r="M4207" s="1" t="s">
        <v>36</v>
      </c>
      <c r="N4207" s="1" t="s">
        <v>37</v>
      </c>
      <c r="P4207" s="15" t="n">
        <v>167</v>
      </c>
      <c r="Q4207" s="1" t="s">
        <v>45</v>
      </c>
      <c r="R4207" s="1" t="s">
        <v>49</v>
      </c>
      <c r="S4207" s="15" t="n">
        <v>1130101</v>
      </c>
      <c r="T4207" s="1" t="s">
        <v>50</v>
      </c>
      <c r="U4207" s="17" t="n">
        <v>2540.71</v>
      </c>
      <c r="W4207" s="17" t="n">
        <v>0</v>
      </c>
      <c r="X4207" s="1" t="s">
        <v>3264</v>
      </c>
      <c r="Z4207" s="1" t="str">
        <f aca="false">IF($T4207="","",IFERROR(INDEX('Resumo Grupos'!$AC$3:$AC$200,MATCH($T4207,'Resumo Grupos'!$AB$3:$AB$200,0)),"n/d"))</f>
        <v>Mercadoria</v>
      </c>
      <c r="AA4207" s="1" t="str">
        <f aca="false">IF($T4207="","",IF(COUNTIF('Resumo Grupos'!$AE$3:$AE$40,$T4207)&gt;0,"NAO","SIM"))</f>
        <v>SIM</v>
      </c>
      <c r="AB4207" s="1" t="str">
        <f aca="false">IFERROR(INDEX('Mov Entradas (Rel 10497)'!$L:$L,MATCH(AC4207,'Mov Entradas (Rel 10497)'!$I:$I,0)),"nao encontrado")</f>
        <v>DUNHILL CARLTON BLEN</v>
      </c>
      <c r="AC4207" s="1" t="n">
        <v>575726</v>
      </c>
    </row>
    <row r="4208" customFormat="false" ht="12.75" hidden="false" customHeight="true" outlineLevel="0" collapsed="false">
      <c r="A4208" s="15" t="n">
        <v>3</v>
      </c>
      <c r="B4208" s="16" t="n">
        <v>46279</v>
      </c>
      <c r="C4208" s="16" t="n">
        <v>46304</v>
      </c>
      <c r="D4208" s="15" t="n">
        <v>1706</v>
      </c>
      <c r="E4208" s="1" t="s">
        <v>46</v>
      </c>
      <c r="F4208" s="15" t="n">
        <v>24</v>
      </c>
      <c r="G4208" s="1" t="s">
        <v>47</v>
      </c>
      <c r="H4208" s="15" t="n">
        <v>2110405</v>
      </c>
      <c r="I4208" s="1" t="s">
        <v>35</v>
      </c>
      <c r="J4208" s="15" t="n">
        <v>1715386</v>
      </c>
      <c r="L4208" s="15" t="n">
        <v>2185901</v>
      </c>
      <c r="M4208" s="1" t="s">
        <v>36</v>
      </c>
      <c r="N4208" s="1" t="s">
        <v>37</v>
      </c>
      <c r="P4208" s="15" t="n">
        <v>167</v>
      </c>
      <c r="Q4208" s="1" t="s">
        <v>45</v>
      </c>
      <c r="R4208" s="1" t="s">
        <v>49</v>
      </c>
      <c r="S4208" s="15" t="n">
        <v>1130101</v>
      </c>
      <c r="T4208" s="1" t="s">
        <v>50</v>
      </c>
      <c r="U4208" s="17" t="n">
        <v>254.01</v>
      </c>
      <c r="W4208" s="17" t="n">
        <v>0</v>
      </c>
      <c r="X4208" s="1" t="s">
        <v>3265</v>
      </c>
      <c r="Z4208" s="1" t="str">
        <f aca="false">IF($T4208="","",IFERROR(INDEX('Resumo Grupos'!$AC$3:$AC$200,MATCH($T4208,'Resumo Grupos'!$AB$3:$AB$200,0)),"n/d"))</f>
        <v>Mercadoria</v>
      </c>
      <c r="AA4208" s="1" t="str">
        <f aca="false">IF($T4208="","",IF(COUNTIF('Resumo Grupos'!$AE$3:$AE$40,$T4208)&gt;0,"NAO","SIM"))</f>
        <v>SIM</v>
      </c>
      <c r="AB4208" s="1" t="str">
        <f aca="false">IFERROR(INDEX('Mov Entradas (Rel 10497)'!$L:$L,MATCH(AC4208,'Mov Entradas (Rel 10497)'!$I:$I,0)),"nao encontrado")</f>
        <v>PO P/ PREP. BEB. LACT. NATUMILK 400G</v>
      </c>
      <c r="AC4208" s="1" t="n">
        <v>218590</v>
      </c>
    </row>
    <row r="4209" customFormat="false" ht="12.75" hidden="false" customHeight="true" outlineLevel="0" collapsed="false">
      <c r="A4209" s="15" t="n">
        <v>3</v>
      </c>
      <c r="B4209" s="16" t="n">
        <v>46279</v>
      </c>
      <c r="C4209" s="16" t="n">
        <v>46304</v>
      </c>
      <c r="D4209" s="15" t="n">
        <v>1706</v>
      </c>
      <c r="E4209" s="1" t="s">
        <v>46</v>
      </c>
      <c r="F4209" s="15" t="n">
        <v>24</v>
      </c>
      <c r="G4209" s="1" t="s">
        <v>47</v>
      </c>
      <c r="H4209" s="15" t="n">
        <v>2110405</v>
      </c>
      <c r="I4209" s="1" t="s">
        <v>35</v>
      </c>
      <c r="J4209" s="15" t="n">
        <v>1715541</v>
      </c>
      <c r="L4209" s="15" t="n">
        <v>2075812</v>
      </c>
      <c r="M4209" s="1" t="s">
        <v>36</v>
      </c>
      <c r="N4209" s="1" t="s">
        <v>37</v>
      </c>
      <c r="P4209" s="15" t="n">
        <v>167</v>
      </c>
      <c r="Q4209" s="1" t="s">
        <v>45</v>
      </c>
      <c r="R4209" s="1" t="s">
        <v>49</v>
      </c>
      <c r="S4209" s="15" t="n">
        <v>1130101</v>
      </c>
      <c r="T4209" s="1" t="s">
        <v>50</v>
      </c>
      <c r="U4209" s="17" t="n">
        <v>747.08</v>
      </c>
      <c r="W4209" s="17" t="n">
        <v>0</v>
      </c>
      <c r="X4209" s="1" t="s">
        <v>3266</v>
      </c>
      <c r="Z4209" s="1" t="str">
        <f aca="false">IF($T4209="","",IFERROR(INDEX('Resumo Grupos'!$AC$3:$AC$200,MATCH($T4209,'Resumo Grupos'!$AB$3:$AB$200,0)),"n/d"))</f>
        <v>Mercadoria</v>
      </c>
      <c r="AA4209" s="1" t="str">
        <f aca="false">IF($T4209="","",IF(COUNTIF('Resumo Grupos'!$AE$3:$AE$40,$T4209)&gt;0,"NAO","SIM"))</f>
        <v>SIM</v>
      </c>
      <c r="AB4209" s="1" t="str">
        <f aca="false">IFERROR(INDEX('Mov Entradas (Rel 10497)'!$L:$L,MATCH(AC4209,'Mov Entradas (Rel 10497)'!$I:$I,0)),"nao encontrado")</f>
        <v>nao encontrado</v>
      </c>
      <c r="AC4209" s="1" t="n">
        <v>2075581</v>
      </c>
    </row>
    <row r="4210" customFormat="false" ht="12.75" hidden="false" customHeight="true" outlineLevel="0" collapsed="false">
      <c r="A4210" s="15" t="n">
        <v>3</v>
      </c>
      <c r="B4210" s="16" t="n">
        <v>46297</v>
      </c>
      <c r="C4210" s="16" t="n">
        <v>46304</v>
      </c>
      <c r="D4210" s="15" t="n">
        <v>1828</v>
      </c>
      <c r="E4210" s="1" t="s">
        <v>316</v>
      </c>
      <c r="F4210" s="15" t="n">
        <v>24</v>
      </c>
      <c r="G4210" s="1" t="s">
        <v>47</v>
      </c>
      <c r="H4210" s="15" t="n">
        <v>2110405</v>
      </c>
      <c r="I4210" s="1" t="s">
        <v>35</v>
      </c>
      <c r="J4210" s="15" t="n">
        <v>1793394</v>
      </c>
      <c r="L4210" s="15" t="n">
        <v>60094</v>
      </c>
      <c r="M4210" s="1" t="s">
        <v>36</v>
      </c>
      <c r="N4210" s="1" t="s">
        <v>37</v>
      </c>
      <c r="P4210" s="15" t="n">
        <v>167</v>
      </c>
      <c r="Q4210" s="1" t="s">
        <v>45</v>
      </c>
      <c r="R4210" s="1" t="s">
        <v>49</v>
      </c>
      <c r="S4210" s="15" t="n">
        <v>1130101</v>
      </c>
      <c r="T4210" s="1" t="s">
        <v>50</v>
      </c>
      <c r="U4210" s="17" t="n">
        <v>765.2</v>
      </c>
      <c r="W4210" s="17" t="n">
        <v>0</v>
      </c>
      <c r="X4210" s="1" t="s">
        <v>3267</v>
      </c>
      <c r="Z4210" s="1" t="str">
        <f aca="false">IF($T4210="","",IFERROR(INDEX('Resumo Grupos'!$AC$3:$AC$200,MATCH($T4210,'Resumo Grupos'!$AB$3:$AB$200,0)),"n/d"))</f>
        <v>Mercadoria</v>
      </c>
      <c r="AA4210" s="1" t="str">
        <f aca="false">IF($T4210="","",IF(COUNTIF('Resumo Grupos'!$AE$3:$AE$40,$T4210)&gt;0,"NAO","SIM"))</f>
        <v>SIM</v>
      </c>
      <c r="AB4210" s="1" t="str">
        <f aca="false">IFERROR(INDEX('Mov Entradas (Rel 10497)'!$L:$L,MATCH(AC4210,'Mov Entradas (Rel 10497)'!$I:$I,0)),"nao encontrado")</f>
        <v>PRESUNTO DE  PERU DF DISTRIBUIDORA DE FR</v>
      </c>
      <c r="AC4210" s="1" t="n">
        <v>1493</v>
      </c>
    </row>
    <row r="4211" customFormat="false" ht="12.75" hidden="false" customHeight="true" outlineLevel="0" collapsed="false">
      <c r="A4211" s="15" t="n">
        <v>3</v>
      </c>
      <c r="B4211" s="16" t="n">
        <v>46301</v>
      </c>
      <c r="C4211" s="16" t="n">
        <v>46304</v>
      </c>
      <c r="D4211" s="15" t="n">
        <v>1615</v>
      </c>
      <c r="E4211" s="1" t="s">
        <v>143</v>
      </c>
      <c r="F4211" s="15" t="n">
        <v>34</v>
      </c>
      <c r="G4211" s="1" t="s">
        <v>34</v>
      </c>
      <c r="H4211" s="15" t="n">
        <v>2110405</v>
      </c>
      <c r="I4211" s="1" t="s">
        <v>35</v>
      </c>
      <c r="J4211" s="15" t="n">
        <v>1810392</v>
      </c>
      <c r="L4211" s="15" t="n">
        <v>275454</v>
      </c>
      <c r="M4211" s="1" t="s">
        <v>36</v>
      </c>
      <c r="N4211" s="1" t="s">
        <v>37</v>
      </c>
      <c r="P4211" s="15" t="n">
        <v>167</v>
      </c>
      <c r="Q4211" s="1" t="s">
        <v>45</v>
      </c>
      <c r="R4211" s="1" t="s">
        <v>49</v>
      </c>
      <c r="S4211" s="15" t="n">
        <v>1130101</v>
      </c>
      <c r="T4211" s="1" t="s">
        <v>50</v>
      </c>
      <c r="U4211" s="17" t="n">
        <v>215</v>
      </c>
      <c r="W4211" s="17" t="n">
        <v>0</v>
      </c>
      <c r="X4211" s="1" t="s">
        <v>2098</v>
      </c>
      <c r="Z4211" s="1" t="str">
        <f aca="false">IF($T4211="","",IFERROR(INDEX('Resumo Grupos'!$AC$3:$AC$200,MATCH($T4211,'Resumo Grupos'!$AB$3:$AB$200,0)),"n/d"))</f>
        <v>Mercadoria</v>
      </c>
      <c r="AA4211" s="1" t="str">
        <f aca="false">IF($T4211="","",IF(COUNTIF('Resumo Grupos'!$AE$3:$AE$40,$T4211)&gt;0,"NAO","SIM"))</f>
        <v>SIM</v>
      </c>
      <c r="AB4211" s="1"/>
      <c r="AC4211" s="1"/>
    </row>
    <row r="4212" customFormat="false" ht="12.75" hidden="false" customHeight="true" outlineLevel="0" collapsed="false">
      <c r="A4212" s="15" t="n">
        <v>3</v>
      </c>
      <c r="B4212" s="16" t="n">
        <v>46301</v>
      </c>
      <c r="C4212" s="16" t="n">
        <v>46304</v>
      </c>
      <c r="D4212" s="15" t="n">
        <v>1615</v>
      </c>
      <c r="E4212" s="1" t="s">
        <v>143</v>
      </c>
      <c r="F4212" s="15" t="n">
        <v>34</v>
      </c>
      <c r="G4212" s="1" t="s">
        <v>34</v>
      </c>
      <c r="H4212" s="15" t="n">
        <v>2110405</v>
      </c>
      <c r="I4212" s="1" t="s">
        <v>35</v>
      </c>
      <c r="J4212" s="15" t="n">
        <v>1810393</v>
      </c>
      <c r="L4212" s="15" t="n">
        <v>15483</v>
      </c>
      <c r="M4212" s="1" t="s">
        <v>36</v>
      </c>
      <c r="N4212" s="1" t="s">
        <v>37</v>
      </c>
      <c r="P4212" s="15" t="n">
        <v>167</v>
      </c>
      <c r="Q4212" s="1" t="s">
        <v>45</v>
      </c>
      <c r="R4212" s="1" t="s">
        <v>49</v>
      </c>
      <c r="S4212" s="15" t="n">
        <v>1130101</v>
      </c>
      <c r="T4212" s="1" t="s">
        <v>50</v>
      </c>
      <c r="U4212" s="17" t="n">
        <v>300</v>
      </c>
      <c r="W4212" s="17" t="n">
        <v>0</v>
      </c>
      <c r="X4212" s="1" t="s">
        <v>3268</v>
      </c>
      <c r="Z4212" s="1" t="str">
        <f aca="false">IF($T4212="","",IFERROR(INDEX('Resumo Grupos'!$AC$3:$AC$200,MATCH($T4212,'Resumo Grupos'!$AB$3:$AB$200,0)),"n/d"))</f>
        <v>Mercadoria</v>
      </c>
      <c r="AA4212" s="1" t="str">
        <f aca="false">IF($T4212="","",IF(COUNTIF('Resumo Grupos'!$AE$3:$AE$40,$T4212)&gt;0,"NAO","SIM"))</f>
        <v>SIM</v>
      </c>
      <c r="AB4212" s="1" t="str">
        <f aca="false">IFERROR(INDEX('Mov Entradas (Rel 10497)'!$L:$L,MATCH(AC4212,'Mov Entradas (Rel 10497)'!$I:$I,0)),"nao encontrado")</f>
        <v>MACA FUJI KG</v>
      </c>
      <c r="AC4212" s="1" t="n">
        <v>15483</v>
      </c>
    </row>
    <row r="4213" customFormat="false" ht="12.75" hidden="false" customHeight="true" outlineLevel="0" collapsed="false">
      <c r="A4213" s="15" t="n">
        <v>3</v>
      </c>
      <c r="B4213" s="16" t="n">
        <v>46297</v>
      </c>
      <c r="C4213" s="16" t="n">
        <v>46304</v>
      </c>
      <c r="D4213" s="15" t="n">
        <v>489</v>
      </c>
      <c r="E4213" s="1" t="s">
        <v>186</v>
      </c>
      <c r="F4213" s="15" t="n">
        <v>34</v>
      </c>
      <c r="G4213" s="1" t="s">
        <v>34</v>
      </c>
      <c r="H4213" s="15" t="n">
        <v>2110405</v>
      </c>
      <c r="I4213" s="1" t="s">
        <v>35</v>
      </c>
      <c r="J4213" s="15" t="n">
        <v>1793342</v>
      </c>
      <c r="L4213" s="15" t="n">
        <v>273009</v>
      </c>
      <c r="M4213" s="1" t="s">
        <v>36</v>
      </c>
      <c r="N4213" s="1" t="s">
        <v>37</v>
      </c>
      <c r="P4213" s="15" t="n">
        <v>167</v>
      </c>
      <c r="Q4213" s="1" t="s">
        <v>45</v>
      </c>
      <c r="R4213" s="1" t="s">
        <v>49</v>
      </c>
      <c r="S4213" s="15" t="n">
        <v>1130101</v>
      </c>
      <c r="T4213" s="1" t="s">
        <v>50</v>
      </c>
      <c r="U4213" s="17" t="n">
        <v>800</v>
      </c>
      <c r="W4213" s="17" t="n">
        <v>0</v>
      </c>
      <c r="X4213" s="1" t="s">
        <v>3269</v>
      </c>
      <c r="Z4213" s="1" t="str">
        <f aca="false">IF($T4213="","",IFERROR(INDEX('Resumo Grupos'!$AC$3:$AC$200,MATCH($T4213,'Resumo Grupos'!$AB$3:$AB$200,0)),"n/d"))</f>
        <v>Mercadoria</v>
      </c>
      <c r="AA4213" s="1" t="str">
        <f aca="false">IF($T4213="","",IF(COUNTIF('Resumo Grupos'!$AE$3:$AE$40,$T4213)&gt;0,"NAO","SIM"))</f>
        <v>SIM</v>
      </c>
      <c r="AB4213" s="1"/>
      <c r="AC4213" s="1"/>
    </row>
    <row r="4214" customFormat="false" ht="12.75" hidden="false" customHeight="true" outlineLevel="0" collapsed="false">
      <c r="A4214" s="15" t="n">
        <v>3</v>
      </c>
      <c r="B4214" s="16" t="n">
        <v>46275</v>
      </c>
      <c r="C4214" s="16" t="n">
        <v>46304</v>
      </c>
      <c r="D4214" s="15" t="n">
        <v>1608</v>
      </c>
      <c r="E4214" s="1" t="s">
        <v>65</v>
      </c>
      <c r="F4214" s="15" t="n">
        <v>24</v>
      </c>
      <c r="G4214" s="1" t="s">
        <v>47</v>
      </c>
      <c r="H4214" s="15" t="n">
        <v>2110405</v>
      </c>
      <c r="I4214" s="1" t="s">
        <v>35</v>
      </c>
      <c r="J4214" s="15" t="n">
        <v>1702072</v>
      </c>
      <c r="L4214" s="15" t="n">
        <v>17277053</v>
      </c>
      <c r="M4214" s="1" t="s">
        <v>36</v>
      </c>
      <c r="N4214" s="1" t="s">
        <v>37</v>
      </c>
      <c r="P4214" s="15" t="n">
        <v>167</v>
      </c>
      <c r="Q4214" s="1" t="s">
        <v>45</v>
      </c>
      <c r="R4214" s="1" t="s">
        <v>49</v>
      </c>
      <c r="S4214" s="15" t="n">
        <v>1130101</v>
      </c>
      <c r="T4214" s="1" t="s">
        <v>50</v>
      </c>
      <c r="U4214" s="17" t="n">
        <v>291.18</v>
      </c>
      <c r="W4214" s="17" t="n">
        <v>0</v>
      </c>
      <c r="X4214" s="1" t="s">
        <v>3270</v>
      </c>
      <c r="Z4214" s="1" t="str">
        <f aca="false">IF($T4214="","",IFERROR(INDEX('Resumo Grupos'!$AC$3:$AC$200,MATCH($T4214,'Resumo Grupos'!$AB$3:$AB$200,0)),"n/d"))</f>
        <v>Mercadoria</v>
      </c>
      <c r="AA4214" s="1" t="str">
        <f aca="false">IF($T4214="","",IF(COUNTIF('Resumo Grupos'!$AE$3:$AE$40,$T4214)&gt;0,"NAO","SIM"))</f>
        <v>SIM</v>
      </c>
      <c r="AB4214" s="1" t="str">
        <f aca="false">IFERROR(INDEX('Mov Entradas (Rel 10497)'!$L:$L,MATCH(AC4214,'Mov Entradas (Rel 10497)'!$I:$I,0)),"nao encontrado")</f>
        <v>SUCO FIT ABACAXI 8G</v>
      </c>
      <c r="AC4214" s="1" t="n">
        <v>1727705</v>
      </c>
    </row>
    <row r="4215" customFormat="false" ht="12.75" hidden="false" customHeight="true" outlineLevel="0" collapsed="false">
      <c r="A4215" s="15" t="n">
        <v>3</v>
      </c>
      <c r="B4215" s="16" t="n">
        <v>46282</v>
      </c>
      <c r="C4215" s="16" t="n">
        <v>46304</v>
      </c>
      <c r="D4215" s="15" t="n">
        <v>1616</v>
      </c>
      <c r="E4215" s="1" t="s">
        <v>889</v>
      </c>
      <c r="F4215" s="15" t="n">
        <v>24</v>
      </c>
      <c r="G4215" s="1" t="s">
        <v>47</v>
      </c>
      <c r="H4215" s="15" t="n">
        <v>2110405</v>
      </c>
      <c r="I4215" s="1" t="s">
        <v>35</v>
      </c>
      <c r="J4215" s="15" t="n">
        <v>1723965</v>
      </c>
      <c r="L4215" s="15" t="n">
        <v>6595282</v>
      </c>
      <c r="M4215" s="1" t="s">
        <v>36</v>
      </c>
      <c r="N4215" s="1" t="s">
        <v>37</v>
      </c>
      <c r="P4215" s="15" t="n">
        <v>167</v>
      </c>
      <c r="Q4215" s="1" t="s">
        <v>45</v>
      </c>
      <c r="R4215" s="1" t="s">
        <v>49</v>
      </c>
      <c r="S4215" s="15" t="n">
        <v>1130101</v>
      </c>
      <c r="T4215" s="1" t="s">
        <v>50</v>
      </c>
      <c r="U4215" s="17" t="n">
        <v>604.07</v>
      </c>
      <c r="W4215" s="17" t="n">
        <v>0</v>
      </c>
      <c r="X4215" s="1" t="s">
        <v>3271</v>
      </c>
      <c r="Z4215" s="1" t="str">
        <f aca="false">IF($T4215="","",IFERROR(INDEX('Resumo Grupos'!$AC$3:$AC$200,MATCH($T4215,'Resumo Grupos'!$AB$3:$AB$200,0)),"n/d"))</f>
        <v>Mercadoria</v>
      </c>
      <c r="AA4215" s="1" t="str">
        <f aca="false">IF($T4215="","",IF(COUNTIF('Resumo Grupos'!$AE$3:$AE$40,$T4215)&gt;0,"NAO","SIM"))</f>
        <v>SIM</v>
      </c>
      <c r="AB4215" s="1" t="str">
        <f aca="false">IFERROR(INDEX('Mov Entradas (Rel 10497)'!$L:$L,MATCH(AC4215,'Mov Entradas (Rel 10497)'!$I:$I,0)),"nao encontrado")</f>
        <v>ESPONJA BRILHUS 1UNI</v>
      </c>
      <c r="AC4215" s="1" t="n">
        <v>659528</v>
      </c>
    </row>
    <row r="4216" customFormat="false" ht="12.75" hidden="false" customHeight="true" outlineLevel="0" collapsed="false">
      <c r="A4216" s="15" t="n">
        <v>3</v>
      </c>
      <c r="B4216" s="16" t="n">
        <v>46296</v>
      </c>
      <c r="C4216" s="16" t="n">
        <v>46304</v>
      </c>
      <c r="D4216" s="15" t="n">
        <v>10063</v>
      </c>
      <c r="E4216" s="1" t="s">
        <v>254</v>
      </c>
      <c r="F4216" s="15" t="n">
        <v>24</v>
      </c>
      <c r="G4216" s="1" t="s">
        <v>47</v>
      </c>
      <c r="H4216" s="15" t="n">
        <v>2110405</v>
      </c>
      <c r="I4216" s="1" t="s">
        <v>35</v>
      </c>
      <c r="J4216" s="15" t="n">
        <v>1793351</v>
      </c>
      <c r="L4216" s="15" t="n">
        <v>2988</v>
      </c>
      <c r="M4216" s="1" t="s">
        <v>36</v>
      </c>
      <c r="N4216" s="1" t="s">
        <v>37</v>
      </c>
      <c r="P4216" s="15" t="n">
        <v>167</v>
      </c>
      <c r="Q4216" s="1" t="s">
        <v>45</v>
      </c>
      <c r="R4216" s="1" t="s">
        <v>49</v>
      </c>
      <c r="S4216" s="15" t="n">
        <v>1130101</v>
      </c>
      <c r="T4216" s="1" t="s">
        <v>50</v>
      </c>
      <c r="U4216" s="17" t="n">
        <v>915</v>
      </c>
      <c r="W4216" s="17" t="n">
        <v>0</v>
      </c>
      <c r="X4216" s="1" t="s">
        <v>3272</v>
      </c>
      <c r="Z4216" s="1" t="str">
        <f aca="false">IF($T4216="","",IFERROR(INDEX('Resumo Grupos'!$AC$3:$AC$200,MATCH($T4216,'Resumo Grupos'!$AB$3:$AB$200,0)),"n/d"))</f>
        <v>Mercadoria</v>
      </c>
      <c r="AA4216" s="1" t="str">
        <f aca="false">IF($T4216="","",IF(COUNTIF('Resumo Grupos'!$AE$3:$AE$40,$T4216)&gt;0,"NAO","SIM"))</f>
        <v>SIM</v>
      </c>
      <c r="AB4216" s="1" t="str">
        <f aca="false">IFERROR(INDEX('Mov Entradas (Rel 10497)'!$L:$L,MATCH(AC4216,'Mov Entradas (Rel 10497)'!$I:$I,0)),"nao encontrado")</f>
        <v>OVOS MARROM UNID</v>
      </c>
      <c r="AC4216" s="1" t="n">
        <v>2988</v>
      </c>
    </row>
    <row r="4217" customFormat="false" ht="12.75" hidden="false" customHeight="true" outlineLevel="0" collapsed="false">
      <c r="A4217" s="15" t="n">
        <v>3</v>
      </c>
      <c r="B4217" s="16" t="n">
        <v>46275</v>
      </c>
      <c r="C4217" s="16" t="n">
        <v>46304</v>
      </c>
      <c r="D4217" s="15" t="n">
        <v>1612</v>
      </c>
      <c r="E4217" s="1" t="s">
        <v>323</v>
      </c>
      <c r="F4217" s="15" t="n">
        <v>24</v>
      </c>
      <c r="G4217" s="1" t="s">
        <v>47</v>
      </c>
      <c r="H4217" s="15" t="n">
        <v>2110405</v>
      </c>
      <c r="I4217" s="1" t="s">
        <v>35</v>
      </c>
      <c r="J4217" s="15" t="n">
        <v>1686499</v>
      </c>
      <c r="L4217" s="15" t="n">
        <v>23176943</v>
      </c>
      <c r="M4217" s="1" t="s">
        <v>36</v>
      </c>
      <c r="N4217" s="1" t="s">
        <v>37</v>
      </c>
      <c r="P4217" s="15" t="n">
        <v>167</v>
      </c>
      <c r="Q4217" s="1" t="s">
        <v>45</v>
      </c>
      <c r="R4217" s="1" t="s">
        <v>49</v>
      </c>
      <c r="S4217" s="15" t="n">
        <v>1130101</v>
      </c>
      <c r="T4217" s="1" t="s">
        <v>50</v>
      </c>
      <c r="U4217" s="17" t="n">
        <v>377.34</v>
      </c>
      <c r="W4217" s="17" t="n">
        <v>0</v>
      </c>
      <c r="X4217" s="1" t="s">
        <v>3273</v>
      </c>
      <c r="Z4217" s="1" t="str">
        <f aca="false">IF($T4217="","",IFERROR(INDEX('Resumo Grupos'!$AC$3:$AC$200,MATCH($T4217,'Resumo Grupos'!$AB$3:$AB$200,0)),"n/d"))</f>
        <v>Mercadoria</v>
      </c>
      <c r="AA4217" s="1" t="str">
        <f aca="false">IF($T4217="","",IF(COUNTIF('Resumo Grupos'!$AE$3:$AE$40,$T4217)&gt;0,"NAO","SIM"))</f>
        <v>SIM</v>
      </c>
      <c r="AB4217" s="1" t="str">
        <f aca="false">IFERROR(INDEX('Mov Entradas (Rel 10497)'!$L:$L,MATCH(AC4217,'Mov Entradas (Rel 10497)'!$I:$I,0)),"nao encontrado")</f>
        <v>OVO KINDER JOY 20G</v>
      </c>
      <c r="AC4217" s="1" t="n">
        <v>2317694</v>
      </c>
    </row>
    <row r="4218" customFormat="false" ht="12.75" hidden="false" customHeight="true" outlineLevel="0" collapsed="false">
      <c r="A4218" s="15" t="n">
        <v>3</v>
      </c>
      <c r="B4218" s="16" t="n">
        <v>46261</v>
      </c>
      <c r="C4218" s="16" t="n">
        <v>46304</v>
      </c>
      <c r="D4218" s="15" t="n">
        <v>10037</v>
      </c>
      <c r="E4218" s="1" t="s">
        <v>466</v>
      </c>
      <c r="F4218" s="15" t="n">
        <v>24</v>
      </c>
      <c r="G4218" s="1" t="s">
        <v>47</v>
      </c>
      <c r="H4218" s="15" t="n">
        <v>2110405</v>
      </c>
      <c r="I4218" s="1" t="s">
        <v>35</v>
      </c>
      <c r="J4218" s="15" t="n">
        <v>1618443</v>
      </c>
      <c r="L4218" s="15" t="n">
        <v>33574</v>
      </c>
      <c r="M4218" s="1" t="s">
        <v>36</v>
      </c>
      <c r="N4218" s="1" t="s">
        <v>37</v>
      </c>
      <c r="P4218" s="15" t="n">
        <v>167</v>
      </c>
      <c r="Q4218" s="1" t="s">
        <v>45</v>
      </c>
      <c r="R4218" s="1" t="s">
        <v>49</v>
      </c>
      <c r="S4218" s="15" t="n">
        <v>1130101</v>
      </c>
      <c r="T4218" s="1" t="s">
        <v>50</v>
      </c>
      <c r="U4218" s="17" t="n">
        <v>457.9</v>
      </c>
      <c r="W4218" s="17" t="n">
        <v>0</v>
      </c>
      <c r="X4218" s="1" t="s">
        <v>3274</v>
      </c>
      <c r="Z4218" s="1" t="str">
        <f aca="false">IF($T4218="","",IFERROR(INDEX('Resumo Grupos'!$AC$3:$AC$200,MATCH($T4218,'Resumo Grupos'!$AB$3:$AB$200,0)),"n/d"))</f>
        <v>Mercadoria</v>
      </c>
      <c r="AA4218" s="1" t="str">
        <f aca="false">IF($T4218="","",IF(COUNTIF('Resumo Grupos'!$AE$3:$AE$40,$T4218)&gt;0,"NAO","SIM"))</f>
        <v>SIM</v>
      </c>
      <c r="AB4218" s="1" t="str">
        <f aca="false">IFERROR(INDEX('Mov Entradas (Rel 10497)'!$L:$L,MATCH(AC4218,'Mov Entradas (Rel 10497)'!$I:$I,0)),"nao encontrado")</f>
        <v>RACAO BOLT CAES KG</v>
      </c>
      <c r="AC4218" s="1" t="n">
        <v>3357</v>
      </c>
    </row>
    <row r="4219" customFormat="false" ht="12.75" hidden="false" customHeight="true" outlineLevel="0" collapsed="false">
      <c r="A4219" s="15" t="n">
        <v>3</v>
      </c>
      <c r="B4219" s="16" t="n">
        <v>46290</v>
      </c>
      <c r="C4219" s="16" t="n">
        <v>46304</v>
      </c>
      <c r="D4219" s="15" t="n">
        <v>1681</v>
      </c>
      <c r="E4219" s="1" t="s">
        <v>1800</v>
      </c>
      <c r="F4219" s="15" t="n">
        <v>24</v>
      </c>
      <c r="G4219" s="1" t="s">
        <v>47</v>
      </c>
      <c r="H4219" s="15" t="n">
        <v>2110405</v>
      </c>
      <c r="I4219" s="1" t="s">
        <v>35</v>
      </c>
      <c r="J4219" s="15" t="n">
        <v>1759073</v>
      </c>
      <c r="L4219" s="15" t="n">
        <v>39907</v>
      </c>
      <c r="M4219" s="1" t="s">
        <v>36</v>
      </c>
      <c r="N4219" s="1" t="s">
        <v>37</v>
      </c>
      <c r="P4219" s="15" t="n">
        <v>167</v>
      </c>
      <c r="Q4219" s="1" t="s">
        <v>45</v>
      </c>
      <c r="R4219" s="1" t="s">
        <v>49</v>
      </c>
      <c r="S4219" s="15" t="n">
        <v>1130101</v>
      </c>
      <c r="T4219" s="1" t="s">
        <v>50</v>
      </c>
      <c r="U4219" s="17" t="n">
        <v>1380.66</v>
      </c>
      <c r="W4219" s="17" t="n">
        <v>0</v>
      </c>
      <c r="X4219" s="1" t="s">
        <v>3275</v>
      </c>
      <c r="Z4219" s="1" t="str">
        <f aca="false">IF($T4219="","",IFERROR(INDEX('Resumo Grupos'!$AC$3:$AC$200,MATCH($T4219,'Resumo Grupos'!$AB$3:$AB$200,0)),"n/d"))</f>
        <v>Mercadoria</v>
      </c>
      <c r="AA4219" s="1" t="str">
        <f aca="false">IF($T4219="","",IF(COUNTIF('Resumo Grupos'!$AE$3:$AE$40,$T4219)&gt;0,"NAO","SIM"))</f>
        <v>SIM</v>
      </c>
      <c r="AB4219" s="1" t="str">
        <f aca="false">IFERROR(INDEX('Mov Entradas (Rel 10497)'!$L:$L,MATCH(AC4219,'Mov Entradas (Rel 10497)'!$I:$I,0)),"nao encontrado")</f>
        <v>AGUA SANI BRILUX1L</v>
      </c>
      <c r="AC4219" s="1" t="n">
        <v>39907</v>
      </c>
    </row>
    <row r="4220" customFormat="false" ht="12.75" hidden="false" customHeight="true" outlineLevel="0" collapsed="false">
      <c r="A4220" s="15" t="n">
        <v>3</v>
      </c>
      <c r="B4220" s="16" t="n">
        <v>46281</v>
      </c>
      <c r="C4220" s="16" t="n">
        <v>46304</v>
      </c>
      <c r="D4220" s="15" t="n">
        <v>1699</v>
      </c>
      <c r="E4220" s="1" t="s">
        <v>88</v>
      </c>
      <c r="F4220" s="15" t="n">
        <v>24</v>
      </c>
      <c r="G4220" s="1" t="s">
        <v>47</v>
      </c>
      <c r="H4220" s="15" t="n">
        <v>2110405</v>
      </c>
      <c r="I4220" s="1" t="s">
        <v>35</v>
      </c>
      <c r="J4220" s="15" t="n">
        <v>1715980</v>
      </c>
      <c r="L4220" s="15" t="n">
        <v>3144782</v>
      </c>
      <c r="M4220" s="1" t="s">
        <v>36</v>
      </c>
      <c r="N4220" s="1" t="s">
        <v>37</v>
      </c>
      <c r="P4220" s="15" t="n">
        <v>167</v>
      </c>
      <c r="Q4220" s="1" t="s">
        <v>45</v>
      </c>
      <c r="R4220" s="1" t="s">
        <v>49</v>
      </c>
      <c r="S4220" s="15" t="n">
        <v>1130101</v>
      </c>
      <c r="T4220" s="1" t="s">
        <v>50</v>
      </c>
      <c r="U4220" s="17" t="n">
        <v>626.77</v>
      </c>
      <c r="W4220" s="17" t="n">
        <v>0</v>
      </c>
      <c r="X4220" s="1" t="s">
        <v>3276</v>
      </c>
      <c r="Z4220" s="1" t="str">
        <f aca="false">IF($T4220="","",IFERROR(INDEX('Resumo Grupos'!$AC$3:$AC$200,MATCH($T4220,'Resumo Grupos'!$AB$3:$AB$200,0)),"n/d"))</f>
        <v>Mercadoria</v>
      </c>
      <c r="AA4220" s="1" t="str">
        <f aca="false">IF($T4220="","",IF(COUNTIF('Resumo Grupos'!$AE$3:$AE$40,$T4220)&gt;0,"NAO","SIM"))</f>
        <v>SIM</v>
      </c>
      <c r="AB4220" s="1" t="str">
        <f aca="false">IFERROR(INDEX('Mov Entradas (Rel 10497)'!$L:$L,MATCH(AC4220,'Mov Entradas (Rel 10497)'!$I:$I,0)),"nao encontrado")</f>
        <v>SUCO JANDAIA GOIABA 500ML</v>
      </c>
      <c r="AC4220" s="1" t="n">
        <v>314478</v>
      </c>
    </row>
    <row r="4221" customFormat="false" ht="12.75" hidden="false" customHeight="true" outlineLevel="0" collapsed="false">
      <c r="A4221" s="15" t="n">
        <v>3</v>
      </c>
      <c r="B4221" s="16" t="n">
        <v>46184</v>
      </c>
      <c r="C4221" s="16" t="n">
        <v>46304</v>
      </c>
      <c r="D4221" s="15" t="n">
        <v>1611</v>
      </c>
      <c r="E4221" s="1" t="s">
        <v>591</v>
      </c>
      <c r="F4221" s="15" t="n">
        <v>24</v>
      </c>
      <c r="G4221" s="1" t="s">
        <v>47</v>
      </c>
      <c r="H4221" s="15" t="n">
        <v>2110101</v>
      </c>
      <c r="I4221" s="1" t="s">
        <v>48</v>
      </c>
      <c r="J4221" s="15" t="n">
        <v>1239691</v>
      </c>
      <c r="L4221" s="15" t="n">
        <v>17714754</v>
      </c>
      <c r="M4221" s="1" t="s">
        <v>36</v>
      </c>
      <c r="N4221" s="1" t="s">
        <v>37</v>
      </c>
      <c r="P4221" s="15" t="n">
        <v>128</v>
      </c>
      <c r="Q4221" s="1" t="s">
        <v>38</v>
      </c>
      <c r="R4221" s="1" t="s">
        <v>49</v>
      </c>
      <c r="S4221" s="15" t="n">
        <v>1130101</v>
      </c>
      <c r="T4221" s="1" t="s">
        <v>50</v>
      </c>
      <c r="U4221" s="17" t="n">
        <v>1718.76</v>
      </c>
      <c r="W4221" s="17" t="n">
        <v>0</v>
      </c>
      <c r="X4221" s="1" t="s">
        <v>3277</v>
      </c>
      <c r="Z4221" s="1" t="str">
        <f aca="false">IF($T4221="","",IFERROR(INDEX('Resumo Grupos'!$AC$3:$AC$200,MATCH($T4221,'Resumo Grupos'!$AB$3:$AB$200,0)),"n/d"))</f>
        <v>Mercadoria</v>
      </c>
      <c r="AA4221" s="1" t="str">
        <f aca="false">IF($T4221="","",IF(COUNTIF('Resumo Grupos'!$AE$3:$AE$40,$T4221)&gt;0,"NAO","SIM"))</f>
        <v>SIM</v>
      </c>
      <c r="AB4221" s="1" t="str">
        <f aca="false">IFERROR(INDEX('Mov Entradas (Rel 10497)'!$L:$L,MATCH(AC4221,'Mov Entradas (Rel 10497)'!$I:$I,0)),"nao encontrado")</f>
        <v>SAND H COL PRT 43/44</v>
      </c>
      <c r="AC4221" s="1" t="n">
        <v>1771475</v>
      </c>
    </row>
    <row r="4222" customFormat="false" ht="12.75" hidden="false" customHeight="true" outlineLevel="0" collapsed="false">
      <c r="A4222" s="15" t="n">
        <v>3</v>
      </c>
      <c r="B4222" s="16" t="n">
        <v>46269</v>
      </c>
      <c r="C4222" s="16" t="n">
        <v>46304</v>
      </c>
      <c r="D4222" s="15" t="n">
        <v>616</v>
      </c>
      <c r="E4222" s="1" t="s">
        <v>2881</v>
      </c>
      <c r="F4222" s="15" t="n">
        <v>24</v>
      </c>
      <c r="G4222" s="1" t="s">
        <v>47</v>
      </c>
      <c r="H4222" s="15" t="n">
        <v>2110405</v>
      </c>
      <c r="I4222" s="1" t="s">
        <v>35</v>
      </c>
      <c r="J4222" s="15" t="n">
        <v>1653134</v>
      </c>
      <c r="L4222" s="15" t="n">
        <v>3755964</v>
      </c>
      <c r="M4222" s="1" t="s">
        <v>36</v>
      </c>
      <c r="N4222" s="1" t="s">
        <v>37</v>
      </c>
      <c r="P4222" s="15" t="n">
        <v>167</v>
      </c>
      <c r="Q4222" s="1" t="s">
        <v>45</v>
      </c>
      <c r="R4222" s="1" t="s">
        <v>49</v>
      </c>
      <c r="S4222" s="15" t="n">
        <v>1130101</v>
      </c>
      <c r="T4222" s="1" t="s">
        <v>50</v>
      </c>
      <c r="U4222" s="17" t="n">
        <v>375.44</v>
      </c>
      <c r="W4222" s="17" t="n">
        <v>0</v>
      </c>
      <c r="X4222" s="1" t="s">
        <v>3278</v>
      </c>
      <c r="Z4222" s="1" t="str">
        <f aca="false">IF($T4222="","",IFERROR(INDEX('Resumo Grupos'!$AC$3:$AC$200,MATCH($T4222,'Resumo Grupos'!$AB$3:$AB$200,0)),"n/d"))</f>
        <v>Mercadoria</v>
      </c>
      <c r="AA4222" s="1" t="str">
        <f aca="false">IF($T4222="","",IF(COUNTIF('Resumo Grupos'!$AE$3:$AE$40,$T4222)&gt;0,"NAO","SIM"))</f>
        <v>SIM</v>
      </c>
      <c r="AB4222" s="1" t="str">
        <f aca="false">IFERROR(INDEX('Mov Entradas (Rel 10497)'!$L:$L,MATCH(AC4222,'Mov Entradas (Rel 10497)'!$I:$I,0)),"nao encontrado")</f>
        <v>ANELINATUPY PRETO</v>
      </c>
      <c r="AC4222" s="1" t="n">
        <v>320421</v>
      </c>
    </row>
    <row r="4223" customFormat="false" ht="12.75" hidden="false" customHeight="true" outlineLevel="0" collapsed="false">
      <c r="A4223" s="15" t="n">
        <v>3</v>
      </c>
      <c r="B4223" s="16" t="n">
        <v>46269</v>
      </c>
      <c r="C4223" s="16" t="n">
        <v>46304</v>
      </c>
      <c r="D4223" s="15" t="n">
        <v>616</v>
      </c>
      <c r="E4223" s="1" t="s">
        <v>2881</v>
      </c>
      <c r="F4223" s="15" t="n">
        <v>24</v>
      </c>
      <c r="G4223" s="1" t="s">
        <v>47</v>
      </c>
      <c r="H4223" s="15" t="n">
        <v>2110405</v>
      </c>
      <c r="I4223" s="1" t="s">
        <v>35</v>
      </c>
      <c r="J4223" s="15" t="n">
        <v>1653158</v>
      </c>
      <c r="L4223" s="15" t="n">
        <v>3756444</v>
      </c>
      <c r="M4223" s="1" t="s">
        <v>36</v>
      </c>
      <c r="N4223" s="1" t="s">
        <v>37</v>
      </c>
      <c r="P4223" s="15" t="n">
        <v>167</v>
      </c>
      <c r="Q4223" s="1" t="s">
        <v>45</v>
      </c>
      <c r="R4223" s="1" t="s">
        <v>49</v>
      </c>
      <c r="S4223" s="15" t="n">
        <v>1130101</v>
      </c>
      <c r="T4223" s="1" t="s">
        <v>50</v>
      </c>
      <c r="U4223" s="17" t="n">
        <v>663.21</v>
      </c>
      <c r="W4223" s="17" t="n">
        <v>0</v>
      </c>
      <c r="X4223" s="1" t="s">
        <v>3279</v>
      </c>
      <c r="Z4223" s="1" t="str">
        <f aca="false">IF($T4223="","",IFERROR(INDEX('Resumo Grupos'!$AC$3:$AC$200,MATCH($T4223,'Resumo Grupos'!$AB$3:$AB$200,0)),"n/d"))</f>
        <v>Mercadoria</v>
      </c>
      <c r="AA4223" s="1" t="str">
        <f aca="false">IF($T4223="","",IF(COUNTIF('Resumo Grupos'!$AE$3:$AE$40,$T4223)&gt;0,"NAO","SIM"))</f>
        <v>SIM</v>
      </c>
      <c r="AB4223" s="1" t="str">
        <f aca="false">IFERROR(INDEX('Mov Entradas (Rel 10497)'!$L:$L,MATCH(AC4223,'Mov Entradas (Rel 10497)'!$I:$I,0)),"nao encontrado")</f>
        <v>COLA DE ISOPOR POLAR</v>
      </c>
      <c r="AC4223" s="1" t="n">
        <v>320422</v>
      </c>
    </row>
    <row r="4224" customFormat="false" ht="12.75" hidden="false" customHeight="true" outlineLevel="0" collapsed="false">
      <c r="A4224" s="15" t="n">
        <v>3</v>
      </c>
      <c r="B4224" s="16" t="n">
        <v>46283</v>
      </c>
      <c r="C4224" s="16" t="n">
        <v>46304</v>
      </c>
      <c r="D4224" s="15" t="n">
        <v>1740</v>
      </c>
      <c r="E4224" s="1" t="s">
        <v>207</v>
      </c>
      <c r="F4224" s="15" t="n">
        <v>24</v>
      </c>
      <c r="G4224" s="1" t="s">
        <v>47</v>
      </c>
      <c r="H4224" s="15" t="n">
        <v>2110405</v>
      </c>
      <c r="I4224" s="1" t="s">
        <v>35</v>
      </c>
      <c r="J4224" s="15" t="n">
        <v>1735658</v>
      </c>
      <c r="L4224" s="15" t="n">
        <v>12724082</v>
      </c>
      <c r="M4224" s="1" t="s">
        <v>36</v>
      </c>
      <c r="N4224" s="1" t="s">
        <v>37</v>
      </c>
      <c r="P4224" s="15" t="n">
        <v>167</v>
      </c>
      <c r="Q4224" s="1" t="s">
        <v>45</v>
      </c>
      <c r="R4224" s="1" t="s">
        <v>49</v>
      </c>
      <c r="S4224" s="15" t="n">
        <v>1130101</v>
      </c>
      <c r="T4224" s="1" t="s">
        <v>50</v>
      </c>
      <c r="U4224" s="17" t="n">
        <v>589.4</v>
      </c>
      <c r="W4224" s="17" t="n">
        <v>0</v>
      </c>
      <c r="X4224" s="1" t="s">
        <v>3280</v>
      </c>
      <c r="Z4224" s="1" t="str">
        <f aca="false">IF($T4224="","",IFERROR(INDEX('Resumo Grupos'!$AC$3:$AC$200,MATCH($T4224,'Resumo Grupos'!$AB$3:$AB$200,0)),"n/d"))</f>
        <v>Mercadoria</v>
      </c>
      <c r="AA4224" s="1" t="str">
        <f aca="false">IF($T4224="","",IF(COUNTIF('Resumo Grupos'!$AE$3:$AE$40,$T4224)&gt;0,"NAO","SIM"))</f>
        <v>SIM</v>
      </c>
      <c r="AB4224" s="1" t="str">
        <f aca="false">IFERROR(INDEX('Mov Entradas (Rel 10497)'!$L:$L,MATCH(AC4224,'Mov Entradas (Rel 10497)'!$I:$I,0)),"nao encontrado")</f>
        <v>LINGUI DE FRANGO KG</v>
      </c>
      <c r="AC4224" s="1" t="n">
        <v>1272408</v>
      </c>
    </row>
    <row r="4225" customFormat="false" ht="12.75" hidden="false" customHeight="true" outlineLevel="0" collapsed="false">
      <c r="A4225" s="15" t="n">
        <v>3</v>
      </c>
      <c r="B4225" s="16" t="n">
        <v>46301</v>
      </c>
      <c r="C4225" s="16" t="n">
        <v>46304</v>
      </c>
      <c r="D4225" s="15" t="n">
        <v>42</v>
      </c>
      <c r="E4225" s="1" t="s">
        <v>93</v>
      </c>
      <c r="F4225" s="15" t="n">
        <v>34</v>
      </c>
      <c r="G4225" s="1" t="s">
        <v>34</v>
      </c>
      <c r="H4225" s="15" t="n">
        <v>2110101</v>
      </c>
      <c r="I4225" s="1" t="s">
        <v>48</v>
      </c>
      <c r="J4225" s="15" t="n">
        <v>1810378</v>
      </c>
      <c r="L4225" s="15" t="n">
        <v>4713</v>
      </c>
      <c r="M4225" s="1" t="s">
        <v>36</v>
      </c>
      <c r="N4225" s="1" t="s">
        <v>67</v>
      </c>
      <c r="P4225" s="15" t="n">
        <v>167</v>
      </c>
      <c r="Q4225" s="1" t="s">
        <v>45</v>
      </c>
      <c r="R4225" s="1" t="s">
        <v>49</v>
      </c>
      <c r="S4225" s="15" t="n">
        <v>1130101</v>
      </c>
      <c r="T4225" s="1" t="s">
        <v>50</v>
      </c>
      <c r="U4225" s="17" t="n">
        <v>1834</v>
      </c>
      <c r="W4225" s="17" t="n">
        <v>0</v>
      </c>
      <c r="X4225" s="1" t="s">
        <v>1349</v>
      </c>
      <c r="Z4225" s="1" t="str">
        <f aca="false">IF($T4225="","",IFERROR(INDEX('Resumo Grupos'!$AC$3:$AC$200,MATCH($T4225,'Resumo Grupos'!$AB$3:$AB$200,0)),"n/d"))</f>
        <v>Mercadoria</v>
      </c>
      <c r="AA4225" s="1" t="str">
        <f aca="false">IF($T4225="","",IF(COUNTIF('Resumo Grupos'!$AE$3:$AE$40,$T4225)&gt;0,"NAO","SIM"))</f>
        <v>SIM</v>
      </c>
      <c r="AB4225" s="1"/>
      <c r="AC4225" s="1"/>
    </row>
    <row r="4226" customFormat="false" ht="12.75" hidden="false" customHeight="true" outlineLevel="0" collapsed="false">
      <c r="A4226" s="15" t="n">
        <v>3</v>
      </c>
      <c r="B4226" s="16" t="n">
        <v>46281</v>
      </c>
      <c r="C4226" s="16" t="n">
        <v>46304</v>
      </c>
      <c r="D4226" s="15" t="n">
        <v>10017</v>
      </c>
      <c r="E4226" s="1" t="s">
        <v>432</v>
      </c>
      <c r="F4226" s="15" t="n">
        <v>24</v>
      </c>
      <c r="G4226" s="1" t="s">
        <v>47</v>
      </c>
      <c r="H4226" s="15" t="n">
        <v>2110405</v>
      </c>
      <c r="I4226" s="1" t="s">
        <v>35</v>
      </c>
      <c r="J4226" s="15" t="n">
        <v>1735442</v>
      </c>
      <c r="L4226" s="15" t="n">
        <v>1966321</v>
      </c>
      <c r="M4226" s="1" t="s">
        <v>36</v>
      </c>
      <c r="N4226" s="1" t="s">
        <v>37</v>
      </c>
      <c r="P4226" s="15" t="n">
        <v>167</v>
      </c>
      <c r="Q4226" s="1" t="s">
        <v>45</v>
      </c>
      <c r="R4226" s="1" t="s">
        <v>49</v>
      </c>
      <c r="S4226" s="15" t="n">
        <v>1130101</v>
      </c>
      <c r="T4226" s="1" t="s">
        <v>50</v>
      </c>
      <c r="U4226" s="17" t="n">
        <v>943.78</v>
      </c>
      <c r="W4226" s="17" t="n">
        <v>0</v>
      </c>
      <c r="X4226" s="1" t="s">
        <v>3281</v>
      </c>
      <c r="Z4226" s="1" t="str">
        <f aca="false">IF($T4226="","",IFERROR(INDEX('Resumo Grupos'!$AC$3:$AC$200,MATCH($T4226,'Resumo Grupos'!$AB$3:$AB$200,0)),"n/d"))</f>
        <v>Mercadoria</v>
      </c>
      <c r="AA4226" s="1" t="str">
        <f aca="false">IF($T4226="","",IF(COUNTIF('Resumo Grupos'!$AE$3:$AE$40,$T4226)&gt;0,"NAO","SIM"))</f>
        <v>SIM</v>
      </c>
      <c r="AB4226" s="1" t="str">
        <f aca="false">IFERROR(INDEX('Mov Entradas (Rel 10497)'!$L:$L,MATCH(AC4226,'Mov Entradas (Rel 10497)'!$I:$I,0)),"nao encontrado")</f>
        <v>DETE LIMP ECONO 500M</v>
      </c>
      <c r="AC4226" s="1" t="n">
        <v>196632</v>
      </c>
    </row>
    <row r="4227" customFormat="false" ht="12.75" hidden="false" customHeight="true" outlineLevel="0" collapsed="false">
      <c r="A4227" s="15" t="n">
        <v>3</v>
      </c>
      <c r="B4227" s="16" t="n">
        <v>46283</v>
      </c>
      <c r="C4227" s="16" t="n">
        <v>46304</v>
      </c>
      <c r="D4227" s="15" t="n">
        <v>1624</v>
      </c>
      <c r="E4227" s="1" t="s">
        <v>274</v>
      </c>
      <c r="F4227" s="15" t="n">
        <v>24</v>
      </c>
      <c r="G4227" s="1" t="s">
        <v>47</v>
      </c>
      <c r="H4227" s="15" t="n">
        <v>2110405</v>
      </c>
      <c r="I4227" s="1" t="s">
        <v>35</v>
      </c>
      <c r="J4227" s="15" t="n">
        <v>1736230</v>
      </c>
      <c r="L4227" s="15" t="n">
        <v>6746641</v>
      </c>
      <c r="M4227" s="1" t="s">
        <v>36</v>
      </c>
      <c r="N4227" s="1" t="s">
        <v>37</v>
      </c>
      <c r="P4227" s="15" t="n">
        <v>167</v>
      </c>
      <c r="Q4227" s="1" t="s">
        <v>45</v>
      </c>
      <c r="R4227" s="1" t="s">
        <v>49</v>
      </c>
      <c r="S4227" s="15" t="n">
        <v>1130101</v>
      </c>
      <c r="T4227" s="1" t="s">
        <v>50</v>
      </c>
      <c r="U4227" s="17" t="n">
        <v>650.09</v>
      </c>
      <c r="W4227" s="17" t="n">
        <v>0</v>
      </c>
      <c r="X4227" s="1" t="s">
        <v>3282</v>
      </c>
      <c r="Z4227" s="1" t="str">
        <f aca="false">IF($T4227="","",IFERROR(INDEX('Resumo Grupos'!$AC$3:$AC$200,MATCH($T4227,'Resumo Grupos'!$AB$3:$AB$200,0)),"n/d"))</f>
        <v>Mercadoria</v>
      </c>
      <c r="AA4227" s="1" t="str">
        <f aca="false">IF($T4227="","",IF(COUNTIF('Resumo Grupos'!$AE$3:$AE$40,$T4227)&gt;0,"NAO","SIM"))</f>
        <v>SIM</v>
      </c>
      <c r="AB4227" s="1" t="str">
        <f aca="false">IFERROR(INDEX('Mov Entradas (Rel 10497)'!$L:$L,MATCH(AC4227,'Mov Entradas (Rel 10497)'!$I:$I,0)),"nao encontrado")</f>
        <v>LEPECID BR SPRAY 475</v>
      </c>
      <c r="AC4227" s="1" t="n">
        <v>674664</v>
      </c>
    </row>
    <row r="4228" customFormat="false" ht="12.75" hidden="false" customHeight="true" outlineLevel="0" collapsed="false">
      <c r="A4228" s="15" t="n">
        <v>3</v>
      </c>
      <c r="B4228" s="16" t="n">
        <v>46284</v>
      </c>
      <c r="C4228" s="16" t="n">
        <v>46305</v>
      </c>
      <c r="D4228" s="15" t="n">
        <v>1695</v>
      </c>
      <c r="E4228" s="1" t="s">
        <v>312</v>
      </c>
      <c r="F4228" s="15" t="n">
        <v>24</v>
      </c>
      <c r="G4228" s="1" t="s">
        <v>47</v>
      </c>
      <c r="H4228" s="15" t="n">
        <v>2110405</v>
      </c>
      <c r="I4228" s="1" t="s">
        <v>35</v>
      </c>
      <c r="J4228" s="15" t="n">
        <v>1734147</v>
      </c>
      <c r="L4228" s="15" t="n">
        <v>206393</v>
      </c>
      <c r="M4228" s="1" t="s">
        <v>36</v>
      </c>
      <c r="N4228" s="1" t="s">
        <v>37</v>
      </c>
      <c r="P4228" s="15" t="n">
        <v>167</v>
      </c>
      <c r="Q4228" s="1" t="s">
        <v>45</v>
      </c>
      <c r="R4228" s="1" t="s">
        <v>49</v>
      </c>
      <c r="S4228" s="15" t="n">
        <v>1130101</v>
      </c>
      <c r="T4228" s="1" t="s">
        <v>50</v>
      </c>
      <c r="U4228" s="17" t="n">
        <v>1018.36</v>
      </c>
      <c r="W4228" s="17" t="n">
        <v>0</v>
      </c>
      <c r="X4228" s="1" t="s">
        <v>3283</v>
      </c>
      <c r="Z4228" s="1" t="str">
        <f aca="false">IF($T4228="","",IFERROR(INDEX('Resumo Grupos'!$AC$3:$AC$200,MATCH($T4228,'Resumo Grupos'!$AB$3:$AB$200,0)),"n/d"))</f>
        <v>Mercadoria</v>
      </c>
      <c r="AA4228" s="1" t="str">
        <f aca="false">IF($T4228="","",IF(COUNTIF('Resumo Grupos'!$AE$3:$AE$40,$T4228)&gt;0,"NAO","SIM"))</f>
        <v>SIM</v>
      </c>
      <c r="AB4228" s="1" t="str">
        <f aca="false">IFERROR(INDEX('Mov Entradas (Rel 10497)'!$L:$L,MATCH(AC4228,'Mov Entradas (Rel 10497)'!$I:$I,0)),"nao encontrado")</f>
        <v>CAFE KIMINO 250G</v>
      </c>
      <c r="AC4228" s="1" t="n">
        <v>20639</v>
      </c>
    </row>
    <row r="4229" customFormat="false" ht="12.75" hidden="false" customHeight="true" outlineLevel="0" collapsed="false">
      <c r="A4229" s="15" t="n">
        <v>3</v>
      </c>
      <c r="B4229" s="16" t="n">
        <v>46291</v>
      </c>
      <c r="C4229" s="16" t="n">
        <v>46305</v>
      </c>
      <c r="D4229" s="15" t="n">
        <v>1695</v>
      </c>
      <c r="E4229" s="1" t="s">
        <v>312</v>
      </c>
      <c r="F4229" s="15" t="n">
        <v>24</v>
      </c>
      <c r="G4229" s="1" t="s">
        <v>47</v>
      </c>
      <c r="H4229" s="15" t="n">
        <v>2110405</v>
      </c>
      <c r="I4229" s="1" t="s">
        <v>35</v>
      </c>
      <c r="J4229" s="15" t="n">
        <v>1759788</v>
      </c>
      <c r="L4229" s="15" t="n">
        <v>207812</v>
      </c>
      <c r="M4229" s="1" t="s">
        <v>36</v>
      </c>
      <c r="N4229" s="1" t="s">
        <v>37</v>
      </c>
      <c r="P4229" s="15" t="n">
        <v>167</v>
      </c>
      <c r="Q4229" s="1" t="s">
        <v>45</v>
      </c>
      <c r="R4229" s="1" t="s">
        <v>49</v>
      </c>
      <c r="S4229" s="15" t="n">
        <v>1130101</v>
      </c>
      <c r="T4229" s="1" t="s">
        <v>50</v>
      </c>
      <c r="U4229" s="17" t="n">
        <v>906.94</v>
      </c>
      <c r="W4229" s="17" t="n">
        <v>0</v>
      </c>
      <c r="X4229" s="1" t="s">
        <v>3284</v>
      </c>
      <c r="Z4229" s="1" t="str">
        <f aca="false">IF($T4229="","",IFERROR(INDEX('Resumo Grupos'!$AC$3:$AC$200,MATCH($T4229,'Resumo Grupos'!$AB$3:$AB$200,0)),"n/d"))</f>
        <v>Mercadoria</v>
      </c>
      <c r="AA4229" s="1" t="str">
        <f aca="false">IF($T4229="","",IF(COUNTIF('Resumo Grupos'!$AE$3:$AE$40,$T4229)&gt;0,"NAO","SIM"))</f>
        <v>SIM</v>
      </c>
      <c r="AB4229" s="1"/>
      <c r="AC4229" s="1"/>
    </row>
    <row r="4230" customFormat="false" ht="12.75" hidden="false" customHeight="true" outlineLevel="0" collapsed="false">
      <c r="A4230" s="15" t="n">
        <v>3</v>
      </c>
      <c r="B4230" s="16" t="n">
        <v>46298</v>
      </c>
      <c r="C4230" s="16" t="n">
        <v>46305</v>
      </c>
      <c r="D4230" s="15" t="n">
        <v>1695</v>
      </c>
      <c r="E4230" s="1" t="s">
        <v>312</v>
      </c>
      <c r="F4230" s="15" t="n">
        <v>24</v>
      </c>
      <c r="G4230" s="1" t="s">
        <v>47</v>
      </c>
      <c r="H4230" s="15" t="n">
        <v>2110405</v>
      </c>
      <c r="I4230" s="1" t="s">
        <v>35</v>
      </c>
      <c r="J4230" s="15" t="n">
        <v>1796362</v>
      </c>
      <c r="L4230" s="15" t="n">
        <v>209301</v>
      </c>
      <c r="M4230" s="1" t="s">
        <v>36</v>
      </c>
      <c r="N4230" s="1" t="s">
        <v>37</v>
      </c>
      <c r="P4230" s="15" t="n">
        <v>167</v>
      </c>
      <c r="Q4230" s="1" t="s">
        <v>45</v>
      </c>
      <c r="R4230" s="1" t="s">
        <v>49</v>
      </c>
      <c r="S4230" s="15" t="n">
        <v>1130101</v>
      </c>
      <c r="T4230" s="1" t="s">
        <v>50</v>
      </c>
      <c r="U4230" s="17" t="n">
        <v>885.19</v>
      </c>
      <c r="W4230" s="17" t="n">
        <v>0</v>
      </c>
      <c r="X4230" s="1" t="s">
        <v>3285</v>
      </c>
      <c r="Z4230" s="1" t="str">
        <f aca="false">IF($T4230="","",IFERROR(INDEX('Resumo Grupos'!$AC$3:$AC$200,MATCH($T4230,'Resumo Grupos'!$AB$3:$AB$200,0)),"n/d"))</f>
        <v>Mercadoria</v>
      </c>
      <c r="AA4230" s="1" t="str">
        <f aca="false">IF($T4230="","",IF(COUNTIF('Resumo Grupos'!$AE$3:$AE$40,$T4230)&gt;0,"NAO","SIM"))</f>
        <v>SIM</v>
      </c>
      <c r="AB4230" s="1" t="str">
        <f aca="false">IFERROR(INDEX('Mov Entradas (Rel 10497)'!$L:$L,MATCH(AC4230,'Mov Entradas (Rel 10497)'!$I:$I,0)),"nao encontrado")</f>
        <v>AGUA SANITARIA ECONOMICA 1LT</v>
      </c>
      <c r="AC4230" s="1" t="n">
        <v>20930</v>
      </c>
    </row>
    <row r="4231" customFormat="false" ht="12.75" hidden="false" customHeight="true" outlineLevel="0" collapsed="false">
      <c r="A4231" s="15" t="n">
        <v>3</v>
      </c>
      <c r="B4231" s="16" t="n">
        <v>46298</v>
      </c>
      <c r="C4231" s="16" t="n">
        <v>46305</v>
      </c>
      <c r="D4231" s="15" t="n">
        <v>489</v>
      </c>
      <c r="E4231" s="1" t="s">
        <v>186</v>
      </c>
      <c r="F4231" s="15" t="n">
        <v>34</v>
      </c>
      <c r="G4231" s="1" t="s">
        <v>34</v>
      </c>
      <c r="H4231" s="15" t="n">
        <v>2110405</v>
      </c>
      <c r="I4231" s="1" t="s">
        <v>35</v>
      </c>
      <c r="J4231" s="15" t="n">
        <v>1805654</v>
      </c>
      <c r="L4231" s="15" t="n">
        <v>274614</v>
      </c>
      <c r="M4231" s="1" t="s">
        <v>36</v>
      </c>
      <c r="N4231" s="1" t="s">
        <v>37</v>
      </c>
      <c r="P4231" s="15" t="n">
        <v>167</v>
      </c>
      <c r="Q4231" s="1" t="s">
        <v>45</v>
      </c>
      <c r="R4231" s="1" t="s">
        <v>49</v>
      </c>
      <c r="S4231" s="15" t="n">
        <v>1130101</v>
      </c>
      <c r="T4231" s="1" t="s">
        <v>50</v>
      </c>
      <c r="U4231" s="17" t="n">
        <v>480</v>
      </c>
      <c r="W4231" s="17" t="n">
        <v>0</v>
      </c>
      <c r="X4231" s="1" t="s">
        <v>3286</v>
      </c>
      <c r="Z4231" s="1" t="str">
        <f aca="false">IF($T4231="","",IFERROR(INDEX('Resumo Grupos'!$AC$3:$AC$200,MATCH($T4231,'Resumo Grupos'!$AB$3:$AB$200,0)),"n/d"))</f>
        <v>Mercadoria</v>
      </c>
      <c r="AA4231" s="1" t="str">
        <f aca="false">IF($T4231="","",IF(COUNTIF('Resumo Grupos'!$AE$3:$AE$40,$T4231)&gt;0,"NAO","SIM"))</f>
        <v>SIM</v>
      </c>
    </row>
    <row r="4232" customFormat="false" ht="12.75" hidden="false" customHeight="true" outlineLevel="0" collapsed="false">
      <c r="A4232" s="15" t="n">
        <v>3</v>
      </c>
      <c r="B4232" s="16" t="n">
        <v>46276</v>
      </c>
      <c r="C4232" s="16" t="n">
        <v>46305</v>
      </c>
      <c r="D4232" s="15" t="n">
        <v>1608</v>
      </c>
      <c r="E4232" s="1" t="s">
        <v>65</v>
      </c>
      <c r="F4232" s="15" t="n">
        <v>24</v>
      </c>
      <c r="G4232" s="1" t="s">
        <v>47</v>
      </c>
      <c r="H4232" s="15" t="n">
        <v>2110405</v>
      </c>
      <c r="I4232" s="1" t="s">
        <v>35</v>
      </c>
      <c r="J4232" s="15" t="n">
        <v>1705962</v>
      </c>
      <c r="L4232" s="15" t="n">
        <v>17285253</v>
      </c>
      <c r="M4232" s="1" t="s">
        <v>36</v>
      </c>
      <c r="N4232" s="1" t="s">
        <v>37</v>
      </c>
      <c r="P4232" s="15" t="n">
        <v>129</v>
      </c>
      <c r="Q4232" s="1" t="s">
        <v>83</v>
      </c>
      <c r="R4232" s="1" t="s">
        <v>49</v>
      </c>
      <c r="S4232" s="15" t="n">
        <v>1130101</v>
      </c>
      <c r="T4232" s="1" t="s">
        <v>50</v>
      </c>
      <c r="U4232" s="17" t="n">
        <v>1213.57</v>
      </c>
      <c r="W4232" s="17" t="n">
        <v>0</v>
      </c>
      <c r="X4232" s="1" t="s">
        <v>3287</v>
      </c>
      <c r="Z4232" s="1" t="str">
        <f aca="false">IF($T4232="","",IFERROR(INDEX('Resumo Grupos'!$AC$3:$AC$200,MATCH($T4232,'Resumo Grupos'!$AB$3:$AB$200,0)),"n/d"))</f>
        <v>Mercadoria</v>
      </c>
      <c r="AA4232" s="1" t="str">
        <f aca="false">IF($T4232="","",IF(COUNTIF('Resumo Grupos'!$AE$3:$AE$40,$T4232)&gt;0,"NAO","SIM"))</f>
        <v>SIM</v>
      </c>
      <c r="AB4232" s="1" t="str">
        <f aca="false">IFERROR(INDEX('Mov Entradas (Rel 10497)'!$L:$L,MATCH(AC4232,'Mov Entradas (Rel 10497)'!$I:$I,0)),"nao encontrado")</f>
        <v>NISSIN LAMEN SUAVE TOMATE</v>
      </c>
      <c r="AC4232" s="1" t="n">
        <v>1728525</v>
      </c>
    </row>
    <row r="4233" customFormat="false" ht="12.75" hidden="false" customHeight="true" outlineLevel="0" collapsed="false">
      <c r="A4233" s="15" t="n">
        <v>3</v>
      </c>
      <c r="B4233" s="16" t="n">
        <v>46231</v>
      </c>
      <c r="C4233" s="16" t="n">
        <v>46305</v>
      </c>
      <c r="D4233" s="15" t="n">
        <v>1028</v>
      </c>
      <c r="E4233" s="1" t="s">
        <v>427</v>
      </c>
      <c r="F4233" s="15" t="n">
        <v>34</v>
      </c>
      <c r="G4233" s="1" t="s">
        <v>34</v>
      </c>
      <c r="H4233" s="15" t="n">
        <v>2110405</v>
      </c>
      <c r="I4233" s="1" t="s">
        <v>35</v>
      </c>
      <c r="J4233" s="15" t="n">
        <v>1464677</v>
      </c>
      <c r="L4233" s="15" t="n">
        <v>227872</v>
      </c>
      <c r="M4233" s="1" t="s">
        <v>36</v>
      </c>
      <c r="N4233" s="1" t="s">
        <v>37</v>
      </c>
      <c r="P4233" s="15" t="n">
        <v>101</v>
      </c>
      <c r="Q4233" s="1" t="s">
        <v>59</v>
      </c>
      <c r="R4233" s="1" t="s">
        <v>53</v>
      </c>
      <c r="S4233" s="15" t="n">
        <v>4210111</v>
      </c>
      <c r="T4233" s="1" t="s">
        <v>428</v>
      </c>
      <c r="U4233" s="17" t="n">
        <v>5500</v>
      </c>
      <c r="W4233" s="17" t="n">
        <v>0</v>
      </c>
      <c r="X4233" s="1" t="s">
        <v>3288</v>
      </c>
      <c r="Z4233" s="1" t="str">
        <f aca="false">IF($T4233="","",IFERROR(INDEX('Resumo Grupos'!$AC$3:$AC$200,MATCH($T4233,'Resumo Grupos'!$AB$3:$AB$200,0)),"n/d"))</f>
        <v>Despesa</v>
      </c>
      <c r="AA4233" s="1" t="str">
        <f aca="false">IF($T4233="","",IF(COUNTIF('Resumo Grupos'!$AE$3:$AE$40,$T4233)&gt;0,"NAO","SIM"))</f>
        <v>SIM</v>
      </c>
    </row>
    <row r="4234" customFormat="false" ht="12.75" hidden="false" customHeight="true" outlineLevel="0" collapsed="false">
      <c r="A4234" s="15" t="n">
        <v>3</v>
      </c>
      <c r="B4234" s="16" t="n">
        <v>46298</v>
      </c>
      <c r="C4234" s="16" t="n">
        <v>46305</v>
      </c>
      <c r="D4234" s="15" t="n">
        <v>1609</v>
      </c>
      <c r="E4234" s="1" t="s">
        <v>512</v>
      </c>
      <c r="F4234" s="15" t="n">
        <v>24</v>
      </c>
      <c r="G4234" s="1" t="s">
        <v>47</v>
      </c>
      <c r="H4234" s="15" t="n">
        <v>2110405</v>
      </c>
      <c r="I4234" s="1" t="s">
        <v>35</v>
      </c>
      <c r="J4234" s="15" t="n">
        <v>1793560</v>
      </c>
      <c r="L4234" s="15" t="n">
        <v>6203</v>
      </c>
      <c r="M4234" s="1" t="s">
        <v>36</v>
      </c>
      <c r="N4234" s="1" t="s">
        <v>37</v>
      </c>
      <c r="P4234" s="15" t="n">
        <v>167</v>
      </c>
      <c r="Q4234" s="1" t="s">
        <v>45</v>
      </c>
      <c r="R4234" s="1" t="s">
        <v>49</v>
      </c>
      <c r="S4234" s="15" t="n">
        <v>1130101</v>
      </c>
      <c r="T4234" s="1" t="s">
        <v>50</v>
      </c>
      <c r="U4234" s="17" t="n">
        <v>1045.3</v>
      </c>
      <c r="W4234" s="17" t="n">
        <v>0</v>
      </c>
      <c r="X4234" s="1" t="s">
        <v>3289</v>
      </c>
      <c r="Z4234" s="1" t="str">
        <f aca="false">IF($T4234="","",IFERROR(INDEX('Resumo Grupos'!$AC$3:$AC$200,MATCH($T4234,'Resumo Grupos'!$AB$3:$AB$200,0)),"n/d"))</f>
        <v>Mercadoria</v>
      </c>
      <c r="AA4234" s="1" t="str">
        <f aca="false">IF($T4234="","",IF(COUNTIF('Resumo Grupos'!$AE$3:$AE$40,$T4234)&gt;0,"NAO","SIM"))</f>
        <v>SIM</v>
      </c>
      <c r="AB4234" s="1" t="str">
        <f aca="false">IFERROR(INDEX('Mov Entradas (Rel 10497)'!$L:$L,MATCH(AC4234,'Mov Entradas (Rel 10497)'!$I:$I,0)),"nao encontrado")</f>
        <v>SUCO YOFRUT COPO 300</v>
      </c>
      <c r="AC4234" s="1" t="n">
        <v>6203</v>
      </c>
    </row>
    <row r="4235" customFormat="false" ht="12.75" hidden="false" customHeight="true" outlineLevel="0" collapsed="false">
      <c r="A4235" s="15" t="n">
        <v>3</v>
      </c>
      <c r="B4235" s="16" t="n">
        <v>46282</v>
      </c>
      <c r="C4235" s="16" t="n">
        <v>46305</v>
      </c>
      <c r="D4235" s="15" t="n">
        <v>1778</v>
      </c>
      <c r="E4235" s="1" t="s">
        <v>154</v>
      </c>
      <c r="F4235" s="15" t="n">
        <v>24</v>
      </c>
      <c r="G4235" s="1" t="s">
        <v>47</v>
      </c>
      <c r="H4235" s="15" t="n">
        <v>2110405</v>
      </c>
      <c r="I4235" s="1" t="s">
        <v>35</v>
      </c>
      <c r="J4235" s="15" t="n">
        <v>1716192</v>
      </c>
      <c r="L4235" s="15" t="n">
        <v>796218</v>
      </c>
      <c r="M4235" s="1" t="s">
        <v>36</v>
      </c>
      <c r="N4235" s="1" t="s">
        <v>37</v>
      </c>
      <c r="P4235" s="15" t="n">
        <v>167</v>
      </c>
      <c r="Q4235" s="1" t="s">
        <v>45</v>
      </c>
      <c r="R4235" s="1" t="s">
        <v>105</v>
      </c>
      <c r="S4235" s="15" t="n">
        <v>4210207</v>
      </c>
      <c r="T4235" s="1" t="s">
        <v>155</v>
      </c>
      <c r="U4235" s="17" t="n">
        <v>1.79</v>
      </c>
      <c r="W4235" s="17" t="n">
        <v>0</v>
      </c>
      <c r="X4235" s="1" t="s">
        <v>2719</v>
      </c>
      <c r="Z4235" s="1" t="str">
        <f aca="false">IF($T4235="","",IFERROR(INDEX('Resumo Grupos'!$AC$3:$AC$200,MATCH($T4235,'Resumo Grupos'!$AB$3:$AB$200,0)),"n/d"))</f>
        <v>Despesa</v>
      </c>
      <c r="AA4235" s="1" t="str">
        <f aca="false">IF($T4235="","",IF(COUNTIF('Resumo Grupos'!$AE$3:$AE$40,$T4235)&gt;0,"NAO","SIM"))</f>
        <v>SIM</v>
      </c>
      <c r="AB4235" s="1"/>
      <c r="AC4235" s="1"/>
    </row>
    <row r="4236" customFormat="false" ht="12.75" hidden="false" customHeight="true" outlineLevel="0" collapsed="false">
      <c r="A4236" s="15" t="n">
        <v>3</v>
      </c>
      <c r="B4236" s="16" t="n">
        <v>46293</v>
      </c>
      <c r="C4236" s="16" t="n">
        <v>46305</v>
      </c>
      <c r="D4236" s="15" t="n">
        <v>1672</v>
      </c>
      <c r="E4236" s="1" t="s">
        <v>90</v>
      </c>
      <c r="F4236" s="15" t="n">
        <v>24</v>
      </c>
      <c r="G4236" s="1" t="s">
        <v>47</v>
      </c>
      <c r="H4236" s="15" t="n">
        <v>2110405</v>
      </c>
      <c r="I4236" s="1" t="s">
        <v>35</v>
      </c>
      <c r="J4236" s="15" t="n">
        <v>1775057</v>
      </c>
      <c r="L4236" s="15" t="n">
        <v>14628081</v>
      </c>
      <c r="M4236" s="1" t="s">
        <v>36</v>
      </c>
      <c r="N4236" s="1" t="s">
        <v>37</v>
      </c>
      <c r="P4236" s="15" t="n">
        <v>167</v>
      </c>
      <c r="Q4236" s="1" t="s">
        <v>45</v>
      </c>
      <c r="R4236" s="1" t="s">
        <v>49</v>
      </c>
      <c r="S4236" s="15" t="n">
        <v>1130101</v>
      </c>
      <c r="T4236" s="1" t="s">
        <v>50</v>
      </c>
      <c r="U4236" s="17" t="n">
        <v>330.6</v>
      </c>
      <c r="W4236" s="17" t="n">
        <v>0</v>
      </c>
      <c r="X4236" s="1" t="s">
        <v>3290</v>
      </c>
      <c r="Z4236" s="1" t="str">
        <f aca="false">IF($T4236="","",IFERROR(INDEX('Resumo Grupos'!$AC$3:$AC$200,MATCH($T4236,'Resumo Grupos'!$AB$3:$AB$200,0)),"n/d"))</f>
        <v>Mercadoria</v>
      </c>
      <c r="AA4236" s="1" t="str">
        <f aca="false">IF($T4236="","",IF(COUNTIF('Resumo Grupos'!$AE$3:$AE$40,$T4236)&gt;0,"NAO","SIM"))</f>
        <v>SIM</v>
      </c>
      <c r="AB4236" s="1" t="str">
        <f aca="false">IFERROR(INDEX('Mov Entradas (Rel 10497)'!$L:$L,MATCH(AC4236,'Mov Entradas (Rel 10497)'!$I:$I,0)),"nao encontrado")</f>
        <v>AGUA MINERAL YARA 2L</v>
      </c>
      <c r="AC4236" s="1" t="n">
        <v>1462808</v>
      </c>
    </row>
    <row r="4237" customFormat="false" ht="12.75" hidden="false" customHeight="true" outlineLevel="0" collapsed="false">
      <c r="A4237" s="15" t="n">
        <v>3</v>
      </c>
      <c r="B4237" s="16" t="n">
        <v>46293</v>
      </c>
      <c r="C4237" s="16" t="n">
        <v>46305</v>
      </c>
      <c r="D4237" s="15" t="n">
        <v>1672</v>
      </c>
      <c r="E4237" s="1" t="s">
        <v>90</v>
      </c>
      <c r="F4237" s="15" t="n">
        <v>24</v>
      </c>
      <c r="G4237" s="1" t="s">
        <v>47</v>
      </c>
      <c r="H4237" s="15" t="n">
        <v>2110405</v>
      </c>
      <c r="I4237" s="1" t="s">
        <v>35</v>
      </c>
      <c r="J4237" s="15" t="n">
        <v>1780571</v>
      </c>
      <c r="L4237" s="15" t="n">
        <v>14621161</v>
      </c>
      <c r="M4237" s="1" t="s">
        <v>36</v>
      </c>
      <c r="N4237" s="1" t="s">
        <v>37</v>
      </c>
      <c r="P4237" s="15" t="n">
        <v>167</v>
      </c>
      <c r="Q4237" s="1" t="s">
        <v>45</v>
      </c>
      <c r="R4237" s="1" t="s">
        <v>49</v>
      </c>
      <c r="S4237" s="15" t="n">
        <v>1130101</v>
      </c>
      <c r="T4237" s="1" t="s">
        <v>50</v>
      </c>
      <c r="U4237" s="17" t="n">
        <v>669.5</v>
      </c>
      <c r="W4237" s="17" t="n">
        <v>0</v>
      </c>
      <c r="X4237" s="1" t="s">
        <v>3291</v>
      </c>
      <c r="Z4237" s="1" t="str">
        <f aca="false">IF($T4237="","",IFERROR(INDEX('Resumo Grupos'!$AC$3:$AC$200,MATCH($T4237,'Resumo Grupos'!$AB$3:$AB$200,0)),"n/d"))</f>
        <v>Mercadoria</v>
      </c>
      <c r="AA4237" s="1" t="str">
        <f aca="false">IF($T4237="","",IF(COUNTIF('Resumo Grupos'!$AE$3:$AE$40,$T4237)&gt;0,"NAO","SIM"))</f>
        <v>SIM</v>
      </c>
      <c r="AB4237" s="1"/>
      <c r="AC4237" s="1"/>
    </row>
    <row r="4238" customFormat="false" ht="12.75" hidden="false" customHeight="true" outlineLevel="0" collapsed="false">
      <c r="A4238" s="15" t="n">
        <v>3</v>
      </c>
      <c r="B4238" s="16" t="n">
        <v>46295</v>
      </c>
      <c r="C4238" s="16" t="n">
        <v>46305</v>
      </c>
      <c r="D4238" s="15" t="n">
        <v>10048</v>
      </c>
      <c r="E4238" s="1" t="s">
        <v>2217</v>
      </c>
      <c r="F4238" s="15" t="n">
        <v>24</v>
      </c>
      <c r="G4238" s="1" t="s">
        <v>47</v>
      </c>
      <c r="H4238" s="15" t="n">
        <v>2110405</v>
      </c>
      <c r="I4238" s="1" t="s">
        <v>35</v>
      </c>
      <c r="J4238" s="15" t="n">
        <v>1788896</v>
      </c>
      <c r="L4238" s="15" t="n">
        <v>39751</v>
      </c>
      <c r="M4238" s="1" t="s">
        <v>36</v>
      </c>
      <c r="N4238" s="1" t="s">
        <v>37</v>
      </c>
      <c r="P4238" s="15" t="n">
        <v>167</v>
      </c>
      <c r="Q4238" s="1" t="s">
        <v>45</v>
      </c>
      <c r="R4238" s="1" t="s">
        <v>49</v>
      </c>
      <c r="S4238" s="15" t="n">
        <v>1130101</v>
      </c>
      <c r="T4238" s="1" t="s">
        <v>50</v>
      </c>
      <c r="U4238" s="17" t="n">
        <v>381.48</v>
      </c>
      <c r="W4238" s="17" t="n">
        <v>0</v>
      </c>
      <c r="X4238" s="1" t="s">
        <v>3292</v>
      </c>
      <c r="Z4238" s="1" t="str">
        <f aca="false">IF($T4238="","",IFERROR(INDEX('Resumo Grupos'!$AC$3:$AC$200,MATCH($T4238,'Resumo Grupos'!$AB$3:$AB$200,0)),"n/d"))</f>
        <v>Mercadoria</v>
      </c>
      <c r="AA4238" s="1" t="str">
        <f aca="false">IF($T4238="","",IF(COUNTIF('Resumo Grupos'!$AE$3:$AE$40,$T4238)&gt;0,"NAO","SIM"))</f>
        <v>SIM</v>
      </c>
      <c r="AB4238" s="1" t="str">
        <f aca="false">IFERROR(INDEX('Mov Entradas (Rel 10497)'!$L:$L,MATCH(AC4238,'Mov Entradas (Rel 10497)'!$I:$I,0)),"nao encontrado")</f>
        <v>LEITE ITALAC DESN 1L</v>
      </c>
      <c r="AC4238" s="1" t="n">
        <v>3975</v>
      </c>
    </row>
    <row r="4239" customFormat="false" ht="12.75" hidden="false" customHeight="true" outlineLevel="0" collapsed="false">
      <c r="A4239" s="15" t="n">
        <v>3</v>
      </c>
      <c r="B4239" s="16" t="n">
        <v>46301</v>
      </c>
      <c r="C4239" s="16" t="n">
        <v>46305</v>
      </c>
      <c r="D4239" s="15" t="n">
        <v>42</v>
      </c>
      <c r="E4239" s="1" t="s">
        <v>93</v>
      </c>
      <c r="F4239" s="15" t="n">
        <v>34</v>
      </c>
      <c r="G4239" s="1" t="s">
        <v>34</v>
      </c>
      <c r="H4239" s="15" t="n">
        <v>2110101</v>
      </c>
      <c r="I4239" s="1" t="s">
        <v>48</v>
      </c>
      <c r="J4239" s="15" t="n">
        <v>1810466</v>
      </c>
      <c r="L4239" s="15" t="n">
        <v>4714</v>
      </c>
      <c r="M4239" s="1" t="s">
        <v>36</v>
      </c>
      <c r="N4239" s="1" t="s">
        <v>67</v>
      </c>
      <c r="P4239" s="15" t="n">
        <v>167</v>
      </c>
      <c r="Q4239" s="1" t="s">
        <v>45</v>
      </c>
      <c r="R4239" s="1" t="s">
        <v>49</v>
      </c>
      <c r="S4239" s="15" t="n">
        <v>1130101</v>
      </c>
      <c r="T4239" s="1" t="s">
        <v>50</v>
      </c>
      <c r="U4239" s="17" t="n">
        <v>650</v>
      </c>
      <c r="W4239" s="17" t="n">
        <v>0</v>
      </c>
      <c r="X4239" s="1" t="s">
        <v>2417</v>
      </c>
      <c r="Z4239" s="1" t="str">
        <f aca="false">IF($T4239="","",IFERROR(INDEX('Resumo Grupos'!$AC$3:$AC$200,MATCH($T4239,'Resumo Grupos'!$AB$3:$AB$200,0)),"n/d"))</f>
        <v>Mercadoria</v>
      </c>
      <c r="AA4239" s="1" t="str">
        <f aca="false">IF($T4239="","",IF(COUNTIF('Resumo Grupos'!$AE$3:$AE$40,$T4239)&gt;0,"NAO","SIM"))</f>
        <v>SIM</v>
      </c>
    </row>
    <row r="4240" customFormat="false" ht="12.75" hidden="false" customHeight="true" outlineLevel="0" collapsed="false">
      <c r="A4240" s="15" t="n">
        <v>3</v>
      </c>
      <c r="B4240" s="16" t="n">
        <v>46211</v>
      </c>
      <c r="C4240" s="16" t="n">
        <v>46305</v>
      </c>
      <c r="D4240" s="15" t="n">
        <v>33</v>
      </c>
      <c r="E4240" s="1" t="s">
        <v>98</v>
      </c>
      <c r="F4240" s="15" t="n">
        <v>34</v>
      </c>
      <c r="G4240" s="1" t="s">
        <v>34</v>
      </c>
      <c r="H4240" s="15" t="n">
        <v>2110405</v>
      </c>
      <c r="I4240" s="1" t="s">
        <v>35</v>
      </c>
      <c r="J4240" s="15" t="n">
        <v>1370731</v>
      </c>
      <c r="L4240" s="15" t="n">
        <v>213889</v>
      </c>
      <c r="M4240" s="1" t="s">
        <v>412</v>
      </c>
      <c r="N4240" s="1" t="s">
        <v>37</v>
      </c>
      <c r="P4240" s="15" t="n">
        <v>101</v>
      </c>
      <c r="Q4240" s="1" t="s">
        <v>59</v>
      </c>
      <c r="R4240" s="1" t="s">
        <v>105</v>
      </c>
      <c r="S4240" s="15" t="n">
        <v>4210222</v>
      </c>
      <c r="T4240" s="1" t="s">
        <v>1461</v>
      </c>
      <c r="U4240" s="17" t="n">
        <v>666.67</v>
      </c>
      <c r="W4240" s="17" t="n">
        <v>0</v>
      </c>
      <c r="X4240" s="1" t="s">
        <v>1462</v>
      </c>
      <c r="Z4240" s="1" t="str">
        <f aca="false">IF($T4240="","",IFERROR(INDEX('Resumo Grupos'!$AC$3:$AC$200,MATCH($T4240,'Resumo Grupos'!$AB$3:$AB$200,0)),"n/d"))</f>
        <v>Despesa</v>
      </c>
      <c r="AA4240" s="1" t="str">
        <f aca="false">IF($T4240="","",IF(COUNTIF('Resumo Grupos'!$AE$3:$AE$40,$T4240)&gt;0,"NAO","SIM"))</f>
        <v>SIM</v>
      </c>
      <c r="AB4240" s="1"/>
      <c r="AC4240" s="1"/>
    </row>
    <row r="4241" customFormat="false" ht="12.75" hidden="false" customHeight="true" outlineLevel="0" collapsed="false">
      <c r="A4241" s="15" t="n">
        <v>3</v>
      </c>
      <c r="B4241" s="16" t="n">
        <v>46234</v>
      </c>
      <c r="C4241" s="16" t="n">
        <v>46305</v>
      </c>
      <c r="D4241" s="15" t="n">
        <v>815</v>
      </c>
      <c r="E4241" s="1" t="s">
        <v>434</v>
      </c>
      <c r="F4241" s="15" t="n">
        <v>34</v>
      </c>
      <c r="G4241" s="1" t="s">
        <v>34</v>
      </c>
      <c r="H4241" s="15" t="n">
        <v>2110405</v>
      </c>
      <c r="I4241" s="1" t="s">
        <v>35</v>
      </c>
      <c r="J4241" s="15" t="n">
        <v>1477448</v>
      </c>
      <c r="L4241" s="15" t="n">
        <v>229731</v>
      </c>
      <c r="M4241" s="1" t="s">
        <v>339</v>
      </c>
      <c r="N4241" s="1" t="s">
        <v>37</v>
      </c>
      <c r="P4241" s="15" t="n">
        <v>101</v>
      </c>
      <c r="Q4241" s="1" t="s">
        <v>59</v>
      </c>
      <c r="R4241" s="1" t="s">
        <v>340</v>
      </c>
      <c r="S4241" s="15" t="n">
        <v>2210203</v>
      </c>
      <c r="T4241" s="1" t="s">
        <v>2113</v>
      </c>
      <c r="U4241" s="17" t="n">
        <v>75000</v>
      </c>
      <c r="W4241" s="17" t="n">
        <v>0</v>
      </c>
      <c r="X4241" s="1" t="s">
        <v>2115</v>
      </c>
      <c r="Z4241" s="1" t="str">
        <f aca="false">IF($T4241="","",IFERROR(INDEX('Resumo Grupos'!$AC$3:$AC$200,MATCH($T4241,'Resumo Grupos'!$AB$3:$AB$200,0)),"n/d"))</f>
        <v>Empréstimo</v>
      </c>
      <c r="AA4241" s="1" t="str">
        <f aca="false">IF($T4241="","",IF(COUNTIF('Resumo Grupos'!$AE$3:$AE$40,$T4241)&gt;0,"NAO","SIM"))</f>
        <v>NAO</v>
      </c>
      <c r="AB4241" s="1"/>
      <c r="AC4241" s="1"/>
    </row>
    <row r="4242" customFormat="false" ht="12.75" hidden="false" customHeight="true" outlineLevel="0" collapsed="false">
      <c r="A4242" s="15" t="n">
        <v>3</v>
      </c>
      <c r="B4242" s="16" t="n">
        <v>46122</v>
      </c>
      <c r="C4242" s="16" t="n">
        <v>46305</v>
      </c>
      <c r="D4242" s="15" t="n">
        <v>815</v>
      </c>
      <c r="E4242" s="1" t="s">
        <v>434</v>
      </c>
      <c r="F4242" s="15" t="n">
        <v>34</v>
      </c>
      <c r="G4242" s="1" t="s">
        <v>34</v>
      </c>
      <c r="H4242" s="15" t="n">
        <v>2110405</v>
      </c>
      <c r="I4242" s="1" t="s">
        <v>35</v>
      </c>
      <c r="J4242" s="15" t="n">
        <v>793794</v>
      </c>
      <c r="L4242" s="15" t="n">
        <v>100326</v>
      </c>
      <c r="M4242" s="1" t="s">
        <v>712</v>
      </c>
      <c r="N4242" s="1" t="s">
        <v>37</v>
      </c>
      <c r="P4242" s="15" t="n">
        <v>101</v>
      </c>
      <c r="Q4242" s="1" t="s">
        <v>59</v>
      </c>
      <c r="R4242" s="1" t="s">
        <v>136</v>
      </c>
      <c r="S4242" s="15" t="n">
        <v>2110901</v>
      </c>
      <c r="T4242" s="1" t="s">
        <v>137</v>
      </c>
      <c r="U4242" s="17" t="n">
        <v>1500</v>
      </c>
      <c r="W4242" s="17" t="n">
        <v>0</v>
      </c>
      <c r="X4242" s="1" t="s">
        <v>435</v>
      </c>
      <c r="Z4242" s="1" t="str">
        <f aca="false">IF($T4242="","",IFERROR(INDEX('Resumo Grupos'!$AC$3:$AC$200,MATCH($T4242,'Resumo Grupos'!$AB$3:$AB$200,0)),"n/d"))</f>
        <v>Empréstimo</v>
      </c>
      <c r="AA4242" s="1" t="str">
        <f aca="false">IF($T4242="","",IF(COUNTIF('Resumo Grupos'!$AE$3:$AE$40,$T4242)&gt;0,"NAO","SIM"))</f>
        <v>SIM</v>
      </c>
      <c r="AB4242" s="1"/>
      <c r="AC4242" s="1"/>
    </row>
    <row r="4243" customFormat="false" ht="12.75" hidden="false" customHeight="true" outlineLevel="0" collapsed="false">
      <c r="A4243" s="15" t="n">
        <v>3</v>
      </c>
      <c r="B4243" s="16" t="n">
        <v>46294</v>
      </c>
      <c r="C4243" s="16" t="n">
        <v>46306</v>
      </c>
      <c r="D4243" s="15" t="n">
        <v>1613</v>
      </c>
      <c r="E4243" s="1" t="s">
        <v>181</v>
      </c>
      <c r="F4243" s="15" t="n">
        <v>24</v>
      </c>
      <c r="G4243" s="1" t="s">
        <v>47</v>
      </c>
      <c r="H4243" s="15" t="n">
        <v>2110405</v>
      </c>
      <c r="I4243" s="1" t="s">
        <v>35</v>
      </c>
      <c r="J4243" s="15" t="n">
        <v>1780561</v>
      </c>
      <c r="L4243" s="15" t="n">
        <v>16362202</v>
      </c>
      <c r="M4243" s="1" t="s">
        <v>36</v>
      </c>
      <c r="N4243" s="1" t="s">
        <v>37</v>
      </c>
      <c r="P4243" s="15" t="n">
        <v>167</v>
      </c>
      <c r="Q4243" s="1" t="s">
        <v>45</v>
      </c>
      <c r="R4243" s="1" t="s">
        <v>49</v>
      </c>
      <c r="S4243" s="15" t="n">
        <v>1130101</v>
      </c>
      <c r="T4243" s="1" t="s">
        <v>50</v>
      </c>
      <c r="U4243" s="17" t="n">
        <v>1423.64</v>
      </c>
      <c r="W4243" s="17" t="n">
        <v>0</v>
      </c>
      <c r="X4243" s="1" t="s">
        <v>3293</v>
      </c>
      <c r="Z4243" s="1" t="str">
        <f aca="false">IF($T4243="","",IFERROR(INDEX('Resumo Grupos'!$AC$3:$AC$200,MATCH($T4243,'Resumo Grupos'!$AB$3:$AB$200,0)),"n/d"))</f>
        <v>Mercadoria</v>
      </c>
      <c r="AA4243" s="1" t="str">
        <f aca="false">IF($T4243="","",IF(COUNTIF('Resumo Grupos'!$AE$3:$AE$40,$T4243)&gt;0,"NAO","SIM"))</f>
        <v>SIM</v>
      </c>
      <c r="AB4243" s="1" t="str">
        <f aca="false">IFERROR(INDEX('Mov Entradas (Rel 10497)'!$L:$L,MATCH(AC4243,'Mov Entradas (Rel 10497)'!$I:$I,0)),"nao encontrado")</f>
        <v>nao encontrado</v>
      </c>
      <c r="AC4243" s="1" t="n">
        <v>1363220</v>
      </c>
    </row>
    <row r="4244" customFormat="false" ht="12.75" hidden="false" customHeight="true" outlineLevel="0" collapsed="false">
      <c r="A4244" s="15" t="n">
        <v>3</v>
      </c>
      <c r="B4244" s="16" t="n">
        <v>46291</v>
      </c>
      <c r="C4244" s="16" t="n">
        <v>46306</v>
      </c>
      <c r="D4244" s="15" t="n">
        <v>1625</v>
      </c>
      <c r="E4244" s="1" t="s">
        <v>405</v>
      </c>
      <c r="F4244" s="15" t="n">
        <v>24</v>
      </c>
      <c r="G4244" s="1" t="s">
        <v>47</v>
      </c>
      <c r="H4244" s="15" t="n">
        <v>2110405</v>
      </c>
      <c r="I4244" s="1" t="s">
        <v>35</v>
      </c>
      <c r="J4244" s="15" t="n">
        <v>1768295</v>
      </c>
      <c r="L4244" s="15" t="n">
        <v>154603</v>
      </c>
      <c r="M4244" s="1" t="s">
        <v>36</v>
      </c>
      <c r="N4244" s="1" t="s">
        <v>37</v>
      </c>
      <c r="P4244" s="15" t="n">
        <v>167</v>
      </c>
      <c r="Q4244" s="1" t="s">
        <v>45</v>
      </c>
      <c r="R4244" s="1" t="s">
        <v>49</v>
      </c>
      <c r="S4244" s="15" t="n">
        <v>1130101</v>
      </c>
      <c r="T4244" s="1" t="s">
        <v>50</v>
      </c>
      <c r="U4244" s="17" t="n">
        <v>3543.8</v>
      </c>
      <c r="W4244" s="17" t="n">
        <v>0</v>
      </c>
      <c r="X4244" s="1" t="s">
        <v>3294</v>
      </c>
      <c r="Z4244" s="1" t="str">
        <f aca="false">IF($T4244="","",IFERROR(INDEX('Resumo Grupos'!$AC$3:$AC$200,MATCH($T4244,'Resumo Grupos'!$AB$3:$AB$200,0)),"n/d"))</f>
        <v>Mercadoria</v>
      </c>
      <c r="AA4244" s="1" t="str">
        <f aca="false">IF($T4244="","",IF(COUNTIF('Resumo Grupos'!$AE$3:$AE$40,$T4244)&gt;0,"NAO","SIM"))</f>
        <v>SIM</v>
      </c>
      <c r="AB4244" s="1" t="str">
        <f aca="false">IFERROR(INDEX('Mov Entradas (Rel 10497)'!$L:$L,MATCH(AC4244,'Mov Entradas (Rel 10497)'!$I:$I,0)),"nao encontrado")</f>
        <v>TRASEIRO DE BOI L1</v>
      </c>
      <c r="AC4244" s="1" t="n">
        <v>15460</v>
      </c>
    </row>
    <row r="4245" customFormat="false" ht="12.75" hidden="false" customHeight="true" outlineLevel="0" collapsed="false">
      <c r="A4245" s="15" t="n">
        <v>3</v>
      </c>
      <c r="B4245" s="16" t="n">
        <v>46276</v>
      </c>
      <c r="C4245" s="16" t="n">
        <v>46306</v>
      </c>
      <c r="D4245" s="15" t="n">
        <v>32</v>
      </c>
      <c r="E4245" s="1" t="s">
        <v>299</v>
      </c>
      <c r="F4245" s="15" t="n">
        <v>34</v>
      </c>
      <c r="G4245" s="1" t="s">
        <v>34</v>
      </c>
      <c r="H4245" s="15" t="n">
        <v>2110405</v>
      </c>
      <c r="I4245" s="1" t="s">
        <v>35</v>
      </c>
      <c r="J4245" s="15" t="n">
        <v>1083670</v>
      </c>
      <c r="L4245" s="15" t="n">
        <v>170746</v>
      </c>
      <c r="M4245" s="1" t="s">
        <v>104</v>
      </c>
      <c r="N4245" s="1" t="s">
        <v>37</v>
      </c>
      <c r="P4245" s="15" t="n">
        <v>101</v>
      </c>
      <c r="Q4245" s="1" t="s">
        <v>59</v>
      </c>
      <c r="R4245" s="1" t="s">
        <v>300</v>
      </c>
      <c r="S4245" s="15" t="n">
        <v>4220199</v>
      </c>
      <c r="T4245" s="1" t="s">
        <v>301</v>
      </c>
      <c r="U4245" s="17" t="n">
        <v>8059.98</v>
      </c>
      <c r="W4245" s="17" t="n">
        <v>0</v>
      </c>
      <c r="X4245" s="1" t="s">
        <v>3295</v>
      </c>
      <c r="Z4245" s="1" t="str">
        <f aca="false">IF($T4245="","",IFERROR(INDEX('Resumo Grupos'!$AC$3:$AC$200,MATCH($T4245,'Resumo Grupos'!$AB$3:$AB$200,0)),"n/d"))</f>
        <v>Pagamentos outros não operacionais</v>
      </c>
      <c r="AA4245" s="1" t="str">
        <f aca="false">IF($T4245="","",IF(COUNTIF('Resumo Grupos'!$AE$3:$AE$40,$T4245)&gt;0,"NAO","SIM"))</f>
        <v>SIM</v>
      </c>
      <c r="AB4245" s="1"/>
      <c r="AC4245" s="1"/>
    </row>
    <row r="4246" customFormat="false" ht="12.75" hidden="false" customHeight="true" outlineLevel="0" collapsed="false">
      <c r="A4246" s="15" t="n">
        <v>3</v>
      </c>
      <c r="B4246" s="16" t="n">
        <v>46279</v>
      </c>
      <c r="C4246" s="16" t="n">
        <v>46307</v>
      </c>
      <c r="D4246" s="15" t="n">
        <v>1706</v>
      </c>
      <c r="E4246" s="1" t="s">
        <v>46</v>
      </c>
      <c r="F4246" s="15" t="n">
        <v>24</v>
      </c>
      <c r="G4246" s="1" t="s">
        <v>47</v>
      </c>
      <c r="H4246" s="15" t="n">
        <v>2110405</v>
      </c>
      <c r="I4246" s="1" t="s">
        <v>35</v>
      </c>
      <c r="J4246" s="15" t="n">
        <v>1715548</v>
      </c>
      <c r="L4246" s="15" t="n">
        <v>2075813</v>
      </c>
      <c r="M4246" s="1" t="s">
        <v>36</v>
      </c>
      <c r="N4246" s="1" t="s">
        <v>37</v>
      </c>
      <c r="P4246" s="15" t="n">
        <v>167</v>
      </c>
      <c r="Q4246" s="1" t="s">
        <v>45</v>
      </c>
      <c r="R4246" s="1" t="s">
        <v>49</v>
      </c>
      <c r="S4246" s="15" t="n">
        <v>1130101</v>
      </c>
      <c r="T4246" s="1" t="s">
        <v>50</v>
      </c>
      <c r="U4246" s="17" t="n">
        <v>747.08</v>
      </c>
      <c r="W4246" s="17" t="n">
        <v>0</v>
      </c>
      <c r="X4246" s="1" t="s">
        <v>3296</v>
      </c>
      <c r="Z4246" s="1" t="str">
        <f aca="false">IF($T4246="","",IFERROR(INDEX('Resumo Grupos'!$AC$3:$AC$200,MATCH($T4246,'Resumo Grupos'!$AB$3:$AB$200,0)),"n/d"))</f>
        <v>Mercadoria</v>
      </c>
      <c r="AA4246" s="1" t="str">
        <f aca="false">IF($T4246="","",IF(COUNTIF('Resumo Grupos'!$AE$3:$AE$40,$T4246)&gt;0,"NAO","SIM"))</f>
        <v>SIM</v>
      </c>
      <c r="AB4246" s="1" t="str">
        <f aca="false">IFERROR(INDEX('Mov Entradas (Rel 10497)'!$L:$L,MATCH(AC4246,'Mov Entradas (Rel 10497)'!$I:$I,0)),"nao encontrado")</f>
        <v>nao encontrado</v>
      </c>
      <c r="AC4246" s="1" t="n">
        <v>2075581</v>
      </c>
    </row>
    <row r="4247" customFormat="false" ht="12.75" hidden="false" customHeight="true" outlineLevel="0" collapsed="false">
      <c r="A4247" s="15" t="n">
        <v>3</v>
      </c>
      <c r="B4247" s="16" t="n">
        <v>46297</v>
      </c>
      <c r="C4247" s="16" t="n">
        <v>46307</v>
      </c>
      <c r="D4247" s="15" t="n">
        <v>1705</v>
      </c>
      <c r="E4247" s="1" t="s">
        <v>139</v>
      </c>
      <c r="F4247" s="15" t="n">
        <v>24</v>
      </c>
      <c r="G4247" s="1" t="s">
        <v>47</v>
      </c>
      <c r="H4247" s="15" t="n">
        <v>2110405</v>
      </c>
      <c r="I4247" s="1" t="s">
        <v>35</v>
      </c>
      <c r="J4247" s="15" t="n">
        <v>1810456</v>
      </c>
      <c r="L4247" s="15" t="n">
        <v>20779125</v>
      </c>
      <c r="M4247" s="1" t="s">
        <v>36</v>
      </c>
      <c r="N4247" s="1" t="s">
        <v>37</v>
      </c>
      <c r="P4247" s="15" t="n">
        <v>167</v>
      </c>
      <c r="Q4247" s="1" t="s">
        <v>45</v>
      </c>
      <c r="R4247" s="1" t="s">
        <v>49</v>
      </c>
      <c r="S4247" s="15" t="n">
        <v>1130101</v>
      </c>
      <c r="T4247" s="1" t="s">
        <v>50</v>
      </c>
      <c r="U4247" s="17" t="n">
        <v>1205.93</v>
      </c>
      <c r="W4247" s="17" t="n">
        <v>0</v>
      </c>
      <c r="X4247" s="1" t="s">
        <v>3297</v>
      </c>
      <c r="Z4247" s="1" t="str">
        <f aca="false">IF($T4247="","",IFERROR(INDEX('Resumo Grupos'!$AC$3:$AC$200,MATCH($T4247,'Resumo Grupos'!$AB$3:$AB$200,0)),"n/d"))</f>
        <v>Mercadoria</v>
      </c>
      <c r="AA4247" s="1" t="str">
        <f aca="false">IF($T4247="","",IF(COUNTIF('Resumo Grupos'!$AE$3:$AE$40,$T4247)&gt;0,"NAO","SIM"))</f>
        <v>SIM</v>
      </c>
      <c r="AB4247" s="1" t="str">
        <f aca="false">IFERROR(INDEX('Mov Entradas (Rel 10497)'!$L:$L,MATCH(AC4247,'Mov Entradas (Rel 10497)'!$I:$I,0)),"nao encontrado")</f>
        <v>REFRI. COCA COLA ORI</v>
      </c>
      <c r="AC4247" s="1" t="n">
        <v>2077912</v>
      </c>
    </row>
    <row r="4248" customFormat="false" ht="12.75" hidden="false" customHeight="true" outlineLevel="0" collapsed="false">
      <c r="A4248" s="15" t="n">
        <v>3</v>
      </c>
      <c r="B4248" s="16" t="n">
        <v>46288</v>
      </c>
      <c r="C4248" s="16" t="n">
        <v>46307</v>
      </c>
      <c r="D4248" s="15" t="n">
        <v>1613</v>
      </c>
      <c r="E4248" s="1" t="s">
        <v>181</v>
      </c>
      <c r="F4248" s="15" t="n">
        <v>24</v>
      </c>
      <c r="G4248" s="1" t="s">
        <v>47</v>
      </c>
      <c r="H4248" s="15" t="n">
        <v>2110405</v>
      </c>
      <c r="I4248" s="1" t="s">
        <v>35</v>
      </c>
      <c r="J4248" s="15" t="n">
        <v>1746085</v>
      </c>
      <c r="L4248" s="15" t="n">
        <v>16340603</v>
      </c>
      <c r="M4248" s="1" t="s">
        <v>36</v>
      </c>
      <c r="N4248" s="1" t="s">
        <v>37</v>
      </c>
      <c r="P4248" s="15" t="n">
        <v>167</v>
      </c>
      <c r="Q4248" s="1" t="s">
        <v>45</v>
      </c>
      <c r="R4248" s="1" t="s">
        <v>49</v>
      </c>
      <c r="S4248" s="15" t="n">
        <v>1130101</v>
      </c>
      <c r="T4248" s="1" t="s">
        <v>50</v>
      </c>
      <c r="U4248" s="17" t="n">
        <v>1041.6</v>
      </c>
      <c r="W4248" s="17" t="n">
        <v>0</v>
      </c>
      <c r="X4248" s="1" t="s">
        <v>3298</v>
      </c>
      <c r="Z4248" s="1" t="str">
        <f aca="false">IF($T4248="","",IFERROR(INDEX('Resumo Grupos'!$AC$3:$AC$200,MATCH($T4248,'Resumo Grupos'!$AB$3:$AB$200,0)),"n/d"))</f>
        <v>Mercadoria</v>
      </c>
      <c r="AA4248" s="1" t="str">
        <f aca="false">IF($T4248="","",IF(COUNTIF('Resumo Grupos'!$AE$3:$AE$40,$T4248)&gt;0,"NAO","SIM"))</f>
        <v>SIM</v>
      </c>
      <c r="AB4248" s="1" t="str">
        <f aca="false">IFERROR(INDEX('Mov Entradas (Rel 10497)'!$L:$L,MATCH(AC4248,'Mov Entradas (Rel 10497)'!$I:$I,0)),"nao encontrado")</f>
        <v>COXA E SOBRECOXA KG</v>
      </c>
      <c r="AC4248" s="1" t="n">
        <v>1634060</v>
      </c>
    </row>
    <row r="4249" customFormat="false" ht="12.75" hidden="false" customHeight="true" outlineLevel="0" collapsed="false">
      <c r="A4249" s="15" t="n">
        <v>3</v>
      </c>
      <c r="B4249" s="16" t="n">
        <v>46295</v>
      </c>
      <c r="C4249" s="16" t="n">
        <v>46307</v>
      </c>
      <c r="D4249" s="15" t="n">
        <v>1613</v>
      </c>
      <c r="E4249" s="1" t="s">
        <v>181</v>
      </c>
      <c r="F4249" s="15" t="n">
        <v>24</v>
      </c>
      <c r="G4249" s="1" t="s">
        <v>47</v>
      </c>
      <c r="H4249" s="15" t="n">
        <v>2110405</v>
      </c>
      <c r="I4249" s="1" t="s">
        <v>35</v>
      </c>
      <c r="J4249" s="15" t="n">
        <v>1780488</v>
      </c>
      <c r="L4249" s="15" t="n">
        <v>16366552</v>
      </c>
      <c r="M4249" s="1" t="s">
        <v>36</v>
      </c>
      <c r="N4249" s="1" t="s">
        <v>37</v>
      </c>
      <c r="P4249" s="15" t="n">
        <v>167</v>
      </c>
      <c r="Q4249" s="1" t="s">
        <v>45</v>
      </c>
      <c r="R4249" s="1" t="s">
        <v>49</v>
      </c>
      <c r="S4249" s="15" t="n">
        <v>1130101</v>
      </c>
      <c r="T4249" s="1" t="s">
        <v>50</v>
      </c>
      <c r="U4249" s="17" t="n">
        <v>336.72</v>
      </c>
      <c r="W4249" s="17" t="n">
        <v>0</v>
      </c>
      <c r="X4249" s="1" t="s">
        <v>3299</v>
      </c>
      <c r="Z4249" s="1" t="str">
        <f aca="false">IF($T4249="","",IFERROR(INDEX('Resumo Grupos'!$AC$3:$AC$200,MATCH($T4249,'Resumo Grupos'!$AB$3:$AB$200,0)),"n/d"))</f>
        <v>Mercadoria</v>
      </c>
      <c r="AA4249" s="1" t="str">
        <f aca="false">IF($T4249="","",IF(COUNTIF('Resumo Grupos'!$AE$3:$AE$40,$T4249)&gt;0,"NAO","SIM"))</f>
        <v>SIM</v>
      </c>
      <c r="AB4249" s="1" t="str">
        <f aca="false">IFERROR(INDEX('Mov Entradas (Rel 10497)'!$L:$L,MATCH(AC4249,'Mov Entradas (Rel 10497)'!$I:$I,0)),"nao encontrado")</f>
        <v>CARRE SUINO KG</v>
      </c>
      <c r="AC4249" s="1" t="n">
        <v>1636655</v>
      </c>
    </row>
    <row r="4250" customFormat="false" ht="12.75" hidden="false" customHeight="true" outlineLevel="0" collapsed="false">
      <c r="A4250" s="15" t="n">
        <v>3</v>
      </c>
      <c r="B4250" s="16" t="n">
        <v>46300</v>
      </c>
      <c r="C4250" s="16" t="n">
        <v>46307</v>
      </c>
      <c r="D4250" s="15" t="n">
        <v>1613</v>
      </c>
      <c r="E4250" s="1" t="s">
        <v>181</v>
      </c>
      <c r="F4250" s="15" t="n">
        <v>24</v>
      </c>
      <c r="G4250" s="1" t="s">
        <v>47</v>
      </c>
      <c r="H4250" s="15" t="n">
        <v>2110405</v>
      </c>
      <c r="I4250" s="1" t="s">
        <v>35</v>
      </c>
      <c r="J4250" s="15" t="n">
        <v>1811359</v>
      </c>
      <c r="L4250" s="15" t="n">
        <v>16378731</v>
      </c>
      <c r="M4250" s="1" t="s">
        <v>36</v>
      </c>
      <c r="N4250" s="1" t="s">
        <v>37</v>
      </c>
      <c r="P4250" s="15" t="n">
        <v>167</v>
      </c>
      <c r="Q4250" s="1" t="s">
        <v>45</v>
      </c>
      <c r="R4250" s="1" t="s">
        <v>49</v>
      </c>
      <c r="S4250" s="15" t="n">
        <v>1130101</v>
      </c>
      <c r="T4250" s="1" t="s">
        <v>50</v>
      </c>
      <c r="U4250" s="17" t="n">
        <v>362.99</v>
      </c>
      <c r="W4250" s="17" t="n">
        <v>0</v>
      </c>
      <c r="X4250" s="1" t="s">
        <v>3300</v>
      </c>
      <c r="Z4250" s="1" t="str">
        <f aca="false">IF($T4250="","",IFERROR(INDEX('Resumo Grupos'!$AC$3:$AC$200,MATCH($T4250,'Resumo Grupos'!$AB$3:$AB$200,0)),"n/d"))</f>
        <v>Mercadoria</v>
      </c>
      <c r="AA4250" s="1" t="str">
        <f aca="false">IF($T4250="","",IF(COUNTIF('Resumo Grupos'!$AE$3:$AE$40,$T4250)&gt;0,"NAO","SIM"))</f>
        <v>SIM</v>
      </c>
      <c r="AB4250" s="1" t="str">
        <f aca="false">IFERROR(INDEX('Mov Entradas (Rel 10497)'!$L:$L,MATCH(AC4250,'Mov Entradas (Rel 10497)'!$I:$I,0)),"nao encontrado")</f>
        <v>MARGARINA QUALY 250G</v>
      </c>
      <c r="AC4250" s="1" t="n">
        <v>1637873</v>
      </c>
    </row>
    <row r="4251" customFormat="false" ht="12.75" hidden="false" customHeight="true" outlineLevel="0" collapsed="false">
      <c r="A4251" s="15" t="n">
        <v>3</v>
      </c>
      <c r="B4251" s="16" t="n">
        <v>46300</v>
      </c>
      <c r="C4251" s="16" t="n">
        <v>46307</v>
      </c>
      <c r="D4251" s="15" t="n">
        <v>1608</v>
      </c>
      <c r="E4251" s="1" t="s">
        <v>65</v>
      </c>
      <c r="F4251" s="15" t="n">
        <v>24</v>
      </c>
      <c r="G4251" s="1" t="s">
        <v>47</v>
      </c>
      <c r="H4251" s="15" t="n">
        <v>2110405</v>
      </c>
      <c r="I4251" s="1" t="s">
        <v>35</v>
      </c>
      <c r="J4251" s="15" t="n">
        <v>1805349</v>
      </c>
      <c r="L4251" s="15" t="n">
        <v>17422701</v>
      </c>
      <c r="M4251" s="1" t="s">
        <v>36</v>
      </c>
      <c r="N4251" s="1" t="s">
        <v>37</v>
      </c>
      <c r="P4251" s="15" t="n">
        <v>167</v>
      </c>
      <c r="Q4251" s="1" t="s">
        <v>45</v>
      </c>
      <c r="R4251" s="1" t="s">
        <v>49</v>
      </c>
      <c r="S4251" s="15" t="n">
        <v>1130101</v>
      </c>
      <c r="T4251" s="1" t="s">
        <v>50</v>
      </c>
      <c r="U4251" s="17" t="n">
        <v>152.55</v>
      </c>
      <c r="W4251" s="17" t="n">
        <v>0</v>
      </c>
      <c r="X4251" s="1" t="s">
        <v>3301</v>
      </c>
      <c r="Z4251" s="1" t="str">
        <f aca="false">IF($T4251="","",IFERROR(INDEX('Resumo Grupos'!$AC$3:$AC$200,MATCH($T4251,'Resumo Grupos'!$AB$3:$AB$200,0)),"n/d"))</f>
        <v>Mercadoria</v>
      </c>
      <c r="AA4251" s="1" t="str">
        <f aca="false">IF($T4251="","",IF(COUNTIF('Resumo Grupos'!$AE$3:$AE$40,$T4251)&gt;0,"NAO","SIM"))</f>
        <v>SIM</v>
      </c>
      <c r="AB4251" s="1" t="str">
        <f aca="false">IFERROR(INDEX('Mov Entradas (Rel 10497)'!$L:$L,MATCH(AC4251,'Mov Entradas (Rel 10497)'!$I:$I,0)),"nao encontrado")</f>
        <v>ACTIVIA MORANGO 170G</v>
      </c>
      <c r="AC4251" s="1" t="n">
        <v>1742270</v>
      </c>
    </row>
    <row r="4252" customFormat="false" ht="12.75" hidden="false" customHeight="true" outlineLevel="0" collapsed="false">
      <c r="A4252" s="15" t="n">
        <v>3</v>
      </c>
      <c r="B4252" s="16" t="n">
        <v>46276</v>
      </c>
      <c r="C4252" s="16" t="n">
        <v>46307</v>
      </c>
      <c r="D4252" s="15" t="n">
        <v>1636</v>
      </c>
      <c r="E4252" s="1" t="s">
        <v>69</v>
      </c>
      <c r="F4252" s="15" t="n">
        <v>24</v>
      </c>
      <c r="G4252" s="1" t="s">
        <v>47</v>
      </c>
      <c r="H4252" s="15" t="n">
        <v>2110405</v>
      </c>
      <c r="I4252" s="1" t="s">
        <v>35</v>
      </c>
      <c r="J4252" s="15" t="n">
        <v>1701886</v>
      </c>
      <c r="L4252" s="15" t="n">
        <v>32534663</v>
      </c>
      <c r="M4252" s="1" t="s">
        <v>36</v>
      </c>
      <c r="N4252" s="1" t="s">
        <v>37</v>
      </c>
      <c r="P4252" s="15" t="n">
        <v>167</v>
      </c>
      <c r="Q4252" s="1" t="s">
        <v>45</v>
      </c>
      <c r="R4252" s="1" t="s">
        <v>49</v>
      </c>
      <c r="S4252" s="15" t="n">
        <v>1130101</v>
      </c>
      <c r="T4252" s="1" t="s">
        <v>50</v>
      </c>
      <c r="U4252" s="17" t="n">
        <v>1090.04</v>
      </c>
      <c r="W4252" s="17" t="n">
        <v>0</v>
      </c>
      <c r="X4252" s="1" t="s">
        <v>3302</v>
      </c>
      <c r="Z4252" s="1" t="str">
        <f aca="false">IF($T4252="","",IFERROR(INDEX('Resumo Grupos'!$AC$3:$AC$200,MATCH($T4252,'Resumo Grupos'!$AB$3:$AB$200,0)),"n/d"))</f>
        <v>Mercadoria</v>
      </c>
      <c r="AA4252" s="1" t="str">
        <f aca="false">IF($T4252="","",IF(COUNTIF('Resumo Grupos'!$AE$3:$AE$40,$T4252)&gt;0,"NAO","SIM"))</f>
        <v>SIM</v>
      </c>
      <c r="AB4252" s="1" t="str">
        <f aca="false">IFERROR(INDEX('Mov Entradas (Rel 10497)'!$L:$L,MATCH(AC4252,'Mov Entradas (Rel 10497)'!$I:$I,0)),"nao encontrado")</f>
        <v>BOL ANIM RICHES40G</v>
      </c>
      <c r="AC4252" s="1" t="n">
        <v>3253466</v>
      </c>
    </row>
    <row r="4253" customFormat="false" ht="12.75" hidden="false" customHeight="true" outlineLevel="0" collapsed="false">
      <c r="A4253" s="15" t="n">
        <v>3</v>
      </c>
      <c r="B4253" s="16" t="n">
        <v>46286</v>
      </c>
      <c r="C4253" s="16" t="n">
        <v>46307</v>
      </c>
      <c r="D4253" s="15" t="n">
        <v>1611</v>
      </c>
      <c r="E4253" s="1" t="s">
        <v>591</v>
      </c>
      <c r="F4253" s="15" t="n">
        <v>24</v>
      </c>
      <c r="G4253" s="1" t="s">
        <v>47</v>
      </c>
      <c r="H4253" s="15" t="n">
        <v>2110405</v>
      </c>
      <c r="I4253" s="1" t="s">
        <v>35</v>
      </c>
      <c r="J4253" s="15" t="n">
        <v>1780607</v>
      </c>
      <c r="L4253" s="15" t="n">
        <v>18944215</v>
      </c>
      <c r="M4253" s="1" t="s">
        <v>36</v>
      </c>
      <c r="N4253" s="1" t="s">
        <v>37</v>
      </c>
      <c r="P4253" s="15" t="n">
        <v>167</v>
      </c>
      <c r="Q4253" s="1" t="s">
        <v>45</v>
      </c>
      <c r="R4253" s="1" t="s">
        <v>49</v>
      </c>
      <c r="S4253" s="15" t="n">
        <v>1130101</v>
      </c>
      <c r="T4253" s="1" t="s">
        <v>50</v>
      </c>
      <c r="U4253" s="17" t="n">
        <v>1217.94</v>
      </c>
      <c r="W4253" s="17" t="n">
        <v>0</v>
      </c>
      <c r="X4253" s="1" t="s">
        <v>3303</v>
      </c>
      <c r="Z4253" s="1" t="str">
        <f aca="false">IF($T4253="","",IFERROR(INDEX('Resumo Grupos'!$AC$3:$AC$200,MATCH($T4253,'Resumo Grupos'!$AB$3:$AB$200,0)),"n/d"))</f>
        <v>Mercadoria</v>
      </c>
      <c r="AA4253" s="1" t="str">
        <f aca="false">IF($T4253="","",IF(COUNTIF('Resumo Grupos'!$AE$3:$AE$40,$T4253)&gt;0,"NAO","SIM"))</f>
        <v>SIM</v>
      </c>
      <c r="AB4253" s="1" t="str">
        <f aca="false">IFERROR(INDEX('Mov Entradas (Rel 10497)'!$L:$L,MATCH(AC4253,'Mov Entradas (Rel 10497)'!$I:$I,0)),"nao encontrado")</f>
        <v>COLA POLYTUBES ADESI</v>
      </c>
      <c r="AC4253" s="1" t="n">
        <v>1801845</v>
      </c>
    </row>
    <row r="4254" customFormat="false" ht="12.75" hidden="false" customHeight="true" outlineLevel="0" collapsed="false">
      <c r="A4254" s="15" t="n">
        <v>3</v>
      </c>
      <c r="B4254" s="16" t="n">
        <v>46258</v>
      </c>
      <c r="C4254" s="16" t="n">
        <v>46307</v>
      </c>
      <c r="D4254" s="15" t="n">
        <v>10012</v>
      </c>
      <c r="E4254" s="1" t="s">
        <v>529</v>
      </c>
      <c r="F4254" s="15" t="n">
        <v>24</v>
      </c>
      <c r="G4254" s="1" t="s">
        <v>47</v>
      </c>
      <c r="H4254" s="15" t="n">
        <v>2110405</v>
      </c>
      <c r="I4254" s="1" t="s">
        <v>35</v>
      </c>
      <c r="J4254" s="15" t="n">
        <v>1608876</v>
      </c>
      <c r="L4254" s="15" t="n">
        <v>19672745</v>
      </c>
      <c r="M4254" s="1" t="s">
        <v>36</v>
      </c>
      <c r="N4254" s="1" t="s">
        <v>37</v>
      </c>
      <c r="P4254" s="15" t="n">
        <v>167</v>
      </c>
      <c r="Q4254" s="1" t="s">
        <v>45</v>
      </c>
      <c r="R4254" s="1" t="s">
        <v>49</v>
      </c>
      <c r="S4254" s="15" t="n">
        <v>1130101</v>
      </c>
      <c r="T4254" s="1" t="s">
        <v>50</v>
      </c>
      <c r="U4254" s="17" t="n">
        <v>524.87</v>
      </c>
      <c r="W4254" s="17" t="n">
        <v>0</v>
      </c>
      <c r="X4254" s="1" t="s">
        <v>3304</v>
      </c>
      <c r="Z4254" s="1" t="str">
        <f aca="false">IF($T4254="","",IFERROR(INDEX('Resumo Grupos'!$AC$3:$AC$200,MATCH($T4254,'Resumo Grupos'!$AB$3:$AB$200,0)),"n/d"))</f>
        <v>Mercadoria</v>
      </c>
      <c r="AA4254" s="1" t="str">
        <f aca="false">IF($T4254="","",IF(COUNTIF('Resumo Grupos'!$AE$3:$AE$40,$T4254)&gt;0,"NAO","SIM"))</f>
        <v>SIM</v>
      </c>
      <c r="AB4254" s="1" t="str">
        <f aca="false">IFERROR(INDEX('Mov Entradas (Rel 10497)'!$L:$L,MATCH(AC4254,'Mov Entradas (Rel 10497)'!$I:$I,0)),"nao encontrado")</f>
        <v>SAB PHEBO ODOR90G</v>
      </c>
      <c r="AC4254" s="1" t="n">
        <v>1967274</v>
      </c>
    </row>
    <row r="4255" customFormat="false" ht="12.75" hidden="false" customHeight="true" outlineLevel="0" collapsed="false">
      <c r="A4255" s="15" t="n">
        <v>3</v>
      </c>
      <c r="B4255" s="16" t="n">
        <v>46290</v>
      </c>
      <c r="C4255" s="16" t="n">
        <v>46308</v>
      </c>
      <c r="D4255" s="15" t="n">
        <v>1637</v>
      </c>
      <c r="E4255" s="1" t="s">
        <v>367</v>
      </c>
      <c r="F4255" s="15" t="n">
        <v>24</v>
      </c>
      <c r="G4255" s="1" t="s">
        <v>47</v>
      </c>
      <c r="H4255" s="15" t="n">
        <v>2110405</v>
      </c>
      <c r="I4255" s="1" t="s">
        <v>35</v>
      </c>
      <c r="J4255" s="15" t="n">
        <v>1768657</v>
      </c>
      <c r="L4255" s="15" t="n">
        <v>89075</v>
      </c>
      <c r="M4255" s="1" t="s">
        <v>36</v>
      </c>
      <c r="N4255" s="1" t="s">
        <v>37</v>
      </c>
      <c r="P4255" s="15" t="n">
        <v>167</v>
      </c>
      <c r="Q4255" s="1" t="s">
        <v>45</v>
      </c>
      <c r="R4255" s="1" t="s">
        <v>49</v>
      </c>
      <c r="S4255" s="15" t="n">
        <v>1130101</v>
      </c>
      <c r="T4255" s="1" t="s">
        <v>50</v>
      </c>
      <c r="U4255" s="17" t="n">
        <v>1075.5</v>
      </c>
      <c r="W4255" s="17" t="n">
        <v>0</v>
      </c>
      <c r="X4255" s="1" t="s">
        <v>3305</v>
      </c>
      <c r="Z4255" s="1" t="str">
        <f aca="false">IF($T4255="","",IFERROR(INDEX('Resumo Grupos'!$AC$3:$AC$200,MATCH($T4255,'Resumo Grupos'!$AB$3:$AB$200,0)),"n/d"))</f>
        <v>Mercadoria</v>
      </c>
      <c r="AA4255" s="1" t="str">
        <f aca="false">IF($T4255="","",IF(COUNTIF('Resumo Grupos'!$AE$3:$AE$40,$T4255)&gt;0,"NAO","SIM"))</f>
        <v>SIM</v>
      </c>
      <c r="AB4255" s="1" t="str">
        <f aca="false">IFERROR(INDEX('Mov Entradas (Rel 10497)'!$L:$L,MATCH(AC4255,'Mov Entradas (Rel 10497)'!$I:$I,0)),"nao encontrado")</f>
        <v>CERVEJA ITAIPAVA 269ML</v>
      </c>
      <c r="AC4255" s="1" t="n">
        <v>1934098</v>
      </c>
    </row>
    <row r="4256" customFormat="false" ht="12.75" hidden="false" customHeight="true" outlineLevel="0" collapsed="false">
      <c r="A4256" s="15" t="n">
        <v>3</v>
      </c>
      <c r="B4256" s="16" t="n">
        <v>46294</v>
      </c>
      <c r="C4256" s="16" t="n">
        <v>46308</v>
      </c>
      <c r="D4256" s="15" t="n">
        <v>1723</v>
      </c>
      <c r="E4256" s="1" t="s">
        <v>63</v>
      </c>
      <c r="F4256" s="15" t="n">
        <v>24</v>
      </c>
      <c r="G4256" s="1" t="s">
        <v>47</v>
      </c>
      <c r="H4256" s="15" t="n">
        <v>2110405</v>
      </c>
      <c r="I4256" s="1" t="s">
        <v>35</v>
      </c>
      <c r="J4256" s="15" t="n">
        <v>1775085</v>
      </c>
      <c r="L4256" s="15" t="n">
        <v>640572</v>
      </c>
      <c r="M4256" s="1" t="s">
        <v>36</v>
      </c>
      <c r="N4256" s="1" t="s">
        <v>37</v>
      </c>
      <c r="P4256" s="15" t="n">
        <v>167</v>
      </c>
      <c r="Q4256" s="1" t="s">
        <v>45</v>
      </c>
      <c r="R4256" s="1" t="s">
        <v>49</v>
      </c>
      <c r="S4256" s="15" t="n">
        <v>1130101</v>
      </c>
      <c r="T4256" s="1" t="s">
        <v>50</v>
      </c>
      <c r="U4256" s="17" t="n">
        <v>1290.25</v>
      </c>
      <c r="W4256" s="17" t="n">
        <v>0</v>
      </c>
      <c r="X4256" s="1" t="s">
        <v>3306</v>
      </c>
      <c r="Z4256" s="1" t="str">
        <f aca="false">IF($T4256="","",IFERROR(INDEX('Resumo Grupos'!$AC$3:$AC$200,MATCH($T4256,'Resumo Grupos'!$AB$3:$AB$200,0)),"n/d"))</f>
        <v>Mercadoria</v>
      </c>
      <c r="AA4256" s="1" t="str">
        <f aca="false">IF($T4256="","",IF(COUNTIF('Resumo Grupos'!$AE$3:$AE$40,$T4256)&gt;0,"NAO","SIM"))</f>
        <v>SIM</v>
      </c>
      <c r="AB4256" s="1" t="str">
        <f aca="false">IFERROR(INDEX('Mov Entradas (Rel 10497)'!$L:$L,MATCH(AC4256,'Mov Entradas (Rel 10497)'!$I:$I,0)),"nao encontrado")</f>
        <v>TRASEIRO DE BOI L1</v>
      </c>
      <c r="AC4256" s="1" t="n">
        <v>177136</v>
      </c>
    </row>
    <row r="4257" customFormat="false" ht="12.75" hidden="false" customHeight="true" outlineLevel="0" collapsed="false">
      <c r="A4257" s="15" t="n">
        <v>3</v>
      </c>
      <c r="B4257" s="16" t="n">
        <v>46301</v>
      </c>
      <c r="C4257" s="16" t="n">
        <v>46308</v>
      </c>
      <c r="D4257" s="15" t="n">
        <v>1723</v>
      </c>
      <c r="E4257" s="1" t="s">
        <v>63</v>
      </c>
      <c r="F4257" s="15" t="n">
        <v>24</v>
      </c>
      <c r="G4257" s="1" t="s">
        <v>47</v>
      </c>
      <c r="H4257" s="15" t="n">
        <v>2110405</v>
      </c>
      <c r="I4257" s="1" t="s">
        <v>35</v>
      </c>
      <c r="J4257" s="15" t="n">
        <v>1815675</v>
      </c>
      <c r="L4257" s="15" t="n">
        <v>647521</v>
      </c>
      <c r="M4257" s="1" t="s">
        <v>36</v>
      </c>
      <c r="N4257" s="1" t="s">
        <v>37</v>
      </c>
      <c r="P4257" s="15" t="n">
        <v>167</v>
      </c>
      <c r="Q4257" s="1" t="s">
        <v>45</v>
      </c>
      <c r="R4257" s="1" t="s">
        <v>49</v>
      </c>
      <c r="S4257" s="15" t="n">
        <v>1130101</v>
      </c>
      <c r="T4257" s="1" t="s">
        <v>50</v>
      </c>
      <c r="U4257" s="17" t="n">
        <v>2138.45</v>
      </c>
      <c r="W4257" s="17" t="n">
        <v>0</v>
      </c>
      <c r="X4257" s="1" t="s">
        <v>3307</v>
      </c>
      <c r="Z4257" s="1" t="str">
        <f aca="false">IF($T4257="","",IFERROR(INDEX('Resumo Grupos'!$AC$3:$AC$200,MATCH($T4257,'Resumo Grupos'!$AB$3:$AB$200,0)),"n/d"))</f>
        <v>Mercadoria</v>
      </c>
      <c r="AA4257" s="1" t="str">
        <f aca="false">IF($T4257="","",IF(COUNTIF('Resumo Grupos'!$AE$3:$AE$40,$T4257)&gt;0,"NAO","SIM"))</f>
        <v>SIM</v>
      </c>
      <c r="AB4257" s="1" t="str">
        <f aca="false">IFERROR(INDEX('Mov Entradas (Rel 10497)'!$L:$L,MATCH(AC4257,'Mov Entradas (Rel 10497)'!$I:$I,0)),"nao encontrado")</f>
        <v>TRASEIRO DE BOI L1</v>
      </c>
      <c r="AC4257" s="1" t="n">
        <v>177497</v>
      </c>
    </row>
    <row r="4258" customFormat="false" ht="12.75" hidden="false" customHeight="true" outlineLevel="0" collapsed="false">
      <c r="A4258" s="15" t="n">
        <v>3</v>
      </c>
      <c r="B4258" s="16" t="n">
        <v>46297</v>
      </c>
      <c r="C4258" s="16" t="n">
        <v>46308</v>
      </c>
      <c r="D4258" s="15" t="n">
        <v>1621</v>
      </c>
      <c r="E4258" s="1" t="s">
        <v>375</v>
      </c>
      <c r="F4258" s="15" t="n">
        <v>24</v>
      </c>
      <c r="G4258" s="1" t="s">
        <v>47</v>
      </c>
      <c r="H4258" s="15" t="n">
        <v>2110405</v>
      </c>
      <c r="I4258" s="1" t="s">
        <v>35</v>
      </c>
      <c r="J4258" s="15" t="n">
        <v>1811005</v>
      </c>
      <c r="L4258" s="15" t="n">
        <v>41729</v>
      </c>
      <c r="M4258" s="1" t="s">
        <v>36</v>
      </c>
      <c r="N4258" s="1" t="s">
        <v>37</v>
      </c>
      <c r="P4258" s="15" t="n">
        <v>167</v>
      </c>
      <c r="Q4258" s="1" t="s">
        <v>45</v>
      </c>
      <c r="R4258" s="1" t="s">
        <v>49</v>
      </c>
      <c r="S4258" s="15" t="n">
        <v>1130101</v>
      </c>
      <c r="T4258" s="1" t="s">
        <v>50</v>
      </c>
      <c r="U4258" s="17" t="n">
        <v>2377.81</v>
      </c>
      <c r="W4258" s="17" t="n">
        <v>0</v>
      </c>
      <c r="X4258" s="1" t="s">
        <v>3308</v>
      </c>
      <c r="Z4258" s="1" t="str">
        <f aca="false">IF($T4258="","",IFERROR(INDEX('Resumo Grupos'!$AC$3:$AC$200,MATCH($T4258,'Resumo Grupos'!$AB$3:$AB$200,0)),"n/d"))</f>
        <v>Mercadoria</v>
      </c>
      <c r="AA4258" s="1" t="str">
        <f aca="false">IF($T4258="","",IF(COUNTIF('Resumo Grupos'!$AE$3:$AE$40,$T4258)&gt;0,"NAO","SIM"))</f>
        <v>SIM</v>
      </c>
      <c r="AB4258" s="1" t="str">
        <f aca="false">IFERROR(INDEX('Mov Entradas (Rel 10497)'!$L:$L,MATCH(AC4258,'Mov Entradas (Rel 10497)'!$I:$I,0)),"nao encontrado")</f>
        <v>GUARANA  ANTARLT 350</v>
      </c>
      <c r="AC4258" s="1" t="n">
        <v>41729</v>
      </c>
    </row>
    <row r="4259" customFormat="false" ht="12.75" hidden="false" customHeight="true" outlineLevel="0" collapsed="false">
      <c r="A4259" s="15" t="n">
        <v>3</v>
      </c>
      <c r="B4259" s="16" t="n">
        <v>46279</v>
      </c>
      <c r="C4259" s="16" t="n">
        <v>46308</v>
      </c>
      <c r="D4259" s="15" t="n">
        <v>1608</v>
      </c>
      <c r="E4259" s="1" t="s">
        <v>65</v>
      </c>
      <c r="F4259" s="15" t="n">
        <v>24</v>
      </c>
      <c r="G4259" s="1" t="s">
        <v>47</v>
      </c>
      <c r="H4259" s="15" t="n">
        <v>2110405</v>
      </c>
      <c r="I4259" s="1" t="s">
        <v>35</v>
      </c>
      <c r="J4259" s="15" t="n">
        <v>1701813</v>
      </c>
      <c r="L4259" s="15" t="n">
        <v>17291223</v>
      </c>
      <c r="M4259" s="1" t="s">
        <v>36</v>
      </c>
      <c r="N4259" s="1" t="s">
        <v>37</v>
      </c>
      <c r="P4259" s="15" t="n">
        <v>167</v>
      </c>
      <c r="Q4259" s="1" t="s">
        <v>45</v>
      </c>
      <c r="R4259" s="1" t="s">
        <v>49</v>
      </c>
      <c r="S4259" s="15" t="n">
        <v>1130101</v>
      </c>
      <c r="T4259" s="1" t="s">
        <v>50</v>
      </c>
      <c r="U4259" s="17" t="n">
        <v>657.93</v>
      </c>
      <c r="W4259" s="17" t="n">
        <v>0</v>
      </c>
      <c r="X4259" s="1" t="s">
        <v>3309</v>
      </c>
      <c r="Z4259" s="1" t="str">
        <f aca="false">IF($T4259="","",IFERROR(INDEX('Resumo Grupos'!$AC$3:$AC$200,MATCH($T4259,'Resumo Grupos'!$AB$3:$AB$200,0)),"n/d"))</f>
        <v>Mercadoria</v>
      </c>
      <c r="AA4259" s="1" t="str">
        <f aca="false">IF($T4259="","",IF(COUNTIF('Resumo Grupos'!$AE$3:$AE$40,$T4259)&gt;0,"NAO","SIM"))</f>
        <v>SIM</v>
      </c>
      <c r="AB4259" s="1" t="str">
        <f aca="false">IFERROR(INDEX('Mov Entradas (Rel 10497)'!$L:$L,MATCH(AC4259,'Mov Entradas (Rel 10497)'!$I:$I,0)),"nao encontrado")</f>
        <v>AMENDOIM ELMA 40G</v>
      </c>
      <c r="AC4259" s="1" t="n">
        <v>1729122</v>
      </c>
    </row>
    <row r="4260" customFormat="false" ht="12.75" hidden="false" customHeight="true" outlineLevel="0" collapsed="false">
      <c r="A4260" s="15" t="n">
        <v>3</v>
      </c>
      <c r="B4260" s="16" t="n">
        <v>46286</v>
      </c>
      <c r="C4260" s="16" t="n">
        <v>46308</v>
      </c>
      <c r="D4260" s="15" t="n">
        <v>1608</v>
      </c>
      <c r="E4260" s="1" t="s">
        <v>65</v>
      </c>
      <c r="F4260" s="15" t="n">
        <v>24</v>
      </c>
      <c r="G4260" s="1" t="s">
        <v>47</v>
      </c>
      <c r="H4260" s="15" t="n">
        <v>2110405</v>
      </c>
      <c r="I4260" s="1" t="s">
        <v>35</v>
      </c>
      <c r="J4260" s="15" t="n">
        <v>1741393</v>
      </c>
      <c r="L4260" s="15" t="n">
        <v>17334362</v>
      </c>
      <c r="M4260" s="1" t="s">
        <v>36</v>
      </c>
      <c r="N4260" s="1" t="s">
        <v>37</v>
      </c>
      <c r="P4260" s="15" t="n">
        <v>167</v>
      </c>
      <c r="Q4260" s="1" t="s">
        <v>45</v>
      </c>
      <c r="R4260" s="1" t="s">
        <v>49</v>
      </c>
      <c r="S4260" s="15" t="n">
        <v>1130101</v>
      </c>
      <c r="T4260" s="1" t="s">
        <v>50</v>
      </c>
      <c r="U4260" s="17" t="n">
        <v>374.88</v>
      </c>
      <c r="W4260" s="17" t="n">
        <v>0</v>
      </c>
      <c r="X4260" s="1" t="s">
        <v>3310</v>
      </c>
      <c r="Z4260" s="1" t="str">
        <f aca="false">IF($T4260="","",IFERROR(INDEX('Resumo Grupos'!$AC$3:$AC$200,MATCH($T4260,'Resumo Grupos'!$AB$3:$AB$200,0)),"n/d"))</f>
        <v>Mercadoria</v>
      </c>
      <c r="AA4260" s="1" t="str">
        <f aca="false">IF($T4260="","",IF(COUNTIF('Resumo Grupos'!$AE$3:$AE$40,$T4260)&gt;0,"NAO","SIM"))</f>
        <v>SIM</v>
      </c>
      <c r="AB4260" s="1" t="str">
        <f aca="false">IFERROR(INDEX('Mov Entradas (Rel 10497)'!$L:$L,MATCH(AC4260,'Mov Entradas (Rel 10497)'!$I:$I,0)),"nao encontrado")</f>
        <v>SALG CHEETOS ONDA REQUEIJAO 40G</v>
      </c>
      <c r="AC4260" s="1" t="n">
        <v>1733436</v>
      </c>
    </row>
    <row r="4261" customFormat="false" ht="12.75" hidden="false" customHeight="true" outlineLevel="0" collapsed="false">
      <c r="A4261" s="15" t="n">
        <v>3</v>
      </c>
      <c r="B4261" s="16" t="n">
        <v>46293</v>
      </c>
      <c r="C4261" s="16" t="n">
        <v>46308</v>
      </c>
      <c r="D4261" s="15" t="n">
        <v>1626</v>
      </c>
      <c r="E4261" s="1" t="s">
        <v>1045</v>
      </c>
      <c r="F4261" s="15" t="n">
        <v>24</v>
      </c>
      <c r="G4261" s="1" t="s">
        <v>47</v>
      </c>
      <c r="H4261" s="15" t="n">
        <v>2110405</v>
      </c>
      <c r="I4261" s="1" t="s">
        <v>35</v>
      </c>
      <c r="J4261" s="15" t="n">
        <v>1773465</v>
      </c>
      <c r="L4261" s="15" t="n">
        <v>3235081</v>
      </c>
      <c r="M4261" s="1" t="s">
        <v>36</v>
      </c>
      <c r="N4261" s="1" t="s">
        <v>37</v>
      </c>
      <c r="P4261" s="15" t="n">
        <v>167</v>
      </c>
      <c r="Q4261" s="1" t="s">
        <v>45</v>
      </c>
      <c r="R4261" s="1" t="s">
        <v>49</v>
      </c>
      <c r="S4261" s="15" t="n">
        <v>1130101</v>
      </c>
      <c r="T4261" s="1" t="s">
        <v>50</v>
      </c>
      <c r="U4261" s="17" t="n">
        <v>187.59</v>
      </c>
      <c r="W4261" s="17" t="n">
        <v>0</v>
      </c>
      <c r="X4261" s="1" t="s">
        <v>3311</v>
      </c>
      <c r="Z4261" s="1" t="str">
        <f aca="false">IF($T4261="","",IFERROR(INDEX('Resumo Grupos'!$AC$3:$AC$200,MATCH($T4261,'Resumo Grupos'!$AB$3:$AB$200,0)),"n/d"))</f>
        <v>Mercadoria</v>
      </c>
      <c r="AA4261" s="1" t="str">
        <f aca="false">IF($T4261="","",IF(COUNTIF('Resumo Grupos'!$AE$3:$AE$40,$T4261)&gt;0,"NAO","SIM"))</f>
        <v>SIM</v>
      </c>
      <c r="AB4261" s="1" t="str">
        <f aca="false">IFERROR(INDEX('Mov Entradas (Rel 10497)'!$L:$L,MATCH(AC4261,'Mov Entradas (Rel 10497)'!$I:$I,0)),"nao encontrado")</f>
        <v>TEKITOS TRAD 300G</v>
      </c>
      <c r="AC4261" s="1" t="n">
        <v>323508</v>
      </c>
    </row>
    <row r="4262" customFormat="false" ht="12.75" hidden="false" customHeight="true" outlineLevel="0" collapsed="false">
      <c r="A4262" s="15" t="n">
        <v>3</v>
      </c>
      <c r="B4262" s="16" t="n">
        <v>46294</v>
      </c>
      <c r="C4262" s="16" t="n">
        <v>46308</v>
      </c>
      <c r="D4262" s="15" t="n">
        <v>1681</v>
      </c>
      <c r="E4262" s="1" t="s">
        <v>1800</v>
      </c>
      <c r="F4262" s="15" t="n">
        <v>24</v>
      </c>
      <c r="G4262" s="1" t="s">
        <v>47</v>
      </c>
      <c r="H4262" s="15" t="n">
        <v>2110405</v>
      </c>
      <c r="I4262" s="1" t="s">
        <v>35</v>
      </c>
      <c r="J4262" s="15" t="n">
        <v>1775187</v>
      </c>
      <c r="L4262" s="15" t="n">
        <v>399341</v>
      </c>
      <c r="M4262" s="1" t="s">
        <v>36</v>
      </c>
      <c r="N4262" s="1" t="s">
        <v>37</v>
      </c>
      <c r="P4262" s="15" t="n">
        <v>167</v>
      </c>
      <c r="Q4262" s="1" t="s">
        <v>45</v>
      </c>
      <c r="R4262" s="1" t="s">
        <v>49</v>
      </c>
      <c r="S4262" s="15" t="n">
        <v>1130101</v>
      </c>
      <c r="T4262" s="1" t="s">
        <v>50</v>
      </c>
      <c r="U4262" s="17" t="n">
        <v>1903.04</v>
      </c>
      <c r="W4262" s="17" t="n">
        <v>0</v>
      </c>
      <c r="X4262" s="1" t="s">
        <v>3312</v>
      </c>
      <c r="Z4262" s="1" t="str">
        <f aca="false">IF($T4262="","",IFERROR(INDEX('Resumo Grupos'!$AC$3:$AC$200,MATCH($T4262,'Resumo Grupos'!$AB$3:$AB$200,0)),"n/d"))</f>
        <v>Mercadoria</v>
      </c>
      <c r="AA4262" s="1" t="str">
        <f aca="false">IF($T4262="","",IF(COUNTIF('Resumo Grupos'!$AE$3:$AE$40,$T4262)&gt;0,"NAO","SIM"))</f>
        <v>SIM</v>
      </c>
      <c r="AB4262" s="1" t="str">
        <f aca="false">IFERROR(INDEX('Mov Entradas (Rel 10497)'!$L:$L,MATCH(AC4262,'Mov Entradas (Rel 10497)'!$I:$I,0)),"nao encontrado")</f>
        <v>COXA E SOBRECOXA KG</v>
      </c>
      <c r="AC4262" s="1" t="n">
        <v>39934</v>
      </c>
    </row>
    <row r="4263" customFormat="false" ht="12.75" hidden="false" customHeight="true" outlineLevel="0" collapsed="false">
      <c r="A4263" s="15" t="n">
        <v>3</v>
      </c>
      <c r="B4263" s="16" t="n">
        <v>46196</v>
      </c>
      <c r="C4263" s="16" t="n">
        <v>46308</v>
      </c>
      <c r="D4263" s="15" t="n">
        <v>560</v>
      </c>
      <c r="E4263" s="1" t="s">
        <v>264</v>
      </c>
      <c r="F4263" s="15" t="n">
        <v>24</v>
      </c>
      <c r="G4263" s="1" t="s">
        <v>47</v>
      </c>
      <c r="H4263" s="15" t="n">
        <v>2110101</v>
      </c>
      <c r="I4263" s="1" t="s">
        <v>48</v>
      </c>
      <c r="J4263" s="15" t="n">
        <v>1293646</v>
      </c>
      <c r="L4263" s="15" t="n">
        <v>1716</v>
      </c>
      <c r="M4263" s="1" t="s">
        <v>36</v>
      </c>
      <c r="N4263" s="1" t="s">
        <v>67</v>
      </c>
      <c r="P4263" s="15" t="n">
        <v>128</v>
      </c>
      <c r="Q4263" s="1" t="s">
        <v>38</v>
      </c>
      <c r="R4263" s="1" t="s">
        <v>49</v>
      </c>
      <c r="S4263" s="15" t="n">
        <v>1130101</v>
      </c>
      <c r="T4263" s="1" t="s">
        <v>50</v>
      </c>
      <c r="U4263" s="17" t="n">
        <v>250</v>
      </c>
      <c r="W4263" s="17" t="n">
        <v>0</v>
      </c>
      <c r="X4263" s="1" t="s">
        <v>3313</v>
      </c>
      <c r="Z4263" s="1" t="str">
        <f aca="false">IF($T4263="","",IFERROR(INDEX('Resumo Grupos'!$AC$3:$AC$200,MATCH($T4263,'Resumo Grupos'!$AB$3:$AB$200,0)),"n/d"))</f>
        <v>Mercadoria</v>
      </c>
      <c r="AA4263" s="1" t="str">
        <f aca="false">IF($T4263="","",IF(COUNTIF('Resumo Grupos'!$AE$3:$AE$40,$T4263)&gt;0,"NAO","SIM"))</f>
        <v>SIM</v>
      </c>
      <c r="AB4263" s="1" t="str">
        <f aca="false">IFERROR(INDEX('Mov Entradas (Rel 10497)'!$L:$L,MATCH(AC4263,'Mov Entradas (Rel 10497)'!$I:$I,0)),"nao encontrado")</f>
        <v>BISCOITOS DA MARIA S</v>
      </c>
      <c r="AC4263" s="1" t="n">
        <v>1716</v>
      </c>
    </row>
    <row r="4264" customFormat="false" ht="12.75" hidden="false" customHeight="true" outlineLevel="0" collapsed="false">
      <c r="A4264" s="15" t="n">
        <v>3</v>
      </c>
      <c r="B4264" s="16" t="n">
        <v>46301</v>
      </c>
      <c r="C4264" s="16" t="n">
        <v>46308</v>
      </c>
      <c r="D4264" s="15" t="n">
        <v>10112</v>
      </c>
      <c r="E4264" s="1" t="s">
        <v>2741</v>
      </c>
      <c r="F4264" s="15" t="n">
        <v>24</v>
      </c>
      <c r="G4264" s="1" t="s">
        <v>47</v>
      </c>
      <c r="H4264" s="15" t="n">
        <v>2110405</v>
      </c>
      <c r="I4264" s="1" t="s">
        <v>35</v>
      </c>
      <c r="J4264" s="15" t="n">
        <v>1810427</v>
      </c>
      <c r="L4264" s="15" t="n">
        <v>3044</v>
      </c>
      <c r="M4264" s="1" t="s">
        <v>36</v>
      </c>
      <c r="N4264" s="1" t="s">
        <v>37</v>
      </c>
      <c r="P4264" s="15" t="n">
        <v>167</v>
      </c>
      <c r="Q4264" s="1" t="s">
        <v>45</v>
      </c>
      <c r="R4264" s="1" t="s">
        <v>49</v>
      </c>
      <c r="S4264" s="15" t="n">
        <v>1130101</v>
      </c>
      <c r="T4264" s="1" t="s">
        <v>50</v>
      </c>
      <c r="U4264" s="17" t="n">
        <v>100</v>
      </c>
      <c r="W4264" s="17" t="n">
        <v>0</v>
      </c>
      <c r="X4264" s="1" t="s">
        <v>3314</v>
      </c>
      <c r="Z4264" s="1" t="str">
        <f aca="false">IF($T4264="","",IFERROR(INDEX('Resumo Grupos'!$AC$3:$AC$200,MATCH($T4264,'Resumo Grupos'!$AB$3:$AB$200,0)),"n/d"))</f>
        <v>Mercadoria</v>
      </c>
      <c r="AA4264" s="1" t="str">
        <f aca="false">IF($T4264="","",IF(COUNTIF('Resumo Grupos'!$AE$3:$AE$40,$T4264)&gt;0,"NAO","SIM"))</f>
        <v>SIM</v>
      </c>
      <c r="AB4264" s="1" t="str">
        <f aca="false">IFERROR(INDEX('Mov Entradas (Rel 10497)'!$L:$L,MATCH(AC4264,'Mov Entradas (Rel 10497)'!$I:$I,0)),"nao encontrado")</f>
        <v>BOLOS DA FRAN</v>
      </c>
      <c r="AC4264" s="1" t="n">
        <v>3044</v>
      </c>
    </row>
    <row r="4265" customFormat="false" ht="12.75" hidden="false" customHeight="true" outlineLevel="0" collapsed="false">
      <c r="A4265" s="15" t="n">
        <v>3</v>
      </c>
      <c r="B4265" s="16" t="n">
        <v>46298</v>
      </c>
      <c r="C4265" s="16" t="n">
        <v>46308</v>
      </c>
      <c r="D4265" s="15" t="n">
        <v>1625</v>
      </c>
      <c r="E4265" s="1" t="s">
        <v>405</v>
      </c>
      <c r="F4265" s="15" t="n">
        <v>24</v>
      </c>
      <c r="G4265" s="1" t="s">
        <v>47</v>
      </c>
      <c r="H4265" s="15" t="n">
        <v>2110405</v>
      </c>
      <c r="I4265" s="1" t="s">
        <v>35</v>
      </c>
      <c r="J4265" s="15" t="n">
        <v>1805379</v>
      </c>
      <c r="L4265" s="15" t="n">
        <v>155392</v>
      </c>
      <c r="M4265" s="1" t="s">
        <v>36</v>
      </c>
      <c r="N4265" s="1" t="s">
        <v>37</v>
      </c>
      <c r="P4265" s="15" t="n">
        <v>167</v>
      </c>
      <c r="Q4265" s="1" t="s">
        <v>45</v>
      </c>
      <c r="R4265" s="1" t="s">
        <v>49</v>
      </c>
      <c r="S4265" s="15" t="n">
        <v>1130101</v>
      </c>
      <c r="T4265" s="1" t="s">
        <v>50</v>
      </c>
      <c r="U4265" s="17" t="n">
        <v>2508.17</v>
      </c>
      <c r="W4265" s="17" t="n">
        <v>0</v>
      </c>
      <c r="X4265" s="1" t="s">
        <v>3315</v>
      </c>
      <c r="Z4265" s="1" t="str">
        <f aca="false">IF($T4265="","",IFERROR(INDEX('Resumo Grupos'!$AC$3:$AC$200,MATCH($T4265,'Resumo Grupos'!$AB$3:$AB$200,0)),"n/d"))</f>
        <v>Mercadoria</v>
      </c>
      <c r="AA4265" s="1" t="str">
        <f aca="false">IF($T4265="","",IF(COUNTIF('Resumo Grupos'!$AE$3:$AE$40,$T4265)&gt;0,"NAO","SIM"))</f>
        <v>SIM</v>
      </c>
      <c r="AB4265" s="1" t="str">
        <f aca="false">IFERROR(INDEX('Mov Entradas (Rel 10497)'!$L:$L,MATCH(AC4265,'Mov Entradas (Rel 10497)'!$I:$I,0)),"nao encontrado")</f>
        <v>TRASEIRO DE BOI L1</v>
      </c>
      <c r="AC4265" s="1" t="n">
        <v>15539</v>
      </c>
    </row>
    <row r="4266" customFormat="false" ht="12.75" hidden="false" customHeight="true" outlineLevel="0" collapsed="false">
      <c r="A4266" s="15" t="n">
        <v>3</v>
      </c>
      <c r="B4266" s="16" t="n">
        <v>46294</v>
      </c>
      <c r="C4266" s="16" t="n">
        <v>46308</v>
      </c>
      <c r="D4266" s="15" t="n">
        <v>1740</v>
      </c>
      <c r="E4266" s="1" t="s">
        <v>207</v>
      </c>
      <c r="F4266" s="15" t="n">
        <v>24</v>
      </c>
      <c r="G4266" s="1" t="s">
        <v>47</v>
      </c>
      <c r="H4266" s="15" t="n">
        <v>2110405</v>
      </c>
      <c r="I4266" s="1" t="s">
        <v>35</v>
      </c>
      <c r="J4266" s="15" t="n">
        <v>1775016</v>
      </c>
      <c r="L4266" s="15" t="n">
        <v>12756021</v>
      </c>
      <c r="M4266" s="1" t="s">
        <v>36</v>
      </c>
      <c r="N4266" s="1" t="s">
        <v>37</v>
      </c>
      <c r="P4266" s="15" t="n">
        <v>167</v>
      </c>
      <c r="Q4266" s="1" t="s">
        <v>45</v>
      </c>
      <c r="R4266" s="1" t="s">
        <v>49</v>
      </c>
      <c r="S4266" s="15" t="n">
        <v>1130101</v>
      </c>
      <c r="T4266" s="1" t="s">
        <v>50</v>
      </c>
      <c r="U4266" s="17" t="n">
        <v>490.59</v>
      </c>
      <c r="W4266" s="17" t="n">
        <v>0</v>
      </c>
      <c r="X4266" s="1" t="s">
        <v>3316</v>
      </c>
      <c r="Z4266" s="1" t="str">
        <f aca="false">IF($T4266="","",IFERROR(INDEX('Resumo Grupos'!$AC$3:$AC$200,MATCH($T4266,'Resumo Grupos'!$AB$3:$AB$200,0)),"n/d"))</f>
        <v>Mercadoria</v>
      </c>
      <c r="AA4266" s="1" t="str">
        <f aca="false">IF($T4266="","",IF(COUNTIF('Resumo Grupos'!$AE$3:$AE$40,$T4266)&gt;0,"NAO","SIM"))</f>
        <v>SIM</v>
      </c>
      <c r="AB4266" s="1" t="str">
        <f aca="false">IFERROR(INDEX('Mov Entradas (Rel 10497)'!$L:$L,MATCH(AC4266,'Mov Entradas (Rel 10497)'!$I:$I,0)),"nao encontrado")</f>
        <v>LINGUI DE FRANGO KG</v>
      </c>
      <c r="AC4266" s="1" t="n">
        <v>1275602</v>
      </c>
    </row>
    <row r="4267" customFormat="false" ht="12.75" hidden="false" customHeight="true" outlineLevel="0" collapsed="false">
      <c r="A4267" s="15" t="n">
        <v>3</v>
      </c>
      <c r="B4267" s="16" t="n">
        <v>46302</v>
      </c>
      <c r="C4267" s="16" t="n">
        <v>46308</v>
      </c>
      <c r="D4267" s="15" t="n">
        <v>42</v>
      </c>
      <c r="E4267" s="1" t="s">
        <v>93</v>
      </c>
      <c r="F4267" s="15" t="n">
        <v>34</v>
      </c>
      <c r="G4267" s="1" t="s">
        <v>34</v>
      </c>
      <c r="H4267" s="15" t="n">
        <v>2110101</v>
      </c>
      <c r="I4267" s="1" t="s">
        <v>48</v>
      </c>
      <c r="J4267" s="15" t="n">
        <v>1815636</v>
      </c>
      <c r="L4267" s="15" t="n">
        <v>4715</v>
      </c>
      <c r="M4267" s="1" t="s">
        <v>36</v>
      </c>
      <c r="N4267" s="1" t="s">
        <v>67</v>
      </c>
      <c r="P4267" s="15" t="n">
        <v>167</v>
      </c>
      <c r="Q4267" s="1" t="s">
        <v>45</v>
      </c>
      <c r="R4267" s="1" t="s">
        <v>49</v>
      </c>
      <c r="S4267" s="15" t="n">
        <v>1130101</v>
      </c>
      <c r="T4267" s="1" t="s">
        <v>50</v>
      </c>
      <c r="U4267" s="17" t="n">
        <v>240</v>
      </c>
      <c r="W4267" s="17" t="n">
        <v>0</v>
      </c>
      <c r="X4267" s="1" t="s">
        <v>3317</v>
      </c>
      <c r="Z4267" s="1" t="str">
        <f aca="false">IF($T4267="","",IFERROR(INDEX('Resumo Grupos'!$AC$3:$AC$200,MATCH($T4267,'Resumo Grupos'!$AB$3:$AB$200,0)),"n/d"))</f>
        <v>Mercadoria</v>
      </c>
      <c r="AA4267" s="1" t="str">
        <f aca="false">IF($T4267="","",IF(COUNTIF('Resumo Grupos'!$AE$3:$AE$40,$T4267)&gt;0,"NAO","SIM"))</f>
        <v>SIM</v>
      </c>
      <c r="AB4267" s="1"/>
      <c r="AC4267" s="1"/>
    </row>
    <row r="4268" customFormat="false" ht="12.75" hidden="false" customHeight="true" outlineLevel="0" collapsed="false">
      <c r="A4268" s="15" t="n">
        <v>3</v>
      </c>
      <c r="B4268" s="16" t="n">
        <v>46295</v>
      </c>
      <c r="C4268" s="16" t="n">
        <v>46308</v>
      </c>
      <c r="D4268" s="15" t="n">
        <v>1000054</v>
      </c>
      <c r="E4268" s="1" t="s">
        <v>2751</v>
      </c>
      <c r="F4268" s="15" t="n">
        <v>26</v>
      </c>
      <c r="G4268" s="1" t="s">
        <v>2752</v>
      </c>
      <c r="H4268" s="15" t="n">
        <v>2110701</v>
      </c>
      <c r="I4268" s="1" t="s">
        <v>735</v>
      </c>
      <c r="J4268" s="15" t="n">
        <v>1806687</v>
      </c>
      <c r="L4268" s="15" t="n">
        <v>274796</v>
      </c>
      <c r="M4268" s="1" t="s">
        <v>36</v>
      </c>
      <c r="N4268" s="1" t="s">
        <v>2753</v>
      </c>
      <c r="P4268" s="15" t="n">
        <v>129</v>
      </c>
      <c r="Q4268" s="1" t="s">
        <v>83</v>
      </c>
      <c r="R4268" s="1" t="s">
        <v>284</v>
      </c>
      <c r="S4268" s="15" t="n">
        <v>3110302</v>
      </c>
      <c r="T4268" s="1" t="s">
        <v>2754</v>
      </c>
      <c r="U4268" s="17" t="n">
        <v>8814.31</v>
      </c>
      <c r="W4268" s="17" t="n">
        <v>0</v>
      </c>
      <c r="X4268" s="1" t="s">
        <v>2755</v>
      </c>
      <c r="Z4268" s="1" t="str">
        <f aca="false">IF($T4268="","",IFERROR(INDEX('Resumo Grupos'!$AC$3:$AC$200,MATCH($T4268,'Resumo Grupos'!$AB$3:$AB$200,0)),"n/d"))</f>
        <v>Impostos</v>
      </c>
      <c r="AA4268" s="1" t="str">
        <f aca="false">IF($T4268="","",IF(COUNTIF('Resumo Grupos'!$AE$3:$AE$40,$T4268)&gt;0,"NAO","SIM"))</f>
        <v>SIM</v>
      </c>
      <c r="AB4268" s="1"/>
      <c r="AC4268" s="1"/>
    </row>
    <row r="4269" customFormat="false" ht="12.75" hidden="false" customHeight="true" outlineLevel="0" collapsed="false">
      <c r="A4269" s="15" t="n">
        <v>3</v>
      </c>
      <c r="B4269" s="16" t="n">
        <v>46290</v>
      </c>
      <c r="C4269" s="16" t="n">
        <v>46309</v>
      </c>
      <c r="D4269" s="15" t="n">
        <v>1659</v>
      </c>
      <c r="E4269" s="1" t="s">
        <v>306</v>
      </c>
      <c r="F4269" s="15" t="n">
        <v>24</v>
      </c>
      <c r="G4269" s="1" t="s">
        <v>47</v>
      </c>
      <c r="H4269" s="15" t="n">
        <v>2110405</v>
      </c>
      <c r="I4269" s="1" t="s">
        <v>35</v>
      </c>
      <c r="J4269" s="15" t="n">
        <v>1769346</v>
      </c>
      <c r="L4269" s="15" t="n">
        <v>8990161</v>
      </c>
      <c r="M4269" s="1" t="s">
        <v>36</v>
      </c>
      <c r="N4269" s="1" t="s">
        <v>37</v>
      </c>
      <c r="P4269" s="15" t="n">
        <v>167</v>
      </c>
      <c r="Q4269" s="1" t="s">
        <v>45</v>
      </c>
      <c r="R4269" s="1" t="s">
        <v>49</v>
      </c>
      <c r="S4269" s="15" t="n">
        <v>1130101</v>
      </c>
      <c r="T4269" s="1" t="s">
        <v>50</v>
      </c>
      <c r="U4269" s="17" t="n">
        <v>826.44</v>
      </c>
      <c r="W4269" s="17" t="n">
        <v>0</v>
      </c>
      <c r="X4269" s="1" t="s">
        <v>3318</v>
      </c>
      <c r="Z4269" s="1" t="str">
        <f aca="false">IF($T4269="","",IFERROR(INDEX('Resumo Grupos'!$AC$3:$AC$200,MATCH($T4269,'Resumo Grupos'!$AB$3:$AB$200,0)),"n/d"))</f>
        <v>Mercadoria</v>
      </c>
      <c r="AA4269" s="1" t="str">
        <f aca="false">IF($T4269="","",IF(COUNTIF('Resumo Grupos'!$AE$3:$AE$40,$T4269)&gt;0,"NAO","SIM"))</f>
        <v>SIM</v>
      </c>
      <c r="AB4269" s="1" t="str">
        <f aca="false">IFERROR(INDEX('Mov Entradas (Rel 10497)'!$L:$L,MATCH(AC4269,'Mov Entradas (Rel 10497)'!$I:$I,0)),"nao encontrado")</f>
        <v>COPO DESC COPOBRAS 5</v>
      </c>
      <c r="AC4269" s="1" t="n">
        <v>899016</v>
      </c>
    </row>
    <row r="4270" customFormat="false" ht="12.75" hidden="false" customHeight="true" outlineLevel="0" collapsed="false">
      <c r="A4270" s="15" t="n">
        <v>3</v>
      </c>
      <c r="B4270" s="16" t="n">
        <v>46295</v>
      </c>
      <c r="C4270" s="16" t="n">
        <v>46309</v>
      </c>
      <c r="D4270" s="15" t="n">
        <v>1723</v>
      </c>
      <c r="E4270" s="1" t="s">
        <v>63</v>
      </c>
      <c r="F4270" s="15" t="n">
        <v>24</v>
      </c>
      <c r="G4270" s="1" t="s">
        <v>47</v>
      </c>
      <c r="H4270" s="15" t="n">
        <v>2110405</v>
      </c>
      <c r="I4270" s="1" t="s">
        <v>35</v>
      </c>
      <c r="J4270" s="15" t="n">
        <v>1784176</v>
      </c>
      <c r="L4270" s="15" t="n">
        <v>641861</v>
      </c>
      <c r="M4270" s="1" t="s">
        <v>36</v>
      </c>
      <c r="N4270" s="1" t="s">
        <v>37</v>
      </c>
      <c r="P4270" s="15" t="n">
        <v>167</v>
      </c>
      <c r="Q4270" s="1" t="s">
        <v>45</v>
      </c>
      <c r="R4270" s="1" t="s">
        <v>49</v>
      </c>
      <c r="S4270" s="15" t="n">
        <v>1130101</v>
      </c>
      <c r="T4270" s="1" t="s">
        <v>50</v>
      </c>
      <c r="U4270" s="17" t="n">
        <v>3461.75</v>
      </c>
      <c r="W4270" s="17" t="n">
        <v>0</v>
      </c>
      <c r="X4270" s="1" t="s">
        <v>3319</v>
      </c>
      <c r="Z4270" s="1" t="str">
        <f aca="false">IF($T4270="","",IFERROR(INDEX('Resumo Grupos'!$AC$3:$AC$200,MATCH($T4270,'Resumo Grupos'!$AB$3:$AB$200,0)),"n/d"))</f>
        <v>Mercadoria</v>
      </c>
      <c r="AA4270" s="1" t="str">
        <f aca="false">IF($T4270="","",IF(COUNTIF('Resumo Grupos'!$AE$3:$AE$40,$T4270)&gt;0,"NAO","SIM"))</f>
        <v>SIM</v>
      </c>
      <c r="AB4270" s="1" t="str">
        <f aca="false">IFERROR(INDEX('Mov Entradas (Rel 10497)'!$L:$L,MATCH(AC4270,'Mov Entradas (Rel 10497)'!$I:$I,0)),"nao encontrado")</f>
        <v>TRASEIRO DE BOI L1</v>
      </c>
      <c r="AC4270" s="1" t="n">
        <v>177204</v>
      </c>
    </row>
    <row r="4271" customFormat="false" ht="12.75" hidden="false" customHeight="true" outlineLevel="0" collapsed="false">
      <c r="A4271" s="15" t="n">
        <v>3</v>
      </c>
      <c r="B4271" s="16" t="n">
        <v>46295</v>
      </c>
      <c r="C4271" s="16" t="n">
        <v>46309</v>
      </c>
      <c r="D4271" s="15" t="n">
        <v>794</v>
      </c>
      <c r="E4271" s="1" t="s">
        <v>190</v>
      </c>
      <c r="F4271" s="15" t="n">
        <v>24</v>
      </c>
      <c r="G4271" s="1" t="s">
        <v>47</v>
      </c>
      <c r="H4271" s="15" t="n">
        <v>2110405</v>
      </c>
      <c r="I4271" s="1" t="s">
        <v>35</v>
      </c>
      <c r="J4271" s="15" t="n">
        <v>1780471</v>
      </c>
      <c r="L4271" s="15" t="n">
        <v>6461</v>
      </c>
      <c r="M4271" s="1" t="s">
        <v>36</v>
      </c>
      <c r="N4271" s="1" t="s">
        <v>37</v>
      </c>
      <c r="P4271" s="15" t="n">
        <v>167</v>
      </c>
      <c r="Q4271" s="1" t="s">
        <v>45</v>
      </c>
      <c r="R4271" s="1" t="s">
        <v>49</v>
      </c>
      <c r="S4271" s="15" t="n">
        <v>1130101</v>
      </c>
      <c r="T4271" s="1" t="s">
        <v>50</v>
      </c>
      <c r="U4271" s="17" t="n">
        <v>299.02</v>
      </c>
      <c r="W4271" s="17" t="n">
        <v>0</v>
      </c>
      <c r="X4271" s="1" t="s">
        <v>3320</v>
      </c>
      <c r="Z4271" s="1" t="str">
        <f aca="false">IF($T4271="","",IFERROR(INDEX('Resumo Grupos'!$AC$3:$AC$200,MATCH($T4271,'Resumo Grupos'!$AB$3:$AB$200,0)),"n/d"))</f>
        <v>Mercadoria</v>
      </c>
      <c r="AA4271" s="1" t="str">
        <f aca="false">IF($T4271="","",IF(COUNTIF('Resumo Grupos'!$AE$3:$AE$40,$T4271)&gt;0,"NAO","SIM"))</f>
        <v>SIM</v>
      </c>
      <c r="AB4271" s="1" t="str">
        <f aca="false">IFERROR(INDEX('Mov Entradas (Rel 10497)'!$L:$L,MATCH(AC4271,'Mov Entradas (Rel 10497)'!$I:$I,0)),"nao encontrado")</f>
        <v>SACO DINDIN 6CMX25CM</v>
      </c>
      <c r="AC4271" s="1" t="n">
        <v>9093</v>
      </c>
    </row>
    <row r="4272" customFormat="false" ht="12.75" hidden="false" customHeight="true" outlineLevel="0" collapsed="false">
      <c r="A4272" s="15" t="n">
        <v>3</v>
      </c>
      <c r="B4272" s="16" t="n">
        <v>46300</v>
      </c>
      <c r="C4272" s="16" t="n">
        <v>46309</v>
      </c>
      <c r="D4272" s="15" t="n">
        <v>1814</v>
      </c>
      <c r="E4272" s="1" t="s">
        <v>425</v>
      </c>
      <c r="F4272" s="15" t="n">
        <v>24</v>
      </c>
      <c r="G4272" s="1" t="s">
        <v>47</v>
      </c>
      <c r="H4272" s="15" t="n">
        <v>2110405</v>
      </c>
      <c r="I4272" s="1" t="s">
        <v>35</v>
      </c>
      <c r="J4272" s="15" t="n">
        <v>1811691</v>
      </c>
      <c r="L4272" s="15" t="n">
        <v>297801</v>
      </c>
      <c r="M4272" s="1" t="s">
        <v>36</v>
      </c>
      <c r="N4272" s="1" t="s">
        <v>37</v>
      </c>
      <c r="P4272" s="15" t="n">
        <v>167</v>
      </c>
      <c r="Q4272" s="1" t="s">
        <v>45</v>
      </c>
      <c r="R4272" s="1" t="s">
        <v>49</v>
      </c>
      <c r="S4272" s="15" t="n">
        <v>1130101</v>
      </c>
      <c r="T4272" s="1" t="s">
        <v>50</v>
      </c>
      <c r="U4272" s="17" t="n">
        <v>438.64</v>
      </c>
      <c r="W4272" s="17" t="n">
        <v>0</v>
      </c>
      <c r="X4272" s="1" t="s">
        <v>3321</v>
      </c>
      <c r="Z4272" s="1" t="str">
        <f aca="false">IF($T4272="","",IFERROR(INDEX('Resumo Grupos'!$AC$3:$AC$200,MATCH($T4272,'Resumo Grupos'!$AB$3:$AB$200,0)),"n/d"))</f>
        <v>Mercadoria</v>
      </c>
      <c r="AA4272" s="1" t="str">
        <f aca="false">IF($T4272="","",IF(COUNTIF('Resumo Grupos'!$AE$3:$AE$40,$T4272)&gt;0,"NAO","SIM"))</f>
        <v>SIM</v>
      </c>
      <c r="AB4272" s="1" t="str">
        <f aca="false">IFERROR(INDEX('Mov Entradas (Rel 10497)'!$L:$L,MATCH(AC4272,'Mov Entradas (Rel 10497)'!$I:$I,0)),"nao encontrado")</f>
        <v>POLPA GRAVIOLA 100G</v>
      </c>
      <c r="AC4272" s="1" t="n">
        <v>29780</v>
      </c>
    </row>
    <row r="4273" customFormat="false" ht="12.75" hidden="false" customHeight="true" outlineLevel="0" collapsed="false">
      <c r="A4273" s="15" t="n">
        <v>3</v>
      </c>
      <c r="B4273" s="16" t="n">
        <v>46280</v>
      </c>
      <c r="C4273" s="16" t="n">
        <v>46309</v>
      </c>
      <c r="D4273" s="15" t="n">
        <v>1107</v>
      </c>
      <c r="E4273" s="1" t="s">
        <v>210</v>
      </c>
      <c r="F4273" s="15" t="n">
        <v>24</v>
      </c>
      <c r="G4273" s="1" t="s">
        <v>47</v>
      </c>
      <c r="H4273" s="15" t="n">
        <v>2110405</v>
      </c>
      <c r="I4273" s="1" t="s">
        <v>35</v>
      </c>
      <c r="J4273" s="15" t="n">
        <v>1715760</v>
      </c>
      <c r="L4273" s="15" t="n">
        <v>4609232</v>
      </c>
      <c r="M4273" s="1" t="s">
        <v>36</v>
      </c>
      <c r="N4273" s="1" t="s">
        <v>37</v>
      </c>
      <c r="P4273" s="15" t="n">
        <v>167</v>
      </c>
      <c r="Q4273" s="1" t="s">
        <v>45</v>
      </c>
      <c r="R4273" s="1" t="s">
        <v>49</v>
      </c>
      <c r="S4273" s="15" t="n">
        <v>1130101</v>
      </c>
      <c r="T4273" s="1" t="s">
        <v>50</v>
      </c>
      <c r="U4273" s="17" t="n">
        <v>886</v>
      </c>
      <c r="W4273" s="17" t="n">
        <v>0</v>
      </c>
      <c r="X4273" s="1" t="s">
        <v>3322</v>
      </c>
      <c r="Z4273" s="1" t="str">
        <f aca="false">IF($T4273="","",IFERROR(INDEX('Resumo Grupos'!$AC$3:$AC$200,MATCH($T4273,'Resumo Grupos'!$AB$3:$AB$200,0)),"n/d"))</f>
        <v>Mercadoria</v>
      </c>
      <c r="AA4273" s="1" t="str">
        <f aca="false">IF($T4273="","",IF(COUNTIF('Resumo Grupos'!$AE$3:$AE$40,$T4273)&gt;0,"NAO","SIM"))</f>
        <v>SIM</v>
      </c>
      <c r="AB4273" s="1" t="str">
        <f aca="false">IFERROR(INDEX('Mov Entradas (Rel 10497)'!$L:$L,MATCH(AC4273,'Mov Entradas (Rel 10497)'!$I:$I,0)),"nao encontrado")</f>
        <v>SACHE PEDIGREE SABOR</v>
      </c>
      <c r="AC4273" s="1" t="n">
        <v>460923</v>
      </c>
    </row>
    <row r="4274" customFormat="false" ht="12.75" hidden="false" customHeight="true" outlineLevel="0" collapsed="false">
      <c r="A4274" s="15" t="n">
        <v>3</v>
      </c>
      <c r="B4274" s="16" t="n">
        <v>46295</v>
      </c>
      <c r="C4274" s="16" t="n">
        <v>46309</v>
      </c>
      <c r="D4274" s="15" t="n">
        <v>1749</v>
      </c>
      <c r="E4274" s="1" t="s">
        <v>336</v>
      </c>
      <c r="F4274" s="15" t="n">
        <v>24</v>
      </c>
      <c r="G4274" s="1" t="s">
        <v>47</v>
      </c>
      <c r="H4274" s="15" t="n">
        <v>2110405</v>
      </c>
      <c r="I4274" s="1" t="s">
        <v>35</v>
      </c>
      <c r="J4274" s="15" t="n">
        <v>1784389</v>
      </c>
      <c r="L4274" s="15" t="n">
        <v>5772</v>
      </c>
      <c r="M4274" s="1" t="s">
        <v>36</v>
      </c>
      <c r="N4274" s="1" t="s">
        <v>37</v>
      </c>
      <c r="P4274" s="15" t="n">
        <v>167</v>
      </c>
      <c r="Q4274" s="1" t="s">
        <v>45</v>
      </c>
      <c r="R4274" s="1" t="s">
        <v>49</v>
      </c>
      <c r="S4274" s="15" t="n">
        <v>1130101</v>
      </c>
      <c r="T4274" s="1" t="s">
        <v>50</v>
      </c>
      <c r="U4274" s="17" t="n">
        <v>1313</v>
      </c>
      <c r="W4274" s="17" t="n">
        <v>0</v>
      </c>
      <c r="X4274" s="1" t="s">
        <v>3323</v>
      </c>
      <c r="Z4274" s="1" t="str">
        <f aca="false">IF($T4274="","",IFERROR(INDEX('Resumo Grupos'!$AC$3:$AC$200,MATCH($T4274,'Resumo Grupos'!$AB$3:$AB$200,0)),"n/d"))</f>
        <v>Mercadoria</v>
      </c>
      <c r="AA4274" s="1" t="str">
        <f aca="false">IF($T4274="","",IF(COUNTIF('Resumo Grupos'!$AE$3:$AE$40,$T4274)&gt;0,"NAO","SIM"))</f>
        <v>SIM</v>
      </c>
      <c r="AB4274" s="1" t="str">
        <f aca="false">IFERROR(INDEX('Mov Entradas (Rel 10497)'!$L:$L,MATCH(AC4274,'Mov Entradas (Rel 10497)'!$I:$I,0)),"nao encontrado")</f>
        <v>ARROZ BRANCO FACCIO 1KG</v>
      </c>
      <c r="AC4274" s="1" t="n">
        <v>4801</v>
      </c>
    </row>
    <row r="4275" customFormat="false" ht="12.75" hidden="false" customHeight="true" outlineLevel="0" collapsed="false">
      <c r="A4275" s="15" t="n">
        <v>3</v>
      </c>
      <c r="B4275" s="16" t="n">
        <v>46275</v>
      </c>
      <c r="C4275" s="16" t="n">
        <v>46310</v>
      </c>
      <c r="D4275" s="15" t="n">
        <v>1678</v>
      </c>
      <c r="E4275" s="1" t="s">
        <v>229</v>
      </c>
      <c r="F4275" s="15" t="n">
        <v>24</v>
      </c>
      <c r="G4275" s="1" t="s">
        <v>47</v>
      </c>
      <c r="H4275" s="15" t="n">
        <v>2110405</v>
      </c>
      <c r="I4275" s="1" t="s">
        <v>35</v>
      </c>
      <c r="J4275" s="15" t="n">
        <v>1682703</v>
      </c>
      <c r="L4275" s="15" t="n">
        <v>2610373</v>
      </c>
      <c r="M4275" s="1" t="s">
        <v>36</v>
      </c>
      <c r="N4275" s="1" t="s">
        <v>37</v>
      </c>
      <c r="P4275" s="15" t="n">
        <v>167</v>
      </c>
      <c r="Q4275" s="1" t="s">
        <v>45</v>
      </c>
      <c r="R4275" s="1" t="s">
        <v>49</v>
      </c>
      <c r="S4275" s="15" t="n">
        <v>1130101</v>
      </c>
      <c r="T4275" s="1" t="s">
        <v>50</v>
      </c>
      <c r="U4275" s="17" t="n">
        <v>421.73</v>
      </c>
      <c r="W4275" s="17" t="n">
        <v>0</v>
      </c>
      <c r="X4275" s="1" t="s">
        <v>3324</v>
      </c>
      <c r="Z4275" s="1" t="str">
        <f aca="false">IF($T4275="","",IFERROR(INDEX('Resumo Grupos'!$AC$3:$AC$200,MATCH($T4275,'Resumo Grupos'!$AB$3:$AB$200,0)),"n/d"))</f>
        <v>Mercadoria</v>
      </c>
      <c r="AA4275" s="1" t="str">
        <f aca="false">IF($T4275="","",IF(COUNTIF('Resumo Grupos'!$AE$3:$AE$40,$T4275)&gt;0,"NAO","SIM"))</f>
        <v>SIM</v>
      </c>
      <c r="AB4275" s="1" t="str">
        <f aca="false">IFERROR(INDEX('Mov Entradas (Rel 10497)'!$L:$L,MATCH(AC4275,'Mov Entradas (Rel 10497)'!$I:$I,0)),"nao encontrado")</f>
        <v>APAR BARB BIC SENSITIVE AMARELO</v>
      </c>
      <c r="AC4275" s="1" t="n">
        <v>165221</v>
      </c>
    </row>
    <row r="4276" customFormat="false" ht="12.75" hidden="false" customHeight="true" outlineLevel="0" collapsed="false">
      <c r="A4276" s="15" t="n">
        <v>3</v>
      </c>
      <c r="B4276" s="16" t="n">
        <v>46289</v>
      </c>
      <c r="C4276" s="16" t="n">
        <v>46310</v>
      </c>
      <c r="D4276" s="15" t="n">
        <v>1921</v>
      </c>
      <c r="E4276" s="1" t="s">
        <v>308</v>
      </c>
      <c r="F4276" s="15" t="n">
        <v>24</v>
      </c>
      <c r="G4276" s="1" t="s">
        <v>47</v>
      </c>
      <c r="H4276" s="15" t="n">
        <v>2110405</v>
      </c>
      <c r="I4276" s="1" t="s">
        <v>35</v>
      </c>
      <c r="J4276" s="15" t="n">
        <v>1754600</v>
      </c>
      <c r="L4276" s="15" t="n">
        <v>214602</v>
      </c>
      <c r="M4276" s="1" t="s">
        <v>36</v>
      </c>
      <c r="N4276" s="1" t="s">
        <v>37</v>
      </c>
      <c r="P4276" s="15" t="n">
        <v>167</v>
      </c>
      <c r="Q4276" s="1" t="s">
        <v>45</v>
      </c>
      <c r="R4276" s="1" t="s">
        <v>49</v>
      </c>
      <c r="S4276" s="15" t="n">
        <v>1130101</v>
      </c>
      <c r="T4276" s="1" t="s">
        <v>50</v>
      </c>
      <c r="U4276" s="17" t="n">
        <v>419.47</v>
      </c>
      <c r="W4276" s="17" t="n">
        <v>0</v>
      </c>
      <c r="X4276" s="1" t="s">
        <v>3325</v>
      </c>
      <c r="Z4276" s="1" t="str">
        <f aca="false">IF($T4276="","",IFERROR(INDEX('Resumo Grupos'!$AC$3:$AC$200,MATCH($T4276,'Resumo Grupos'!$AB$3:$AB$200,0)),"n/d"))</f>
        <v>Mercadoria</v>
      </c>
      <c r="AA4276" s="1" t="str">
        <f aca="false">IF($T4276="","",IF(COUNTIF('Resumo Grupos'!$AE$3:$AE$40,$T4276)&gt;0,"NAO","SIM"))</f>
        <v>SIM</v>
      </c>
      <c r="AB4276" s="1" t="str">
        <f aca="false">IFERROR(INDEX('Mov Entradas (Rel 10497)'!$L:$L,MATCH(AC4276,'Mov Entradas (Rel 10497)'!$I:$I,0)),"nao encontrado")</f>
        <v>COLORAU RAIZ 100G</v>
      </c>
      <c r="AC4276" s="1" t="n">
        <v>21460</v>
      </c>
    </row>
    <row r="4277" customFormat="false" ht="12.75" hidden="false" customHeight="true" outlineLevel="0" collapsed="false">
      <c r="A4277" s="15" t="n">
        <v>3</v>
      </c>
      <c r="B4277" s="16" t="n">
        <v>46281</v>
      </c>
      <c r="C4277" s="16" t="n">
        <v>46310</v>
      </c>
      <c r="D4277" s="15" t="n">
        <v>447</v>
      </c>
      <c r="E4277" s="1" t="s">
        <v>548</v>
      </c>
      <c r="F4277" s="15" t="n">
        <v>24</v>
      </c>
      <c r="G4277" s="1" t="s">
        <v>47</v>
      </c>
      <c r="H4277" s="15" t="n">
        <v>2110405</v>
      </c>
      <c r="I4277" s="1" t="s">
        <v>35</v>
      </c>
      <c r="J4277" s="15" t="n">
        <v>1370645</v>
      </c>
      <c r="L4277" s="15" t="n">
        <v>213881</v>
      </c>
      <c r="M4277" s="1" t="s">
        <v>412</v>
      </c>
      <c r="N4277" s="1" t="s">
        <v>37</v>
      </c>
      <c r="P4277" s="15" t="n">
        <v>101</v>
      </c>
      <c r="Q4277" s="1" t="s">
        <v>59</v>
      </c>
      <c r="R4277" s="1" t="s">
        <v>39</v>
      </c>
      <c r="S4277" s="15" t="n">
        <v>4210315</v>
      </c>
      <c r="T4277" s="1" t="s">
        <v>549</v>
      </c>
      <c r="U4277" s="17" t="n">
        <v>163.16</v>
      </c>
      <c r="W4277" s="17" t="n">
        <v>0</v>
      </c>
      <c r="X4277" s="1" t="s">
        <v>1398</v>
      </c>
      <c r="Z4277" s="1" t="str">
        <f aca="false">IF($T4277="","",IFERROR(INDEX('Resumo Grupos'!$AC$3:$AC$200,MATCH($T4277,'Resumo Grupos'!$AB$3:$AB$200,0)),"n/d"))</f>
        <v>Despesa</v>
      </c>
      <c r="AA4277" s="1" t="str">
        <f aca="false">IF($T4277="","",IF(COUNTIF('Resumo Grupos'!$AE$3:$AE$40,$T4277)&gt;0,"NAO","SIM"))</f>
        <v>SIM</v>
      </c>
      <c r="AB4277" s="1"/>
      <c r="AC4277" s="1"/>
    </row>
    <row r="4278" customFormat="false" ht="12.75" hidden="false" customHeight="true" outlineLevel="0" collapsed="false">
      <c r="A4278" s="15" t="n">
        <v>3</v>
      </c>
      <c r="B4278" s="16" t="n">
        <v>46281</v>
      </c>
      <c r="C4278" s="16" t="n">
        <v>46310</v>
      </c>
      <c r="D4278" s="15" t="n">
        <v>1667</v>
      </c>
      <c r="E4278" s="1" t="s">
        <v>1045</v>
      </c>
      <c r="F4278" s="15" t="n">
        <v>24</v>
      </c>
      <c r="G4278" s="1" t="s">
        <v>47</v>
      </c>
      <c r="H4278" s="15" t="n">
        <v>2110405</v>
      </c>
      <c r="I4278" s="1" t="s">
        <v>35</v>
      </c>
      <c r="J4278" s="15" t="n">
        <v>1723663</v>
      </c>
      <c r="L4278" s="15" t="n">
        <v>4001773</v>
      </c>
      <c r="M4278" s="1" t="s">
        <v>36</v>
      </c>
      <c r="N4278" s="1" t="s">
        <v>37</v>
      </c>
      <c r="P4278" s="15" t="n">
        <v>167</v>
      </c>
      <c r="Q4278" s="1" t="s">
        <v>45</v>
      </c>
      <c r="R4278" s="1" t="s">
        <v>49</v>
      </c>
      <c r="S4278" s="15" t="n">
        <v>1130101</v>
      </c>
      <c r="T4278" s="1" t="s">
        <v>50</v>
      </c>
      <c r="U4278" s="17" t="n">
        <v>881</v>
      </c>
      <c r="W4278" s="17" t="n">
        <v>0</v>
      </c>
      <c r="X4278" s="1" t="s">
        <v>3326</v>
      </c>
      <c r="Z4278" s="1" t="str">
        <f aca="false">IF($T4278="","",IFERROR(INDEX('Resumo Grupos'!$AC$3:$AC$200,MATCH($T4278,'Resumo Grupos'!$AB$3:$AB$200,0)),"n/d"))</f>
        <v>Mercadoria</v>
      </c>
      <c r="AA4278" s="1" t="str">
        <f aca="false">IF($T4278="","",IF(COUNTIF('Resumo Grupos'!$AE$3:$AE$40,$T4278)&gt;0,"NAO","SIM"))</f>
        <v>SIM</v>
      </c>
      <c r="AB4278" s="1" t="str">
        <f aca="false">IFERROR(INDEX('Mov Entradas (Rel 10497)'!$L:$L,MATCH(AC4278,'Mov Entradas (Rel 10497)'!$I:$I,0)),"nao encontrado")</f>
        <v>MOCOQUINHA 200ML</v>
      </c>
      <c r="AC4278" s="1" t="n">
        <v>400177</v>
      </c>
    </row>
    <row r="4279" customFormat="false" ht="12.75" hidden="false" customHeight="true" outlineLevel="0" collapsed="false">
      <c r="A4279" s="15" t="n">
        <v>3</v>
      </c>
      <c r="B4279" s="16" t="n">
        <v>46294</v>
      </c>
      <c r="C4279" s="16" t="n">
        <v>46310</v>
      </c>
      <c r="D4279" s="15" t="n">
        <v>10075</v>
      </c>
      <c r="E4279" s="1" t="s">
        <v>384</v>
      </c>
      <c r="F4279" s="15" t="n">
        <v>24</v>
      </c>
      <c r="G4279" s="1" t="s">
        <v>47</v>
      </c>
      <c r="H4279" s="15" t="n">
        <v>2110405</v>
      </c>
      <c r="I4279" s="1" t="s">
        <v>35</v>
      </c>
      <c r="J4279" s="15" t="n">
        <v>1783411</v>
      </c>
      <c r="L4279" s="15" t="n">
        <v>41241</v>
      </c>
      <c r="M4279" s="1" t="s">
        <v>36</v>
      </c>
      <c r="N4279" s="1" t="s">
        <v>37</v>
      </c>
      <c r="P4279" s="15" t="n">
        <v>167</v>
      </c>
      <c r="Q4279" s="1" t="s">
        <v>45</v>
      </c>
      <c r="R4279" s="1" t="s">
        <v>49</v>
      </c>
      <c r="S4279" s="15" t="n">
        <v>1130101</v>
      </c>
      <c r="T4279" s="1" t="s">
        <v>50</v>
      </c>
      <c r="U4279" s="17" t="n">
        <v>522.84</v>
      </c>
      <c r="W4279" s="17" t="n">
        <v>0</v>
      </c>
      <c r="X4279" s="1" t="s">
        <v>3327</v>
      </c>
      <c r="Z4279" s="1" t="str">
        <f aca="false">IF($T4279="","",IFERROR(INDEX('Resumo Grupos'!$AC$3:$AC$200,MATCH($T4279,'Resumo Grupos'!$AB$3:$AB$200,0)),"n/d"))</f>
        <v>Mercadoria</v>
      </c>
      <c r="AA4279" s="1" t="str">
        <f aca="false">IF($T4279="","",IF(COUNTIF('Resumo Grupos'!$AE$3:$AE$40,$T4279)&gt;0,"NAO","SIM"))</f>
        <v>SIM</v>
      </c>
      <c r="AB4279" s="1" t="str">
        <f aca="false">IFERROR(INDEX('Mov Entradas (Rel 10497)'!$L:$L,MATCH(AC4279,'Mov Entradas (Rel 10497)'!$I:$I,0)),"nao encontrado")</f>
        <v>PO DESCOLO LIGHTNER</v>
      </c>
      <c r="AC4279" s="1" t="n">
        <v>5351</v>
      </c>
    </row>
    <row r="4280" customFormat="false" ht="12.75" hidden="false" customHeight="true" outlineLevel="0" collapsed="false">
      <c r="A4280" s="15" t="n">
        <v>3</v>
      </c>
      <c r="B4280" s="16" t="n">
        <v>46274</v>
      </c>
      <c r="C4280" s="16" t="n">
        <v>46310</v>
      </c>
      <c r="D4280" s="15" t="n">
        <v>666</v>
      </c>
      <c r="E4280" s="1" t="s">
        <v>479</v>
      </c>
      <c r="F4280" s="15" t="n">
        <v>24</v>
      </c>
      <c r="G4280" s="1" t="s">
        <v>47</v>
      </c>
      <c r="H4280" s="15" t="n">
        <v>2110405</v>
      </c>
      <c r="I4280" s="1" t="s">
        <v>35</v>
      </c>
      <c r="J4280" s="15" t="n">
        <v>1682905</v>
      </c>
      <c r="L4280" s="15" t="n">
        <v>82154</v>
      </c>
      <c r="M4280" s="1" t="s">
        <v>36</v>
      </c>
      <c r="N4280" s="1" t="s">
        <v>37</v>
      </c>
      <c r="P4280" s="15" t="n">
        <v>167</v>
      </c>
      <c r="Q4280" s="1" t="s">
        <v>45</v>
      </c>
      <c r="R4280" s="1" t="s">
        <v>49</v>
      </c>
      <c r="S4280" s="15" t="n">
        <v>1130101</v>
      </c>
      <c r="T4280" s="1" t="s">
        <v>50</v>
      </c>
      <c r="U4280" s="17" t="n">
        <v>566.93</v>
      </c>
      <c r="W4280" s="17" t="n">
        <v>0</v>
      </c>
      <c r="X4280" s="1" t="s">
        <v>3328</v>
      </c>
      <c r="Z4280" s="1" t="str">
        <f aca="false">IF($T4280="","",IFERROR(INDEX('Resumo Grupos'!$AC$3:$AC$200,MATCH($T4280,'Resumo Grupos'!$AB$3:$AB$200,0)),"n/d"))</f>
        <v>Mercadoria</v>
      </c>
      <c r="AA4280" s="1" t="str">
        <f aca="false">IF($T4280="","",IF(COUNTIF('Resumo Grupos'!$AE$3:$AE$40,$T4280)&gt;0,"NAO","SIM"))</f>
        <v>SIM</v>
      </c>
      <c r="AB4280" s="1" t="str">
        <f aca="false">IFERROR(INDEX('Mov Entradas (Rel 10497)'!$L:$L,MATCH(AC4280,'Mov Entradas (Rel 10497)'!$I:$I,0)),"nao encontrado")</f>
        <v>RACAO SABOR CAT KG</v>
      </c>
      <c r="AC4280" s="1" t="n">
        <v>8215</v>
      </c>
    </row>
    <row r="4281" customFormat="false" ht="12.75" hidden="false" customHeight="true" outlineLevel="0" collapsed="false">
      <c r="A4281" s="15" t="n">
        <v>3</v>
      </c>
      <c r="B4281" s="16" t="n">
        <v>46274</v>
      </c>
      <c r="C4281" s="16" t="n">
        <v>46310</v>
      </c>
      <c r="D4281" s="15" t="n">
        <v>1107</v>
      </c>
      <c r="E4281" s="1" t="s">
        <v>210</v>
      </c>
      <c r="F4281" s="15" t="n">
        <v>24</v>
      </c>
      <c r="G4281" s="1" t="s">
        <v>47</v>
      </c>
      <c r="H4281" s="15" t="n">
        <v>2110405</v>
      </c>
      <c r="I4281" s="1" t="s">
        <v>35</v>
      </c>
      <c r="J4281" s="15" t="n">
        <v>1682952</v>
      </c>
      <c r="L4281" s="15" t="n">
        <v>4547823</v>
      </c>
      <c r="M4281" s="1" t="s">
        <v>36</v>
      </c>
      <c r="N4281" s="1" t="s">
        <v>37</v>
      </c>
      <c r="P4281" s="15" t="n">
        <v>167</v>
      </c>
      <c r="Q4281" s="1" t="s">
        <v>45</v>
      </c>
      <c r="R4281" s="1" t="s">
        <v>49</v>
      </c>
      <c r="S4281" s="15" t="n">
        <v>1130101</v>
      </c>
      <c r="T4281" s="1" t="s">
        <v>50</v>
      </c>
      <c r="U4281" s="17" t="n">
        <v>800.88</v>
      </c>
      <c r="W4281" s="17" t="n">
        <v>0</v>
      </c>
      <c r="X4281" s="1" t="s">
        <v>3329</v>
      </c>
      <c r="Z4281" s="1" t="str">
        <f aca="false">IF($T4281="","",IFERROR(INDEX('Resumo Grupos'!$AC$3:$AC$200,MATCH($T4281,'Resumo Grupos'!$AB$3:$AB$200,0)),"n/d"))</f>
        <v>Mercadoria</v>
      </c>
      <c r="AA4281" s="1" t="str">
        <f aca="false">IF($T4281="","",IF(COUNTIF('Resumo Grupos'!$AE$3:$AE$40,$T4281)&gt;0,"NAO","SIM"))</f>
        <v>SIM</v>
      </c>
      <c r="AB4281" s="1" t="str">
        <f aca="false">IFERROR(INDEX('Mov Entradas (Rel 10497)'!$L:$L,MATCH(AC4281,'Mov Entradas (Rel 10497)'!$I:$I,0)),"nao encontrado")</f>
        <v>BOLINHO MORANGO 7308</v>
      </c>
      <c r="AC4281" s="1" t="n">
        <v>454782</v>
      </c>
    </row>
    <row r="4282" customFormat="false" ht="12.75" hidden="false" customHeight="true" outlineLevel="0" collapsed="false">
      <c r="A4282" s="15" t="n">
        <v>3</v>
      </c>
      <c r="B4282" s="16" t="n">
        <v>46097</v>
      </c>
      <c r="C4282" s="16" t="n">
        <v>46310</v>
      </c>
      <c r="D4282" s="15" t="n">
        <v>1867</v>
      </c>
      <c r="E4282" s="1" t="s">
        <v>556</v>
      </c>
      <c r="F4282" s="15" t="n">
        <v>24</v>
      </c>
      <c r="G4282" s="1" t="s">
        <v>47</v>
      </c>
      <c r="H4282" s="15" t="n">
        <v>2110405</v>
      </c>
      <c r="I4282" s="1" t="s">
        <v>35</v>
      </c>
      <c r="J4282" s="15" t="n">
        <v>809440</v>
      </c>
      <c r="L4282" s="15" t="n">
        <v>777006512</v>
      </c>
      <c r="M4282" s="1" t="s">
        <v>1530</v>
      </c>
      <c r="N4282" s="1" t="s">
        <v>37</v>
      </c>
      <c r="P4282" s="15" t="n">
        <v>101</v>
      </c>
      <c r="Q4282" s="1" t="s">
        <v>59</v>
      </c>
      <c r="R4282" s="1" t="s">
        <v>557</v>
      </c>
      <c r="S4282" s="15" t="n">
        <v>4210401</v>
      </c>
      <c r="T4282" s="1" t="s">
        <v>558</v>
      </c>
      <c r="U4282" s="17" t="n">
        <v>225.2</v>
      </c>
      <c r="W4282" s="17" t="n">
        <v>0</v>
      </c>
      <c r="X4282" s="1" t="s">
        <v>3330</v>
      </c>
      <c r="Z4282" s="1" t="str">
        <f aca="false">IF($T4282="","",IFERROR(INDEX('Resumo Grupos'!$AC$3:$AC$200,MATCH($T4282,'Resumo Grupos'!$AB$3:$AB$200,0)),"n/d"))</f>
        <v>Impostos</v>
      </c>
      <c r="AA4282" s="1" t="str">
        <f aca="false">IF($T4282="","",IF(COUNTIF('Resumo Grupos'!$AE$3:$AE$40,$T4282)&gt;0,"NAO","SIM"))</f>
        <v>SIM</v>
      </c>
      <c r="AB4282" s="1"/>
      <c r="AC4282" s="1"/>
    </row>
    <row r="4283" customFormat="false" ht="12.75" hidden="false" customHeight="true" outlineLevel="0" collapsed="false">
      <c r="A4283" s="15" t="n">
        <v>3</v>
      </c>
      <c r="B4283" s="16" t="n">
        <v>46295</v>
      </c>
      <c r="C4283" s="16" t="n">
        <v>46310</v>
      </c>
      <c r="D4283" s="15" t="n">
        <v>1666</v>
      </c>
      <c r="E4283" s="1" t="s">
        <v>297</v>
      </c>
      <c r="F4283" s="15" t="n">
        <v>24</v>
      </c>
      <c r="G4283" s="1" t="s">
        <v>47</v>
      </c>
      <c r="H4283" s="15" t="n">
        <v>2110405</v>
      </c>
      <c r="I4283" s="1" t="s">
        <v>35</v>
      </c>
      <c r="J4283" s="15" t="n">
        <v>1784434</v>
      </c>
      <c r="L4283" s="15" t="n">
        <v>5757261</v>
      </c>
      <c r="M4283" s="1" t="s">
        <v>36</v>
      </c>
      <c r="N4283" s="1" t="s">
        <v>37</v>
      </c>
      <c r="P4283" s="15" t="n">
        <v>167</v>
      </c>
      <c r="Q4283" s="1" t="s">
        <v>45</v>
      </c>
      <c r="R4283" s="1" t="s">
        <v>49</v>
      </c>
      <c r="S4283" s="15" t="n">
        <v>1130101</v>
      </c>
      <c r="T4283" s="1" t="s">
        <v>50</v>
      </c>
      <c r="U4283" s="17" t="n">
        <v>2540.71</v>
      </c>
      <c r="W4283" s="17" t="n">
        <v>0</v>
      </c>
      <c r="X4283" s="1" t="s">
        <v>3331</v>
      </c>
      <c r="Z4283" s="1" t="str">
        <f aca="false">IF($T4283="","",IFERROR(INDEX('Resumo Grupos'!$AC$3:$AC$200,MATCH($T4283,'Resumo Grupos'!$AB$3:$AB$200,0)),"n/d"))</f>
        <v>Mercadoria</v>
      </c>
      <c r="AA4283" s="1" t="str">
        <f aca="false">IF($T4283="","",IF(COUNTIF('Resumo Grupos'!$AE$3:$AE$40,$T4283)&gt;0,"NAO","SIM"))</f>
        <v>SIM</v>
      </c>
      <c r="AB4283" s="1" t="str">
        <f aca="false">IFERROR(INDEX('Mov Entradas (Rel 10497)'!$L:$L,MATCH(AC4283,'Mov Entradas (Rel 10497)'!$I:$I,0)),"nao encontrado")</f>
        <v>DUNHILL CARLTON BLEN</v>
      </c>
      <c r="AC4283" s="1" t="n">
        <v>575726</v>
      </c>
    </row>
    <row r="4284" customFormat="false" ht="12.75" hidden="false" customHeight="true" outlineLevel="0" collapsed="false">
      <c r="A4284" s="15" t="n">
        <v>3</v>
      </c>
      <c r="B4284" s="16" t="n">
        <v>46231</v>
      </c>
      <c r="C4284" s="16" t="n">
        <v>46310</v>
      </c>
      <c r="D4284" s="15" t="n">
        <v>1893</v>
      </c>
      <c r="E4284" s="1" t="s">
        <v>571</v>
      </c>
      <c r="F4284" s="15" t="n">
        <v>34</v>
      </c>
      <c r="G4284" s="1" t="s">
        <v>34</v>
      </c>
      <c r="H4284" s="15" t="n">
        <v>2110405</v>
      </c>
      <c r="I4284" s="1" t="s">
        <v>35</v>
      </c>
      <c r="J4284" s="15" t="n">
        <v>1464910</v>
      </c>
      <c r="L4284" s="15" t="n">
        <v>227905</v>
      </c>
      <c r="M4284" s="1" t="s">
        <v>339</v>
      </c>
      <c r="N4284" s="1" t="s">
        <v>37</v>
      </c>
      <c r="P4284" s="15" t="n">
        <v>101</v>
      </c>
      <c r="Q4284" s="1" t="s">
        <v>59</v>
      </c>
      <c r="R4284" s="1" t="s">
        <v>39</v>
      </c>
      <c r="S4284" s="15" t="n">
        <v>4210315</v>
      </c>
      <c r="T4284" s="1" t="s">
        <v>549</v>
      </c>
      <c r="U4284" s="17" t="n">
        <v>177.65</v>
      </c>
      <c r="W4284" s="17" t="n">
        <v>0</v>
      </c>
      <c r="X4284" s="1" t="s">
        <v>2140</v>
      </c>
      <c r="Z4284" s="1" t="str">
        <f aca="false">IF($T4284="","",IFERROR(INDEX('Resumo Grupos'!$AC$3:$AC$200,MATCH($T4284,'Resumo Grupos'!$AB$3:$AB$200,0)),"n/d"))</f>
        <v>Despesa</v>
      </c>
      <c r="AA4284" s="1" t="str">
        <f aca="false">IF($T4284="","",IF(COUNTIF('Resumo Grupos'!$AE$3:$AE$40,$T4284)&gt;0,"NAO","SIM"))</f>
        <v>SIM</v>
      </c>
      <c r="AB4284" s="1"/>
      <c r="AC4284" s="1"/>
    </row>
    <row r="4285" customFormat="false" ht="12.75" hidden="false" customHeight="true" outlineLevel="0" collapsed="false">
      <c r="A4285" s="15" t="n">
        <v>3</v>
      </c>
      <c r="B4285" s="16" t="n">
        <v>46296</v>
      </c>
      <c r="C4285" s="16" t="n">
        <v>46310</v>
      </c>
      <c r="D4285" s="15" t="n">
        <v>1745</v>
      </c>
      <c r="E4285" s="1" t="s">
        <v>771</v>
      </c>
      <c r="F4285" s="15" t="n">
        <v>24</v>
      </c>
      <c r="G4285" s="1" t="s">
        <v>47</v>
      </c>
      <c r="H4285" s="15" t="n">
        <v>2110405</v>
      </c>
      <c r="I4285" s="1" t="s">
        <v>35</v>
      </c>
      <c r="J4285" s="15" t="n">
        <v>1810530</v>
      </c>
      <c r="L4285" s="15" t="n">
        <v>3646641</v>
      </c>
      <c r="M4285" s="1" t="s">
        <v>36</v>
      </c>
      <c r="N4285" s="1" t="s">
        <v>37</v>
      </c>
      <c r="P4285" s="15" t="n">
        <v>167</v>
      </c>
      <c r="Q4285" s="1" t="s">
        <v>45</v>
      </c>
      <c r="R4285" s="1" t="s">
        <v>49</v>
      </c>
      <c r="S4285" s="15" t="n">
        <v>1130101</v>
      </c>
      <c r="T4285" s="1" t="s">
        <v>50</v>
      </c>
      <c r="U4285" s="17" t="n">
        <v>614.86</v>
      </c>
      <c r="W4285" s="17" t="n">
        <v>0</v>
      </c>
      <c r="X4285" s="1" t="s">
        <v>3332</v>
      </c>
      <c r="Z4285" s="1" t="str">
        <f aca="false">IF($T4285="","",IFERROR(INDEX('Resumo Grupos'!$AC$3:$AC$200,MATCH($T4285,'Resumo Grupos'!$AB$3:$AB$200,0)),"n/d"))</f>
        <v>Mercadoria</v>
      </c>
      <c r="AA4285" s="1" t="str">
        <f aca="false">IF($T4285="","",IF(COUNTIF('Resumo Grupos'!$AE$3:$AE$40,$T4285)&gt;0,"NAO","SIM"))</f>
        <v>SIM</v>
      </c>
      <c r="AB4285" s="1" t="str">
        <f aca="false">IFERROR(INDEX('Mov Entradas (Rel 10497)'!$L:$L,MATCH(AC4285,'Mov Entradas (Rel 10497)'!$I:$I,0)),"nao encontrado")</f>
        <v>CAFE KIMINO 250G</v>
      </c>
      <c r="AC4285" s="1" t="n">
        <v>364664</v>
      </c>
    </row>
    <row r="4286" customFormat="false" ht="12.75" hidden="false" customHeight="true" outlineLevel="0" collapsed="false">
      <c r="A4286" s="15" t="n">
        <v>3</v>
      </c>
      <c r="B4286" s="16" t="n">
        <v>46297</v>
      </c>
      <c r="C4286" s="16" t="n">
        <v>46311</v>
      </c>
      <c r="D4286" s="15" t="n">
        <v>1723</v>
      </c>
      <c r="E4286" s="1" t="s">
        <v>63</v>
      </c>
      <c r="F4286" s="15" t="n">
        <v>24</v>
      </c>
      <c r="G4286" s="1" t="s">
        <v>47</v>
      </c>
      <c r="H4286" s="15" t="n">
        <v>2110405</v>
      </c>
      <c r="I4286" s="1" t="s">
        <v>35</v>
      </c>
      <c r="J4286" s="15" t="n">
        <v>1793614</v>
      </c>
      <c r="L4286" s="15" t="n">
        <v>64424</v>
      </c>
      <c r="M4286" s="1" t="s">
        <v>36</v>
      </c>
      <c r="N4286" s="1" t="s">
        <v>37</v>
      </c>
      <c r="P4286" s="15" t="n">
        <v>167</v>
      </c>
      <c r="Q4286" s="1" t="s">
        <v>45</v>
      </c>
      <c r="R4286" s="1" t="s">
        <v>49</v>
      </c>
      <c r="S4286" s="15" t="n">
        <v>1130101</v>
      </c>
      <c r="T4286" s="1" t="s">
        <v>50</v>
      </c>
      <c r="U4286" s="17" t="n">
        <v>4803.5</v>
      </c>
      <c r="W4286" s="17" t="n">
        <v>0</v>
      </c>
      <c r="X4286" s="1" t="s">
        <v>3333</v>
      </c>
      <c r="Z4286" s="1" t="str">
        <f aca="false">IF($T4286="","",IFERROR(INDEX('Resumo Grupos'!$AC$3:$AC$200,MATCH($T4286,'Resumo Grupos'!$AB$3:$AB$200,0)),"n/d"))</f>
        <v>Mercadoria</v>
      </c>
      <c r="AA4286" s="1" t="str">
        <f aca="false">IF($T4286="","",IF(COUNTIF('Resumo Grupos'!$AE$3:$AE$40,$T4286)&gt;0,"NAO","SIM"))</f>
        <v>SIM</v>
      </c>
      <c r="AB4286" s="1" t="str">
        <f aca="false">IFERROR(INDEX('Mov Entradas (Rel 10497)'!$L:$L,MATCH(AC4286,'Mov Entradas (Rel 10497)'!$I:$I,0)),"nao encontrado")</f>
        <v>TRASEIRO DE BOI L1</v>
      </c>
      <c r="AC4286" s="1" t="n">
        <v>177331</v>
      </c>
    </row>
    <row r="4287" customFormat="false" ht="12.75" hidden="false" customHeight="true" outlineLevel="0" collapsed="false">
      <c r="A4287" s="15" t="n">
        <v>3</v>
      </c>
      <c r="B4287" s="16" t="n">
        <v>46295</v>
      </c>
      <c r="C4287" s="16" t="n">
        <v>46311</v>
      </c>
      <c r="D4287" s="15" t="n">
        <v>1608</v>
      </c>
      <c r="E4287" s="1" t="s">
        <v>65</v>
      </c>
      <c r="F4287" s="15" t="n">
        <v>24</v>
      </c>
      <c r="G4287" s="1" t="s">
        <v>47</v>
      </c>
      <c r="H4287" s="15" t="n">
        <v>2110405</v>
      </c>
      <c r="I4287" s="1" t="s">
        <v>35</v>
      </c>
      <c r="J4287" s="15" t="n">
        <v>1793515</v>
      </c>
      <c r="L4287" s="15" t="n">
        <v>17414641</v>
      </c>
      <c r="M4287" s="1" t="s">
        <v>36</v>
      </c>
      <c r="N4287" s="1" t="s">
        <v>37</v>
      </c>
      <c r="P4287" s="15" t="n">
        <v>167</v>
      </c>
      <c r="Q4287" s="1" t="s">
        <v>45</v>
      </c>
      <c r="R4287" s="1" t="s">
        <v>49</v>
      </c>
      <c r="S4287" s="15" t="n">
        <v>1130101</v>
      </c>
      <c r="T4287" s="1" t="s">
        <v>50</v>
      </c>
      <c r="U4287" s="17" t="n">
        <v>607.76</v>
      </c>
      <c r="W4287" s="17" t="n">
        <v>0</v>
      </c>
      <c r="X4287" s="1" t="s">
        <v>3334</v>
      </c>
      <c r="Z4287" s="1" t="str">
        <f aca="false">IF($T4287="","",IFERROR(INDEX('Resumo Grupos'!$AC$3:$AC$200,MATCH($T4287,'Resumo Grupos'!$AB$3:$AB$200,0)),"n/d"))</f>
        <v>Mercadoria</v>
      </c>
      <c r="AA4287" s="1" t="str">
        <f aca="false">IF($T4287="","",IF(COUNTIF('Resumo Grupos'!$AE$3:$AE$40,$T4287)&gt;0,"NAO","SIM"))</f>
        <v>SIM</v>
      </c>
      <c r="AB4287" s="1" t="str">
        <f aca="false">IFERROR(INDEX('Mov Entradas (Rel 10497)'!$L:$L,MATCH(AC4287,'Mov Entradas (Rel 10497)'!$I:$I,0)),"nao encontrado")</f>
        <v>TODDYNHO CHOCOLATE</v>
      </c>
      <c r="AC4287" s="1" t="n">
        <v>1741464</v>
      </c>
    </row>
    <row r="4288" customFormat="false" ht="12.75" hidden="false" customHeight="true" outlineLevel="0" collapsed="false">
      <c r="A4288" s="15" t="n">
        <v>3</v>
      </c>
      <c r="B4288" s="16" t="n">
        <v>46282</v>
      </c>
      <c r="C4288" s="16" t="n">
        <v>46311</v>
      </c>
      <c r="D4288" s="15" t="n">
        <v>1616</v>
      </c>
      <c r="E4288" s="1" t="s">
        <v>889</v>
      </c>
      <c r="F4288" s="15" t="n">
        <v>24</v>
      </c>
      <c r="G4288" s="1" t="s">
        <v>47</v>
      </c>
      <c r="H4288" s="15" t="n">
        <v>2110405</v>
      </c>
      <c r="I4288" s="1" t="s">
        <v>35</v>
      </c>
      <c r="J4288" s="15" t="n">
        <v>1723977</v>
      </c>
      <c r="L4288" s="15" t="n">
        <v>6595283</v>
      </c>
      <c r="M4288" s="1" t="s">
        <v>36</v>
      </c>
      <c r="N4288" s="1" t="s">
        <v>37</v>
      </c>
      <c r="P4288" s="15" t="n">
        <v>167</v>
      </c>
      <c r="Q4288" s="1" t="s">
        <v>45</v>
      </c>
      <c r="R4288" s="1" t="s">
        <v>49</v>
      </c>
      <c r="S4288" s="15" t="n">
        <v>1130101</v>
      </c>
      <c r="T4288" s="1" t="s">
        <v>50</v>
      </c>
      <c r="U4288" s="17" t="n">
        <v>604.07</v>
      </c>
      <c r="W4288" s="17" t="n">
        <v>0</v>
      </c>
      <c r="X4288" s="1" t="s">
        <v>3335</v>
      </c>
      <c r="Z4288" s="1" t="str">
        <f aca="false">IF($T4288="","",IFERROR(INDEX('Resumo Grupos'!$AC$3:$AC$200,MATCH($T4288,'Resumo Grupos'!$AB$3:$AB$200,0)),"n/d"))</f>
        <v>Mercadoria</v>
      </c>
      <c r="AA4288" s="1" t="str">
        <f aca="false">IF($T4288="","",IF(COUNTIF('Resumo Grupos'!$AE$3:$AE$40,$T4288)&gt;0,"NAO","SIM"))</f>
        <v>SIM</v>
      </c>
      <c r="AB4288" s="1" t="str">
        <f aca="false">IFERROR(INDEX('Mov Entradas (Rel 10497)'!$L:$L,MATCH(AC4288,'Mov Entradas (Rel 10497)'!$I:$I,0)),"nao encontrado")</f>
        <v>ESPONJA BRILHUS 1UNI</v>
      </c>
      <c r="AC4288" s="1" t="n">
        <v>659528</v>
      </c>
    </row>
    <row r="4289" customFormat="false" ht="12.75" hidden="false" customHeight="true" outlineLevel="0" collapsed="false">
      <c r="A4289" s="15" t="n">
        <v>3</v>
      </c>
      <c r="B4289" s="16" t="n">
        <v>46297</v>
      </c>
      <c r="C4289" s="16" t="n">
        <v>46311</v>
      </c>
      <c r="D4289" s="15" t="n">
        <v>1815</v>
      </c>
      <c r="E4289" s="1" t="s">
        <v>79</v>
      </c>
      <c r="F4289" s="15" t="n">
        <v>24</v>
      </c>
      <c r="G4289" s="1" t="s">
        <v>47</v>
      </c>
      <c r="H4289" s="15" t="n">
        <v>2110405</v>
      </c>
      <c r="I4289" s="1" t="s">
        <v>35</v>
      </c>
      <c r="J4289" s="15" t="n">
        <v>1793481</v>
      </c>
      <c r="L4289" s="15" t="n">
        <v>4712101</v>
      </c>
      <c r="M4289" s="1" t="s">
        <v>36</v>
      </c>
      <c r="N4289" s="1" t="s">
        <v>37</v>
      </c>
      <c r="P4289" s="15" t="n">
        <v>167</v>
      </c>
      <c r="Q4289" s="1" t="s">
        <v>45</v>
      </c>
      <c r="R4289" s="1" t="s">
        <v>49</v>
      </c>
      <c r="S4289" s="15" t="n">
        <v>1130101</v>
      </c>
      <c r="T4289" s="1" t="s">
        <v>50</v>
      </c>
      <c r="U4289" s="17" t="n">
        <v>637.46</v>
      </c>
      <c r="W4289" s="17" t="n">
        <v>0</v>
      </c>
      <c r="X4289" s="1" t="s">
        <v>3336</v>
      </c>
      <c r="Z4289" s="1" t="str">
        <f aca="false">IF($T4289="","",IFERROR(INDEX('Resumo Grupos'!$AC$3:$AC$200,MATCH($T4289,'Resumo Grupos'!$AB$3:$AB$200,0)),"n/d"))</f>
        <v>Mercadoria</v>
      </c>
      <c r="AA4289" s="1" t="str">
        <f aca="false">IF($T4289="","",IF(COUNTIF('Resumo Grupos'!$AE$3:$AE$40,$T4289)&gt;0,"NAO","SIM"))</f>
        <v>SIM</v>
      </c>
      <c r="AB4289" s="1" t="str">
        <f aca="false">IFERROR(INDEX('Mov Entradas (Rel 10497)'!$L:$L,MATCH(AC4289,'Mov Entradas (Rel 10497)'!$I:$I,0)),"nao encontrado")</f>
        <v>FIGADO BOVINO KG</v>
      </c>
      <c r="AC4289" s="1" t="n">
        <v>405931</v>
      </c>
    </row>
    <row r="4290" customFormat="false" ht="12.75" hidden="false" customHeight="true" outlineLevel="0" collapsed="false">
      <c r="A4290" s="15" t="n">
        <v>3</v>
      </c>
      <c r="B4290" s="16" t="n">
        <v>46281</v>
      </c>
      <c r="C4290" s="16" t="n">
        <v>46311</v>
      </c>
      <c r="D4290" s="15" t="n">
        <v>1699</v>
      </c>
      <c r="E4290" s="1" t="s">
        <v>88</v>
      </c>
      <c r="F4290" s="15" t="n">
        <v>24</v>
      </c>
      <c r="G4290" s="1" t="s">
        <v>47</v>
      </c>
      <c r="H4290" s="15" t="n">
        <v>2110405</v>
      </c>
      <c r="I4290" s="1" t="s">
        <v>35</v>
      </c>
      <c r="J4290" s="15" t="n">
        <v>1715983</v>
      </c>
      <c r="L4290" s="15" t="n">
        <v>3144783</v>
      </c>
      <c r="M4290" s="1" t="s">
        <v>36</v>
      </c>
      <c r="N4290" s="1" t="s">
        <v>37</v>
      </c>
      <c r="P4290" s="15" t="n">
        <v>167</v>
      </c>
      <c r="Q4290" s="1" t="s">
        <v>45</v>
      </c>
      <c r="R4290" s="1" t="s">
        <v>49</v>
      </c>
      <c r="S4290" s="15" t="n">
        <v>1130101</v>
      </c>
      <c r="T4290" s="1" t="s">
        <v>50</v>
      </c>
      <c r="U4290" s="17" t="n">
        <v>626.76</v>
      </c>
      <c r="W4290" s="17" t="n">
        <v>0</v>
      </c>
      <c r="X4290" s="1" t="s">
        <v>3337</v>
      </c>
      <c r="Z4290" s="1" t="str">
        <f aca="false">IF($T4290="","",IFERROR(INDEX('Resumo Grupos'!$AC$3:$AC$200,MATCH($T4290,'Resumo Grupos'!$AB$3:$AB$200,0)),"n/d"))</f>
        <v>Mercadoria</v>
      </c>
      <c r="AA4290" s="1" t="str">
        <f aca="false">IF($T4290="","",IF(COUNTIF('Resumo Grupos'!$AE$3:$AE$40,$T4290)&gt;0,"NAO","SIM"))</f>
        <v>SIM</v>
      </c>
      <c r="AB4290" s="1" t="str">
        <f aca="false">IFERROR(INDEX('Mov Entradas (Rel 10497)'!$L:$L,MATCH(AC4290,'Mov Entradas (Rel 10497)'!$I:$I,0)),"nao encontrado")</f>
        <v>SUCO JANDAIA GOIABA 500ML</v>
      </c>
      <c r="AC4290" s="1" t="n">
        <v>314478</v>
      </c>
    </row>
    <row r="4291" customFormat="false" ht="12.75" hidden="false" customHeight="true" outlineLevel="0" collapsed="false">
      <c r="A4291" s="15" t="n">
        <v>3</v>
      </c>
      <c r="B4291" s="16" t="n">
        <v>46281</v>
      </c>
      <c r="C4291" s="16" t="n">
        <v>46311</v>
      </c>
      <c r="D4291" s="15" t="n">
        <v>10017</v>
      </c>
      <c r="E4291" s="1" t="s">
        <v>432</v>
      </c>
      <c r="F4291" s="15" t="n">
        <v>24</v>
      </c>
      <c r="G4291" s="1" t="s">
        <v>47</v>
      </c>
      <c r="H4291" s="15" t="n">
        <v>2110405</v>
      </c>
      <c r="I4291" s="1" t="s">
        <v>35</v>
      </c>
      <c r="J4291" s="15" t="n">
        <v>1735448</v>
      </c>
      <c r="L4291" s="15" t="n">
        <v>1966322</v>
      </c>
      <c r="M4291" s="1" t="s">
        <v>36</v>
      </c>
      <c r="N4291" s="1" t="s">
        <v>37</v>
      </c>
      <c r="P4291" s="15" t="n">
        <v>167</v>
      </c>
      <c r="Q4291" s="1" t="s">
        <v>45</v>
      </c>
      <c r="R4291" s="1" t="s">
        <v>49</v>
      </c>
      <c r="S4291" s="15" t="n">
        <v>1130101</v>
      </c>
      <c r="T4291" s="1" t="s">
        <v>50</v>
      </c>
      <c r="U4291" s="17" t="n">
        <v>943.79</v>
      </c>
      <c r="W4291" s="17" t="n">
        <v>0</v>
      </c>
      <c r="X4291" s="1" t="s">
        <v>3338</v>
      </c>
      <c r="Z4291" s="1" t="str">
        <f aca="false">IF($T4291="","",IFERROR(INDEX('Resumo Grupos'!$AC$3:$AC$200,MATCH($T4291,'Resumo Grupos'!$AB$3:$AB$200,0)),"n/d"))</f>
        <v>Mercadoria</v>
      </c>
      <c r="AA4291" s="1" t="str">
        <f aca="false">IF($T4291="","",IF(COUNTIF('Resumo Grupos'!$AE$3:$AE$40,$T4291)&gt;0,"NAO","SIM"))</f>
        <v>SIM</v>
      </c>
      <c r="AB4291" s="1" t="str">
        <f aca="false">IFERROR(INDEX('Mov Entradas (Rel 10497)'!$L:$L,MATCH(AC4291,'Mov Entradas (Rel 10497)'!$I:$I,0)),"nao encontrado")</f>
        <v>DETE LIMP ECONO 500M</v>
      </c>
      <c r="AC4291" s="1" t="n">
        <v>196632</v>
      </c>
    </row>
    <row r="4292" customFormat="false" ht="12.75" hidden="false" customHeight="true" outlineLevel="0" collapsed="false">
      <c r="A4292" s="15" t="n">
        <v>3</v>
      </c>
      <c r="B4292" s="16" t="n">
        <v>46283</v>
      </c>
      <c r="C4292" s="16" t="n">
        <v>46311</v>
      </c>
      <c r="D4292" s="15" t="n">
        <v>1624</v>
      </c>
      <c r="E4292" s="1" t="s">
        <v>274</v>
      </c>
      <c r="F4292" s="15" t="n">
        <v>24</v>
      </c>
      <c r="G4292" s="1" t="s">
        <v>47</v>
      </c>
      <c r="H4292" s="15" t="n">
        <v>2110405</v>
      </c>
      <c r="I4292" s="1" t="s">
        <v>35</v>
      </c>
      <c r="J4292" s="15" t="n">
        <v>1736254</v>
      </c>
      <c r="L4292" s="15" t="n">
        <v>6746642</v>
      </c>
      <c r="M4292" s="1" t="s">
        <v>36</v>
      </c>
      <c r="N4292" s="1" t="s">
        <v>37</v>
      </c>
      <c r="P4292" s="15" t="n">
        <v>167</v>
      </c>
      <c r="Q4292" s="1" t="s">
        <v>45</v>
      </c>
      <c r="R4292" s="1" t="s">
        <v>49</v>
      </c>
      <c r="S4292" s="15" t="n">
        <v>1130101</v>
      </c>
      <c r="T4292" s="1" t="s">
        <v>50</v>
      </c>
      <c r="U4292" s="17" t="n">
        <v>650.07</v>
      </c>
      <c r="W4292" s="17" t="n">
        <v>0</v>
      </c>
      <c r="X4292" s="1" t="s">
        <v>3339</v>
      </c>
      <c r="Z4292" s="1" t="str">
        <f aca="false">IF($T4292="","",IFERROR(INDEX('Resumo Grupos'!$AC$3:$AC$200,MATCH($T4292,'Resumo Grupos'!$AB$3:$AB$200,0)),"n/d"))</f>
        <v>Mercadoria</v>
      </c>
      <c r="AA4292" s="1" t="str">
        <f aca="false">IF($T4292="","",IF(COUNTIF('Resumo Grupos'!$AE$3:$AE$40,$T4292)&gt;0,"NAO","SIM"))</f>
        <v>SIM</v>
      </c>
      <c r="AB4292" s="1" t="str">
        <f aca="false">IFERROR(INDEX('Mov Entradas (Rel 10497)'!$L:$L,MATCH(AC4292,'Mov Entradas (Rel 10497)'!$I:$I,0)),"nao encontrado")</f>
        <v>LEPECID BR SPRAY 475</v>
      </c>
      <c r="AC4292" s="1" t="n">
        <v>674664</v>
      </c>
    </row>
    <row r="4293" customFormat="false" ht="12.75" hidden="false" customHeight="true" outlineLevel="0" collapsed="false">
      <c r="A4293" s="15" t="n">
        <v>3</v>
      </c>
      <c r="B4293" s="16" t="n">
        <v>46293</v>
      </c>
      <c r="C4293" s="16" t="n">
        <v>46311</v>
      </c>
      <c r="D4293" s="15" t="n">
        <v>1136</v>
      </c>
      <c r="E4293" s="1" t="s">
        <v>921</v>
      </c>
      <c r="F4293" s="15" t="n">
        <v>24</v>
      </c>
      <c r="G4293" s="1" t="s">
        <v>47</v>
      </c>
      <c r="H4293" s="15" t="n">
        <v>2110405</v>
      </c>
      <c r="I4293" s="1" t="s">
        <v>35</v>
      </c>
      <c r="J4293" s="15" t="n">
        <v>1784382</v>
      </c>
      <c r="L4293" s="15" t="n">
        <v>569861</v>
      </c>
      <c r="M4293" s="1" t="s">
        <v>36</v>
      </c>
      <c r="N4293" s="1" t="s">
        <v>37</v>
      </c>
      <c r="P4293" s="15" t="n">
        <v>167</v>
      </c>
      <c r="Q4293" s="1" t="s">
        <v>45</v>
      </c>
      <c r="R4293" s="1" t="s">
        <v>49</v>
      </c>
      <c r="S4293" s="15" t="n">
        <v>1130101</v>
      </c>
      <c r="T4293" s="1" t="s">
        <v>50</v>
      </c>
      <c r="U4293" s="17" t="n">
        <v>534.24</v>
      </c>
      <c r="W4293" s="17" t="n">
        <v>0</v>
      </c>
      <c r="X4293" s="1" t="s">
        <v>3340</v>
      </c>
      <c r="Z4293" s="1" t="str">
        <f aca="false">IF($T4293="","",IFERROR(INDEX('Resumo Grupos'!$AC$3:$AC$200,MATCH($T4293,'Resumo Grupos'!$AB$3:$AB$200,0)),"n/d"))</f>
        <v>Mercadoria</v>
      </c>
      <c r="AA4293" s="1" t="str">
        <f aca="false">IF($T4293="","",IF(COUNTIF('Resumo Grupos'!$AE$3:$AE$40,$T4293)&gt;0,"NAO","SIM"))</f>
        <v>SIM</v>
      </c>
      <c r="AB4293" s="1" t="str">
        <f aca="false">IFERROR(INDEX('Mov Entradas (Rel 10497)'!$L:$L,MATCH(AC4293,'Mov Entradas (Rel 10497)'!$I:$I,0)),"nao encontrado")</f>
        <v>KRO QUEIJO 100G</v>
      </c>
      <c r="AC4293" s="1" t="n">
        <v>56986</v>
      </c>
    </row>
    <row r="4294" customFormat="false" ht="12.75" hidden="false" customHeight="true" outlineLevel="0" collapsed="false">
      <c r="A4294" s="15" t="n">
        <v>3</v>
      </c>
      <c r="B4294" s="16" t="n">
        <v>46273</v>
      </c>
      <c r="C4294" s="16" t="n">
        <v>46312</v>
      </c>
      <c r="D4294" s="15" t="n">
        <v>1974</v>
      </c>
      <c r="E4294" s="1" t="s">
        <v>3341</v>
      </c>
      <c r="F4294" s="15" t="n">
        <v>60</v>
      </c>
      <c r="G4294" s="1" t="s">
        <v>2155</v>
      </c>
      <c r="H4294" s="15" t="n">
        <v>2110405</v>
      </c>
      <c r="I4294" s="1" t="s">
        <v>35</v>
      </c>
      <c r="J4294" s="15" t="n">
        <v>1682092</v>
      </c>
      <c r="L4294" s="15" t="n">
        <v>14055</v>
      </c>
      <c r="M4294" s="1" t="s">
        <v>36</v>
      </c>
      <c r="N4294" s="1" t="s">
        <v>37</v>
      </c>
      <c r="P4294" s="15" t="n">
        <v>129</v>
      </c>
      <c r="Q4294" s="1" t="s">
        <v>83</v>
      </c>
      <c r="R4294" s="1" t="s">
        <v>105</v>
      </c>
      <c r="S4294" s="15" t="n">
        <v>4210209</v>
      </c>
      <c r="T4294" s="1" t="s">
        <v>414</v>
      </c>
      <c r="U4294" s="17" t="n">
        <v>500.02</v>
      </c>
      <c r="W4294" s="17" t="n">
        <v>0</v>
      </c>
      <c r="X4294" s="1" t="s">
        <v>3342</v>
      </c>
      <c r="Z4294" s="1" t="str">
        <f aca="false">IF($T4294="","",IFERROR(INDEX('Resumo Grupos'!$AC$3:$AC$200,MATCH($T4294,'Resumo Grupos'!$AB$3:$AB$200,0)),"n/d"))</f>
        <v>Despesa</v>
      </c>
      <c r="AA4294" s="1" t="str">
        <f aca="false">IF($T4294="","",IF(COUNTIF('Resumo Grupos'!$AE$3:$AE$40,$T4294)&gt;0,"NAO","SIM"))</f>
        <v>SIM</v>
      </c>
    </row>
    <row r="4295" customFormat="false" ht="12.75" hidden="false" customHeight="true" outlineLevel="0" collapsed="false">
      <c r="A4295" s="15" t="n">
        <v>3</v>
      </c>
      <c r="B4295" s="16" t="n">
        <v>46291</v>
      </c>
      <c r="C4295" s="16" t="n">
        <v>46312</v>
      </c>
      <c r="D4295" s="15" t="n">
        <v>1695</v>
      </c>
      <c r="E4295" s="1" t="s">
        <v>312</v>
      </c>
      <c r="F4295" s="15" t="n">
        <v>24</v>
      </c>
      <c r="G4295" s="1" t="s">
        <v>47</v>
      </c>
      <c r="H4295" s="15" t="n">
        <v>2110405</v>
      </c>
      <c r="I4295" s="1" t="s">
        <v>35</v>
      </c>
      <c r="J4295" s="15" t="n">
        <v>1759797</v>
      </c>
      <c r="L4295" s="15" t="n">
        <v>207813</v>
      </c>
      <c r="M4295" s="1" t="s">
        <v>36</v>
      </c>
      <c r="N4295" s="1" t="s">
        <v>37</v>
      </c>
      <c r="P4295" s="15" t="n">
        <v>167</v>
      </c>
      <c r="Q4295" s="1" t="s">
        <v>45</v>
      </c>
      <c r="R4295" s="1" t="s">
        <v>49</v>
      </c>
      <c r="S4295" s="15" t="n">
        <v>1130101</v>
      </c>
      <c r="T4295" s="1" t="s">
        <v>50</v>
      </c>
      <c r="U4295" s="17" t="n">
        <v>906.94</v>
      </c>
      <c r="W4295" s="17" t="n">
        <v>0</v>
      </c>
      <c r="X4295" s="1" t="s">
        <v>3343</v>
      </c>
      <c r="Z4295" s="1" t="str">
        <f aca="false">IF($T4295="","",IFERROR(INDEX('Resumo Grupos'!$AC$3:$AC$200,MATCH($T4295,'Resumo Grupos'!$AB$3:$AB$200,0)),"n/d"))</f>
        <v>Mercadoria</v>
      </c>
      <c r="AA4295" s="1" t="str">
        <f aca="false">IF($T4295="","",IF(COUNTIF('Resumo Grupos'!$AE$3:$AE$40,$T4295)&gt;0,"NAO","SIM"))</f>
        <v>SIM</v>
      </c>
      <c r="AB4295" s="1"/>
      <c r="AC4295" s="1"/>
    </row>
    <row r="4296" customFormat="false" ht="12.75" hidden="false" customHeight="true" outlineLevel="0" collapsed="false">
      <c r="A4296" s="15" t="n">
        <v>3</v>
      </c>
      <c r="B4296" s="16" t="n">
        <v>46298</v>
      </c>
      <c r="C4296" s="16" t="n">
        <v>46312</v>
      </c>
      <c r="D4296" s="15" t="n">
        <v>1695</v>
      </c>
      <c r="E4296" s="1" t="s">
        <v>312</v>
      </c>
      <c r="F4296" s="15" t="n">
        <v>24</v>
      </c>
      <c r="G4296" s="1" t="s">
        <v>47</v>
      </c>
      <c r="H4296" s="15" t="n">
        <v>2110405</v>
      </c>
      <c r="I4296" s="1" t="s">
        <v>35</v>
      </c>
      <c r="J4296" s="15" t="n">
        <v>1796367</v>
      </c>
      <c r="L4296" s="15" t="n">
        <v>209302</v>
      </c>
      <c r="M4296" s="1" t="s">
        <v>36</v>
      </c>
      <c r="N4296" s="1" t="s">
        <v>37</v>
      </c>
      <c r="P4296" s="15" t="n">
        <v>167</v>
      </c>
      <c r="Q4296" s="1" t="s">
        <v>45</v>
      </c>
      <c r="R4296" s="1" t="s">
        <v>49</v>
      </c>
      <c r="S4296" s="15" t="n">
        <v>1130101</v>
      </c>
      <c r="T4296" s="1" t="s">
        <v>50</v>
      </c>
      <c r="U4296" s="17" t="n">
        <v>885.19</v>
      </c>
      <c r="W4296" s="17" t="n">
        <v>0</v>
      </c>
      <c r="X4296" s="1" t="s">
        <v>3344</v>
      </c>
      <c r="Z4296" s="1" t="str">
        <f aca="false">IF($T4296="","",IFERROR(INDEX('Resumo Grupos'!$AC$3:$AC$200,MATCH($T4296,'Resumo Grupos'!$AB$3:$AB$200,0)),"n/d"))</f>
        <v>Mercadoria</v>
      </c>
      <c r="AA4296" s="1" t="str">
        <f aca="false">IF($T4296="","",IF(COUNTIF('Resumo Grupos'!$AE$3:$AE$40,$T4296)&gt;0,"NAO","SIM"))</f>
        <v>SIM</v>
      </c>
      <c r="AB4296" s="1" t="str">
        <f aca="false">IFERROR(INDEX('Mov Entradas (Rel 10497)'!$L:$L,MATCH(AC4296,'Mov Entradas (Rel 10497)'!$I:$I,0)),"nao encontrado")</f>
        <v>AGUA SANITARIA ECONOMICA 1LT</v>
      </c>
      <c r="AC4296" s="1" t="n">
        <v>20930</v>
      </c>
    </row>
    <row r="4297" customFormat="false" ht="12.75" hidden="false" customHeight="true" outlineLevel="0" collapsed="false">
      <c r="A4297" s="15" t="n">
        <v>3</v>
      </c>
      <c r="B4297" s="16" t="n">
        <v>46300</v>
      </c>
      <c r="C4297" s="16" t="n">
        <v>46312</v>
      </c>
      <c r="D4297" s="15" t="n">
        <v>1613</v>
      </c>
      <c r="E4297" s="1" t="s">
        <v>181</v>
      </c>
      <c r="F4297" s="15" t="n">
        <v>24</v>
      </c>
      <c r="G4297" s="1" t="s">
        <v>47</v>
      </c>
      <c r="H4297" s="15" t="n">
        <v>2110405</v>
      </c>
      <c r="I4297" s="1" t="s">
        <v>35</v>
      </c>
      <c r="J4297" s="15" t="n">
        <v>1811373</v>
      </c>
      <c r="L4297" s="15" t="n">
        <v>16378732</v>
      </c>
      <c r="M4297" s="1" t="s">
        <v>36</v>
      </c>
      <c r="N4297" s="1" t="s">
        <v>37</v>
      </c>
      <c r="P4297" s="15" t="n">
        <v>167</v>
      </c>
      <c r="Q4297" s="1" t="s">
        <v>45</v>
      </c>
      <c r="R4297" s="1" t="s">
        <v>49</v>
      </c>
      <c r="S4297" s="15" t="n">
        <v>1130101</v>
      </c>
      <c r="T4297" s="1" t="s">
        <v>50</v>
      </c>
      <c r="U4297" s="17" t="n">
        <v>362.99</v>
      </c>
      <c r="W4297" s="17" t="n">
        <v>0</v>
      </c>
      <c r="X4297" s="1" t="s">
        <v>3345</v>
      </c>
      <c r="Z4297" s="1" t="str">
        <f aca="false">IF($T4297="","",IFERROR(INDEX('Resumo Grupos'!$AC$3:$AC$200,MATCH($T4297,'Resumo Grupos'!$AB$3:$AB$200,0)),"n/d"))</f>
        <v>Mercadoria</v>
      </c>
      <c r="AA4297" s="1" t="str">
        <f aca="false">IF($T4297="","",IF(COUNTIF('Resumo Grupos'!$AE$3:$AE$40,$T4297)&gt;0,"NAO","SIM"))</f>
        <v>SIM</v>
      </c>
      <c r="AB4297" s="1" t="str">
        <f aca="false">IFERROR(INDEX('Mov Entradas (Rel 10497)'!$L:$L,MATCH(AC4297,'Mov Entradas (Rel 10497)'!$I:$I,0)),"nao encontrado")</f>
        <v>MARGARINA QUALY 250G</v>
      </c>
      <c r="AC4297" s="1" t="n">
        <v>1637873</v>
      </c>
    </row>
    <row r="4298" customFormat="false" ht="12.75" hidden="false" customHeight="true" outlineLevel="0" collapsed="false">
      <c r="A4298" s="15" t="n">
        <v>3</v>
      </c>
      <c r="B4298" s="16" t="n">
        <v>46297</v>
      </c>
      <c r="C4298" s="16" t="n">
        <v>46312</v>
      </c>
      <c r="D4298" s="15" t="n">
        <v>1601</v>
      </c>
      <c r="E4298" s="1" t="s">
        <v>183</v>
      </c>
      <c r="F4298" s="15" t="n">
        <v>24</v>
      </c>
      <c r="G4298" s="1" t="s">
        <v>47</v>
      </c>
      <c r="H4298" s="15" t="n">
        <v>2110405</v>
      </c>
      <c r="I4298" s="1" t="s">
        <v>35</v>
      </c>
      <c r="J4298" s="15" t="n">
        <v>1811459</v>
      </c>
      <c r="L4298" s="15" t="n">
        <v>9827461</v>
      </c>
      <c r="M4298" s="1" t="s">
        <v>36</v>
      </c>
      <c r="N4298" s="1" t="s">
        <v>37</v>
      </c>
      <c r="P4298" s="15" t="n">
        <v>167</v>
      </c>
      <c r="Q4298" s="1" t="s">
        <v>45</v>
      </c>
      <c r="R4298" s="1" t="s">
        <v>49</v>
      </c>
      <c r="S4298" s="15" t="n">
        <v>1130101</v>
      </c>
      <c r="T4298" s="1" t="s">
        <v>50</v>
      </c>
      <c r="U4298" s="17" t="n">
        <v>408.2</v>
      </c>
      <c r="W4298" s="17" t="n">
        <v>0</v>
      </c>
      <c r="X4298" s="1" t="s">
        <v>3346</v>
      </c>
      <c r="Z4298" s="1" t="str">
        <f aca="false">IF($T4298="","",IFERROR(INDEX('Resumo Grupos'!$AC$3:$AC$200,MATCH($T4298,'Resumo Grupos'!$AB$3:$AB$200,0)),"n/d"))</f>
        <v>Mercadoria</v>
      </c>
      <c r="AA4298" s="1" t="str">
        <f aca="false">IF($T4298="","",IF(COUNTIF('Resumo Grupos'!$AE$3:$AE$40,$T4298)&gt;0,"NAO","SIM"))</f>
        <v>SIM</v>
      </c>
      <c r="AB4298" s="1" t="str">
        <f aca="false">IFERROR(INDEX('Mov Entradas (Rel 10497)'!$L:$L,MATCH(AC4298,'Mov Entradas (Rel 10497)'!$I:$I,0)),"nao encontrado")</f>
        <v>KETCH TOMAT HEIN397G</v>
      </c>
      <c r="AC4298" s="1" t="n">
        <v>878536</v>
      </c>
    </row>
    <row r="4299" customFormat="false" ht="12.75" hidden="false" customHeight="true" outlineLevel="0" collapsed="false">
      <c r="A4299" s="15" t="n">
        <v>3</v>
      </c>
      <c r="B4299" s="16" t="n">
        <v>46298</v>
      </c>
      <c r="C4299" s="16" t="n">
        <v>46312</v>
      </c>
      <c r="D4299" s="15" t="n">
        <v>1612</v>
      </c>
      <c r="E4299" s="1" t="s">
        <v>323</v>
      </c>
      <c r="F4299" s="15" t="n">
        <v>24</v>
      </c>
      <c r="G4299" s="1" t="s">
        <v>47</v>
      </c>
      <c r="H4299" s="15" t="n">
        <v>2110405</v>
      </c>
      <c r="I4299" s="1" t="s">
        <v>35</v>
      </c>
      <c r="J4299" s="15" t="n">
        <v>1815243</v>
      </c>
      <c r="L4299" s="15" t="n">
        <v>23253641</v>
      </c>
      <c r="M4299" s="1" t="s">
        <v>36</v>
      </c>
      <c r="N4299" s="1" t="s">
        <v>37</v>
      </c>
      <c r="P4299" s="15" t="n">
        <v>167</v>
      </c>
      <c r="Q4299" s="1" t="s">
        <v>45</v>
      </c>
      <c r="R4299" s="1" t="s">
        <v>49</v>
      </c>
      <c r="S4299" s="15" t="n">
        <v>1130101</v>
      </c>
      <c r="T4299" s="1" t="s">
        <v>50</v>
      </c>
      <c r="U4299" s="17" t="n">
        <v>506.78</v>
      </c>
      <c r="W4299" s="17" t="n">
        <v>0</v>
      </c>
      <c r="X4299" s="1" t="s">
        <v>3347</v>
      </c>
      <c r="Z4299" s="1" t="str">
        <f aca="false">IF($T4299="","",IFERROR(INDEX('Resumo Grupos'!$AC$3:$AC$200,MATCH($T4299,'Resumo Grupos'!$AB$3:$AB$200,0)),"n/d"))</f>
        <v>Mercadoria</v>
      </c>
      <c r="AA4299" s="1" t="str">
        <f aca="false">IF($T4299="","",IF(COUNTIF('Resumo Grupos'!$AE$3:$AE$40,$T4299)&gt;0,"NAO","SIM"))</f>
        <v>SIM</v>
      </c>
      <c r="AB4299" s="1" t="str">
        <f aca="false">IFERROR(INDEX('Mov Entradas (Rel 10497)'!$L:$L,MATCH(AC4299,'Mov Entradas (Rel 10497)'!$I:$I,0)),"nao encontrado")</f>
        <v>VINAGRE MINHOTO LIMAO 500ML</v>
      </c>
      <c r="AC4299" s="1" t="n">
        <v>2325364</v>
      </c>
    </row>
    <row r="4300" customFormat="false" ht="12.75" hidden="false" customHeight="true" outlineLevel="0" collapsed="false">
      <c r="A4300" s="15" t="n">
        <v>3</v>
      </c>
      <c r="B4300" s="16" t="n">
        <v>46231</v>
      </c>
      <c r="C4300" s="16" t="n">
        <v>46312</v>
      </c>
      <c r="D4300" s="15" t="n">
        <v>1354</v>
      </c>
      <c r="E4300" s="1" t="s">
        <v>2157</v>
      </c>
      <c r="F4300" s="15" t="n">
        <v>60</v>
      </c>
      <c r="G4300" s="1" t="s">
        <v>2155</v>
      </c>
      <c r="H4300" s="15" t="n">
        <v>2110405</v>
      </c>
      <c r="I4300" s="1" t="s">
        <v>35</v>
      </c>
      <c r="J4300" s="15" t="n">
        <v>1468251</v>
      </c>
      <c r="L4300" s="15" t="n">
        <v>13391</v>
      </c>
      <c r="M4300" s="1" t="s">
        <v>36</v>
      </c>
      <c r="N4300" s="1" t="s">
        <v>37</v>
      </c>
      <c r="P4300" s="15" t="n">
        <v>167</v>
      </c>
      <c r="Q4300" s="1" t="s">
        <v>45</v>
      </c>
      <c r="R4300" s="1" t="s">
        <v>105</v>
      </c>
      <c r="S4300" s="15" t="n">
        <v>4210227</v>
      </c>
      <c r="T4300" s="1" t="s">
        <v>113</v>
      </c>
      <c r="U4300" s="17" t="n">
        <v>121.66</v>
      </c>
      <c r="W4300" s="17" t="n">
        <v>0</v>
      </c>
      <c r="X4300" s="1" t="s">
        <v>3348</v>
      </c>
      <c r="Z4300" s="1" t="str">
        <f aca="false">IF($T4300="","",IFERROR(INDEX('Resumo Grupos'!$AC$3:$AC$200,MATCH($T4300,'Resumo Grupos'!$AB$3:$AB$200,0)),"n/d"))</f>
        <v>Despesa</v>
      </c>
      <c r="AA4300" s="1" t="str">
        <f aca="false">IF($T4300="","",IF(COUNTIF('Resumo Grupos'!$AE$3:$AE$40,$T4300)&gt;0,"NAO","SIM"))</f>
        <v>SIM</v>
      </c>
      <c r="AB4300" s="1" t="str">
        <f aca="false">IFERROR(INDEX('Mov Entradas (Rel 10497)'!$L:$L,MATCH(AC4300,'Mov Entradas (Rel 10497)'!$I:$I,0)),"nao encontrado")</f>
        <v>ADUELA ANGELIM 13CM</v>
      </c>
      <c r="AC4300" s="1" t="n">
        <v>1339</v>
      </c>
    </row>
    <row r="4301" customFormat="false" ht="12.75" hidden="false" customHeight="true" outlineLevel="0" collapsed="false">
      <c r="A4301" s="15" t="n">
        <v>3</v>
      </c>
      <c r="B4301" s="16" t="n">
        <v>46274</v>
      </c>
      <c r="C4301" s="16" t="n">
        <v>46312</v>
      </c>
      <c r="D4301" s="15" t="n">
        <v>1895</v>
      </c>
      <c r="E4301" s="1" t="s">
        <v>205</v>
      </c>
      <c r="F4301" s="15" t="n">
        <v>60</v>
      </c>
      <c r="G4301" s="1" t="s">
        <v>2155</v>
      </c>
      <c r="H4301" s="15" t="n">
        <v>2110405</v>
      </c>
      <c r="I4301" s="1" t="s">
        <v>35</v>
      </c>
      <c r="J4301" s="15" t="n">
        <v>1681781</v>
      </c>
      <c r="L4301" s="15" t="n">
        <v>257931</v>
      </c>
      <c r="M4301" s="1" t="s">
        <v>36</v>
      </c>
      <c r="N4301" s="1" t="s">
        <v>37</v>
      </c>
      <c r="P4301" s="15" t="n">
        <v>167</v>
      </c>
      <c r="Q4301" s="1" t="s">
        <v>45</v>
      </c>
      <c r="R4301" s="1" t="s">
        <v>105</v>
      </c>
      <c r="S4301" s="15" t="n">
        <v>4210299</v>
      </c>
      <c r="T4301" s="1" t="s">
        <v>1411</v>
      </c>
      <c r="U4301" s="17" t="n">
        <v>202.68</v>
      </c>
      <c r="W4301" s="17" t="n">
        <v>0</v>
      </c>
      <c r="X4301" s="1" t="s">
        <v>3349</v>
      </c>
      <c r="Z4301" s="1" t="str">
        <f aca="false">IF($T4301="","",IFERROR(INDEX('Resumo Grupos'!$AC$3:$AC$200,MATCH($T4301,'Resumo Grupos'!$AB$3:$AB$200,0)),"n/d"))</f>
        <v>Despesa</v>
      </c>
      <c r="AA4301" s="1" t="str">
        <f aca="false">IF($T4301="","",IF(COUNTIF('Resumo Grupos'!$AE$3:$AE$40,$T4301)&gt;0,"NAO","SIM"))</f>
        <v>SIM</v>
      </c>
      <c r="AB4301" s="1" t="str">
        <f aca="false">IFERROR(INDEX('Mov Entradas (Rel 10497)'!$L:$L,MATCH(AC4301,'Mov Entradas (Rel 10497)'!$I:$I,0)),"nao encontrado")</f>
        <v>BANDEJA B1 BRANCA C/</v>
      </c>
      <c r="AC4301" s="1" t="n">
        <v>47015</v>
      </c>
    </row>
    <row r="4302" customFormat="false" ht="12.75" hidden="false" customHeight="true" outlineLevel="0" collapsed="false">
      <c r="A4302" s="15" t="n">
        <v>3</v>
      </c>
      <c r="B4302" s="16" t="n">
        <v>46294</v>
      </c>
      <c r="C4302" s="16" t="n">
        <v>46312</v>
      </c>
      <c r="D4302" s="15" t="n">
        <v>1895</v>
      </c>
      <c r="E4302" s="1" t="s">
        <v>205</v>
      </c>
      <c r="F4302" s="15" t="n">
        <v>60</v>
      </c>
      <c r="G4302" s="1" t="s">
        <v>2155</v>
      </c>
      <c r="H4302" s="15" t="n">
        <v>2110405</v>
      </c>
      <c r="I4302" s="1" t="s">
        <v>35</v>
      </c>
      <c r="J4302" s="15" t="n">
        <v>1774764</v>
      </c>
      <c r="L4302" s="15" t="n">
        <v>47628</v>
      </c>
      <c r="M4302" s="1" t="s">
        <v>36</v>
      </c>
      <c r="N4302" s="1" t="s">
        <v>37</v>
      </c>
      <c r="P4302" s="15" t="n">
        <v>167</v>
      </c>
      <c r="Q4302" s="1" t="s">
        <v>45</v>
      </c>
      <c r="R4302" s="1" t="s">
        <v>105</v>
      </c>
      <c r="S4302" s="15" t="n">
        <v>4210227</v>
      </c>
      <c r="T4302" s="1" t="s">
        <v>113</v>
      </c>
      <c r="U4302" s="17" t="n">
        <v>533.93</v>
      </c>
      <c r="W4302" s="17" t="n">
        <v>0</v>
      </c>
      <c r="X4302" s="1" t="s">
        <v>3350</v>
      </c>
      <c r="Z4302" s="1" t="str">
        <f aca="false">IF($T4302="","",IFERROR(INDEX('Resumo Grupos'!$AC$3:$AC$200,MATCH($T4302,'Resumo Grupos'!$AB$3:$AB$200,0)),"n/d"))</f>
        <v>Despesa</v>
      </c>
      <c r="AA4302" s="1" t="str">
        <f aca="false">IF($T4302="","",IF(COUNTIF('Resumo Grupos'!$AE$3:$AE$40,$T4302)&gt;0,"NAO","SIM"))</f>
        <v>SIM</v>
      </c>
      <c r="AB4302" s="1" t="str">
        <f aca="false">IFERROR(INDEX('Mov Entradas (Rel 10497)'!$L:$L,MATCH(AC4302,'Mov Entradas (Rel 10497)'!$I:$I,0)),"nao encontrado")</f>
        <v>LUVA DE VINIL TAM G</v>
      </c>
      <c r="AC4302" s="1" t="n">
        <v>47628</v>
      </c>
    </row>
    <row r="4303" customFormat="false" ht="12.75" hidden="false" customHeight="true" outlineLevel="0" collapsed="false">
      <c r="A4303" s="15" t="n">
        <v>3</v>
      </c>
      <c r="B4303" s="16" t="n">
        <v>46220</v>
      </c>
      <c r="C4303" s="16" t="n">
        <v>46312</v>
      </c>
      <c r="D4303" s="15" t="n">
        <v>16</v>
      </c>
      <c r="E4303" s="1" t="s">
        <v>273</v>
      </c>
      <c r="F4303" s="15" t="n">
        <v>34</v>
      </c>
      <c r="G4303" s="1" t="s">
        <v>34</v>
      </c>
      <c r="H4303" s="15" t="n">
        <v>2110405</v>
      </c>
      <c r="I4303" s="1" t="s">
        <v>35</v>
      </c>
      <c r="J4303" s="15" t="n">
        <v>1415325</v>
      </c>
      <c r="L4303" s="15" t="n">
        <v>220522</v>
      </c>
      <c r="M4303" s="1" t="s">
        <v>339</v>
      </c>
      <c r="N4303" s="1" t="s">
        <v>37</v>
      </c>
      <c r="P4303" s="15" t="n">
        <v>101</v>
      </c>
      <c r="Q4303" s="1" t="s">
        <v>59</v>
      </c>
      <c r="R4303" s="1" t="s">
        <v>340</v>
      </c>
      <c r="S4303" s="15" t="n">
        <v>2210202</v>
      </c>
      <c r="T4303" s="1" t="s">
        <v>340</v>
      </c>
      <c r="U4303" s="17" t="n">
        <v>1000</v>
      </c>
      <c r="W4303" s="17" t="n">
        <v>0</v>
      </c>
      <c r="X4303" s="1" t="s">
        <v>2166</v>
      </c>
      <c r="Z4303" s="1" t="str">
        <f aca="false">IF($T4303="","",IFERROR(INDEX('Resumo Grupos'!$AC$3:$AC$200,MATCH($T4303,'Resumo Grupos'!$AB$3:$AB$200,0)),"n/d"))</f>
        <v>Empréstimo</v>
      </c>
      <c r="AA4303" s="1" t="str">
        <f aca="false">IF($T4303="","",IF(COUNTIF('Resumo Grupos'!$AE$3:$AE$40,$T4303)&gt;0,"NAO","SIM"))</f>
        <v>SIM</v>
      </c>
      <c r="AB4303" s="1"/>
      <c r="AC4303" s="1"/>
    </row>
    <row r="4304" customFormat="false" ht="12.75" hidden="false" customHeight="true" outlineLevel="0" collapsed="false">
      <c r="A4304" s="15" t="n">
        <v>3</v>
      </c>
      <c r="B4304" s="16" t="n">
        <v>46224</v>
      </c>
      <c r="C4304" s="16" t="n">
        <v>46312</v>
      </c>
      <c r="D4304" s="15" t="n">
        <v>16</v>
      </c>
      <c r="E4304" s="1" t="s">
        <v>273</v>
      </c>
      <c r="F4304" s="15" t="n">
        <v>34</v>
      </c>
      <c r="G4304" s="1" t="s">
        <v>34</v>
      </c>
      <c r="H4304" s="15" t="n">
        <v>2110405</v>
      </c>
      <c r="I4304" s="1" t="s">
        <v>35</v>
      </c>
      <c r="J4304" s="15" t="n">
        <v>1428695</v>
      </c>
      <c r="L4304" s="15" t="n">
        <v>222991</v>
      </c>
      <c r="M4304" s="1" t="s">
        <v>339</v>
      </c>
      <c r="N4304" s="1" t="s">
        <v>37</v>
      </c>
      <c r="P4304" s="15" t="n">
        <v>101</v>
      </c>
      <c r="Q4304" s="1" t="s">
        <v>59</v>
      </c>
      <c r="R4304" s="1" t="s">
        <v>340</v>
      </c>
      <c r="S4304" s="15" t="n">
        <v>2210202</v>
      </c>
      <c r="T4304" s="1" t="s">
        <v>340</v>
      </c>
      <c r="U4304" s="17" t="n">
        <v>3000</v>
      </c>
      <c r="W4304" s="17" t="n">
        <v>0</v>
      </c>
      <c r="X4304" s="1" t="s">
        <v>3351</v>
      </c>
      <c r="Z4304" s="1" t="str">
        <f aca="false">IF($T4304="","",IFERROR(INDEX('Resumo Grupos'!$AC$3:$AC$200,MATCH($T4304,'Resumo Grupos'!$AB$3:$AB$200,0)),"n/d"))</f>
        <v>Empréstimo</v>
      </c>
      <c r="AA4304" s="1" t="str">
        <f aca="false">IF($T4304="","",IF(COUNTIF('Resumo Grupos'!$AE$3:$AE$40,$T4304)&gt;0,"NAO","SIM"))</f>
        <v>SIM</v>
      </c>
    </row>
    <row r="4305" customFormat="false" ht="12.75" hidden="false" customHeight="true" outlineLevel="0" collapsed="false">
      <c r="A4305" s="15" t="n">
        <v>3</v>
      </c>
      <c r="B4305" s="16" t="n">
        <v>46294</v>
      </c>
      <c r="C4305" s="16" t="n">
        <v>46313</v>
      </c>
      <c r="D4305" s="15" t="n">
        <v>1613</v>
      </c>
      <c r="E4305" s="1" t="s">
        <v>181</v>
      </c>
      <c r="F4305" s="15" t="n">
        <v>24</v>
      </c>
      <c r="G4305" s="1" t="s">
        <v>47</v>
      </c>
      <c r="H4305" s="15" t="n">
        <v>2110405</v>
      </c>
      <c r="I4305" s="1" t="s">
        <v>35</v>
      </c>
      <c r="J4305" s="15" t="n">
        <v>1780564</v>
      </c>
      <c r="L4305" s="15" t="n">
        <v>16362203</v>
      </c>
      <c r="M4305" s="1" t="s">
        <v>36</v>
      </c>
      <c r="N4305" s="1" t="s">
        <v>37</v>
      </c>
      <c r="P4305" s="15" t="n">
        <v>167</v>
      </c>
      <c r="Q4305" s="1" t="s">
        <v>45</v>
      </c>
      <c r="R4305" s="1" t="s">
        <v>49</v>
      </c>
      <c r="S4305" s="15" t="n">
        <v>1130101</v>
      </c>
      <c r="T4305" s="1" t="s">
        <v>50</v>
      </c>
      <c r="U4305" s="17" t="n">
        <v>1424.06</v>
      </c>
      <c r="W4305" s="17" t="n">
        <v>0</v>
      </c>
      <c r="X4305" s="1" t="s">
        <v>3352</v>
      </c>
      <c r="Z4305" s="1" t="str">
        <f aca="false">IF($T4305="","",IFERROR(INDEX('Resumo Grupos'!$AC$3:$AC$200,MATCH($T4305,'Resumo Grupos'!$AB$3:$AB$200,0)),"n/d"))</f>
        <v>Mercadoria</v>
      </c>
      <c r="AA4305" s="1" t="str">
        <f aca="false">IF($T4305="","",IF(COUNTIF('Resumo Grupos'!$AE$3:$AE$40,$T4305)&gt;0,"NAO","SIM"))</f>
        <v>SIM</v>
      </c>
      <c r="AB4305" s="1" t="str">
        <f aca="false">IFERROR(INDEX('Mov Entradas (Rel 10497)'!$L:$L,MATCH(AC4305,'Mov Entradas (Rel 10497)'!$I:$I,0)),"nao encontrado")</f>
        <v>nao encontrado</v>
      </c>
      <c r="AC4305" s="1" t="n">
        <v>1363220</v>
      </c>
    </row>
    <row r="4306" customFormat="false" ht="12.75" hidden="false" customHeight="true" outlineLevel="0" collapsed="false">
      <c r="A4306" s="15" t="n">
        <v>3</v>
      </c>
      <c r="B4306" s="16" t="n">
        <v>45950</v>
      </c>
      <c r="C4306" s="16" t="n">
        <v>46313</v>
      </c>
      <c r="D4306" s="15" t="n">
        <v>515</v>
      </c>
      <c r="E4306" s="1" t="s">
        <v>75</v>
      </c>
      <c r="F4306" s="15" t="n">
        <v>34</v>
      </c>
      <c r="G4306" s="1" t="s">
        <v>34</v>
      </c>
      <c r="H4306" s="15" t="n">
        <v>2110405</v>
      </c>
      <c r="I4306" s="1" t="s">
        <v>35</v>
      </c>
      <c r="J4306" s="15" t="n">
        <v>546000</v>
      </c>
      <c r="L4306" s="15" t="n">
        <v>85577</v>
      </c>
      <c r="M4306" s="1" t="s">
        <v>3353</v>
      </c>
      <c r="N4306" s="1" t="s">
        <v>37</v>
      </c>
      <c r="P4306" s="15" t="n">
        <v>101</v>
      </c>
      <c r="Q4306" s="1" t="s">
        <v>59</v>
      </c>
      <c r="R4306" s="1" t="s">
        <v>105</v>
      </c>
      <c r="S4306" s="15" t="n">
        <v>4210210</v>
      </c>
      <c r="T4306" s="1" t="s">
        <v>106</v>
      </c>
      <c r="U4306" s="17" t="n">
        <v>45.73</v>
      </c>
      <c r="W4306" s="17" t="n">
        <v>0</v>
      </c>
      <c r="X4306" s="1"/>
      <c r="Z4306" s="1" t="str">
        <f aca="false">IF($T4306="","",IFERROR(INDEX('Resumo Grupos'!$AC$3:$AC$200,MATCH($T4306,'Resumo Grupos'!$AB$3:$AB$200,0)),"n/d"))</f>
        <v>Despesa</v>
      </c>
      <c r="AA4306" s="1" t="str">
        <f aca="false">IF($T4306="","",IF(COUNTIF('Resumo Grupos'!$AE$3:$AE$40,$T4306)&gt;0,"NAO","SIM"))</f>
        <v>SIM</v>
      </c>
    </row>
    <row r="4307" customFormat="false" ht="12.75" hidden="false" customHeight="true" outlineLevel="0" collapsed="false">
      <c r="A4307" s="15" t="n">
        <v>3</v>
      </c>
      <c r="B4307" s="16" t="n">
        <v>46009</v>
      </c>
      <c r="C4307" s="16" t="n">
        <v>46313</v>
      </c>
      <c r="D4307" s="15" t="n">
        <v>515</v>
      </c>
      <c r="E4307" s="1" t="s">
        <v>75</v>
      </c>
      <c r="F4307" s="15" t="n">
        <v>34</v>
      </c>
      <c r="G4307" s="1" t="s">
        <v>34</v>
      </c>
      <c r="H4307" s="15" t="n">
        <v>2110405</v>
      </c>
      <c r="I4307" s="1" t="s">
        <v>35</v>
      </c>
      <c r="J4307" s="15" t="n">
        <v>818253</v>
      </c>
      <c r="L4307" s="15" t="n">
        <v>129421</v>
      </c>
      <c r="M4307" s="1" t="s">
        <v>2184</v>
      </c>
      <c r="N4307" s="1" t="s">
        <v>37</v>
      </c>
      <c r="P4307" s="15" t="n">
        <v>102</v>
      </c>
      <c r="Q4307" s="1" t="s">
        <v>195</v>
      </c>
      <c r="R4307" s="1" t="s">
        <v>136</v>
      </c>
      <c r="S4307" s="15" t="n">
        <v>2110901</v>
      </c>
      <c r="T4307" s="1" t="s">
        <v>137</v>
      </c>
      <c r="U4307" s="17" t="n">
        <v>2090.82</v>
      </c>
      <c r="W4307" s="17" t="n">
        <v>0</v>
      </c>
      <c r="X4307" s="1" t="s">
        <v>3354</v>
      </c>
      <c r="Z4307" s="1" t="str">
        <f aca="false">IF($T4307="","",IFERROR(INDEX('Resumo Grupos'!$AC$3:$AC$200,MATCH($T4307,'Resumo Grupos'!$AB$3:$AB$200,0)),"n/d"))</f>
        <v>Empréstimo</v>
      </c>
      <c r="AA4307" s="1" t="str">
        <f aca="false">IF($T4307="","",IF(COUNTIF('Resumo Grupos'!$AE$3:$AE$40,$T4307)&gt;0,"NAO","SIM"))</f>
        <v>SIM</v>
      </c>
      <c r="AB4307" s="1"/>
      <c r="AC4307" s="1"/>
    </row>
    <row r="4308" customFormat="false" ht="12.75" hidden="false" customHeight="true" outlineLevel="0" collapsed="false">
      <c r="A4308" s="15" t="n">
        <v>3</v>
      </c>
      <c r="B4308" s="16" t="n">
        <v>46298</v>
      </c>
      <c r="C4308" s="16" t="n">
        <v>46313</v>
      </c>
      <c r="D4308" s="15" t="n">
        <v>1625</v>
      </c>
      <c r="E4308" s="1" t="s">
        <v>405</v>
      </c>
      <c r="F4308" s="15" t="n">
        <v>24</v>
      </c>
      <c r="G4308" s="1" t="s">
        <v>47</v>
      </c>
      <c r="H4308" s="15" t="n">
        <v>2110405</v>
      </c>
      <c r="I4308" s="1" t="s">
        <v>35</v>
      </c>
      <c r="J4308" s="15" t="n">
        <v>1805405</v>
      </c>
      <c r="L4308" s="15" t="n">
        <v>1553903</v>
      </c>
      <c r="M4308" s="1" t="s">
        <v>36</v>
      </c>
      <c r="N4308" s="1" t="s">
        <v>37</v>
      </c>
      <c r="P4308" s="15" t="n">
        <v>167</v>
      </c>
      <c r="Q4308" s="1" t="s">
        <v>45</v>
      </c>
      <c r="R4308" s="1" t="s">
        <v>49</v>
      </c>
      <c r="S4308" s="15" t="n">
        <v>1130101</v>
      </c>
      <c r="T4308" s="1" t="s">
        <v>50</v>
      </c>
      <c r="U4308" s="17" t="n">
        <v>2508.16</v>
      </c>
      <c r="W4308" s="17" t="n">
        <v>0</v>
      </c>
      <c r="X4308" s="1" t="s">
        <v>3355</v>
      </c>
      <c r="Z4308" s="1" t="str">
        <f aca="false">IF($T4308="","",IFERROR(INDEX('Resumo Grupos'!$AC$3:$AC$200,MATCH($T4308,'Resumo Grupos'!$AB$3:$AB$200,0)),"n/d"))</f>
        <v>Mercadoria</v>
      </c>
      <c r="AA4308" s="1" t="str">
        <f aca="false">IF($T4308="","",IF(COUNTIF('Resumo Grupos'!$AE$3:$AE$40,$T4308)&gt;0,"NAO","SIM"))</f>
        <v>SIM</v>
      </c>
      <c r="AB4308" s="1" t="str">
        <f aca="false">IFERROR(INDEX('Mov Entradas (Rel 10497)'!$L:$L,MATCH(AC4308,'Mov Entradas (Rel 10497)'!$I:$I,0)),"nao encontrado")</f>
        <v>TRASEIRO DE BOI L1</v>
      </c>
      <c r="AC4308" s="1" t="n">
        <v>15539</v>
      </c>
    </row>
    <row r="4309" customFormat="false" ht="12.75" hidden="false" customHeight="true" outlineLevel="0" collapsed="false">
      <c r="A4309" s="15" t="n">
        <v>3</v>
      </c>
      <c r="B4309" s="16" t="n">
        <v>46206</v>
      </c>
      <c r="C4309" s="16" t="n">
        <v>46313</v>
      </c>
      <c r="D4309" s="15" t="n">
        <v>33</v>
      </c>
      <c r="E4309" s="1" t="s">
        <v>98</v>
      </c>
      <c r="F4309" s="15" t="n">
        <v>34</v>
      </c>
      <c r="G4309" s="1" t="s">
        <v>34</v>
      </c>
      <c r="H4309" s="15" t="n">
        <v>2110405</v>
      </c>
      <c r="I4309" s="1" t="s">
        <v>35</v>
      </c>
      <c r="J4309" s="15" t="n">
        <v>1345342</v>
      </c>
      <c r="L4309" s="15" t="n">
        <v>210000</v>
      </c>
      <c r="M4309" s="1" t="s">
        <v>412</v>
      </c>
      <c r="N4309" s="1" t="s">
        <v>37</v>
      </c>
      <c r="P4309" s="15" t="n">
        <v>101</v>
      </c>
      <c r="Q4309" s="1" t="s">
        <v>59</v>
      </c>
      <c r="R4309" s="1" t="s">
        <v>105</v>
      </c>
      <c r="S4309" s="15" t="n">
        <v>4210203</v>
      </c>
      <c r="T4309" s="1" t="s">
        <v>1055</v>
      </c>
      <c r="U4309" s="17" t="n">
        <v>373.79</v>
      </c>
      <c r="W4309" s="17" t="n">
        <v>0</v>
      </c>
      <c r="X4309" s="1" t="s">
        <v>3356</v>
      </c>
      <c r="Z4309" s="1" t="str">
        <f aca="false">IF($T4309="","",IFERROR(INDEX('Resumo Grupos'!$AC$3:$AC$200,MATCH($T4309,'Resumo Grupos'!$AB$3:$AB$200,0)),"n/d"))</f>
        <v>Despesa</v>
      </c>
      <c r="AA4309" s="1" t="str">
        <f aca="false">IF($T4309="","",IF(COUNTIF('Resumo Grupos'!$AE$3:$AE$40,$T4309)&gt;0,"NAO","SIM"))</f>
        <v>SIM</v>
      </c>
      <c r="AB4309" s="1"/>
      <c r="AC4309" s="1"/>
    </row>
    <row r="4310" customFormat="false" ht="12.75" hidden="false" customHeight="true" outlineLevel="0" collapsed="false">
      <c r="A4310" s="15" t="n">
        <v>3</v>
      </c>
      <c r="B4310" s="16" t="n">
        <v>46283</v>
      </c>
      <c r="C4310" s="16" t="n">
        <v>46314</v>
      </c>
      <c r="D4310" s="15" t="n">
        <v>1705</v>
      </c>
      <c r="E4310" s="1" t="s">
        <v>139</v>
      </c>
      <c r="F4310" s="15" t="n">
        <v>24</v>
      </c>
      <c r="G4310" s="1" t="s">
        <v>47</v>
      </c>
      <c r="H4310" s="15" t="n">
        <v>2110405</v>
      </c>
      <c r="I4310" s="1" t="s">
        <v>35</v>
      </c>
      <c r="J4310" s="15" t="n">
        <v>1749303</v>
      </c>
      <c r="L4310" s="15" t="n">
        <v>1297225</v>
      </c>
      <c r="M4310" s="1" t="s">
        <v>36</v>
      </c>
      <c r="N4310" s="1" t="s">
        <v>37</v>
      </c>
      <c r="P4310" s="15" t="n">
        <v>167</v>
      </c>
      <c r="Q4310" s="1" t="s">
        <v>45</v>
      </c>
      <c r="R4310" s="1" t="s">
        <v>49</v>
      </c>
      <c r="S4310" s="15" t="n">
        <v>1130101</v>
      </c>
      <c r="T4310" s="1" t="s">
        <v>50</v>
      </c>
      <c r="U4310" s="17" t="n">
        <v>86.37</v>
      </c>
      <c r="W4310" s="17" t="n">
        <v>0</v>
      </c>
      <c r="X4310" s="1" t="s">
        <v>3357</v>
      </c>
      <c r="Z4310" s="1" t="str">
        <f aca="false">IF($T4310="","",IFERROR(INDEX('Resumo Grupos'!$AC$3:$AC$200,MATCH($T4310,'Resumo Grupos'!$AB$3:$AB$200,0)),"n/d"))</f>
        <v>Mercadoria</v>
      </c>
      <c r="AA4310" s="1" t="str">
        <f aca="false">IF($T4310="","",IF(COUNTIF('Resumo Grupos'!$AE$3:$AE$40,$T4310)&gt;0,"NAO","SIM"))</f>
        <v>SIM</v>
      </c>
      <c r="AB4310" s="1" t="str">
        <f aca="false">IFERROR(INDEX('Mov Entradas (Rel 10497)'!$L:$L,MATCH(AC4310,'Mov Entradas (Rel 10497)'!$I:$I,0)),"nao encontrado")</f>
        <v>SCHW MIX VODK CT LT 269ML</v>
      </c>
      <c r="AC4310" s="1" t="n">
        <v>1297225</v>
      </c>
    </row>
    <row r="4311" customFormat="false" ht="12.75" hidden="false" customHeight="true" outlineLevel="0" collapsed="false">
      <c r="A4311" s="15" t="n">
        <v>3</v>
      </c>
      <c r="B4311" s="16" t="n">
        <v>46295</v>
      </c>
      <c r="C4311" s="16" t="n">
        <v>46314</v>
      </c>
      <c r="D4311" s="15" t="n">
        <v>1613</v>
      </c>
      <c r="E4311" s="1" t="s">
        <v>181</v>
      </c>
      <c r="F4311" s="15" t="n">
        <v>24</v>
      </c>
      <c r="G4311" s="1" t="s">
        <v>47</v>
      </c>
      <c r="H4311" s="15" t="n">
        <v>2110405</v>
      </c>
      <c r="I4311" s="1" t="s">
        <v>35</v>
      </c>
      <c r="J4311" s="15" t="n">
        <v>1780494</v>
      </c>
      <c r="L4311" s="15" t="n">
        <v>13636553</v>
      </c>
      <c r="M4311" s="1" t="s">
        <v>36</v>
      </c>
      <c r="N4311" s="1" t="s">
        <v>37</v>
      </c>
      <c r="P4311" s="15" t="n">
        <v>167</v>
      </c>
      <c r="Q4311" s="1" t="s">
        <v>45</v>
      </c>
      <c r="R4311" s="1" t="s">
        <v>49</v>
      </c>
      <c r="S4311" s="15" t="n">
        <v>1130101</v>
      </c>
      <c r="T4311" s="1" t="s">
        <v>50</v>
      </c>
      <c r="U4311" s="17" t="n">
        <v>336.82</v>
      </c>
      <c r="W4311" s="17" t="n">
        <v>0</v>
      </c>
      <c r="X4311" s="1" t="s">
        <v>3358</v>
      </c>
      <c r="Z4311" s="1" t="str">
        <f aca="false">IF($T4311="","",IFERROR(INDEX('Resumo Grupos'!$AC$3:$AC$200,MATCH($T4311,'Resumo Grupos'!$AB$3:$AB$200,0)),"n/d"))</f>
        <v>Mercadoria</v>
      </c>
      <c r="AA4311" s="1" t="str">
        <f aca="false">IF($T4311="","",IF(COUNTIF('Resumo Grupos'!$AE$3:$AE$40,$T4311)&gt;0,"NAO","SIM"))</f>
        <v>SIM</v>
      </c>
      <c r="AB4311" s="1" t="str">
        <f aca="false">IFERROR(INDEX('Mov Entradas (Rel 10497)'!$L:$L,MATCH(AC4311,'Mov Entradas (Rel 10497)'!$I:$I,0)),"nao encontrado")</f>
        <v>CARRE SUINO KG</v>
      </c>
      <c r="AC4311" s="1" t="n">
        <v>1636655</v>
      </c>
    </row>
    <row r="4312" customFormat="false" ht="12.75" hidden="false" customHeight="true" outlineLevel="0" collapsed="false">
      <c r="A4312" s="15" t="n">
        <v>3</v>
      </c>
      <c r="B4312" s="16" t="n">
        <v>46295</v>
      </c>
      <c r="C4312" s="16" t="n">
        <v>46314</v>
      </c>
      <c r="D4312" s="15" t="n">
        <v>1636</v>
      </c>
      <c r="E4312" s="1" t="s">
        <v>69</v>
      </c>
      <c r="F4312" s="15" t="n">
        <v>24</v>
      </c>
      <c r="G4312" s="1" t="s">
        <v>47</v>
      </c>
      <c r="H4312" s="15" t="n">
        <v>2110405</v>
      </c>
      <c r="I4312" s="1" t="s">
        <v>35</v>
      </c>
      <c r="J4312" s="15" t="n">
        <v>1815375</v>
      </c>
      <c r="L4312" s="15" t="n">
        <v>32630391</v>
      </c>
      <c r="M4312" s="1" t="s">
        <v>36</v>
      </c>
      <c r="N4312" s="1" t="s">
        <v>37</v>
      </c>
      <c r="P4312" s="15" t="n">
        <v>167</v>
      </c>
      <c r="Q4312" s="1" t="s">
        <v>45</v>
      </c>
      <c r="R4312" s="1" t="s">
        <v>49</v>
      </c>
      <c r="S4312" s="15" t="n">
        <v>1130101</v>
      </c>
      <c r="T4312" s="1" t="s">
        <v>50</v>
      </c>
      <c r="U4312" s="17" t="n">
        <v>366.22</v>
      </c>
      <c r="W4312" s="17" t="n">
        <v>0</v>
      </c>
      <c r="X4312" s="1" t="s">
        <v>3359</v>
      </c>
      <c r="Z4312" s="1" t="str">
        <f aca="false">IF($T4312="","",IFERROR(INDEX('Resumo Grupos'!$AC$3:$AC$200,MATCH($T4312,'Resumo Grupos'!$AB$3:$AB$200,0)),"n/d"))</f>
        <v>Mercadoria</v>
      </c>
      <c r="AA4312" s="1" t="str">
        <f aca="false">IF($T4312="","",IF(COUNTIF('Resumo Grupos'!$AE$3:$AE$40,$T4312)&gt;0,"NAO","SIM"))</f>
        <v>SIM</v>
      </c>
      <c r="AB4312" s="1" t="str">
        <f aca="false">IFERROR(INDEX('Mov Entradas (Rel 10497)'!$L:$L,MATCH(AC4312,'Mov Entradas (Rel 10497)'!$I:$I,0)),"nao encontrado")</f>
        <v>LAMINA WILKINSON CAR</v>
      </c>
      <c r="AC4312" s="1" t="n">
        <v>3263039</v>
      </c>
    </row>
    <row r="4313" customFormat="false" ht="12.75" hidden="false" customHeight="true" outlineLevel="0" collapsed="false">
      <c r="A4313" s="15" t="n">
        <v>3</v>
      </c>
      <c r="B4313" s="16" t="n">
        <v>46293</v>
      </c>
      <c r="C4313" s="16" t="n">
        <v>46314</v>
      </c>
      <c r="D4313" s="15" t="n">
        <v>1672</v>
      </c>
      <c r="E4313" s="1" t="s">
        <v>90</v>
      </c>
      <c r="F4313" s="15" t="n">
        <v>24</v>
      </c>
      <c r="G4313" s="1" t="s">
        <v>47</v>
      </c>
      <c r="H4313" s="15" t="n">
        <v>2110405</v>
      </c>
      <c r="I4313" s="1" t="s">
        <v>35</v>
      </c>
      <c r="J4313" s="15" t="n">
        <v>1775066</v>
      </c>
      <c r="L4313" s="15" t="n">
        <v>14628082</v>
      </c>
      <c r="M4313" s="1" t="s">
        <v>36</v>
      </c>
      <c r="N4313" s="1" t="s">
        <v>37</v>
      </c>
      <c r="P4313" s="15" t="n">
        <v>167</v>
      </c>
      <c r="Q4313" s="1" t="s">
        <v>45</v>
      </c>
      <c r="R4313" s="1" t="s">
        <v>49</v>
      </c>
      <c r="S4313" s="15" t="n">
        <v>1130101</v>
      </c>
      <c r="T4313" s="1" t="s">
        <v>50</v>
      </c>
      <c r="U4313" s="17" t="n">
        <v>330.6</v>
      </c>
      <c r="W4313" s="17" t="n">
        <v>0</v>
      </c>
      <c r="X4313" s="1" t="s">
        <v>3360</v>
      </c>
      <c r="Z4313" s="1" t="str">
        <f aca="false">IF($T4313="","",IFERROR(INDEX('Resumo Grupos'!$AC$3:$AC$200,MATCH($T4313,'Resumo Grupos'!$AB$3:$AB$200,0)),"n/d"))</f>
        <v>Mercadoria</v>
      </c>
      <c r="AA4313" s="1" t="str">
        <f aca="false">IF($T4313="","",IF(COUNTIF('Resumo Grupos'!$AE$3:$AE$40,$T4313)&gt;0,"NAO","SIM"))</f>
        <v>SIM</v>
      </c>
      <c r="AB4313" s="1" t="str">
        <f aca="false">IFERROR(INDEX('Mov Entradas (Rel 10497)'!$L:$L,MATCH(AC4313,'Mov Entradas (Rel 10497)'!$I:$I,0)),"nao encontrado")</f>
        <v>AGUA MINERAL YARA 2L</v>
      </c>
      <c r="AC4313" s="1" t="n">
        <v>1462808</v>
      </c>
    </row>
    <row r="4314" customFormat="false" ht="12.75" hidden="false" customHeight="true" outlineLevel="0" collapsed="false">
      <c r="A4314" s="15" t="n">
        <v>3</v>
      </c>
      <c r="B4314" s="16" t="n">
        <v>46293</v>
      </c>
      <c r="C4314" s="16" t="n">
        <v>46314</v>
      </c>
      <c r="D4314" s="15" t="n">
        <v>1672</v>
      </c>
      <c r="E4314" s="1" t="s">
        <v>90</v>
      </c>
      <c r="F4314" s="15" t="n">
        <v>24</v>
      </c>
      <c r="G4314" s="1" t="s">
        <v>47</v>
      </c>
      <c r="H4314" s="15" t="n">
        <v>2110405</v>
      </c>
      <c r="I4314" s="1" t="s">
        <v>35</v>
      </c>
      <c r="J4314" s="15" t="n">
        <v>1780574</v>
      </c>
      <c r="L4314" s="15" t="n">
        <v>14621162</v>
      </c>
      <c r="M4314" s="1" t="s">
        <v>36</v>
      </c>
      <c r="N4314" s="1" t="s">
        <v>37</v>
      </c>
      <c r="P4314" s="15" t="n">
        <v>167</v>
      </c>
      <c r="Q4314" s="1" t="s">
        <v>45</v>
      </c>
      <c r="R4314" s="1" t="s">
        <v>49</v>
      </c>
      <c r="S4314" s="15" t="n">
        <v>1130101</v>
      </c>
      <c r="T4314" s="1" t="s">
        <v>50</v>
      </c>
      <c r="U4314" s="17" t="n">
        <v>669.5</v>
      </c>
      <c r="W4314" s="17" t="n">
        <v>0</v>
      </c>
      <c r="X4314" s="1" t="s">
        <v>3361</v>
      </c>
      <c r="Z4314" s="1" t="str">
        <f aca="false">IF($T4314="","",IFERROR(INDEX('Resumo Grupos'!$AC$3:$AC$200,MATCH($T4314,'Resumo Grupos'!$AB$3:$AB$200,0)),"n/d"))</f>
        <v>Mercadoria</v>
      </c>
      <c r="AA4314" s="1" t="str">
        <f aca="false">IF($T4314="","",IF(COUNTIF('Resumo Grupos'!$AE$3:$AE$40,$T4314)&gt;0,"NAO","SIM"))</f>
        <v>SIM</v>
      </c>
      <c r="AB4314" s="1"/>
      <c r="AC4314" s="1"/>
    </row>
    <row r="4315" customFormat="false" ht="12.75" hidden="false" customHeight="true" outlineLevel="0" collapsed="false">
      <c r="A4315" s="15" t="n">
        <v>3</v>
      </c>
      <c r="B4315" s="16" t="n">
        <v>46286</v>
      </c>
      <c r="C4315" s="16" t="n">
        <v>46314</v>
      </c>
      <c r="D4315" s="15" t="n">
        <v>1611</v>
      </c>
      <c r="E4315" s="1" t="s">
        <v>591</v>
      </c>
      <c r="F4315" s="15" t="n">
        <v>24</v>
      </c>
      <c r="G4315" s="1" t="s">
        <v>47</v>
      </c>
      <c r="H4315" s="15" t="n">
        <v>2110405</v>
      </c>
      <c r="I4315" s="1" t="s">
        <v>35</v>
      </c>
      <c r="J4315" s="15" t="n">
        <v>1780611</v>
      </c>
      <c r="L4315" s="15" t="n">
        <v>18944216</v>
      </c>
      <c r="M4315" s="1" t="s">
        <v>36</v>
      </c>
      <c r="N4315" s="1" t="s">
        <v>37</v>
      </c>
      <c r="P4315" s="15" t="n">
        <v>167</v>
      </c>
      <c r="Q4315" s="1" t="s">
        <v>45</v>
      </c>
      <c r="R4315" s="1" t="s">
        <v>49</v>
      </c>
      <c r="S4315" s="15" t="n">
        <v>1130101</v>
      </c>
      <c r="T4315" s="1" t="s">
        <v>50</v>
      </c>
      <c r="U4315" s="17" t="n">
        <v>1217.92</v>
      </c>
      <c r="W4315" s="17" t="n">
        <v>0</v>
      </c>
      <c r="X4315" s="1" t="s">
        <v>3362</v>
      </c>
      <c r="Z4315" s="1" t="str">
        <f aca="false">IF($T4315="","",IFERROR(INDEX('Resumo Grupos'!$AC$3:$AC$200,MATCH($T4315,'Resumo Grupos'!$AB$3:$AB$200,0)),"n/d"))</f>
        <v>Mercadoria</v>
      </c>
      <c r="AA4315" s="1" t="str">
        <f aca="false">IF($T4315="","",IF(COUNTIF('Resumo Grupos'!$AE$3:$AE$40,$T4315)&gt;0,"NAO","SIM"))</f>
        <v>SIM</v>
      </c>
      <c r="AB4315" s="1" t="str">
        <f aca="false">IFERROR(INDEX('Mov Entradas (Rel 10497)'!$L:$L,MATCH(AC4315,'Mov Entradas (Rel 10497)'!$I:$I,0)),"nao encontrado")</f>
        <v>COLA POLYTUBES ADESI</v>
      </c>
      <c r="AC4315" s="1" t="n">
        <v>1801845</v>
      </c>
    </row>
    <row r="4316" customFormat="false" ht="12.75" hidden="false" customHeight="true" outlineLevel="0" collapsed="false">
      <c r="A4316" s="15" t="n">
        <v>3</v>
      </c>
      <c r="B4316" s="16" t="n">
        <v>46301</v>
      </c>
      <c r="C4316" s="16" t="n">
        <v>46315</v>
      </c>
      <c r="D4316" s="15" t="n">
        <v>1723</v>
      </c>
      <c r="E4316" s="1" t="s">
        <v>63</v>
      </c>
      <c r="F4316" s="15" t="n">
        <v>24</v>
      </c>
      <c r="G4316" s="1" t="s">
        <v>47</v>
      </c>
      <c r="H4316" s="15" t="n">
        <v>2110405</v>
      </c>
      <c r="I4316" s="1" t="s">
        <v>35</v>
      </c>
      <c r="J4316" s="15" t="n">
        <v>1815678</v>
      </c>
      <c r="L4316" s="15" t="n">
        <v>647522</v>
      </c>
      <c r="M4316" s="1" t="s">
        <v>36</v>
      </c>
      <c r="N4316" s="1" t="s">
        <v>37</v>
      </c>
      <c r="P4316" s="15" t="n">
        <v>167</v>
      </c>
      <c r="Q4316" s="1" t="s">
        <v>45</v>
      </c>
      <c r="R4316" s="1" t="s">
        <v>49</v>
      </c>
      <c r="S4316" s="15" t="n">
        <v>1130101</v>
      </c>
      <c r="T4316" s="1" t="s">
        <v>50</v>
      </c>
      <c r="U4316" s="17" t="n">
        <v>2138.45</v>
      </c>
      <c r="W4316" s="17" t="n">
        <v>0</v>
      </c>
      <c r="X4316" s="1" t="s">
        <v>3363</v>
      </c>
      <c r="Z4316" s="1" t="str">
        <f aca="false">IF($T4316="","",IFERROR(INDEX('Resumo Grupos'!$AC$3:$AC$200,MATCH($T4316,'Resumo Grupos'!$AB$3:$AB$200,0)),"n/d"))</f>
        <v>Mercadoria</v>
      </c>
      <c r="AA4316" s="1" t="str">
        <f aca="false">IF($T4316="","",IF(COUNTIF('Resumo Grupos'!$AE$3:$AE$40,$T4316)&gt;0,"NAO","SIM"))</f>
        <v>SIM</v>
      </c>
      <c r="AB4316" s="1" t="str">
        <f aca="false">IFERROR(INDEX('Mov Entradas (Rel 10497)'!$L:$L,MATCH(AC4316,'Mov Entradas (Rel 10497)'!$I:$I,0)),"nao encontrado")</f>
        <v>TRASEIRO DE BOI L1</v>
      </c>
      <c r="AC4316" s="1" t="n">
        <v>177497</v>
      </c>
    </row>
    <row r="4317" customFormat="false" ht="12.75" hidden="false" customHeight="true" outlineLevel="0" collapsed="false">
      <c r="A4317" s="15" t="n">
        <v>3</v>
      </c>
      <c r="B4317" s="16" t="n">
        <v>46231</v>
      </c>
      <c r="C4317" s="16" t="n">
        <v>46315</v>
      </c>
      <c r="D4317" s="15" t="n">
        <v>10028</v>
      </c>
      <c r="E4317" s="1" t="s">
        <v>748</v>
      </c>
      <c r="F4317" s="15" t="n">
        <v>24</v>
      </c>
      <c r="G4317" s="1" t="s">
        <v>47</v>
      </c>
      <c r="H4317" s="15" t="n">
        <v>2110405</v>
      </c>
      <c r="I4317" s="1" t="s">
        <v>35</v>
      </c>
      <c r="J4317" s="15" t="n">
        <v>1464619</v>
      </c>
      <c r="L4317" s="15" t="n">
        <v>227869</v>
      </c>
      <c r="M4317" s="1" t="s">
        <v>339</v>
      </c>
      <c r="N4317" s="1" t="s">
        <v>37</v>
      </c>
      <c r="P4317" s="15" t="n">
        <v>101</v>
      </c>
      <c r="Q4317" s="1" t="s">
        <v>59</v>
      </c>
      <c r="R4317" s="1" t="s">
        <v>39</v>
      </c>
      <c r="S4317" s="15" t="n">
        <v>4210315</v>
      </c>
      <c r="T4317" s="1" t="s">
        <v>549</v>
      </c>
      <c r="U4317" s="17" t="n">
        <v>595.9</v>
      </c>
      <c r="W4317" s="17" t="n">
        <v>0</v>
      </c>
      <c r="X4317" s="1" t="s">
        <v>749</v>
      </c>
      <c r="Z4317" s="1" t="str">
        <f aca="false">IF($T4317="","",IFERROR(INDEX('Resumo Grupos'!$AC$3:$AC$200,MATCH($T4317,'Resumo Grupos'!$AB$3:$AB$200,0)),"n/d"))</f>
        <v>Despesa</v>
      </c>
      <c r="AA4317" s="1" t="str">
        <f aca="false">IF($T4317="","",IF(COUNTIF('Resumo Grupos'!$AE$3:$AE$40,$T4317)&gt;0,"NAO","SIM"))</f>
        <v>SIM</v>
      </c>
      <c r="AB4317" s="1"/>
      <c r="AC4317" s="1"/>
    </row>
    <row r="4318" customFormat="false" ht="12.75" hidden="false" customHeight="true" outlineLevel="0" collapsed="false">
      <c r="A4318" s="15" t="n">
        <v>3</v>
      </c>
      <c r="B4318" s="16" t="n">
        <v>46293</v>
      </c>
      <c r="C4318" s="16" t="n">
        <v>46315</v>
      </c>
      <c r="D4318" s="15" t="n">
        <v>1626</v>
      </c>
      <c r="E4318" s="1" t="s">
        <v>1045</v>
      </c>
      <c r="F4318" s="15" t="n">
        <v>24</v>
      </c>
      <c r="G4318" s="1" t="s">
        <v>47</v>
      </c>
      <c r="H4318" s="15" t="n">
        <v>2110405</v>
      </c>
      <c r="I4318" s="1" t="s">
        <v>35</v>
      </c>
      <c r="J4318" s="15" t="n">
        <v>1773470</v>
      </c>
      <c r="L4318" s="15" t="n">
        <v>3235082</v>
      </c>
      <c r="M4318" s="1" t="s">
        <v>36</v>
      </c>
      <c r="N4318" s="1" t="s">
        <v>37</v>
      </c>
      <c r="P4318" s="15" t="n">
        <v>167</v>
      </c>
      <c r="Q4318" s="1" t="s">
        <v>45</v>
      </c>
      <c r="R4318" s="1" t="s">
        <v>49</v>
      </c>
      <c r="S4318" s="15" t="n">
        <v>1130101</v>
      </c>
      <c r="T4318" s="1" t="s">
        <v>50</v>
      </c>
      <c r="U4318" s="17" t="n">
        <v>187.59</v>
      </c>
      <c r="W4318" s="17" t="n">
        <v>0</v>
      </c>
      <c r="X4318" s="1" t="s">
        <v>3364</v>
      </c>
      <c r="Z4318" s="1" t="str">
        <f aca="false">IF($T4318="","",IFERROR(INDEX('Resumo Grupos'!$AC$3:$AC$200,MATCH($T4318,'Resumo Grupos'!$AB$3:$AB$200,0)),"n/d"))</f>
        <v>Mercadoria</v>
      </c>
      <c r="AA4318" s="1" t="str">
        <f aca="false">IF($T4318="","",IF(COUNTIF('Resumo Grupos'!$AE$3:$AE$40,$T4318)&gt;0,"NAO","SIM"))</f>
        <v>SIM</v>
      </c>
      <c r="AB4318" s="1" t="str">
        <f aca="false">IFERROR(INDEX('Mov Entradas (Rel 10497)'!$L:$L,MATCH(AC4318,'Mov Entradas (Rel 10497)'!$I:$I,0)),"nao encontrado")</f>
        <v>TEKITOS TRAD 300G</v>
      </c>
      <c r="AC4318" s="1" t="n">
        <v>323508</v>
      </c>
    </row>
    <row r="4319" customFormat="false" ht="12.75" hidden="false" customHeight="true" outlineLevel="0" collapsed="false">
      <c r="A4319" s="15" t="n">
        <v>3</v>
      </c>
      <c r="B4319" s="16" t="n">
        <v>46223</v>
      </c>
      <c r="C4319" s="16" t="n">
        <v>46315</v>
      </c>
      <c r="D4319" s="15" t="n">
        <v>17</v>
      </c>
      <c r="E4319" s="1" t="s">
        <v>1718</v>
      </c>
      <c r="F4319" s="15" t="n">
        <v>34</v>
      </c>
      <c r="G4319" s="1" t="s">
        <v>34</v>
      </c>
      <c r="H4319" s="15" t="n">
        <v>2110405</v>
      </c>
      <c r="I4319" s="1" t="s">
        <v>35</v>
      </c>
      <c r="J4319" s="15" t="n">
        <v>1464473</v>
      </c>
      <c r="L4319" s="15" t="n">
        <v>227845</v>
      </c>
      <c r="M4319" s="1" t="s">
        <v>412</v>
      </c>
      <c r="N4319" s="1" t="s">
        <v>37</v>
      </c>
      <c r="P4319" s="15" t="n">
        <v>101</v>
      </c>
      <c r="Q4319" s="1" t="s">
        <v>59</v>
      </c>
      <c r="R4319" s="1" t="s">
        <v>300</v>
      </c>
      <c r="S4319" s="15" t="n">
        <v>4220199</v>
      </c>
      <c r="T4319" s="1" t="s">
        <v>301</v>
      </c>
      <c r="U4319" s="17" t="n">
        <v>2600</v>
      </c>
      <c r="W4319" s="17" t="n">
        <v>0</v>
      </c>
      <c r="X4319" s="1" t="s">
        <v>1719</v>
      </c>
      <c r="Z4319" s="1" t="str">
        <f aca="false">IF($T4319="","",IFERROR(INDEX('Resumo Grupos'!$AC$3:$AC$200,MATCH($T4319,'Resumo Grupos'!$AB$3:$AB$200,0)),"n/d"))</f>
        <v>Pagamentos outros não operacionais</v>
      </c>
      <c r="AA4319" s="1" t="str">
        <f aca="false">IF($T4319="","",IF(COUNTIF('Resumo Grupos'!$AE$3:$AE$40,$T4319)&gt;0,"NAO","SIM"))</f>
        <v>SIM</v>
      </c>
    </row>
    <row r="4320" customFormat="false" ht="12.75" hidden="false" customHeight="true" outlineLevel="0" collapsed="false">
      <c r="A4320" s="15" t="n">
        <v>3</v>
      </c>
      <c r="B4320" s="16" t="n">
        <v>46294</v>
      </c>
      <c r="C4320" s="16" t="n">
        <v>46315</v>
      </c>
      <c r="D4320" s="15" t="n">
        <v>1740</v>
      </c>
      <c r="E4320" s="1" t="s">
        <v>207</v>
      </c>
      <c r="F4320" s="15" t="n">
        <v>24</v>
      </c>
      <c r="G4320" s="1" t="s">
        <v>47</v>
      </c>
      <c r="H4320" s="15" t="n">
        <v>2110405</v>
      </c>
      <c r="I4320" s="1" t="s">
        <v>35</v>
      </c>
      <c r="J4320" s="15" t="n">
        <v>1775018</v>
      </c>
      <c r="L4320" s="15" t="n">
        <v>1275602</v>
      </c>
      <c r="M4320" s="1" t="s">
        <v>36</v>
      </c>
      <c r="N4320" s="1" t="s">
        <v>37</v>
      </c>
      <c r="P4320" s="15" t="n">
        <v>167</v>
      </c>
      <c r="Q4320" s="1" t="s">
        <v>45</v>
      </c>
      <c r="R4320" s="1" t="s">
        <v>49</v>
      </c>
      <c r="S4320" s="15" t="n">
        <v>1130101</v>
      </c>
      <c r="T4320" s="1" t="s">
        <v>50</v>
      </c>
      <c r="U4320" s="17" t="n">
        <v>490.6</v>
      </c>
      <c r="W4320" s="17" t="n">
        <v>0</v>
      </c>
      <c r="X4320" s="1" t="s">
        <v>3365</v>
      </c>
      <c r="Z4320" s="1" t="str">
        <f aca="false">IF($T4320="","",IFERROR(INDEX('Resumo Grupos'!$AC$3:$AC$200,MATCH($T4320,'Resumo Grupos'!$AB$3:$AB$200,0)),"n/d"))</f>
        <v>Mercadoria</v>
      </c>
      <c r="AA4320" s="1" t="str">
        <f aca="false">IF($T4320="","",IF(COUNTIF('Resumo Grupos'!$AE$3:$AE$40,$T4320)&gt;0,"NAO","SIM"))</f>
        <v>SIM</v>
      </c>
      <c r="AB4320" s="1" t="str">
        <f aca="false">IFERROR(INDEX('Mov Entradas (Rel 10497)'!$L:$L,MATCH(AC4320,'Mov Entradas (Rel 10497)'!$I:$I,0)),"nao encontrado")</f>
        <v>LINGUI DE FRANGO KG</v>
      </c>
      <c r="AC4320" s="1" t="n">
        <v>1275602</v>
      </c>
    </row>
    <row r="4321" customFormat="false" ht="12.75" hidden="false" customHeight="true" outlineLevel="0" collapsed="false">
      <c r="A4321" s="15" t="n">
        <v>3</v>
      </c>
      <c r="B4321" s="16" t="n">
        <v>46288</v>
      </c>
      <c r="C4321" s="16" t="n">
        <v>46315</v>
      </c>
      <c r="D4321" s="15" t="n">
        <v>33</v>
      </c>
      <c r="E4321" s="1" t="s">
        <v>98</v>
      </c>
      <c r="F4321" s="15" t="n">
        <v>34</v>
      </c>
      <c r="G4321" s="1" t="s">
        <v>34</v>
      </c>
      <c r="H4321" s="15" t="n">
        <v>2110405</v>
      </c>
      <c r="I4321" s="1" t="s">
        <v>35</v>
      </c>
      <c r="J4321" s="15" t="n">
        <v>1424252</v>
      </c>
      <c r="L4321" s="15" t="n">
        <v>222229</v>
      </c>
      <c r="M4321" s="1" t="s">
        <v>412</v>
      </c>
      <c r="N4321" s="1" t="s">
        <v>37</v>
      </c>
      <c r="P4321" s="15" t="n">
        <v>102</v>
      </c>
      <c r="Q4321" s="1" t="s">
        <v>195</v>
      </c>
      <c r="R4321" s="1" t="s">
        <v>53</v>
      </c>
      <c r="S4321" s="15" t="n">
        <v>4210107</v>
      </c>
      <c r="T4321" s="1" t="s">
        <v>708</v>
      </c>
      <c r="U4321" s="17" t="n">
        <v>199</v>
      </c>
      <c r="W4321" s="17" t="n">
        <v>0</v>
      </c>
      <c r="X4321" s="1" t="s">
        <v>1528</v>
      </c>
      <c r="Z4321" s="1" t="str">
        <f aca="false">IF($T4321="","",IFERROR(INDEX('Resumo Grupos'!$AC$3:$AC$200,MATCH($T4321,'Resumo Grupos'!$AB$3:$AB$200,0)),"n/d"))</f>
        <v>Despesa</v>
      </c>
      <c r="AA4321" s="1" t="str">
        <f aca="false">IF($T4321="","",IF(COUNTIF('Resumo Grupos'!$AE$3:$AE$40,$T4321)&gt;0,"NAO","SIM"))</f>
        <v>SIM</v>
      </c>
      <c r="AB4321" s="1"/>
      <c r="AC4321" s="1"/>
    </row>
    <row r="4322" customFormat="false" ht="12.75" hidden="false" customHeight="true" outlineLevel="0" collapsed="false">
      <c r="A4322" s="15" t="n">
        <v>3</v>
      </c>
      <c r="B4322" s="16" t="n">
        <v>46011</v>
      </c>
      <c r="C4322" s="16" t="n">
        <v>46315</v>
      </c>
      <c r="D4322" s="15" t="n">
        <v>514</v>
      </c>
      <c r="E4322" s="1" t="s">
        <v>103</v>
      </c>
      <c r="F4322" s="15" t="n">
        <v>34</v>
      </c>
      <c r="G4322" s="1" t="s">
        <v>34</v>
      </c>
      <c r="H4322" s="15" t="n">
        <v>2110405</v>
      </c>
      <c r="I4322" s="1" t="s">
        <v>35</v>
      </c>
      <c r="J4322" s="15" t="n">
        <v>695960</v>
      </c>
      <c r="L4322" s="15" t="n">
        <v>3</v>
      </c>
      <c r="M4322" s="1" t="s">
        <v>2874</v>
      </c>
      <c r="N4322" s="1" t="s">
        <v>37</v>
      </c>
      <c r="P4322" s="15" t="n">
        <v>101</v>
      </c>
      <c r="Q4322" s="1" t="s">
        <v>59</v>
      </c>
      <c r="R4322" s="1" t="s">
        <v>105</v>
      </c>
      <c r="S4322" s="15" t="n">
        <v>4210210</v>
      </c>
      <c r="T4322" s="1" t="s">
        <v>106</v>
      </c>
      <c r="U4322" s="17" t="n">
        <v>807.37</v>
      </c>
      <c r="W4322" s="17" t="n">
        <v>0</v>
      </c>
      <c r="X4322" s="1" t="s">
        <v>3366</v>
      </c>
      <c r="Z4322" s="1" t="str">
        <f aca="false">IF($T4322="","",IFERROR(INDEX('Resumo Grupos'!$AC$3:$AC$200,MATCH($T4322,'Resumo Grupos'!$AB$3:$AB$200,0)),"n/d"))</f>
        <v>Despesa</v>
      </c>
      <c r="AA4322" s="1" t="str">
        <f aca="false">IF($T4322="","",IF(COUNTIF('Resumo Grupos'!$AE$3:$AE$40,$T4322)&gt;0,"NAO","SIM"))</f>
        <v>SIM</v>
      </c>
      <c r="AB4322" s="1"/>
      <c r="AC4322" s="1"/>
    </row>
    <row r="4323" customFormat="false" ht="12.75" hidden="false" customHeight="true" outlineLevel="0" collapsed="false">
      <c r="A4323" s="15" t="n">
        <v>3</v>
      </c>
      <c r="B4323" s="16" t="n">
        <v>46294</v>
      </c>
      <c r="C4323" s="16" t="n">
        <v>46315</v>
      </c>
      <c r="D4323" s="15" t="n">
        <v>10012</v>
      </c>
      <c r="E4323" s="1" t="s">
        <v>529</v>
      </c>
      <c r="F4323" s="15" t="n">
        <v>24</v>
      </c>
      <c r="G4323" s="1" t="s">
        <v>47</v>
      </c>
      <c r="H4323" s="15" t="n">
        <v>2110405</v>
      </c>
      <c r="I4323" s="1" t="s">
        <v>35</v>
      </c>
      <c r="J4323" s="15" t="n">
        <v>1780312</v>
      </c>
      <c r="L4323" s="15" t="n">
        <v>19732611</v>
      </c>
      <c r="M4323" s="1" t="s">
        <v>36</v>
      </c>
      <c r="N4323" s="1" t="s">
        <v>37</v>
      </c>
      <c r="P4323" s="15" t="n">
        <v>167</v>
      </c>
      <c r="Q4323" s="1" t="s">
        <v>45</v>
      </c>
      <c r="R4323" s="1" t="s">
        <v>49</v>
      </c>
      <c r="S4323" s="15" t="n">
        <v>1130101</v>
      </c>
      <c r="T4323" s="1" t="s">
        <v>50</v>
      </c>
      <c r="U4323" s="17" t="n">
        <v>412.26</v>
      </c>
      <c r="W4323" s="17" t="n">
        <v>0</v>
      </c>
      <c r="X4323" s="1" t="s">
        <v>3367</v>
      </c>
      <c r="Z4323" s="1" t="str">
        <f aca="false">IF($T4323="","",IFERROR(INDEX('Resumo Grupos'!$AC$3:$AC$200,MATCH($T4323,'Resumo Grupos'!$AB$3:$AB$200,0)),"n/d"))</f>
        <v>Mercadoria</v>
      </c>
      <c r="AA4323" s="1" t="str">
        <f aca="false">IF($T4323="","",IF(COUNTIF('Resumo Grupos'!$AE$3:$AE$40,$T4323)&gt;0,"NAO","SIM"))</f>
        <v>SIM</v>
      </c>
    </row>
    <row r="4324" customFormat="false" ht="12.75" hidden="false" customHeight="true" outlineLevel="0" collapsed="false">
      <c r="A4324" s="15" t="n">
        <v>3</v>
      </c>
      <c r="B4324" s="16" t="n">
        <v>46301</v>
      </c>
      <c r="C4324" s="16" t="n">
        <v>46315</v>
      </c>
      <c r="D4324" s="15" t="n">
        <v>1643</v>
      </c>
      <c r="E4324" s="1" t="s">
        <v>243</v>
      </c>
      <c r="F4324" s="15" t="n">
        <v>24</v>
      </c>
      <c r="G4324" s="1" t="s">
        <v>47</v>
      </c>
      <c r="H4324" s="15" t="n">
        <v>2110405</v>
      </c>
      <c r="I4324" s="1" t="s">
        <v>35</v>
      </c>
      <c r="J4324" s="15" t="n">
        <v>1815350</v>
      </c>
      <c r="L4324" s="15" t="n">
        <v>11114</v>
      </c>
      <c r="M4324" s="1" t="s">
        <v>36</v>
      </c>
      <c r="N4324" s="1" t="s">
        <v>37</v>
      </c>
      <c r="P4324" s="15" t="n">
        <v>167</v>
      </c>
      <c r="Q4324" s="1" t="s">
        <v>45</v>
      </c>
      <c r="R4324" s="1" t="s">
        <v>49</v>
      </c>
      <c r="S4324" s="15" t="n">
        <v>1130101</v>
      </c>
      <c r="T4324" s="1" t="s">
        <v>50</v>
      </c>
      <c r="U4324" s="17" t="n">
        <v>266</v>
      </c>
      <c r="W4324" s="17" t="n">
        <v>0</v>
      </c>
      <c r="X4324" s="1" t="s">
        <v>3368</v>
      </c>
      <c r="Z4324" s="1" t="str">
        <f aca="false">IF($T4324="","",IFERROR(INDEX('Resumo Grupos'!$AC$3:$AC$200,MATCH($T4324,'Resumo Grupos'!$AB$3:$AB$200,0)),"n/d"))</f>
        <v>Mercadoria</v>
      </c>
      <c r="AA4324" s="1" t="str">
        <f aca="false">IF($T4324="","",IF(COUNTIF('Resumo Grupos'!$AE$3:$AE$40,$T4324)&gt;0,"NAO","SIM"))</f>
        <v>SIM</v>
      </c>
      <c r="AB4324" s="1" t="str">
        <f aca="false">IFERROR(INDEX('Mov Entradas (Rel 10497)'!$L:$L,MATCH(AC4324,'Mov Entradas (Rel 10497)'!$I:$I,0)),"nao encontrado")</f>
        <v>COCADA CASMORENINH</v>
      </c>
      <c r="AC4324" s="1" t="n">
        <v>11114</v>
      </c>
    </row>
    <row r="4325" customFormat="false" ht="12.75" hidden="false" customHeight="true" outlineLevel="0" collapsed="false">
      <c r="A4325" s="15" t="n">
        <v>3</v>
      </c>
      <c r="B4325" s="16" t="n">
        <v>46290</v>
      </c>
      <c r="C4325" s="16" t="n">
        <v>46316</v>
      </c>
      <c r="D4325" s="15" t="n">
        <v>1659</v>
      </c>
      <c r="E4325" s="1" t="s">
        <v>306</v>
      </c>
      <c r="F4325" s="15" t="n">
        <v>24</v>
      </c>
      <c r="G4325" s="1" t="s">
        <v>47</v>
      </c>
      <c r="H4325" s="15" t="n">
        <v>2110405</v>
      </c>
      <c r="I4325" s="1" t="s">
        <v>35</v>
      </c>
      <c r="J4325" s="15" t="n">
        <v>1769348</v>
      </c>
      <c r="L4325" s="15" t="n">
        <v>8990162</v>
      </c>
      <c r="M4325" s="1" t="s">
        <v>36</v>
      </c>
      <c r="N4325" s="1" t="s">
        <v>37</v>
      </c>
      <c r="P4325" s="15" t="n">
        <v>167</v>
      </c>
      <c r="Q4325" s="1" t="s">
        <v>45</v>
      </c>
      <c r="R4325" s="1" t="s">
        <v>49</v>
      </c>
      <c r="S4325" s="15" t="n">
        <v>1130101</v>
      </c>
      <c r="T4325" s="1" t="s">
        <v>50</v>
      </c>
      <c r="U4325" s="17" t="n">
        <v>826.43</v>
      </c>
      <c r="W4325" s="17" t="n">
        <v>0</v>
      </c>
      <c r="X4325" s="1" t="s">
        <v>3369</v>
      </c>
      <c r="Z4325" s="1" t="str">
        <f aca="false">IF($T4325="","",IFERROR(INDEX('Resumo Grupos'!$AC$3:$AC$200,MATCH($T4325,'Resumo Grupos'!$AB$3:$AB$200,0)),"n/d"))</f>
        <v>Mercadoria</v>
      </c>
      <c r="AA4325" s="1" t="str">
        <f aca="false">IF($T4325="","",IF(COUNTIF('Resumo Grupos'!$AE$3:$AE$40,$T4325)&gt;0,"NAO","SIM"))</f>
        <v>SIM</v>
      </c>
      <c r="AB4325" s="1" t="str">
        <f aca="false">IFERROR(INDEX('Mov Entradas (Rel 10497)'!$L:$L,MATCH(AC4325,'Mov Entradas (Rel 10497)'!$I:$I,0)),"nao encontrado")</f>
        <v>COPO DESC COPOBRAS 5</v>
      </c>
      <c r="AC4325" s="1" t="n">
        <v>899016</v>
      </c>
    </row>
    <row r="4326" customFormat="false" ht="12.75" hidden="false" customHeight="true" outlineLevel="0" collapsed="false">
      <c r="A4326" s="15" t="n">
        <v>3</v>
      </c>
      <c r="B4326" s="16" t="n">
        <v>46300</v>
      </c>
      <c r="C4326" s="16" t="n">
        <v>46316</v>
      </c>
      <c r="D4326" s="15" t="n">
        <v>1814</v>
      </c>
      <c r="E4326" s="1" t="s">
        <v>425</v>
      </c>
      <c r="F4326" s="15" t="n">
        <v>24</v>
      </c>
      <c r="G4326" s="1" t="s">
        <v>47</v>
      </c>
      <c r="H4326" s="15" t="n">
        <v>2110405</v>
      </c>
      <c r="I4326" s="1" t="s">
        <v>35</v>
      </c>
      <c r="J4326" s="15" t="n">
        <v>1811707</v>
      </c>
      <c r="L4326" s="15" t="n">
        <v>29780</v>
      </c>
      <c r="M4326" s="1" t="s">
        <v>36</v>
      </c>
      <c r="N4326" s="1" t="s">
        <v>37</v>
      </c>
      <c r="P4326" s="15" t="n">
        <v>167</v>
      </c>
      <c r="Q4326" s="1" t="s">
        <v>45</v>
      </c>
      <c r="R4326" s="1" t="s">
        <v>49</v>
      </c>
      <c r="S4326" s="15" t="n">
        <v>1130101</v>
      </c>
      <c r="T4326" s="1" t="s">
        <v>50</v>
      </c>
      <c r="U4326" s="17" t="n">
        <v>438.64</v>
      </c>
      <c r="W4326" s="17" t="n">
        <v>0</v>
      </c>
      <c r="X4326" s="1" t="s">
        <v>3370</v>
      </c>
      <c r="Z4326" s="1" t="str">
        <f aca="false">IF($T4326="","",IFERROR(INDEX('Resumo Grupos'!$AC$3:$AC$200,MATCH($T4326,'Resumo Grupos'!$AB$3:$AB$200,0)),"n/d"))</f>
        <v>Mercadoria</v>
      </c>
      <c r="AA4326" s="1" t="str">
        <f aca="false">IF($T4326="","",IF(COUNTIF('Resumo Grupos'!$AE$3:$AE$40,$T4326)&gt;0,"NAO","SIM"))</f>
        <v>SIM</v>
      </c>
      <c r="AB4326" s="1" t="str">
        <f aca="false">IFERROR(INDEX('Mov Entradas (Rel 10497)'!$L:$L,MATCH(AC4326,'Mov Entradas (Rel 10497)'!$I:$I,0)),"nao encontrado")</f>
        <v>POLPA GRAVIOLA 100G</v>
      </c>
      <c r="AC4326" s="1" t="n">
        <v>29780</v>
      </c>
    </row>
    <row r="4327" customFormat="false" ht="12.75" hidden="false" customHeight="true" outlineLevel="0" collapsed="false">
      <c r="A4327" s="15" t="n">
        <v>3</v>
      </c>
      <c r="B4327" s="16" t="n">
        <v>46291</v>
      </c>
      <c r="C4327" s="16" t="n">
        <v>46316</v>
      </c>
      <c r="D4327" s="15" t="n">
        <v>957</v>
      </c>
      <c r="E4327" s="1" t="s">
        <v>934</v>
      </c>
      <c r="F4327" s="15" t="n">
        <v>24</v>
      </c>
      <c r="G4327" s="1" t="s">
        <v>47</v>
      </c>
      <c r="H4327" s="15" t="n">
        <v>2110405</v>
      </c>
      <c r="I4327" s="1" t="s">
        <v>35</v>
      </c>
      <c r="J4327" s="15" t="n">
        <v>1768622</v>
      </c>
      <c r="L4327" s="15" t="n">
        <v>224451</v>
      </c>
      <c r="M4327" s="1" t="s">
        <v>36</v>
      </c>
      <c r="N4327" s="1" t="s">
        <v>37</v>
      </c>
      <c r="P4327" s="15" t="n">
        <v>167</v>
      </c>
      <c r="Q4327" s="1" t="s">
        <v>45</v>
      </c>
      <c r="R4327" s="1" t="s">
        <v>49</v>
      </c>
      <c r="S4327" s="15" t="n">
        <v>1130101</v>
      </c>
      <c r="T4327" s="1" t="s">
        <v>50</v>
      </c>
      <c r="U4327" s="17" t="n">
        <v>1104.84</v>
      </c>
      <c r="W4327" s="17" t="n">
        <v>0</v>
      </c>
      <c r="X4327" s="1" t="s">
        <v>3371</v>
      </c>
      <c r="Z4327" s="1" t="str">
        <f aca="false">IF($T4327="","",IFERROR(INDEX('Resumo Grupos'!$AC$3:$AC$200,MATCH($T4327,'Resumo Grupos'!$AB$3:$AB$200,0)),"n/d"))</f>
        <v>Mercadoria</v>
      </c>
      <c r="AA4327" s="1" t="str">
        <f aca="false">IF($T4327="","",IF(COUNTIF('Resumo Grupos'!$AE$3:$AE$40,$T4327)&gt;0,"NAO","SIM"))</f>
        <v>SIM</v>
      </c>
      <c r="AB4327" s="1" t="str">
        <f aca="false">IFERROR(INDEX('Mov Entradas (Rel 10497)'!$L:$L,MATCH(AC4327,'Mov Entradas (Rel 10497)'!$I:$I,0)),"nao encontrado")</f>
        <v>PEDIGREE AD CARNE FRANGO CEREIAS KG</v>
      </c>
      <c r="AC4327" s="1" t="n">
        <v>22445</v>
      </c>
    </row>
    <row r="4328" customFormat="false" ht="12.75" hidden="false" customHeight="true" outlineLevel="0" collapsed="false">
      <c r="A4328" s="15" t="n">
        <v>3</v>
      </c>
      <c r="B4328" s="16" t="n">
        <v>46297</v>
      </c>
      <c r="C4328" s="16" t="n">
        <v>46316</v>
      </c>
      <c r="D4328" s="15" t="n">
        <v>1816</v>
      </c>
      <c r="E4328" s="1" t="s">
        <v>701</v>
      </c>
      <c r="F4328" s="15" t="n">
        <v>24</v>
      </c>
      <c r="G4328" s="1" t="s">
        <v>47</v>
      </c>
      <c r="H4328" s="15" t="n">
        <v>2110405</v>
      </c>
      <c r="I4328" s="1" t="s">
        <v>35</v>
      </c>
      <c r="J4328" s="15" t="n">
        <v>1810503</v>
      </c>
      <c r="L4328" s="15" t="n">
        <v>569621</v>
      </c>
      <c r="M4328" s="1" t="s">
        <v>36</v>
      </c>
      <c r="N4328" s="1" t="s">
        <v>37</v>
      </c>
      <c r="P4328" s="15" t="n">
        <v>167</v>
      </c>
      <c r="Q4328" s="1" t="s">
        <v>45</v>
      </c>
      <c r="R4328" s="1" t="s">
        <v>49</v>
      </c>
      <c r="S4328" s="15" t="n">
        <v>1130101</v>
      </c>
      <c r="T4328" s="1" t="s">
        <v>50</v>
      </c>
      <c r="U4328" s="17" t="n">
        <v>1218.04</v>
      </c>
      <c r="W4328" s="17" t="n">
        <v>0</v>
      </c>
      <c r="X4328" s="1" t="s">
        <v>3372</v>
      </c>
      <c r="Z4328" s="1" t="str">
        <f aca="false">IF($T4328="","",IFERROR(INDEX('Resumo Grupos'!$AC$3:$AC$200,MATCH($T4328,'Resumo Grupos'!$AB$3:$AB$200,0)),"n/d"))</f>
        <v>Mercadoria</v>
      </c>
      <c r="AA4328" s="1" t="str">
        <f aca="false">IF($T4328="","",IF(COUNTIF('Resumo Grupos'!$AE$3:$AE$40,$T4328)&gt;0,"NAO","SIM"))</f>
        <v>SIM</v>
      </c>
      <c r="AB4328" s="1" t="str">
        <f aca="false">IFERROR(INDEX('Mov Entradas (Rel 10497)'!$L:$L,MATCH(AC4328,'Mov Entradas (Rel 10497)'!$I:$I,0)),"nao encontrado")</f>
        <v>nao encontrado</v>
      </c>
      <c r="AC4328" s="1" t="n">
        <v>56962</v>
      </c>
    </row>
    <row r="4329" customFormat="false" ht="12.75" hidden="false" customHeight="true" outlineLevel="0" collapsed="false">
      <c r="A4329" s="15" t="n">
        <v>3</v>
      </c>
      <c r="B4329" s="16" t="n">
        <v>46280</v>
      </c>
      <c r="C4329" s="16" t="n">
        <v>46316</v>
      </c>
      <c r="D4329" s="15" t="n">
        <v>1107</v>
      </c>
      <c r="E4329" s="1" t="s">
        <v>210</v>
      </c>
      <c r="F4329" s="15" t="n">
        <v>24</v>
      </c>
      <c r="G4329" s="1" t="s">
        <v>47</v>
      </c>
      <c r="H4329" s="15" t="n">
        <v>2110405</v>
      </c>
      <c r="I4329" s="1" t="s">
        <v>35</v>
      </c>
      <c r="J4329" s="15" t="n">
        <v>1715768</v>
      </c>
      <c r="L4329" s="15" t="n">
        <v>4609233</v>
      </c>
      <c r="M4329" s="1" t="s">
        <v>36</v>
      </c>
      <c r="N4329" s="1" t="s">
        <v>37</v>
      </c>
      <c r="P4329" s="15" t="n">
        <v>167</v>
      </c>
      <c r="Q4329" s="1" t="s">
        <v>45</v>
      </c>
      <c r="R4329" s="1" t="s">
        <v>49</v>
      </c>
      <c r="S4329" s="15" t="n">
        <v>1130101</v>
      </c>
      <c r="T4329" s="1" t="s">
        <v>50</v>
      </c>
      <c r="U4329" s="17" t="n">
        <v>886</v>
      </c>
      <c r="W4329" s="17" t="n">
        <v>0</v>
      </c>
      <c r="X4329" s="1" t="s">
        <v>3373</v>
      </c>
      <c r="Z4329" s="1" t="str">
        <f aca="false">IF($T4329="","",IFERROR(INDEX('Resumo Grupos'!$AC$3:$AC$200,MATCH($T4329,'Resumo Grupos'!$AB$3:$AB$200,0)),"n/d"))</f>
        <v>Mercadoria</v>
      </c>
      <c r="AA4329" s="1" t="str">
        <f aca="false">IF($T4329="","",IF(COUNTIF('Resumo Grupos'!$AE$3:$AE$40,$T4329)&gt;0,"NAO","SIM"))</f>
        <v>SIM</v>
      </c>
      <c r="AB4329" s="1" t="str">
        <f aca="false">IFERROR(INDEX('Mov Entradas (Rel 10497)'!$L:$L,MATCH(AC4329,'Mov Entradas (Rel 10497)'!$I:$I,0)),"nao encontrado")</f>
        <v>SACHE PEDIGREE SABOR</v>
      </c>
      <c r="AC4329" s="1" t="n">
        <v>460923</v>
      </c>
    </row>
    <row r="4330" customFormat="false" ht="12.75" hidden="false" customHeight="true" outlineLevel="0" collapsed="false">
      <c r="A4330" s="15" t="n">
        <v>3</v>
      </c>
      <c r="B4330" s="16" t="n">
        <v>46294</v>
      </c>
      <c r="C4330" s="16" t="n">
        <v>46316</v>
      </c>
      <c r="D4330" s="15" t="n">
        <v>1734</v>
      </c>
      <c r="E4330" s="1" t="s">
        <v>175</v>
      </c>
      <c r="F4330" s="15" t="n">
        <v>24</v>
      </c>
      <c r="G4330" s="1" t="s">
        <v>47</v>
      </c>
      <c r="H4330" s="15" t="n">
        <v>2110405</v>
      </c>
      <c r="I4330" s="1" t="s">
        <v>35</v>
      </c>
      <c r="J4330" s="15" t="n">
        <v>1780281</v>
      </c>
      <c r="L4330" s="15" t="n">
        <v>261370</v>
      </c>
      <c r="M4330" s="1" t="s">
        <v>36</v>
      </c>
      <c r="N4330" s="1" t="s">
        <v>37</v>
      </c>
      <c r="P4330" s="15" t="n">
        <v>167</v>
      </c>
      <c r="Q4330" s="1" t="s">
        <v>45</v>
      </c>
      <c r="R4330" s="1" t="s">
        <v>49</v>
      </c>
      <c r="S4330" s="15" t="n">
        <v>1130101</v>
      </c>
      <c r="T4330" s="1" t="s">
        <v>50</v>
      </c>
      <c r="U4330" s="17" t="n">
        <v>910.49</v>
      </c>
      <c r="W4330" s="17" t="n">
        <v>0</v>
      </c>
      <c r="X4330" s="1" t="s">
        <v>3374</v>
      </c>
      <c r="Z4330" s="1" t="str">
        <f aca="false">IF($T4330="","",IFERROR(INDEX('Resumo Grupos'!$AC$3:$AC$200,MATCH($T4330,'Resumo Grupos'!$AB$3:$AB$200,0)),"n/d"))</f>
        <v>Mercadoria</v>
      </c>
      <c r="AA4330" s="1" t="str">
        <f aca="false">IF($T4330="","",IF(COUNTIF('Resumo Grupos'!$AE$3:$AE$40,$T4330)&gt;0,"NAO","SIM"))</f>
        <v>SIM</v>
      </c>
      <c r="AB4330" s="1" t="str">
        <f aca="false">IFERROR(INDEX('Mov Entradas (Rel 10497)'!$L:$L,MATCH(AC4330,'Mov Entradas (Rel 10497)'!$I:$I,0)),"nao encontrado")</f>
        <v>SORVETE 2 LTS ACAI E</v>
      </c>
      <c r="AC4330" s="1" t="n">
        <v>261370</v>
      </c>
    </row>
    <row r="4331" customFormat="false" ht="12.75" hidden="false" customHeight="true" outlineLevel="0" collapsed="false">
      <c r="A4331" s="15" t="n">
        <v>3</v>
      </c>
      <c r="B4331" s="16" t="n">
        <v>46224</v>
      </c>
      <c r="C4331" s="16" t="n">
        <v>46317</v>
      </c>
      <c r="D4331" s="15" t="n">
        <v>1929</v>
      </c>
      <c r="E4331" s="1" t="s">
        <v>1897</v>
      </c>
      <c r="F4331" s="15" t="n">
        <v>34</v>
      </c>
      <c r="G4331" s="1" t="s">
        <v>34</v>
      </c>
      <c r="H4331" s="15" t="n">
        <v>2110405</v>
      </c>
      <c r="I4331" s="1" t="s">
        <v>35</v>
      </c>
      <c r="J4331" s="15" t="n">
        <v>1428714</v>
      </c>
      <c r="L4331" s="15" t="n">
        <v>222992</v>
      </c>
      <c r="M4331" s="1" t="s">
        <v>339</v>
      </c>
      <c r="N4331" s="1" t="s">
        <v>37</v>
      </c>
      <c r="P4331" s="15" t="n">
        <v>101</v>
      </c>
      <c r="Q4331" s="1" t="s">
        <v>59</v>
      </c>
      <c r="R4331" s="1" t="s">
        <v>105</v>
      </c>
      <c r="S4331" s="15" t="n">
        <v>4210299</v>
      </c>
      <c r="T4331" s="1" t="s">
        <v>1411</v>
      </c>
      <c r="U4331" s="17" t="n">
        <v>95.43</v>
      </c>
      <c r="W4331" s="17" t="n">
        <v>0</v>
      </c>
      <c r="X4331" s="1" t="s">
        <v>2280</v>
      </c>
      <c r="Z4331" s="1" t="str">
        <f aca="false">IF($T4331="","",IFERROR(INDEX('Resumo Grupos'!$AC$3:$AC$200,MATCH($T4331,'Resumo Grupos'!$AB$3:$AB$200,0)),"n/d"))</f>
        <v>Despesa</v>
      </c>
      <c r="AA4331" s="1" t="str">
        <f aca="false">IF($T4331="","",IF(COUNTIF('Resumo Grupos'!$AE$3:$AE$40,$T4331)&gt;0,"NAO","SIM"))</f>
        <v>SIM</v>
      </c>
      <c r="AB4331" s="1"/>
      <c r="AC4331" s="1"/>
    </row>
    <row r="4332" customFormat="false" ht="12.75" hidden="false" customHeight="true" outlineLevel="0" collapsed="false">
      <c r="A4332" s="15" t="n">
        <v>3</v>
      </c>
      <c r="B4332" s="16" t="n">
        <v>46224</v>
      </c>
      <c r="C4332" s="16" t="n">
        <v>46317</v>
      </c>
      <c r="D4332" s="15" t="n">
        <v>1929</v>
      </c>
      <c r="E4332" s="1" t="s">
        <v>1897</v>
      </c>
      <c r="F4332" s="15" t="n">
        <v>34</v>
      </c>
      <c r="G4332" s="1" t="s">
        <v>34</v>
      </c>
      <c r="H4332" s="15" t="n">
        <v>2110405</v>
      </c>
      <c r="I4332" s="1" t="s">
        <v>35</v>
      </c>
      <c r="J4332" s="15" t="n">
        <v>1428721</v>
      </c>
      <c r="L4332" s="15" t="n">
        <v>222993</v>
      </c>
      <c r="M4332" s="1" t="s">
        <v>339</v>
      </c>
      <c r="N4332" s="1" t="s">
        <v>37</v>
      </c>
      <c r="P4332" s="15" t="n">
        <v>101</v>
      </c>
      <c r="Q4332" s="1" t="s">
        <v>59</v>
      </c>
      <c r="R4332" s="1" t="s">
        <v>105</v>
      </c>
      <c r="S4332" s="15" t="n">
        <v>4210299</v>
      </c>
      <c r="T4332" s="1" t="s">
        <v>1411</v>
      </c>
      <c r="U4332" s="17" t="n">
        <v>102.37</v>
      </c>
      <c r="W4332" s="17" t="n">
        <v>0</v>
      </c>
      <c r="X4332" s="1" t="s">
        <v>2281</v>
      </c>
      <c r="Z4332" s="1" t="str">
        <f aca="false">IF($T4332="","",IFERROR(INDEX('Resumo Grupos'!$AC$3:$AC$200,MATCH($T4332,'Resumo Grupos'!$AB$3:$AB$200,0)),"n/d"))</f>
        <v>Despesa</v>
      </c>
      <c r="AA4332" s="1" t="str">
        <f aca="false">IF($T4332="","",IF(COUNTIF('Resumo Grupos'!$AE$3:$AE$40,$T4332)&gt;0,"NAO","SIM"))</f>
        <v>SIM</v>
      </c>
      <c r="AB4332" s="1"/>
      <c r="AC4332" s="1"/>
    </row>
    <row r="4333" customFormat="false" ht="12.75" hidden="false" customHeight="true" outlineLevel="0" collapsed="false">
      <c r="A4333" s="15" t="n">
        <v>3</v>
      </c>
      <c r="B4333" s="16" t="n">
        <v>46297</v>
      </c>
      <c r="C4333" s="16" t="n">
        <v>46317</v>
      </c>
      <c r="D4333" s="15" t="n">
        <v>1815</v>
      </c>
      <c r="E4333" s="1" t="s">
        <v>79</v>
      </c>
      <c r="F4333" s="15" t="n">
        <v>24</v>
      </c>
      <c r="G4333" s="1" t="s">
        <v>47</v>
      </c>
      <c r="H4333" s="15" t="n">
        <v>2110405</v>
      </c>
      <c r="I4333" s="1" t="s">
        <v>35</v>
      </c>
      <c r="J4333" s="15" t="n">
        <v>1793495</v>
      </c>
      <c r="L4333" s="15" t="n">
        <v>4712102</v>
      </c>
      <c r="M4333" s="1" t="s">
        <v>36</v>
      </c>
      <c r="N4333" s="1" t="s">
        <v>37</v>
      </c>
      <c r="P4333" s="15" t="n">
        <v>167</v>
      </c>
      <c r="Q4333" s="1" t="s">
        <v>45</v>
      </c>
      <c r="R4333" s="1" t="s">
        <v>49</v>
      </c>
      <c r="S4333" s="15" t="n">
        <v>1130101</v>
      </c>
      <c r="T4333" s="1" t="s">
        <v>50</v>
      </c>
      <c r="U4333" s="17" t="n">
        <v>637.46</v>
      </c>
      <c r="W4333" s="17" t="n">
        <v>0</v>
      </c>
      <c r="X4333" s="1" t="s">
        <v>3375</v>
      </c>
      <c r="Z4333" s="1" t="str">
        <f aca="false">IF($T4333="","",IFERROR(INDEX('Resumo Grupos'!$AC$3:$AC$200,MATCH($T4333,'Resumo Grupos'!$AB$3:$AB$200,0)),"n/d"))</f>
        <v>Mercadoria</v>
      </c>
      <c r="AA4333" s="1" t="str">
        <f aca="false">IF($T4333="","",IF(COUNTIF('Resumo Grupos'!$AE$3:$AE$40,$T4333)&gt;0,"NAO","SIM"))</f>
        <v>SIM</v>
      </c>
      <c r="AB4333" s="1" t="str">
        <f aca="false">IFERROR(INDEX('Mov Entradas (Rel 10497)'!$L:$L,MATCH(AC4333,'Mov Entradas (Rel 10497)'!$I:$I,0)),"nao encontrado")</f>
        <v>FIGADO BOVINO KG</v>
      </c>
      <c r="AC4333" s="1" t="n">
        <v>405931</v>
      </c>
    </row>
    <row r="4334" customFormat="false" ht="12.75" hidden="false" customHeight="true" outlineLevel="0" collapsed="false">
      <c r="A4334" s="15" t="n">
        <v>3</v>
      </c>
      <c r="B4334" s="16" t="n">
        <v>46290</v>
      </c>
      <c r="C4334" s="16" t="n">
        <v>46317</v>
      </c>
      <c r="D4334" s="15" t="n">
        <v>1611</v>
      </c>
      <c r="E4334" s="1" t="s">
        <v>591</v>
      </c>
      <c r="F4334" s="15" t="n">
        <v>24</v>
      </c>
      <c r="G4334" s="1" t="s">
        <v>47</v>
      </c>
      <c r="H4334" s="15" t="n">
        <v>2110405</v>
      </c>
      <c r="I4334" s="1" t="s">
        <v>35</v>
      </c>
      <c r="J4334" s="15" t="n">
        <v>1775003</v>
      </c>
      <c r="L4334" s="15" t="n">
        <v>155890053</v>
      </c>
      <c r="M4334" s="1" t="s">
        <v>36</v>
      </c>
      <c r="N4334" s="1" t="s">
        <v>37</v>
      </c>
      <c r="P4334" s="15" t="n">
        <v>167</v>
      </c>
      <c r="Q4334" s="1" t="s">
        <v>45</v>
      </c>
      <c r="R4334" s="1" t="s">
        <v>49</v>
      </c>
      <c r="S4334" s="15" t="n">
        <v>1130101</v>
      </c>
      <c r="T4334" s="1" t="s">
        <v>50</v>
      </c>
      <c r="U4334" s="17" t="n">
        <v>304.54</v>
      </c>
      <c r="W4334" s="17" t="n">
        <v>0</v>
      </c>
      <c r="X4334" s="1" t="s">
        <v>3376</v>
      </c>
      <c r="Z4334" s="1" t="str">
        <f aca="false">IF($T4334="","",IFERROR(INDEX('Resumo Grupos'!$AC$3:$AC$200,MATCH($T4334,'Resumo Grupos'!$AB$3:$AB$200,0)),"n/d"))</f>
        <v>Mercadoria</v>
      </c>
      <c r="AA4334" s="1" t="str">
        <f aca="false">IF($T4334="","",IF(COUNTIF('Resumo Grupos'!$AE$3:$AE$40,$T4334)&gt;0,"NAO","SIM"))</f>
        <v>SIM</v>
      </c>
      <c r="AB4334" s="1" t="str">
        <f aca="false">IFERROR(INDEX('Mov Entradas (Rel 10497)'!$L:$L,MATCH(AC4334,'Mov Entradas (Rel 10497)'!$I:$I,0)),"nao encontrado")</f>
        <v>CHO OURO BRANCO 20G</v>
      </c>
      <c r="AC4334" s="1" t="n">
        <v>2692</v>
      </c>
    </row>
    <row r="4335" customFormat="false" ht="12.75" hidden="false" customHeight="true" outlineLevel="0" collapsed="false">
      <c r="A4335" s="15" t="n">
        <v>3</v>
      </c>
      <c r="B4335" s="16" t="n">
        <v>46224</v>
      </c>
      <c r="C4335" s="16" t="n">
        <v>46317</v>
      </c>
      <c r="D4335" s="15" t="n">
        <v>1000036</v>
      </c>
      <c r="E4335" s="1" t="s">
        <v>2297</v>
      </c>
      <c r="F4335" s="15" t="n">
        <v>34</v>
      </c>
      <c r="G4335" s="1" t="s">
        <v>34</v>
      </c>
      <c r="H4335" s="15" t="n">
        <v>2110405</v>
      </c>
      <c r="I4335" s="1" t="s">
        <v>35</v>
      </c>
      <c r="J4335" s="15" t="n">
        <v>1428747</v>
      </c>
      <c r="L4335" s="15" t="n">
        <v>222995</v>
      </c>
      <c r="M4335" s="1" t="s">
        <v>339</v>
      </c>
      <c r="N4335" s="1" t="s">
        <v>37</v>
      </c>
      <c r="P4335" s="15" t="n">
        <v>101</v>
      </c>
      <c r="Q4335" s="1" t="s">
        <v>59</v>
      </c>
      <c r="R4335" s="1" t="s">
        <v>105</v>
      </c>
      <c r="S4335" s="15" t="n">
        <v>4210299</v>
      </c>
      <c r="T4335" s="1" t="s">
        <v>1411</v>
      </c>
      <c r="U4335" s="17" t="n">
        <v>2929.65</v>
      </c>
      <c r="W4335" s="17" t="n">
        <v>0</v>
      </c>
      <c r="X4335" s="1" t="s">
        <v>2298</v>
      </c>
      <c r="Z4335" s="1" t="str">
        <f aca="false">IF($T4335="","",IFERROR(INDEX('Resumo Grupos'!$AC$3:$AC$200,MATCH($T4335,'Resumo Grupos'!$AB$3:$AB$200,0)),"n/d"))</f>
        <v>Despesa</v>
      </c>
      <c r="AA4335" s="1" t="str">
        <f aca="false">IF($T4335="","",IF(COUNTIF('Resumo Grupos'!$AE$3:$AE$40,$T4335)&gt;0,"NAO","SIM"))</f>
        <v>SIM</v>
      </c>
      <c r="AB4335" s="1"/>
      <c r="AC4335" s="1"/>
    </row>
    <row r="4336" customFormat="false" ht="12.75" hidden="false" customHeight="true" outlineLevel="0" collapsed="false">
      <c r="A4336" s="15" t="n">
        <v>3</v>
      </c>
      <c r="B4336" s="16" t="n">
        <v>46044</v>
      </c>
      <c r="C4336" s="16" t="n">
        <v>46317</v>
      </c>
      <c r="D4336" s="15" t="n">
        <v>514</v>
      </c>
      <c r="E4336" s="1" t="s">
        <v>103</v>
      </c>
      <c r="F4336" s="15" t="n">
        <v>34</v>
      </c>
      <c r="G4336" s="1" t="s">
        <v>34</v>
      </c>
      <c r="H4336" s="15" t="n">
        <v>2110405</v>
      </c>
      <c r="I4336" s="1" t="s">
        <v>35</v>
      </c>
      <c r="J4336" s="15" t="n">
        <v>1306220</v>
      </c>
      <c r="L4336" s="15" t="n">
        <v>203991</v>
      </c>
      <c r="M4336" s="1" t="s">
        <v>2184</v>
      </c>
      <c r="N4336" s="1" t="s">
        <v>37</v>
      </c>
      <c r="P4336" s="15" t="n">
        <v>101</v>
      </c>
      <c r="Q4336" s="1" t="s">
        <v>59</v>
      </c>
      <c r="R4336" s="1" t="s">
        <v>136</v>
      </c>
      <c r="S4336" s="15" t="n">
        <v>2110901</v>
      </c>
      <c r="T4336" s="1" t="s">
        <v>137</v>
      </c>
      <c r="U4336" s="17" t="n">
        <v>6601.19</v>
      </c>
      <c r="W4336" s="17" t="n">
        <v>0</v>
      </c>
      <c r="X4336" s="1" t="s">
        <v>3377</v>
      </c>
      <c r="Z4336" s="1" t="str">
        <f aca="false">IF($T4336="","",IFERROR(INDEX('Resumo Grupos'!$AC$3:$AC$200,MATCH($T4336,'Resumo Grupos'!$AB$3:$AB$200,0)),"n/d"))</f>
        <v>Empréstimo</v>
      </c>
      <c r="AA4336" s="1" t="str">
        <f aca="false">IF($T4336="","",IF(COUNTIF('Resumo Grupos'!$AE$3:$AE$40,$T4336)&gt;0,"NAO","SIM"))</f>
        <v>SIM</v>
      </c>
    </row>
    <row r="4337" customFormat="false" ht="12.75" hidden="false" customHeight="true" outlineLevel="0" collapsed="false">
      <c r="A4337" s="15" t="n">
        <v>3</v>
      </c>
      <c r="B4337" s="16" t="n">
        <v>46296</v>
      </c>
      <c r="C4337" s="16" t="n">
        <v>46317</v>
      </c>
      <c r="D4337" s="15" t="n">
        <v>1745</v>
      </c>
      <c r="E4337" s="1" t="s">
        <v>771</v>
      </c>
      <c r="F4337" s="15" t="n">
        <v>24</v>
      </c>
      <c r="G4337" s="1" t="s">
        <v>47</v>
      </c>
      <c r="H4337" s="15" t="n">
        <v>2110405</v>
      </c>
      <c r="I4337" s="1" t="s">
        <v>35</v>
      </c>
      <c r="J4337" s="15" t="n">
        <v>1810534</v>
      </c>
      <c r="L4337" s="15" t="n">
        <v>3646642</v>
      </c>
      <c r="M4337" s="1" t="s">
        <v>36</v>
      </c>
      <c r="N4337" s="1" t="s">
        <v>37</v>
      </c>
      <c r="P4337" s="15" t="n">
        <v>167</v>
      </c>
      <c r="Q4337" s="1" t="s">
        <v>45</v>
      </c>
      <c r="R4337" s="1" t="s">
        <v>49</v>
      </c>
      <c r="S4337" s="15" t="n">
        <v>1130101</v>
      </c>
      <c r="T4337" s="1" t="s">
        <v>50</v>
      </c>
      <c r="U4337" s="17" t="n">
        <v>614.86</v>
      </c>
      <c r="W4337" s="17" t="n">
        <v>0</v>
      </c>
      <c r="X4337" s="1" t="s">
        <v>3378</v>
      </c>
      <c r="Z4337" s="1" t="str">
        <f aca="false">IF($T4337="","",IFERROR(INDEX('Resumo Grupos'!$AC$3:$AC$200,MATCH($T4337,'Resumo Grupos'!$AB$3:$AB$200,0)),"n/d"))</f>
        <v>Mercadoria</v>
      </c>
      <c r="AA4337" s="1" t="str">
        <f aca="false">IF($T4337="","",IF(COUNTIF('Resumo Grupos'!$AE$3:$AE$40,$T4337)&gt;0,"NAO","SIM"))</f>
        <v>SIM</v>
      </c>
      <c r="AB4337" s="1" t="str">
        <f aca="false">IFERROR(INDEX('Mov Entradas (Rel 10497)'!$L:$L,MATCH(AC4337,'Mov Entradas (Rel 10497)'!$I:$I,0)),"nao encontrado")</f>
        <v>CAFE KIMINO 250G</v>
      </c>
      <c r="AC4337" s="1" t="n">
        <v>364664</v>
      </c>
    </row>
    <row r="4338" customFormat="false" ht="12.75" hidden="false" customHeight="true" outlineLevel="0" collapsed="false">
      <c r="A4338" s="15" t="n">
        <v>3</v>
      </c>
      <c r="B4338" s="16" t="n">
        <v>46295</v>
      </c>
      <c r="C4338" s="16" t="n">
        <v>46318</v>
      </c>
      <c r="D4338" s="15" t="n">
        <v>1608</v>
      </c>
      <c r="E4338" s="1" t="s">
        <v>65</v>
      </c>
      <c r="F4338" s="15" t="n">
        <v>24</v>
      </c>
      <c r="G4338" s="1" t="s">
        <v>47</v>
      </c>
      <c r="H4338" s="15" t="n">
        <v>2110101</v>
      </c>
      <c r="I4338" s="1" t="s">
        <v>48</v>
      </c>
      <c r="J4338" s="15" t="n">
        <v>1793521</v>
      </c>
      <c r="L4338" s="15" t="n">
        <v>17414642</v>
      </c>
      <c r="M4338" s="1" t="s">
        <v>36</v>
      </c>
      <c r="N4338" s="1" t="s">
        <v>37</v>
      </c>
      <c r="P4338" s="15" t="n">
        <v>167</v>
      </c>
      <c r="Q4338" s="1" t="s">
        <v>45</v>
      </c>
      <c r="R4338" s="1" t="s">
        <v>49</v>
      </c>
      <c r="S4338" s="15" t="n">
        <v>1130101</v>
      </c>
      <c r="T4338" s="1" t="s">
        <v>50</v>
      </c>
      <c r="U4338" s="17" t="n">
        <v>607.76</v>
      </c>
      <c r="W4338" s="17" t="n">
        <v>0</v>
      </c>
      <c r="X4338" s="1" t="s">
        <v>3379</v>
      </c>
      <c r="Z4338" s="1" t="str">
        <f aca="false">IF($T4338="","",IFERROR(INDEX('Resumo Grupos'!$AC$3:$AC$200,MATCH($T4338,'Resumo Grupos'!$AB$3:$AB$200,0)),"n/d"))</f>
        <v>Mercadoria</v>
      </c>
      <c r="AA4338" s="1" t="str">
        <f aca="false">IF($T4338="","",IF(COUNTIF('Resumo Grupos'!$AE$3:$AE$40,$T4338)&gt;0,"NAO","SIM"))</f>
        <v>SIM</v>
      </c>
      <c r="AB4338" s="1" t="str">
        <f aca="false">IFERROR(INDEX('Mov Entradas (Rel 10497)'!$L:$L,MATCH(AC4338,'Mov Entradas (Rel 10497)'!$I:$I,0)),"nao encontrado")</f>
        <v>TODDYNHO CHOCOLATE</v>
      </c>
      <c r="AC4338" s="1" t="n">
        <v>1741464</v>
      </c>
    </row>
    <row r="4339" customFormat="false" ht="12.75" hidden="false" customHeight="true" outlineLevel="0" collapsed="false">
      <c r="A4339" s="15" t="n">
        <v>3</v>
      </c>
      <c r="B4339" s="16" t="n">
        <v>46300</v>
      </c>
      <c r="C4339" s="16" t="n">
        <v>46318</v>
      </c>
      <c r="D4339" s="15" t="n">
        <v>1916</v>
      </c>
      <c r="E4339" s="1" t="s">
        <v>449</v>
      </c>
      <c r="F4339" s="15" t="n">
        <v>34</v>
      </c>
      <c r="G4339" s="1" t="s">
        <v>34</v>
      </c>
      <c r="H4339" s="15" t="n">
        <v>2110405</v>
      </c>
      <c r="I4339" s="1" t="s">
        <v>35</v>
      </c>
      <c r="J4339" s="15" t="n">
        <v>1810475</v>
      </c>
      <c r="L4339" s="15" t="n">
        <v>40852</v>
      </c>
      <c r="M4339" s="1" t="s">
        <v>36</v>
      </c>
      <c r="N4339" s="1" t="s">
        <v>37</v>
      </c>
      <c r="P4339" s="15" t="n">
        <v>167</v>
      </c>
      <c r="Q4339" s="1" t="s">
        <v>45</v>
      </c>
      <c r="R4339" s="1" t="s">
        <v>49</v>
      </c>
      <c r="S4339" s="15" t="n">
        <v>1130101</v>
      </c>
      <c r="T4339" s="1" t="s">
        <v>50</v>
      </c>
      <c r="U4339" s="17" t="n">
        <v>951</v>
      </c>
      <c r="W4339" s="17" t="n">
        <v>0</v>
      </c>
      <c r="X4339" s="1" t="s">
        <v>3380</v>
      </c>
      <c r="Z4339" s="1" t="str">
        <f aca="false">IF($T4339="","",IFERROR(INDEX('Resumo Grupos'!$AC$3:$AC$200,MATCH($T4339,'Resumo Grupos'!$AB$3:$AB$200,0)),"n/d"))</f>
        <v>Mercadoria</v>
      </c>
      <c r="AA4339" s="1" t="str">
        <f aca="false">IF($T4339="","",IF(COUNTIF('Resumo Grupos'!$AE$3:$AE$40,$T4339)&gt;0,"NAO","SIM"))</f>
        <v>SIM</v>
      </c>
      <c r="AB4339" s="1" t="str">
        <f aca="false">IFERROR(INDEX('Mov Entradas (Rel 10497)'!$L:$L,MATCH(AC4339,'Mov Entradas (Rel 10497)'!$I:$I,0)),"nao encontrado")</f>
        <v>nao encontrado</v>
      </c>
      <c r="AC4339" s="1" t="n">
        <v>40852</v>
      </c>
    </row>
    <row r="4340" customFormat="false" ht="12.75" hidden="false" customHeight="true" outlineLevel="0" collapsed="false">
      <c r="A4340" s="15" t="n">
        <v>3</v>
      </c>
      <c r="B4340" s="16" t="n">
        <v>46300</v>
      </c>
      <c r="C4340" s="16" t="n">
        <v>46318</v>
      </c>
      <c r="D4340" s="15" t="n">
        <v>1916</v>
      </c>
      <c r="E4340" s="1" t="s">
        <v>449</v>
      </c>
      <c r="F4340" s="15" t="n">
        <v>24</v>
      </c>
      <c r="G4340" s="1" t="s">
        <v>47</v>
      </c>
      <c r="H4340" s="15" t="n">
        <v>2110405</v>
      </c>
      <c r="I4340" s="1" t="s">
        <v>35</v>
      </c>
      <c r="J4340" s="15" t="n">
        <v>1810520</v>
      </c>
      <c r="L4340" s="15" t="n">
        <v>2849</v>
      </c>
      <c r="M4340" s="1" t="s">
        <v>36</v>
      </c>
      <c r="N4340" s="1" t="s">
        <v>37</v>
      </c>
      <c r="P4340" s="15" t="n">
        <v>167</v>
      </c>
      <c r="Q4340" s="1" t="s">
        <v>45</v>
      </c>
      <c r="R4340" s="1" t="s">
        <v>49</v>
      </c>
      <c r="S4340" s="15" t="n">
        <v>1130101</v>
      </c>
      <c r="T4340" s="1" t="s">
        <v>50</v>
      </c>
      <c r="U4340" s="17" t="n">
        <v>240</v>
      </c>
      <c r="W4340" s="17" t="n">
        <v>0</v>
      </c>
      <c r="X4340" s="1" t="s">
        <v>3381</v>
      </c>
      <c r="Z4340" s="1" t="str">
        <f aca="false">IF($T4340="","",IFERROR(INDEX('Resumo Grupos'!$AC$3:$AC$200,MATCH($T4340,'Resumo Grupos'!$AB$3:$AB$200,0)),"n/d"))</f>
        <v>Mercadoria</v>
      </c>
      <c r="AA4340" s="1" t="str">
        <f aca="false">IF($T4340="","",IF(COUNTIF('Resumo Grupos'!$AE$3:$AE$40,$T4340)&gt;0,"NAO","SIM"))</f>
        <v>SIM</v>
      </c>
      <c r="AB4340" s="1" t="str">
        <f aca="false">IFERROR(INDEX('Mov Entradas (Rel 10497)'!$L:$L,MATCH(AC4340,'Mov Entradas (Rel 10497)'!$I:$I,0)),"nao encontrado")</f>
        <v>FARINTAPIO CASTANH</v>
      </c>
      <c r="AC4340" s="1" t="n">
        <v>2849</v>
      </c>
    </row>
    <row r="4341" customFormat="false" ht="12.75" hidden="false" customHeight="true" outlineLevel="0" collapsed="false">
      <c r="A4341" s="15" t="n">
        <v>3</v>
      </c>
      <c r="B4341" s="16" t="n">
        <v>46281</v>
      </c>
      <c r="C4341" s="16" t="n">
        <v>46318</v>
      </c>
      <c r="D4341" s="15" t="n">
        <v>10017</v>
      </c>
      <c r="E4341" s="1" t="s">
        <v>432</v>
      </c>
      <c r="F4341" s="15" t="n">
        <v>24</v>
      </c>
      <c r="G4341" s="1" t="s">
        <v>47</v>
      </c>
      <c r="H4341" s="15" t="n">
        <v>2110405</v>
      </c>
      <c r="I4341" s="1" t="s">
        <v>35</v>
      </c>
      <c r="J4341" s="15" t="n">
        <v>1735456</v>
      </c>
      <c r="L4341" s="15" t="n">
        <v>196623</v>
      </c>
      <c r="M4341" s="1" t="s">
        <v>36</v>
      </c>
      <c r="N4341" s="1" t="s">
        <v>37</v>
      </c>
      <c r="P4341" s="15" t="n">
        <v>167</v>
      </c>
      <c r="Q4341" s="1" t="s">
        <v>45</v>
      </c>
      <c r="R4341" s="1" t="s">
        <v>49</v>
      </c>
      <c r="S4341" s="15" t="n">
        <v>1130101</v>
      </c>
      <c r="T4341" s="1" t="s">
        <v>50</v>
      </c>
      <c r="U4341" s="17" t="n">
        <v>943.79</v>
      </c>
      <c r="W4341" s="17" t="n">
        <v>0</v>
      </c>
      <c r="X4341" s="1" t="s">
        <v>3382</v>
      </c>
      <c r="Z4341" s="1" t="str">
        <f aca="false">IF($T4341="","",IFERROR(INDEX('Resumo Grupos'!$AC$3:$AC$200,MATCH($T4341,'Resumo Grupos'!$AB$3:$AB$200,0)),"n/d"))</f>
        <v>Mercadoria</v>
      </c>
      <c r="AA4341" s="1" t="str">
        <f aca="false">IF($T4341="","",IF(COUNTIF('Resumo Grupos'!$AE$3:$AE$40,$T4341)&gt;0,"NAO","SIM"))</f>
        <v>SIM</v>
      </c>
      <c r="AB4341" s="1" t="str">
        <f aca="false">IFERROR(INDEX('Mov Entradas (Rel 10497)'!$L:$L,MATCH(AC4341,'Mov Entradas (Rel 10497)'!$I:$I,0)),"nao encontrado")</f>
        <v>DETE LIMP ECONO 500M</v>
      </c>
      <c r="AC4341" s="1" t="n">
        <v>196632</v>
      </c>
    </row>
    <row r="4342" customFormat="false" ht="12.75" hidden="false" customHeight="true" outlineLevel="0" collapsed="false">
      <c r="A4342" s="15" t="n">
        <v>3</v>
      </c>
      <c r="B4342" s="16" t="n">
        <v>46283</v>
      </c>
      <c r="C4342" s="16" t="n">
        <v>46318</v>
      </c>
      <c r="D4342" s="15" t="n">
        <v>1624</v>
      </c>
      <c r="E4342" s="1" t="s">
        <v>274</v>
      </c>
      <c r="F4342" s="15" t="n">
        <v>24</v>
      </c>
      <c r="G4342" s="1" t="s">
        <v>47</v>
      </c>
      <c r="H4342" s="15" t="n">
        <v>2110405</v>
      </c>
      <c r="I4342" s="1" t="s">
        <v>35</v>
      </c>
      <c r="J4342" s="15" t="n">
        <v>1736259</v>
      </c>
      <c r="L4342" s="15" t="n">
        <v>6746643</v>
      </c>
      <c r="M4342" s="1" t="s">
        <v>36</v>
      </c>
      <c r="N4342" s="1" t="s">
        <v>37</v>
      </c>
      <c r="P4342" s="15" t="n">
        <v>167</v>
      </c>
      <c r="Q4342" s="1" t="s">
        <v>45</v>
      </c>
      <c r="R4342" s="1" t="s">
        <v>49</v>
      </c>
      <c r="S4342" s="15" t="n">
        <v>1130101</v>
      </c>
      <c r="T4342" s="1" t="s">
        <v>50</v>
      </c>
      <c r="U4342" s="17" t="n">
        <v>650.07</v>
      </c>
      <c r="W4342" s="17" t="n">
        <v>0</v>
      </c>
      <c r="X4342" s="1" t="s">
        <v>3383</v>
      </c>
      <c r="Z4342" s="1" t="str">
        <f aca="false">IF($T4342="","",IFERROR(INDEX('Resumo Grupos'!$AC$3:$AC$200,MATCH($T4342,'Resumo Grupos'!$AB$3:$AB$200,0)),"n/d"))</f>
        <v>Mercadoria</v>
      </c>
      <c r="AA4342" s="1" t="str">
        <f aca="false">IF($T4342="","",IF(COUNTIF('Resumo Grupos'!$AE$3:$AE$40,$T4342)&gt;0,"NAO","SIM"))</f>
        <v>SIM</v>
      </c>
      <c r="AB4342" s="1" t="str">
        <f aca="false">IFERROR(INDEX('Mov Entradas (Rel 10497)'!$L:$L,MATCH(AC4342,'Mov Entradas (Rel 10497)'!$I:$I,0)),"nao encontrado")</f>
        <v>LEPECID BR SPRAY 475</v>
      </c>
      <c r="AC4342" s="1" t="n">
        <v>674664</v>
      </c>
    </row>
    <row r="4343" customFormat="false" ht="12.75" hidden="false" customHeight="true" outlineLevel="0" collapsed="false">
      <c r="A4343" s="15" t="n">
        <v>3</v>
      </c>
      <c r="B4343" s="16" t="n">
        <v>46298</v>
      </c>
      <c r="C4343" s="16" t="n">
        <v>46319</v>
      </c>
      <c r="D4343" s="15" t="n">
        <v>1695</v>
      </c>
      <c r="E4343" s="1" t="s">
        <v>312</v>
      </c>
      <c r="F4343" s="15" t="n">
        <v>24</v>
      </c>
      <c r="G4343" s="1" t="s">
        <v>47</v>
      </c>
      <c r="H4343" s="15" t="n">
        <v>2110405</v>
      </c>
      <c r="I4343" s="1" t="s">
        <v>35</v>
      </c>
      <c r="J4343" s="15" t="n">
        <v>1796372</v>
      </c>
      <c r="L4343" s="15" t="n">
        <v>209303</v>
      </c>
      <c r="M4343" s="1" t="s">
        <v>36</v>
      </c>
      <c r="N4343" s="1" t="s">
        <v>37</v>
      </c>
      <c r="P4343" s="15" t="n">
        <v>167</v>
      </c>
      <c r="Q4343" s="1" t="s">
        <v>45</v>
      </c>
      <c r="R4343" s="1" t="s">
        <v>49</v>
      </c>
      <c r="S4343" s="15" t="n">
        <v>1130101</v>
      </c>
      <c r="T4343" s="1" t="s">
        <v>50</v>
      </c>
      <c r="U4343" s="17" t="n">
        <v>885.18</v>
      </c>
      <c r="W4343" s="17" t="n">
        <v>0</v>
      </c>
      <c r="X4343" s="1" t="s">
        <v>3384</v>
      </c>
      <c r="Z4343" s="1" t="str">
        <f aca="false">IF($T4343="","",IFERROR(INDEX('Resumo Grupos'!$AC$3:$AC$200,MATCH($T4343,'Resumo Grupos'!$AB$3:$AB$200,0)),"n/d"))</f>
        <v>Mercadoria</v>
      </c>
      <c r="AA4343" s="1" t="str">
        <f aca="false">IF($T4343="","",IF(COUNTIF('Resumo Grupos'!$AE$3:$AE$40,$T4343)&gt;0,"NAO","SIM"))</f>
        <v>SIM</v>
      </c>
      <c r="AB4343" s="1" t="str">
        <f aca="false">IFERROR(INDEX('Mov Entradas (Rel 10497)'!$L:$L,MATCH(AC4343,'Mov Entradas (Rel 10497)'!$I:$I,0)),"nao encontrado")</f>
        <v>AGUA SANITARIA ECONOMICA 1LT</v>
      </c>
      <c r="AC4343" s="1" t="n">
        <v>20930</v>
      </c>
    </row>
    <row r="4344" customFormat="false" ht="12.75" hidden="false" customHeight="true" outlineLevel="0" collapsed="false">
      <c r="A4344" s="15" t="n">
        <v>3</v>
      </c>
      <c r="B4344" s="16" t="n">
        <v>46300</v>
      </c>
      <c r="C4344" s="16" t="n">
        <v>46319</v>
      </c>
      <c r="D4344" s="15" t="n">
        <v>1613</v>
      </c>
      <c r="E4344" s="1" t="s">
        <v>181</v>
      </c>
      <c r="F4344" s="15" t="n">
        <v>24</v>
      </c>
      <c r="G4344" s="1" t="s">
        <v>47</v>
      </c>
      <c r="H4344" s="15" t="n">
        <v>2110405</v>
      </c>
      <c r="I4344" s="1" t="s">
        <v>35</v>
      </c>
      <c r="J4344" s="15" t="n">
        <v>1811385</v>
      </c>
      <c r="L4344" s="15" t="n">
        <v>16378733</v>
      </c>
      <c r="M4344" s="1" t="s">
        <v>36</v>
      </c>
      <c r="N4344" s="1" t="s">
        <v>37</v>
      </c>
      <c r="P4344" s="15" t="n">
        <v>167</v>
      </c>
      <c r="Q4344" s="1" t="s">
        <v>45</v>
      </c>
      <c r="R4344" s="1" t="s">
        <v>49</v>
      </c>
      <c r="S4344" s="15" t="n">
        <v>1130101</v>
      </c>
      <c r="T4344" s="1" t="s">
        <v>50</v>
      </c>
      <c r="U4344" s="17" t="n">
        <v>363.1</v>
      </c>
      <c r="W4344" s="17" t="n">
        <v>0</v>
      </c>
      <c r="X4344" s="1" t="s">
        <v>3385</v>
      </c>
      <c r="Z4344" s="1" t="str">
        <f aca="false">IF($T4344="","",IFERROR(INDEX('Resumo Grupos'!$AC$3:$AC$200,MATCH($T4344,'Resumo Grupos'!$AB$3:$AB$200,0)),"n/d"))</f>
        <v>Mercadoria</v>
      </c>
      <c r="AA4344" s="1" t="str">
        <f aca="false">IF($T4344="","",IF(COUNTIF('Resumo Grupos'!$AE$3:$AE$40,$T4344)&gt;0,"NAO","SIM"))</f>
        <v>SIM</v>
      </c>
      <c r="AB4344" s="1" t="str">
        <f aca="false">IFERROR(INDEX('Mov Entradas (Rel 10497)'!$L:$L,MATCH(AC4344,'Mov Entradas (Rel 10497)'!$I:$I,0)),"nao encontrado")</f>
        <v>MARGARINA QUALY 250G</v>
      </c>
      <c r="AC4344" s="1" t="n">
        <v>1637873</v>
      </c>
    </row>
    <row r="4345" customFormat="false" ht="12.75" hidden="false" customHeight="true" outlineLevel="0" collapsed="false">
      <c r="A4345" s="15" t="n">
        <v>3</v>
      </c>
      <c r="B4345" s="16" t="n">
        <v>46297</v>
      </c>
      <c r="C4345" s="16" t="n">
        <v>46319</v>
      </c>
      <c r="D4345" s="15" t="n">
        <v>1601</v>
      </c>
      <c r="E4345" s="1" t="s">
        <v>183</v>
      </c>
      <c r="F4345" s="15" t="n">
        <v>24</v>
      </c>
      <c r="G4345" s="1" t="s">
        <v>47</v>
      </c>
      <c r="H4345" s="15" t="n">
        <v>2110405</v>
      </c>
      <c r="I4345" s="1" t="s">
        <v>35</v>
      </c>
      <c r="J4345" s="15" t="n">
        <v>1811471</v>
      </c>
      <c r="L4345" s="15" t="n">
        <v>9827462</v>
      </c>
      <c r="M4345" s="1" t="s">
        <v>36</v>
      </c>
      <c r="N4345" s="1" t="s">
        <v>37</v>
      </c>
      <c r="P4345" s="15" t="n">
        <v>167</v>
      </c>
      <c r="Q4345" s="1" t="s">
        <v>45</v>
      </c>
      <c r="R4345" s="1" t="s">
        <v>49</v>
      </c>
      <c r="S4345" s="15" t="n">
        <v>1130101</v>
      </c>
      <c r="T4345" s="1" t="s">
        <v>50</v>
      </c>
      <c r="U4345" s="17" t="n">
        <v>408.2</v>
      </c>
      <c r="W4345" s="17" t="n">
        <v>0</v>
      </c>
      <c r="X4345" s="1" t="s">
        <v>3386</v>
      </c>
      <c r="Z4345" s="1" t="str">
        <f aca="false">IF($T4345="","",IFERROR(INDEX('Resumo Grupos'!$AC$3:$AC$200,MATCH($T4345,'Resumo Grupos'!$AB$3:$AB$200,0)),"n/d"))</f>
        <v>Mercadoria</v>
      </c>
      <c r="AA4345" s="1" t="str">
        <f aca="false">IF($T4345="","",IF(COUNTIF('Resumo Grupos'!$AE$3:$AE$40,$T4345)&gt;0,"NAO","SIM"))</f>
        <v>SIM</v>
      </c>
      <c r="AB4345" s="1" t="str">
        <f aca="false">IFERROR(INDEX('Mov Entradas (Rel 10497)'!$L:$L,MATCH(AC4345,'Mov Entradas (Rel 10497)'!$I:$I,0)),"nao encontrado")</f>
        <v>KETCH TOMAT HEIN397G</v>
      </c>
      <c r="AC4345" s="1" t="n">
        <v>878536</v>
      </c>
    </row>
    <row r="4346" customFormat="false" ht="12.75" hidden="false" customHeight="true" outlineLevel="0" collapsed="false">
      <c r="A4346" s="15" t="n">
        <v>3</v>
      </c>
      <c r="B4346" s="16" t="n">
        <v>46298</v>
      </c>
      <c r="C4346" s="16" t="n">
        <v>46319</v>
      </c>
      <c r="D4346" s="15" t="n">
        <v>1612</v>
      </c>
      <c r="E4346" s="1" t="s">
        <v>323</v>
      </c>
      <c r="F4346" s="15" t="n">
        <v>24</v>
      </c>
      <c r="G4346" s="1" t="s">
        <v>47</v>
      </c>
      <c r="H4346" s="15" t="n">
        <v>2110405</v>
      </c>
      <c r="I4346" s="1" t="s">
        <v>35</v>
      </c>
      <c r="J4346" s="15" t="n">
        <v>1815253</v>
      </c>
      <c r="L4346" s="15" t="n">
        <v>23253642</v>
      </c>
      <c r="M4346" s="1" t="s">
        <v>36</v>
      </c>
      <c r="N4346" s="1" t="s">
        <v>37</v>
      </c>
      <c r="P4346" s="15" t="n">
        <v>167</v>
      </c>
      <c r="Q4346" s="1" t="s">
        <v>45</v>
      </c>
      <c r="R4346" s="1" t="s">
        <v>49</v>
      </c>
      <c r="S4346" s="15" t="n">
        <v>1130101</v>
      </c>
      <c r="T4346" s="1" t="s">
        <v>50</v>
      </c>
      <c r="U4346" s="17" t="n">
        <v>506.77</v>
      </c>
      <c r="W4346" s="17" t="n">
        <v>0</v>
      </c>
      <c r="X4346" s="1" t="s">
        <v>3387</v>
      </c>
      <c r="Z4346" s="1" t="str">
        <f aca="false">IF($T4346="","",IFERROR(INDEX('Resumo Grupos'!$AC$3:$AC$200,MATCH($T4346,'Resumo Grupos'!$AB$3:$AB$200,0)),"n/d"))</f>
        <v>Mercadoria</v>
      </c>
      <c r="AA4346" s="1" t="str">
        <f aca="false">IF($T4346="","",IF(COUNTIF('Resumo Grupos'!$AE$3:$AE$40,$T4346)&gt;0,"NAO","SIM"))</f>
        <v>SIM</v>
      </c>
      <c r="AB4346" s="1" t="str">
        <f aca="false">IFERROR(INDEX('Mov Entradas (Rel 10497)'!$L:$L,MATCH(AC4346,'Mov Entradas (Rel 10497)'!$I:$I,0)),"nao encontrado")</f>
        <v>VINAGRE MINHOTO LIMAO 500ML</v>
      </c>
      <c r="AC4346" s="1" t="n">
        <v>2325364</v>
      </c>
    </row>
    <row r="4347" customFormat="false" ht="12.75" hidden="false" customHeight="true" outlineLevel="0" collapsed="false">
      <c r="A4347" s="15" t="n">
        <v>3</v>
      </c>
      <c r="B4347" s="16" t="n">
        <v>46231</v>
      </c>
      <c r="C4347" s="16" t="n">
        <v>46320</v>
      </c>
      <c r="D4347" s="15" t="n">
        <v>875</v>
      </c>
      <c r="E4347" s="1" t="s">
        <v>798</v>
      </c>
      <c r="F4347" s="15" t="n">
        <v>59</v>
      </c>
      <c r="G4347" s="1" t="s">
        <v>1647</v>
      </c>
      <c r="H4347" s="15" t="n">
        <v>2110405</v>
      </c>
      <c r="I4347" s="1" t="s">
        <v>35</v>
      </c>
      <c r="J4347" s="15" t="n">
        <v>1472843</v>
      </c>
      <c r="L4347" s="15" t="n">
        <v>18873</v>
      </c>
      <c r="M4347" s="1" t="s">
        <v>36</v>
      </c>
      <c r="N4347" s="1" t="s">
        <v>37</v>
      </c>
      <c r="P4347" s="15" t="n">
        <v>167</v>
      </c>
      <c r="Q4347" s="1" t="s">
        <v>45</v>
      </c>
      <c r="R4347" s="1" t="s">
        <v>49</v>
      </c>
      <c r="S4347" s="15" t="n">
        <v>1130101</v>
      </c>
      <c r="T4347" s="1" t="s">
        <v>50</v>
      </c>
      <c r="U4347" s="17" t="n">
        <v>1615.17</v>
      </c>
      <c r="W4347" s="17" t="n">
        <v>0</v>
      </c>
      <c r="X4347" s="1" t="s">
        <v>2338</v>
      </c>
      <c r="Z4347" s="1" t="str">
        <f aca="false">IF($T4347="","",IFERROR(INDEX('Resumo Grupos'!$AC$3:$AC$200,MATCH($T4347,'Resumo Grupos'!$AB$3:$AB$200,0)),"n/d"))</f>
        <v>Mercadoria</v>
      </c>
      <c r="AA4347" s="1" t="str">
        <f aca="false">IF($T4347="","",IF(COUNTIF('Resumo Grupos'!$AE$3:$AE$40,$T4347)&gt;0,"NAO","SIM"))</f>
        <v>SIM</v>
      </c>
      <c r="AB4347" s="1" t="str">
        <f aca="false">IFERROR(INDEX('Mov Entradas (Rel 10497)'!$L:$L,MATCH(AC4347,'Mov Entradas (Rel 10497)'!$I:$I,0)),"nao encontrado")</f>
        <v>FONE OUVIDO BASIKE F</v>
      </c>
      <c r="AC4347" s="1" t="n">
        <v>1887</v>
      </c>
    </row>
    <row r="4348" customFormat="false" ht="12.75" hidden="false" customHeight="true" outlineLevel="0" collapsed="false">
      <c r="A4348" s="15" t="n">
        <v>3</v>
      </c>
      <c r="B4348" s="16" t="n">
        <v>46296</v>
      </c>
      <c r="C4348" s="16" t="n">
        <v>46320</v>
      </c>
      <c r="D4348" s="15" t="n">
        <v>875</v>
      </c>
      <c r="E4348" s="1" t="s">
        <v>798</v>
      </c>
      <c r="F4348" s="15" t="n">
        <v>59</v>
      </c>
      <c r="G4348" s="1" t="s">
        <v>1647</v>
      </c>
      <c r="H4348" s="15" t="n">
        <v>2110405</v>
      </c>
      <c r="I4348" s="1" t="s">
        <v>35</v>
      </c>
      <c r="J4348" s="15" t="n">
        <v>1788954</v>
      </c>
      <c r="L4348" s="15" t="n">
        <v>19871</v>
      </c>
      <c r="M4348" s="1" t="s">
        <v>36</v>
      </c>
      <c r="N4348" s="1" t="s">
        <v>37</v>
      </c>
      <c r="P4348" s="15" t="n">
        <v>167</v>
      </c>
      <c r="Q4348" s="1" t="s">
        <v>45</v>
      </c>
      <c r="R4348" s="1" t="s">
        <v>49</v>
      </c>
      <c r="S4348" s="15" t="n">
        <v>1130101</v>
      </c>
      <c r="T4348" s="1" t="s">
        <v>50</v>
      </c>
      <c r="U4348" s="17" t="n">
        <v>1009.5</v>
      </c>
      <c r="W4348" s="17" t="n">
        <v>0</v>
      </c>
      <c r="X4348" s="1" t="s">
        <v>3388</v>
      </c>
      <c r="Z4348" s="1" t="str">
        <f aca="false">IF($T4348="","",IFERROR(INDEX('Resumo Grupos'!$AC$3:$AC$200,MATCH($T4348,'Resumo Grupos'!$AB$3:$AB$200,0)),"n/d"))</f>
        <v>Mercadoria</v>
      </c>
      <c r="AA4348" s="1" t="str">
        <f aca="false">IF($T4348="","",IF(COUNTIF('Resumo Grupos'!$AE$3:$AE$40,$T4348)&gt;0,"NAO","SIM"))</f>
        <v>SIM</v>
      </c>
      <c r="AB4348" s="1" t="str">
        <f aca="false">IFERROR(INDEX('Mov Entradas (Rel 10497)'!$L:$L,MATCH(AC4348,'Mov Entradas (Rel 10497)'!$I:$I,0)),"nao encontrado")</f>
        <v>FITA LED</v>
      </c>
      <c r="AC4348" s="1" t="n">
        <v>1987</v>
      </c>
    </row>
    <row r="4349" customFormat="false" ht="12.75" hidden="false" customHeight="true" outlineLevel="0" collapsed="false">
      <c r="A4349" s="15" t="n">
        <v>3</v>
      </c>
      <c r="B4349" s="16" t="n">
        <v>46298</v>
      </c>
      <c r="C4349" s="16" t="n">
        <v>46320</v>
      </c>
      <c r="D4349" s="15" t="n">
        <v>1974</v>
      </c>
      <c r="E4349" s="1" t="s">
        <v>3341</v>
      </c>
      <c r="F4349" s="15" t="n">
        <v>59</v>
      </c>
      <c r="G4349" s="1" t="s">
        <v>1647</v>
      </c>
      <c r="H4349" s="15" t="n">
        <v>2110405</v>
      </c>
      <c r="I4349" s="1" t="s">
        <v>35</v>
      </c>
      <c r="J4349" s="15" t="n">
        <v>1810323</v>
      </c>
      <c r="L4349" s="15" t="n">
        <v>275436</v>
      </c>
      <c r="M4349" s="1" t="s">
        <v>36</v>
      </c>
      <c r="N4349" s="1" t="s">
        <v>37</v>
      </c>
      <c r="P4349" s="15" t="n">
        <v>167</v>
      </c>
      <c r="Q4349" s="1" t="s">
        <v>45</v>
      </c>
      <c r="R4349" s="1" t="s">
        <v>105</v>
      </c>
      <c r="S4349" s="15" t="n">
        <v>4210209</v>
      </c>
      <c r="T4349" s="1" t="s">
        <v>414</v>
      </c>
      <c r="U4349" s="17" t="n">
        <v>487.44</v>
      </c>
      <c r="W4349" s="17" t="n">
        <v>0</v>
      </c>
      <c r="X4349" s="1" t="s">
        <v>3389</v>
      </c>
      <c r="Z4349" s="1" t="str">
        <f aca="false">IF($T4349="","",IFERROR(INDEX('Resumo Grupos'!$AC$3:$AC$200,MATCH($T4349,'Resumo Grupos'!$AB$3:$AB$200,0)),"n/d"))</f>
        <v>Despesa</v>
      </c>
      <c r="AA4349" s="1" t="str">
        <f aca="false">IF($T4349="","",IF(COUNTIF('Resumo Grupos'!$AE$3:$AE$40,$T4349)&gt;0,"NAO","SIM"))</f>
        <v>SIM</v>
      </c>
      <c r="AB4349" s="1"/>
      <c r="AC4349" s="1"/>
    </row>
    <row r="4350" customFormat="false" ht="12.75" hidden="false" customHeight="true" outlineLevel="0" collapsed="false">
      <c r="A4350" s="15" t="n">
        <v>3</v>
      </c>
      <c r="B4350" s="16" t="n">
        <v>46237</v>
      </c>
      <c r="C4350" s="16" t="n">
        <v>46320</v>
      </c>
      <c r="D4350" s="15" t="n">
        <v>10101</v>
      </c>
      <c r="E4350" s="1" t="s">
        <v>2344</v>
      </c>
      <c r="F4350" s="15" t="n">
        <v>59</v>
      </c>
      <c r="G4350" s="1" t="s">
        <v>1647</v>
      </c>
      <c r="H4350" s="15" t="n">
        <v>2110405</v>
      </c>
      <c r="I4350" s="1" t="s">
        <v>35</v>
      </c>
      <c r="J4350" s="15" t="n">
        <v>1498495</v>
      </c>
      <c r="L4350" s="15" t="n">
        <v>232742</v>
      </c>
      <c r="M4350" s="1" t="s">
        <v>36</v>
      </c>
      <c r="N4350" s="1" t="s">
        <v>37</v>
      </c>
      <c r="P4350" s="15" t="n">
        <v>167</v>
      </c>
      <c r="Q4350" s="1" t="s">
        <v>45</v>
      </c>
      <c r="R4350" s="1" t="s">
        <v>105</v>
      </c>
      <c r="S4350" s="15" t="n">
        <v>4210227</v>
      </c>
      <c r="T4350" s="1" t="s">
        <v>113</v>
      </c>
      <c r="U4350" s="17" t="n">
        <v>256.8</v>
      </c>
      <c r="W4350" s="17" t="n">
        <v>0</v>
      </c>
      <c r="X4350" s="1" t="s">
        <v>3390</v>
      </c>
      <c r="Z4350" s="1" t="str">
        <f aca="false">IF($T4350="","",IFERROR(INDEX('Resumo Grupos'!$AC$3:$AC$200,MATCH($T4350,'Resumo Grupos'!$AB$3:$AB$200,0)),"n/d"))</f>
        <v>Despesa</v>
      </c>
      <c r="AA4350" s="1" t="str">
        <f aca="false">IF($T4350="","",IF(COUNTIF('Resumo Grupos'!$AE$3:$AE$40,$T4350)&gt;0,"NAO","SIM"))</f>
        <v>SIM</v>
      </c>
      <c r="AB4350" s="1" t="str">
        <f aca="false">IFERROR(INDEX('Mov Entradas (Rel 10497)'!$L:$L,MATCH(AC4350,'Mov Entradas (Rel 10497)'!$I:$I,0)),"nao encontrado")</f>
        <v>SMARTPHONE MOTOROLA G06 4/128GB AZ</v>
      </c>
      <c r="AC4350" s="1" t="n">
        <v>259616</v>
      </c>
    </row>
    <row r="4351" customFormat="false" ht="12.75" hidden="false" customHeight="true" outlineLevel="0" collapsed="false">
      <c r="A4351" s="15" t="n">
        <v>3</v>
      </c>
      <c r="B4351" s="16" t="n">
        <v>46296</v>
      </c>
      <c r="C4351" s="16" t="n">
        <v>46320</v>
      </c>
      <c r="D4351" s="15" t="n">
        <v>10119</v>
      </c>
      <c r="E4351" s="1" t="s">
        <v>3391</v>
      </c>
      <c r="F4351" s="15" t="n">
        <v>59</v>
      </c>
      <c r="G4351" s="1" t="s">
        <v>1647</v>
      </c>
      <c r="H4351" s="15" t="n">
        <v>2110405</v>
      </c>
      <c r="I4351" s="1" t="s">
        <v>35</v>
      </c>
      <c r="J4351" s="15" t="n">
        <v>1788757</v>
      </c>
      <c r="L4351" s="15" t="n">
        <v>1340</v>
      </c>
      <c r="M4351" s="1" t="s">
        <v>36</v>
      </c>
      <c r="N4351" s="1" t="s">
        <v>37</v>
      </c>
      <c r="P4351" s="15" t="n">
        <v>167</v>
      </c>
      <c r="Q4351" s="1" t="s">
        <v>45</v>
      </c>
      <c r="R4351" s="1" t="s">
        <v>49</v>
      </c>
      <c r="S4351" s="15" t="n">
        <v>1130101</v>
      </c>
      <c r="T4351" s="1" t="s">
        <v>50</v>
      </c>
      <c r="U4351" s="17" t="n">
        <v>387.66</v>
      </c>
      <c r="W4351" s="17" t="n">
        <v>0</v>
      </c>
      <c r="X4351" s="1" t="s">
        <v>3392</v>
      </c>
      <c r="Z4351" s="1" t="str">
        <f aca="false">IF($T4351="","",IFERROR(INDEX('Resumo Grupos'!$AC$3:$AC$200,MATCH($T4351,'Resumo Grupos'!$AB$3:$AB$200,0)),"n/d"))</f>
        <v>Mercadoria</v>
      </c>
      <c r="AA4351" s="1" t="str">
        <f aca="false">IF($T4351="","",IF(COUNTIF('Resumo Grupos'!$AE$3:$AE$40,$T4351)&gt;0,"NAO","SIM"))</f>
        <v>SIM</v>
      </c>
      <c r="AB4351" s="1" t="str">
        <f aca="false">IFERROR(INDEX('Mov Entradas (Rel 10497)'!$L:$L,MATCH(AC4351,'Mov Entradas (Rel 10497)'!$I:$I,0)),"nao encontrado")</f>
        <v>PRESUNTO DE  PERU DF DISTRIBUIDORA DE FR</v>
      </c>
      <c r="AC4351" s="1" t="n">
        <v>1340</v>
      </c>
    </row>
    <row r="4352" customFormat="false" ht="12.75" hidden="false" customHeight="true" outlineLevel="0" collapsed="false">
      <c r="A4352" s="15" t="n">
        <v>3</v>
      </c>
      <c r="B4352" s="16" t="n">
        <v>46288</v>
      </c>
      <c r="C4352" s="16" t="n">
        <v>46320</v>
      </c>
      <c r="D4352" s="15" t="n">
        <v>928</v>
      </c>
      <c r="E4352" s="1" t="s">
        <v>849</v>
      </c>
      <c r="F4352" s="15" t="n">
        <v>24</v>
      </c>
      <c r="G4352" s="1" t="s">
        <v>47</v>
      </c>
      <c r="H4352" s="15" t="n">
        <v>2110405</v>
      </c>
      <c r="I4352" s="1" t="s">
        <v>35</v>
      </c>
      <c r="J4352" s="15" t="n">
        <v>1464994</v>
      </c>
      <c r="L4352" s="15" t="n">
        <v>227912</v>
      </c>
      <c r="M4352" s="1" t="s">
        <v>339</v>
      </c>
      <c r="N4352" s="1" t="s">
        <v>37</v>
      </c>
      <c r="P4352" s="15" t="n">
        <v>101</v>
      </c>
      <c r="Q4352" s="1" t="s">
        <v>59</v>
      </c>
      <c r="R4352" s="1" t="s">
        <v>39</v>
      </c>
      <c r="S4352" s="15" t="n">
        <v>421033</v>
      </c>
      <c r="T4352" s="1" t="s">
        <v>850</v>
      </c>
      <c r="U4352" s="17" t="n">
        <v>299.9</v>
      </c>
      <c r="W4352" s="17" t="n">
        <v>0</v>
      </c>
      <c r="X4352" s="1" t="s">
        <v>851</v>
      </c>
      <c r="Z4352" s="1" t="str">
        <f aca="false">IF($T4352="","",IFERROR(INDEX('Resumo Grupos'!$AC$3:$AC$200,MATCH($T4352,'Resumo Grupos'!$AB$3:$AB$200,0)),"n/d"))</f>
        <v>Despesa</v>
      </c>
      <c r="AA4352" s="1" t="str">
        <f aca="false">IF($T4352="","",IF(COUNTIF('Resumo Grupos'!$AE$3:$AE$40,$T4352)&gt;0,"NAO","SIM"))</f>
        <v>SIM</v>
      </c>
      <c r="AB4352" s="1"/>
      <c r="AC4352" s="1"/>
    </row>
    <row r="4353" customFormat="false" ht="12.75" hidden="false" customHeight="true" outlineLevel="0" collapsed="false">
      <c r="A4353" s="15" t="n">
        <v>3</v>
      </c>
      <c r="B4353" s="16" t="n">
        <v>46296</v>
      </c>
      <c r="C4353" s="16" t="n">
        <v>46320</v>
      </c>
      <c r="D4353" s="15" t="n">
        <v>1742</v>
      </c>
      <c r="E4353" s="1" t="s">
        <v>3393</v>
      </c>
      <c r="F4353" s="15" t="n">
        <v>59</v>
      </c>
      <c r="G4353" s="1" t="s">
        <v>1647</v>
      </c>
      <c r="H4353" s="15" t="n">
        <v>2110405</v>
      </c>
      <c r="I4353" s="1" t="s">
        <v>35</v>
      </c>
      <c r="J4353" s="15" t="n">
        <v>1788817</v>
      </c>
      <c r="L4353" s="15" t="n">
        <v>53</v>
      </c>
      <c r="M4353" s="1" t="s">
        <v>36</v>
      </c>
      <c r="N4353" s="1" t="s">
        <v>37</v>
      </c>
      <c r="P4353" s="15" t="n">
        <v>167</v>
      </c>
      <c r="Q4353" s="1" t="s">
        <v>45</v>
      </c>
      <c r="R4353" s="1" t="s">
        <v>49</v>
      </c>
      <c r="S4353" s="15" t="n">
        <v>1130101</v>
      </c>
      <c r="T4353" s="1" t="s">
        <v>50</v>
      </c>
      <c r="U4353" s="17" t="n">
        <v>355.63</v>
      </c>
      <c r="W4353" s="17" t="n">
        <v>0</v>
      </c>
      <c r="X4353" s="1" t="s">
        <v>3394</v>
      </c>
      <c r="Z4353" s="1" t="str">
        <f aca="false">IF($T4353="","",IFERROR(INDEX('Resumo Grupos'!$AC$3:$AC$200,MATCH($T4353,'Resumo Grupos'!$AB$3:$AB$200,0)),"n/d"))</f>
        <v>Mercadoria</v>
      </c>
      <c r="AA4353" s="1" t="str">
        <f aca="false">IF($T4353="","",IF(COUNTIF('Resumo Grupos'!$AE$3:$AE$40,$T4353)&gt;0,"NAO","SIM"))</f>
        <v>SIM</v>
      </c>
      <c r="AB4353" s="1" t="str">
        <f aca="false">IFERROR(INDEX('Mov Entradas (Rel 10497)'!$L:$L,MATCH(AC4353,'Mov Entradas (Rel 10497)'!$I:$I,0)),"nao encontrado")</f>
        <v>CUBO MAGICO REF W003</v>
      </c>
      <c r="AC4353" s="1" t="n">
        <v>53</v>
      </c>
    </row>
    <row r="4354" customFormat="false" ht="12.75" hidden="false" customHeight="true" outlineLevel="0" collapsed="false">
      <c r="A4354" s="15" t="n">
        <v>3</v>
      </c>
      <c r="B4354" s="16" t="n">
        <v>46295</v>
      </c>
      <c r="C4354" s="16" t="n">
        <v>46320</v>
      </c>
      <c r="D4354" s="15" t="n">
        <v>10011</v>
      </c>
      <c r="E4354" s="1" t="s">
        <v>355</v>
      </c>
      <c r="F4354" s="15" t="n">
        <v>24</v>
      </c>
      <c r="G4354" s="1" t="s">
        <v>47</v>
      </c>
      <c r="H4354" s="15" t="n">
        <v>2110405</v>
      </c>
      <c r="I4354" s="1" t="s">
        <v>35</v>
      </c>
      <c r="J4354" s="15" t="n">
        <v>1815215</v>
      </c>
      <c r="L4354" s="15" t="n">
        <v>360251</v>
      </c>
      <c r="M4354" s="1" t="s">
        <v>36</v>
      </c>
      <c r="N4354" s="1" t="s">
        <v>37</v>
      </c>
      <c r="P4354" s="15" t="n">
        <v>167</v>
      </c>
      <c r="Q4354" s="1" t="s">
        <v>45</v>
      </c>
      <c r="R4354" s="1" t="s">
        <v>49</v>
      </c>
      <c r="S4354" s="15" t="n">
        <v>1130101</v>
      </c>
      <c r="T4354" s="1" t="s">
        <v>50</v>
      </c>
      <c r="U4354" s="17" t="n">
        <v>567.37</v>
      </c>
      <c r="W4354" s="17" t="n">
        <v>0</v>
      </c>
      <c r="X4354" s="1" t="s">
        <v>3395</v>
      </c>
      <c r="Z4354" s="1" t="str">
        <f aca="false">IF($T4354="","",IFERROR(INDEX('Resumo Grupos'!$AC$3:$AC$200,MATCH($T4354,'Resumo Grupos'!$AB$3:$AB$200,0)),"n/d"))</f>
        <v>Mercadoria</v>
      </c>
      <c r="AA4354" s="1" t="str">
        <f aca="false">IF($T4354="","",IF(COUNTIF('Resumo Grupos'!$AE$3:$AE$40,$T4354)&gt;0,"NAO","SIM"))</f>
        <v>SIM</v>
      </c>
      <c r="AB4354" s="1" t="str">
        <f aca="false">IFERROR(INDEX('Mov Entradas (Rel 10497)'!$L:$L,MATCH(AC4354,'Mov Entradas (Rel 10497)'!$I:$I,0)),"nao encontrado")</f>
        <v>RC GRANPLUS GATO FILH FRG E ARROZ KG</v>
      </c>
      <c r="AC4354" s="1" t="n">
        <v>36025</v>
      </c>
    </row>
    <row r="4355" customFormat="false" ht="12.75" hidden="false" customHeight="true" outlineLevel="0" collapsed="false">
      <c r="A4355" s="15" t="n">
        <v>3</v>
      </c>
      <c r="B4355" s="16" t="n">
        <v>46295</v>
      </c>
      <c r="C4355" s="16" t="n">
        <v>46321</v>
      </c>
      <c r="D4355" s="15" t="n">
        <v>1636</v>
      </c>
      <c r="E4355" s="1" t="s">
        <v>69</v>
      </c>
      <c r="F4355" s="15" t="n">
        <v>24</v>
      </c>
      <c r="G4355" s="1" t="s">
        <v>47</v>
      </c>
      <c r="H4355" s="15" t="n">
        <v>2110405</v>
      </c>
      <c r="I4355" s="1" t="s">
        <v>35</v>
      </c>
      <c r="J4355" s="15" t="n">
        <v>1815379</v>
      </c>
      <c r="L4355" s="15" t="n">
        <v>32630392</v>
      </c>
      <c r="M4355" s="1" t="s">
        <v>36</v>
      </c>
      <c r="N4355" s="1" t="s">
        <v>37</v>
      </c>
      <c r="P4355" s="15" t="n">
        <v>167</v>
      </c>
      <c r="Q4355" s="1" t="s">
        <v>45</v>
      </c>
      <c r="R4355" s="1" t="s">
        <v>49</v>
      </c>
      <c r="S4355" s="15" t="n">
        <v>1130101</v>
      </c>
      <c r="T4355" s="1" t="s">
        <v>50</v>
      </c>
      <c r="U4355" s="17" t="n">
        <v>368.12</v>
      </c>
      <c r="W4355" s="17" t="n">
        <v>0</v>
      </c>
      <c r="X4355" s="1" t="s">
        <v>3396</v>
      </c>
      <c r="Z4355" s="1" t="str">
        <f aca="false">IF($T4355="","",IFERROR(INDEX('Resumo Grupos'!$AC$3:$AC$200,MATCH($T4355,'Resumo Grupos'!$AB$3:$AB$200,0)),"n/d"))</f>
        <v>Mercadoria</v>
      </c>
      <c r="AA4355" s="1" t="str">
        <f aca="false">IF($T4355="","",IF(COUNTIF('Resumo Grupos'!$AE$3:$AE$40,$T4355)&gt;0,"NAO","SIM"))</f>
        <v>SIM</v>
      </c>
      <c r="AB4355" s="1" t="str">
        <f aca="false">IFERROR(INDEX('Mov Entradas (Rel 10497)'!$L:$L,MATCH(AC4355,'Mov Entradas (Rel 10497)'!$I:$I,0)),"nao encontrado")</f>
        <v>LAMINA WILKINSON CAR</v>
      </c>
      <c r="AC4355" s="1" t="n">
        <v>3263039</v>
      </c>
    </row>
    <row r="4356" customFormat="false" ht="12.75" hidden="false" customHeight="true" outlineLevel="0" collapsed="false">
      <c r="A4356" s="15" t="n">
        <v>3</v>
      </c>
      <c r="B4356" s="16" t="n">
        <v>46286</v>
      </c>
      <c r="C4356" s="16" t="n">
        <v>46321</v>
      </c>
      <c r="D4356" s="15" t="n">
        <v>1611</v>
      </c>
      <c r="E4356" s="1" t="s">
        <v>591</v>
      </c>
      <c r="F4356" s="15" t="n">
        <v>24</v>
      </c>
      <c r="G4356" s="1" t="s">
        <v>47</v>
      </c>
      <c r="H4356" s="15" t="n">
        <v>2110405</v>
      </c>
      <c r="I4356" s="1" t="s">
        <v>35</v>
      </c>
      <c r="J4356" s="15" t="n">
        <v>1780617</v>
      </c>
      <c r="L4356" s="15" t="n">
        <v>189442173</v>
      </c>
      <c r="M4356" s="1" t="s">
        <v>36</v>
      </c>
      <c r="N4356" s="1" t="s">
        <v>37</v>
      </c>
      <c r="P4356" s="15" t="n">
        <v>167</v>
      </c>
      <c r="Q4356" s="1" t="s">
        <v>45</v>
      </c>
      <c r="R4356" s="1" t="s">
        <v>49</v>
      </c>
      <c r="S4356" s="15" t="n">
        <v>1130101</v>
      </c>
      <c r="T4356" s="1" t="s">
        <v>50</v>
      </c>
      <c r="U4356" s="17" t="n">
        <v>1217.92</v>
      </c>
      <c r="W4356" s="17" t="n">
        <v>0</v>
      </c>
      <c r="X4356" s="1" t="s">
        <v>3397</v>
      </c>
      <c r="Z4356" s="1" t="str">
        <f aca="false">IF($T4356="","",IFERROR(INDEX('Resumo Grupos'!$AC$3:$AC$200,MATCH($T4356,'Resumo Grupos'!$AB$3:$AB$200,0)),"n/d"))</f>
        <v>Mercadoria</v>
      </c>
      <c r="AA4356" s="1" t="str">
        <f aca="false">IF($T4356="","",IF(COUNTIF('Resumo Grupos'!$AE$3:$AE$40,$T4356)&gt;0,"NAO","SIM"))</f>
        <v>SIM</v>
      </c>
      <c r="AB4356" s="1" t="str">
        <f aca="false">IFERROR(INDEX('Mov Entradas (Rel 10497)'!$L:$L,MATCH(AC4356,'Mov Entradas (Rel 10497)'!$I:$I,0)),"nao encontrado")</f>
        <v>COLA POLYTUBES ADESI</v>
      </c>
      <c r="AC4356" s="1" t="n">
        <v>1801845</v>
      </c>
    </row>
    <row r="4357" customFormat="false" ht="12.75" hidden="false" customHeight="true" outlineLevel="0" collapsed="false">
      <c r="A4357" s="15" t="n">
        <v>3</v>
      </c>
      <c r="B4357" s="16" t="n">
        <v>46293</v>
      </c>
      <c r="C4357" s="16" t="n">
        <v>46322</v>
      </c>
      <c r="D4357" s="15" t="n">
        <v>1626</v>
      </c>
      <c r="E4357" s="1" t="s">
        <v>1045</v>
      </c>
      <c r="F4357" s="15" t="n">
        <v>24</v>
      </c>
      <c r="G4357" s="1" t="s">
        <v>47</v>
      </c>
      <c r="H4357" s="15" t="n">
        <v>2110405</v>
      </c>
      <c r="I4357" s="1" t="s">
        <v>35</v>
      </c>
      <c r="J4357" s="15" t="n">
        <v>1773482</v>
      </c>
      <c r="L4357" s="15" t="n">
        <v>3235083</v>
      </c>
      <c r="M4357" s="1" t="s">
        <v>36</v>
      </c>
      <c r="N4357" s="1" t="s">
        <v>37</v>
      </c>
      <c r="P4357" s="15" t="n">
        <v>167</v>
      </c>
      <c r="Q4357" s="1" t="s">
        <v>45</v>
      </c>
      <c r="R4357" s="1" t="s">
        <v>49</v>
      </c>
      <c r="S4357" s="15" t="n">
        <v>1130101</v>
      </c>
      <c r="T4357" s="1" t="s">
        <v>50</v>
      </c>
      <c r="U4357" s="17" t="n">
        <v>187.59</v>
      </c>
      <c r="W4357" s="17" t="n">
        <v>0</v>
      </c>
      <c r="X4357" s="1" t="s">
        <v>3398</v>
      </c>
      <c r="Z4357" s="1" t="str">
        <f aca="false">IF($T4357="","",IFERROR(INDEX('Resumo Grupos'!$AC$3:$AC$200,MATCH($T4357,'Resumo Grupos'!$AB$3:$AB$200,0)),"n/d"))</f>
        <v>Mercadoria</v>
      </c>
      <c r="AA4357" s="1" t="str">
        <f aca="false">IF($T4357="","",IF(COUNTIF('Resumo Grupos'!$AE$3:$AE$40,$T4357)&gt;0,"NAO","SIM"))</f>
        <v>SIM</v>
      </c>
      <c r="AB4357" s="1" t="str">
        <f aca="false">IFERROR(INDEX('Mov Entradas (Rel 10497)'!$L:$L,MATCH(AC4357,'Mov Entradas (Rel 10497)'!$I:$I,0)),"nao encontrado")</f>
        <v>TEKITOS TRAD 300G</v>
      </c>
      <c r="AC4357" s="1" t="n">
        <v>323508</v>
      </c>
    </row>
    <row r="4358" customFormat="false" ht="12.75" hidden="false" customHeight="true" outlineLevel="0" collapsed="false">
      <c r="A4358" s="15" t="n">
        <v>3</v>
      </c>
      <c r="B4358" s="16" t="n">
        <v>46294</v>
      </c>
      <c r="C4358" s="16" t="n">
        <v>46322</v>
      </c>
      <c r="D4358" s="15" t="n">
        <v>1740</v>
      </c>
      <c r="E4358" s="1" t="s">
        <v>207</v>
      </c>
      <c r="F4358" s="15" t="n">
        <v>24</v>
      </c>
      <c r="G4358" s="1" t="s">
        <v>47</v>
      </c>
      <c r="H4358" s="15" t="n">
        <v>2110405</v>
      </c>
      <c r="I4358" s="1" t="s">
        <v>35</v>
      </c>
      <c r="J4358" s="15" t="n">
        <v>1775021</v>
      </c>
      <c r="L4358" s="15" t="n">
        <v>12756023</v>
      </c>
      <c r="M4358" s="1" t="s">
        <v>36</v>
      </c>
      <c r="N4358" s="1" t="s">
        <v>37</v>
      </c>
      <c r="P4358" s="15" t="n">
        <v>167</v>
      </c>
      <c r="Q4358" s="1" t="s">
        <v>45</v>
      </c>
      <c r="R4358" s="1" t="s">
        <v>49</v>
      </c>
      <c r="S4358" s="15" t="n">
        <v>1130101</v>
      </c>
      <c r="T4358" s="1" t="s">
        <v>50</v>
      </c>
      <c r="U4358" s="17" t="n">
        <v>490.6</v>
      </c>
      <c r="W4358" s="17" t="n">
        <v>0</v>
      </c>
      <c r="X4358" s="1" t="s">
        <v>3399</v>
      </c>
      <c r="Z4358" s="1" t="str">
        <f aca="false">IF($T4358="","",IFERROR(INDEX('Resumo Grupos'!$AC$3:$AC$200,MATCH($T4358,'Resumo Grupos'!$AB$3:$AB$200,0)),"n/d"))</f>
        <v>Mercadoria</v>
      </c>
      <c r="AA4358" s="1" t="str">
        <f aca="false">IF($T4358="","",IF(COUNTIF('Resumo Grupos'!$AE$3:$AE$40,$T4358)&gt;0,"NAO","SIM"))</f>
        <v>SIM</v>
      </c>
      <c r="AB4358" s="1" t="str">
        <f aca="false">IFERROR(INDEX('Mov Entradas (Rel 10497)'!$L:$L,MATCH(AC4358,'Mov Entradas (Rel 10497)'!$I:$I,0)),"nao encontrado")</f>
        <v>LINGUI DE FRANGO KG</v>
      </c>
      <c r="AC4358" s="1" t="n">
        <v>1275602</v>
      </c>
    </row>
    <row r="4359" customFormat="false" ht="12.75" hidden="false" customHeight="true" outlineLevel="0" collapsed="false">
      <c r="A4359" s="15" t="n">
        <v>3</v>
      </c>
      <c r="B4359" s="16" t="n">
        <v>46294</v>
      </c>
      <c r="C4359" s="16" t="n">
        <v>46322</v>
      </c>
      <c r="D4359" s="15" t="n">
        <v>10012</v>
      </c>
      <c r="E4359" s="1" t="s">
        <v>529</v>
      </c>
      <c r="F4359" s="15" t="n">
        <v>24</v>
      </c>
      <c r="G4359" s="1" t="s">
        <v>47</v>
      </c>
      <c r="H4359" s="15" t="n">
        <v>2110405</v>
      </c>
      <c r="I4359" s="1" t="s">
        <v>35</v>
      </c>
      <c r="J4359" s="15" t="n">
        <v>1780314</v>
      </c>
      <c r="L4359" s="15" t="n">
        <v>19732612</v>
      </c>
      <c r="M4359" s="1" t="s">
        <v>36</v>
      </c>
      <c r="N4359" s="1" t="s">
        <v>37</v>
      </c>
      <c r="P4359" s="15" t="n">
        <v>167</v>
      </c>
      <c r="Q4359" s="1" t="s">
        <v>45</v>
      </c>
      <c r="R4359" s="1" t="s">
        <v>49</v>
      </c>
      <c r="S4359" s="15" t="n">
        <v>1130101</v>
      </c>
      <c r="T4359" s="1" t="s">
        <v>50</v>
      </c>
      <c r="U4359" s="17" t="n">
        <v>412.26</v>
      </c>
      <c r="W4359" s="17" t="n">
        <v>0</v>
      </c>
      <c r="X4359" s="1" t="s">
        <v>3400</v>
      </c>
      <c r="Z4359" s="1" t="str">
        <f aca="false">IF($T4359="","",IFERROR(INDEX('Resumo Grupos'!$AC$3:$AC$200,MATCH($T4359,'Resumo Grupos'!$AB$3:$AB$200,0)),"n/d"))</f>
        <v>Mercadoria</v>
      </c>
      <c r="AA4359" s="1" t="str">
        <f aca="false">IF($T4359="","",IF(COUNTIF('Resumo Grupos'!$AE$3:$AE$40,$T4359)&gt;0,"NAO","SIM"))</f>
        <v>SIM</v>
      </c>
    </row>
    <row r="4360" customFormat="false" ht="12.75" hidden="false" customHeight="true" outlineLevel="0" collapsed="false">
      <c r="A4360" s="15" t="n">
        <v>3</v>
      </c>
      <c r="B4360" s="16" t="n">
        <v>46290</v>
      </c>
      <c r="C4360" s="16" t="n">
        <v>46323</v>
      </c>
      <c r="D4360" s="15" t="n">
        <v>1659</v>
      </c>
      <c r="E4360" s="1" t="s">
        <v>306</v>
      </c>
      <c r="F4360" s="15" t="n">
        <v>24</v>
      </c>
      <c r="G4360" s="1" t="s">
        <v>47</v>
      </c>
      <c r="H4360" s="15" t="n">
        <v>2110405</v>
      </c>
      <c r="I4360" s="1" t="s">
        <v>35</v>
      </c>
      <c r="J4360" s="15" t="n">
        <v>1769352</v>
      </c>
      <c r="L4360" s="15" t="n">
        <v>8990163</v>
      </c>
      <c r="M4360" s="1" t="s">
        <v>36</v>
      </c>
      <c r="N4360" s="1" t="s">
        <v>37</v>
      </c>
      <c r="P4360" s="15" t="n">
        <v>167</v>
      </c>
      <c r="Q4360" s="1" t="s">
        <v>45</v>
      </c>
      <c r="R4360" s="1" t="s">
        <v>49</v>
      </c>
      <c r="S4360" s="15" t="n">
        <v>1130101</v>
      </c>
      <c r="T4360" s="1" t="s">
        <v>50</v>
      </c>
      <c r="U4360" s="17" t="n">
        <v>826.43</v>
      </c>
      <c r="W4360" s="17" t="n">
        <v>0</v>
      </c>
      <c r="X4360" s="1" t="s">
        <v>3401</v>
      </c>
      <c r="Z4360" s="1" t="str">
        <f aca="false">IF($T4360="","",IFERROR(INDEX('Resumo Grupos'!$AC$3:$AC$200,MATCH($T4360,'Resumo Grupos'!$AB$3:$AB$200,0)),"n/d"))</f>
        <v>Mercadoria</v>
      </c>
      <c r="AA4360" s="1" t="str">
        <f aca="false">IF($T4360="","",IF(COUNTIF('Resumo Grupos'!$AE$3:$AE$40,$T4360)&gt;0,"NAO","SIM"))</f>
        <v>SIM</v>
      </c>
      <c r="AB4360" s="1" t="str">
        <f aca="false">IFERROR(INDEX('Mov Entradas (Rel 10497)'!$L:$L,MATCH(AC4360,'Mov Entradas (Rel 10497)'!$I:$I,0)),"nao encontrado")</f>
        <v>COPO DESC COPOBRAS 5</v>
      </c>
      <c r="AC4360" s="1" t="n">
        <v>899016</v>
      </c>
    </row>
    <row r="4361" customFormat="false" ht="12.75" hidden="false" customHeight="true" outlineLevel="0" collapsed="false">
      <c r="A4361" s="15" t="n">
        <v>3</v>
      </c>
      <c r="B4361" s="16" t="n">
        <v>46297</v>
      </c>
      <c r="C4361" s="16" t="n">
        <v>46323</v>
      </c>
      <c r="D4361" s="15" t="n">
        <v>1816</v>
      </c>
      <c r="E4361" s="1" t="s">
        <v>701</v>
      </c>
      <c r="F4361" s="15" t="n">
        <v>24</v>
      </c>
      <c r="G4361" s="1" t="s">
        <v>47</v>
      </c>
      <c r="H4361" s="15" t="n">
        <v>2110405</v>
      </c>
      <c r="I4361" s="1" t="s">
        <v>35</v>
      </c>
      <c r="J4361" s="15" t="n">
        <v>1810506</v>
      </c>
      <c r="L4361" s="15" t="n">
        <v>569622</v>
      </c>
      <c r="M4361" s="1" t="s">
        <v>36</v>
      </c>
      <c r="N4361" s="1" t="s">
        <v>37</v>
      </c>
      <c r="P4361" s="15" t="n">
        <v>167</v>
      </c>
      <c r="Q4361" s="1" t="s">
        <v>45</v>
      </c>
      <c r="R4361" s="1" t="s">
        <v>49</v>
      </c>
      <c r="S4361" s="15" t="n">
        <v>1130101</v>
      </c>
      <c r="T4361" s="1" t="s">
        <v>50</v>
      </c>
      <c r="U4361" s="17" t="n">
        <v>1218.03</v>
      </c>
      <c r="W4361" s="17" t="n">
        <v>0</v>
      </c>
      <c r="X4361" s="1" t="s">
        <v>3402</v>
      </c>
      <c r="Z4361" s="1" t="str">
        <f aca="false">IF($T4361="","",IFERROR(INDEX('Resumo Grupos'!$AC$3:$AC$200,MATCH($T4361,'Resumo Grupos'!$AB$3:$AB$200,0)),"n/d"))</f>
        <v>Mercadoria</v>
      </c>
      <c r="AA4361" s="1" t="str">
        <f aca="false">IF($T4361="","",IF(COUNTIF('Resumo Grupos'!$AE$3:$AE$40,$T4361)&gt;0,"NAO","SIM"))</f>
        <v>SIM</v>
      </c>
      <c r="AB4361" s="1" t="str">
        <f aca="false">IFERROR(INDEX('Mov Entradas (Rel 10497)'!$L:$L,MATCH(AC4361,'Mov Entradas (Rel 10497)'!$I:$I,0)),"nao encontrado")</f>
        <v>nao encontrado</v>
      </c>
      <c r="AC4361" s="1" t="n">
        <v>56962</v>
      </c>
    </row>
    <row r="4362" customFormat="false" ht="12.75" hidden="false" customHeight="true" outlineLevel="0" collapsed="false">
      <c r="A4362" s="15" t="n">
        <v>3</v>
      </c>
      <c r="B4362" s="16" t="n">
        <v>46296</v>
      </c>
      <c r="C4362" s="16" t="n">
        <v>46324</v>
      </c>
      <c r="D4362" s="15" t="n">
        <v>1668</v>
      </c>
      <c r="E4362" s="1" t="s">
        <v>205</v>
      </c>
      <c r="F4362" s="15" t="n">
        <v>24</v>
      </c>
      <c r="G4362" s="1" t="s">
        <v>47</v>
      </c>
      <c r="H4362" s="15" t="n">
        <v>2110405</v>
      </c>
      <c r="I4362" s="1" t="s">
        <v>35</v>
      </c>
      <c r="J4362" s="15" t="n">
        <v>1793370</v>
      </c>
      <c r="L4362" s="15" t="n">
        <v>765831</v>
      </c>
      <c r="M4362" s="1" t="s">
        <v>36</v>
      </c>
      <c r="N4362" s="1" t="s">
        <v>37</v>
      </c>
      <c r="P4362" s="15" t="n">
        <v>167</v>
      </c>
      <c r="Q4362" s="1" t="s">
        <v>45</v>
      </c>
      <c r="R4362" s="1" t="s">
        <v>105</v>
      </c>
      <c r="S4362" s="15" t="n">
        <v>4210299</v>
      </c>
      <c r="T4362" s="1" t="s">
        <v>1411</v>
      </c>
      <c r="U4362" s="17" t="n">
        <v>373.6</v>
      </c>
      <c r="W4362" s="17" t="n">
        <v>0</v>
      </c>
      <c r="X4362" s="1" t="s">
        <v>3403</v>
      </c>
      <c r="Z4362" s="1" t="str">
        <f aca="false">IF($T4362="","",IFERROR(INDEX('Resumo Grupos'!$AC$3:$AC$200,MATCH($T4362,'Resumo Grupos'!$AB$3:$AB$200,0)),"n/d"))</f>
        <v>Despesa</v>
      </c>
      <c r="AA4362" s="1" t="str">
        <f aca="false">IF($T4362="","",IF(COUNTIF('Resumo Grupos'!$AE$3:$AE$40,$T4362)&gt;0,"NAO","SIM"))</f>
        <v>SIM</v>
      </c>
      <c r="AB4362" s="1" t="str">
        <f aca="false">IFERROR(INDEX('Mov Entradas (Rel 10497)'!$L:$L,MATCH(AC4362,'Mov Entradas (Rel 10497)'!$I:$I,0)),"nao encontrado")</f>
        <v>BANDEJA B1 BRANCA C/</v>
      </c>
      <c r="AC4362" s="1" t="n">
        <v>765831</v>
      </c>
    </row>
    <row r="4363" customFormat="false" ht="12.75" hidden="false" customHeight="true" outlineLevel="0" collapsed="false">
      <c r="A4363" s="15" t="n">
        <v>3</v>
      </c>
      <c r="B4363" s="16" t="n">
        <v>46296</v>
      </c>
      <c r="C4363" s="16" t="n">
        <v>46324</v>
      </c>
      <c r="D4363" s="15" t="n">
        <v>1745</v>
      </c>
      <c r="E4363" s="1" t="s">
        <v>771</v>
      </c>
      <c r="F4363" s="15" t="n">
        <v>24</v>
      </c>
      <c r="G4363" s="1" t="s">
        <v>47</v>
      </c>
      <c r="H4363" s="15" t="n">
        <v>2110405</v>
      </c>
      <c r="I4363" s="1" t="s">
        <v>35</v>
      </c>
      <c r="J4363" s="15" t="n">
        <v>1810539</v>
      </c>
      <c r="L4363" s="15" t="n">
        <v>3646643</v>
      </c>
      <c r="M4363" s="1" t="s">
        <v>36</v>
      </c>
      <c r="N4363" s="1" t="s">
        <v>37</v>
      </c>
      <c r="P4363" s="15" t="n">
        <v>167</v>
      </c>
      <c r="Q4363" s="1" t="s">
        <v>45</v>
      </c>
      <c r="R4363" s="1" t="s">
        <v>49</v>
      </c>
      <c r="S4363" s="15" t="n">
        <v>1130101</v>
      </c>
      <c r="T4363" s="1" t="s">
        <v>50</v>
      </c>
      <c r="U4363" s="17" t="n">
        <v>614.89</v>
      </c>
      <c r="W4363" s="17" t="n">
        <v>0</v>
      </c>
      <c r="X4363" s="1" t="s">
        <v>3404</v>
      </c>
      <c r="Z4363" s="1" t="str">
        <f aca="false">IF($T4363="","",IFERROR(INDEX('Resumo Grupos'!$AC$3:$AC$200,MATCH($T4363,'Resumo Grupos'!$AB$3:$AB$200,0)),"n/d"))</f>
        <v>Mercadoria</v>
      </c>
      <c r="AA4363" s="1" t="str">
        <f aca="false">IF($T4363="","",IF(COUNTIF('Resumo Grupos'!$AE$3:$AE$40,$T4363)&gt;0,"NAO","SIM"))</f>
        <v>SIM</v>
      </c>
      <c r="AB4363" s="1" t="str">
        <f aca="false">IFERROR(INDEX('Mov Entradas (Rel 10497)'!$L:$L,MATCH(AC4363,'Mov Entradas (Rel 10497)'!$I:$I,0)),"nao encontrado")</f>
        <v>CAFE KIMINO 250G</v>
      </c>
      <c r="AC4363" s="1" t="n">
        <v>364664</v>
      </c>
    </row>
    <row r="4364" customFormat="false" ht="12.75" hidden="false" customHeight="true" outlineLevel="0" collapsed="false">
      <c r="A4364" s="15" t="n">
        <v>3</v>
      </c>
      <c r="B4364" s="16" t="n">
        <v>46295</v>
      </c>
      <c r="C4364" s="16" t="n">
        <v>46325</v>
      </c>
      <c r="D4364" s="15" t="n">
        <v>1608</v>
      </c>
      <c r="E4364" s="1" t="s">
        <v>65</v>
      </c>
      <c r="F4364" s="15" t="n">
        <v>24</v>
      </c>
      <c r="G4364" s="1" t="s">
        <v>47</v>
      </c>
      <c r="H4364" s="15" t="n">
        <v>2110405</v>
      </c>
      <c r="I4364" s="1" t="s">
        <v>35</v>
      </c>
      <c r="J4364" s="15" t="n">
        <v>1793526</v>
      </c>
      <c r="L4364" s="15" t="n">
        <v>17414643</v>
      </c>
      <c r="M4364" s="1" t="s">
        <v>36</v>
      </c>
      <c r="N4364" s="1" t="s">
        <v>37</v>
      </c>
      <c r="P4364" s="15" t="n">
        <v>167</v>
      </c>
      <c r="Q4364" s="1" t="s">
        <v>45</v>
      </c>
      <c r="R4364" s="1" t="s">
        <v>49</v>
      </c>
      <c r="S4364" s="15" t="n">
        <v>1130101</v>
      </c>
      <c r="T4364" s="1" t="s">
        <v>50</v>
      </c>
      <c r="U4364" s="17" t="n">
        <v>607.76</v>
      </c>
      <c r="W4364" s="17" t="n">
        <v>0</v>
      </c>
      <c r="X4364" s="1" t="s">
        <v>3405</v>
      </c>
      <c r="Z4364" s="1" t="str">
        <f aca="false">IF($T4364="","",IFERROR(INDEX('Resumo Grupos'!$AC$3:$AC$200,MATCH($T4364,'Resumo Grupos'!$AB$3:$AB$200,0)),"n/d"))</f>
        <v>Mercadoria</v>
      </c>
      <c r="AA4364" s="1" t="str">
        <f aca="false">IF($T4364="","",IF(COUNTIF('Resumo Grupos'!$AE$3:$AE$40,$T4364)&gt;0,"NAO","SIM"))</f>
        <v>SIM</v>
      </c>
      <c r="AB4364" s="1" t="str">
        <f aca="false">IFERROR(INDEX('Mov Entradas (Rel 10497)'!$L:$L,MATCH(AC4364,'Mov Entradas (Rel 10497)'!$I:$I,0)),"nao encontrado")</f>
        <v>TODDYNHO CHOCOLATE</v>
      </c>
      <c r="AC4364" s="1" t="n">
        <v>1741464</v>
      </c>
    </row>
    <row r="4365" customFormat="false" ht="12.75" hidden="false" customHeight="true" outlineLevel="0" collapsed="false">
      <c r="A4365" s="15" t="n">
        <v>3</v>
      </c>
      <c r="B4365" s="16" t="n">
        <v>46295</v>
      </c>
      <c r="C4365" s="16" t="n">
        <v>46325</v>
      </c>
      <c r="D4365" s="15" t="n">
        <v>846</v>
      </c>
      <c r="E4365" s="1" t="s">
        <v>325</v>
      </c>
      <c r="F4365" s="15" t="n">
        <v>24</v>
      </c>
      <c r="G4365" s="1" t="s">
        <v>47</v>
      </c>
      <c r="H4365" s="15" t="n">
        <v>2110405</v>
      </c>
      <c r="I4365" s="1" t="s">
        <v>35</v>
      </c>
      <c r="J4365" s="15" t="n">
        <v>1780424</v>
      </c>
      <c r="L4365" s="15" t="n">
        <v>271296</v>
      </c>
      <c r="M4365" s="1" t="s">
        <v>36</v>
      </c>
      <c r="N4365" s="1" t="s">
        <v>37</v>
      </c>
      <c r="P4365" s="15" t="n">
        <v>167</v>
      </c>
      <c r="Q4365" s="1" t="s">
        <v>45</v>
      </c>
      <c r="R4365" s="1" t="s">
        <v>49</v>
      </c>
      <c r="S4365" s="15" t="n">
        <v>1130101</v>
      </c>
      <c r="T4365" s="1" t="s">
        <v>50</v>
      </c>
      <c r="U4365" s="17" t="n">
        <v>507</v>
      </c>
      <c r="W4365" s="17" t="n">
        <v>0</v>
      </c>
      <c r="X4365" s="1" t="s">
        <v>3406</v>
      </c>
      <c r="Z4365" s="1" t="str">
        <f aca="false">IF($T4365="","",IFERROR(INDEX('Resumo Grupos'!$AC$3:$AC$200,MATCH($T4365,'Resumo Grupos'!$AB$3:$AB$200,0)),"n/d"))</f>
        <v>Mercadoria</v>
      </c>
      <c r="AA4365" s="1" t="str">
        <f aca="false">IF($T4365="","",IF(COUNTIF('Resumo Grupos'!$AE$3:$AE$40,$T4365)&gt;0,"NAO","SIM"))</f>
        <v>SIM</v>
      </c>
      <c r="AB4365" s="1" t="str">
        <f aca="false">IFERROR(INDEX('Mov Entradas (Rel 10497)'!$L:$L,MATCH(AC4365,'Mov Entradas (Rel 10497)'!$I:$I,0)),"nao encontrado")</f>
        <v>AVENTAL P 46X67CM MPTEX</v>
      </c>
      <c r="AC4365" s="1" t="n">
        <v>899</v>
      </c>
    </row>
    <row r="4366" customFormat="false" ht="12.75" hidden="false" customHeight="true" outlineLevel="0" collapsed="false">
      <c r="A4366" s="15" t="n">
        <v>3</v>
      </c>
      <c r="B4366" s="16" t="n">
        <v>46290</v>
      </c>
      <c r="C4366" s="16" t="n">
        <v>46325</v>
      </c>
      <c r="D4366" s="15" t="n">
        <v>1611</v>
      </c>
      <c r="E4366" s="1" t="s">
        <v>591</v>
      </c>
      <c r="F4366" s="15" t="n">
        <v>24</v>
      </c>
      <c r="G4366" s="1" t="s">
        <v>47</v>
      </c>
      <c r="H4366" s="15" t="n">
        <v>2110405</v>
      </c>
      <c r="I4366" s="1" t="s">
        <v>35</v>
      </c>
      <c r="J4366" s="15" t="n">
        <v>1774976</v>
      </c>
      <c r="L4366" s="15" t="n">
        <v>195890054</v>
      </c>
      <c r="M4366" s="1" t="s">
        <v>36</v>
      </c>
      <c r="N4366" s="1" t="s">
        <v>37</v>
      </c>
      <c r="P4366" s="15" t="n">
        <v>167</v>
      </c>
      <c r="Q4366" s="1" t="s">
        <v>45</v>
      </c>
      <c r="R4366" s="1" t="s">
        <v>49</v>
      </c>
      <c r="S4366" s="15" t="n">
        <v>1130101</v>
      </c>
      <c r="T4366" s="1" t="s">
        <v>50</v>
      </c>
      <c r="U4366" s="17" t="n">
        <v>496.26</v>
      </c>
      <c r="W4366" s="17" t="n">
        <v>0</v>
      </c>
      <c r="X4366" s="1" t="s">
        <v>3407</v>
      </c>
      <c r="Z4366" s="1" t="str">
        <f aca="false">IF($T4366="","",IFERROR(INDEX('Resumo Grupos'!$AC$3:$AC$200,MATCH($T4366,'Resumo Grupos'!$AB$3:$AB$200,0)),"n/d"))</f>
        <v>Mercadoria</v>
      </c>
      <c r="AA4366" s="1" t="str">
        <f aca="false">IF($T4366="","",IF(COUNTIF('Resumo Grupos'!$AE$3:$AE$40,$T4366)&gt;0,"NAO","SIM"))</f>
        <v>SIM</v>
      </c>
      <c r="AB4366" s="1" t="str">
        <f aca="false">IFERROR(INDEX('Mov Entradas (Rel 10497)'!$L:$L,MATCH(AC4366,'Mov Entradas (Rel 10497)'!$I:$I,0)),"nao encontrado")</f>
        <v>nao encontrado</v>
      </c>
      <c r="AC4366" s="1" t="n">
        <v>2707</v>
      </c>
    </row>
    <row r="4367" customFormat="false" ht="12.75" hidden="false" customHeight="true" outlineLevel="0" collapsed="false">
      <c r="A4367" s="15" t="n">
        <v>3</v>
      </c>
      <c r="B4367" s="16" t="n">
        <v>46283</v>
      </c>
      <c r="C4367" s="16" t="n">
        <v>46325</v>
      </c>
      <c r="D4367" s="15" t="n">
        <v>1624</v>
      </c>
      <c r="E4367" s="1" t="s">
        <v>274</v>
      </c>
      <c r="F4367" s="15" t="n">
        <v>24</v>
      </c>
      <c r="G4367" s="1" t="s">
        <v>47</v>
      </c>
      <c r="H4367" s="15" t="n">
        <v>2110405</v>
      </c>
      <c r="I4367" s="1" t="s">
        <v>35</v>
      </c>
      <c r="J4367" s="15" t="n">
        <v>1736263</v>
      </c>
      <c r="L4367" s="15" t="n">
        <v>6746644</v>
      </c>
      <c r="M4367" s="1" t="s">
        <v>36</v>
      </c>
      <c r="N4367" s="1" t="s">
        <v>37</v>
      </c>
      <c r="P4367" s="15" t="n">
        <v>167</v>
      </c>
      <c r="Q4367" s="1" t="s">
        <v>45</v>
      </c>
      <c r="R4367" s="1" t="s">
        <v>49</v>
      </c>
      <c r="S4367" s="15" t="n">
        <v>1130101</v>
      </c>
      <c r="T4367" s="1" t="s">
        <v>50</v>
      </c>
      <c r="U4367" s="17" t="n">
        <v>650.07</v>
      </c>
      <c r="W4367" s="17" t="n">
        <v>0</v>
      </c>
      <c r="X4367" s="1" t="s">
        <v>3408</v>
      </c>
      <c r="Z4367" s="1" t="str">
        <f aca="false">IF($T4367="","",IFERROR(INDEX('Resumo Grupos'!$AC$3:$AC$200,MATCH($T4367,'Resumo Grupos'!$AB$3:$AB$200,0)),"n/d"))</f>
        <v>Mercadoria</v>
      </c>
      <c r="AA4367" s="1" t="str">
        <f aca="false">IF($T4367="","",IF(COUNTIF('Resumo Grupos'!$AE$3:$AE$40,$T4367)&gt;0,"NAO","SIM"))</f>
        <v>SIM</v>
      </c>
      <c r="AB4367" s="1" t="str">
        <f aca="false">IFERROR(INDEX('Mov Entradas (Rel 10497)'!$L:$L,MATCH(AC4367,'Mov Entradas (Rel 10497)'!$I:$I,0)),"nao encontrado")</f>
        <v>LEPECID BR SPRAY 475</v>
      </c>
      <c r="AC4367" s="1" t="n">
        <v>674664</v>
      </c>
    </row>
    <row r="4368" customFormat="false" ht="12.75" hidden="false" customHeight="true" outlineLevel="0" collapsed="false">
      <c r="A4368" s="15" t="n">
        <v>3</v>
      </c>
      <c r="B4368" s="16" t="n">
        <v>46297</v>
      </c>
      <c r="C4368" s="16" t="n">
        <v>46326</v>
      </c>
      <c r="D4368" s="15" t="n">
        <v>1601</v>
      </c>
      <c r="E4368" s="1" t="s">
        <v>183</v>
      </c>
      <c r="F4368" s="15" t="n">
        <v>24</v>
      </c>
      <c r="G4368" s="1" t="s">
        <v>47</v>
      </c>
      <c r="H4368" s="15" t="n">
        <v>2110405</v>
      </c>
      <c r="I4368" s="1" t="s">
        <v>35</v>
      </c>
      <c r="J4368" s="15" t="n">
        <v>1811479</v>
      </c>
      <c r="L4368" s="15" t="n">
        <v>9827463</v>
      </c>
      <c r="M4368" s="1" t="s">
        <v>36</v>
      </c>
      <c r="N4368" s="1" t="s">
        <v>37</v>
      </c>
      <c r="P4368" s="15" t="n">
        <v>167</v>
      </c>
      <c r="Q4368" s="1" t="s">
        <v>45</v>
      </c>
      <c r="R4368" s="1" t="s">
        <v>49</v>
      </c>
      <c r="S4368" s="15" t="n">
        <v>1130101</v>
      </c>
      <c r="T4368" s="1" t="s">
        <v>50</v>
      </c>
      <c r="U4368" s="17" t="n">
        <v>408.19</v>
      </c>
      <c r="W4368" s="17" t="n">
        <v>0</v>
      </c>
      <c r="X4368" s="1" t="s">
        <v>3409</v>
      </c>
      <c r="Z4368" s="1" t="str">
        <f aca="false">IF($T4368="","",IFERROR(INDEX('Resumo Grupos'!$AC$3:$AC$200,MATCH($T4368,'Resumo Grupos'!$AB$3:$AB$200,0)),"n/d"))</f>
        <v>Mercadoria</v>
      </c>
      <c r="AA4368" s="1" t="str">
        <f aca="false">IF($T4368="","",IF(COUNTIF('Resumo Grupos'!$AE$3:$AE$40,$T4368)&gt;0,"NAO","SIM"))</f>
        <v>SIM</v>
      </c>
      <c r="AB4368" s="1" t="str">
        <f aca="false">IFERROR(INDEX('Mov Entradas (Rel 10497)'!$L:$L,MATCH(AC4368,'Mov Entradas (Rel 10497)'!$I:$I,0)),"nao encontrado")</f>
        <v>KETCH TOMAT HEIN397G</v>
      </c>
      <c r="AC4368" s="1" t="n">
        <v>878536</v>
      </c>
    </row>
    <row r="4369" customFormat="false" ht="12.75" hidden="false" customHeight="true" outlineLevel="0" collapsed="false">
      <c r="A4369" s="15" t="n">
        <v>3</v>
      </c>
      <c r="B4369" s="16" t="n">
        <v>46298</v>
      </c>
      <c r="C4369" s="16" t="n">
        <v>46326</v>
      </c>
      <c r="D4369" s="15" t="n">
        <v>1612</v>
      </c>
      <c r="E4369" s="1" t="s">
        <v>323</v>
      </c>
      <c r="F4369" s="15" t="n">
        <v>24</v>
      </c>
      <c r="G4369" s="1" t="s">
        <v>47</v>
      </c>
      <c r="H4369" s="15" t="n">
        <v>2110405</v>
      </c>
      <c r="I4369" s="1" t="s">
        <v>35</v>
      </c>
      <c r="J4369" s="15" t="n">
        <v>1815258</v>
      </c>
      <c r="L4369" s="15" t="n">
        <v>23253643</v>
      </c>
      <c r="M4369" s="1" t="s">
        <v>36</v>
      </c>
      <c r="N4369" s="1" t="s">
        <v>37</v>
      </c>
      <c r="P4369" s="15" t="n">
        <v>167</v>
      </c>
      <c r="Q4369" s="1" t="s">
        <v>45</v>
      </c>
      <c r="R4369" s="1" t="s">
        <v>49</v>
      </c>
      <c r="S4369" s="15" t="n">
        <v>1130101</v>
      </c>
      <c r="T4369" s="1" t="s">
        <v>50</v>
      </c>
      <c r="U4369" s="17" t="n">
        <v>506.77</v>
      </c>
      <c r="W4369" s="17" t="n">
        <v>0</v>
      </c>
      <c r="X4369" s="1" t="s">
        <v>3410</v>
      </c>
      <c r="Z4369" s="1" t="str">
        <f aca="false">IF($T4369="","",IFERROR(INDEX('Resumo Grupos'!$AC$3:$AC$200,MATCH($T4369,'Resumo Grupos'!$AB$3:$AB$200,0)),"n/d"))</f>
        <v>Mercadoria</v>
      </c>
      <c r="AA4369" s="1" t="str">
        <f aca="false">IF($T4369="","",IF(COUNTIF('Resumo Grupos'!$AE$3:$AE$40,$T4369)&gt;0,"NAO","SIM"))</f>
        <v>SIM</v>
      </c>
      <c r="AB4369" s="1" t="str">
        <f aca="false">IFERROR(INDEX('Mov Entradas (Rel 10497)'!$L:$L,MATCH(AC4369,'Mov Entradas (Rel 10497)'!$I:$I,0)),"nao encontrado")</f>
        <v>VINAGRE MINHOTO LIMAO 500ML</v>
      </c>
      <c r="AC4369" s="1" t="n">
        <v>2325364</v>
      </c>
    </row>
    <row r="4370" customFormat="false" ht="12.75" hidden="false" customHeight="true" outlineLevel="0" collapsed="false">
      <c r="A4370" s="15" t="n">
        <v>3</v>
      </c>
      <c r="B4370" s="16" t="n">
        <v>46291</v>
      </c>
      <c r="C4370" s="16" t="n">
        <v>46326</v>
      </c>
      <c r="D4370" s="15" t="n">
        <v>957</v>
      </c>
      <c r="E4370" s="1" t="s">
        <v>934</v>
      </c>
      <c r="F4370" s="15" t="n">
        <v>24</v>
      </c>
      <c r="G4370" s="1" t="s">
        <v>47</v>
      </c>
      <c r="H4370" s="15" t="n">
        <v>2110405</v>
      </c>
      <c r="I4370" s="1" t="s">
        <v>35</v>
      </c>
      <c r="J4370" s="15" t="n">
        <v>1768625</v>
      </c>
      <c r="L4370" s="15" t="n">
        <v>269847</v>
      </c>
      <c r="M4370" s="1" t="s">
        <v>36</v>
      </c>
      <c r="N4370" s="1" t="s">
        <v>37</v>
      </c>
      <c r="P4370" s="15" t="n">
        <v>167</v>
      </c>
      <c r="Q4370" s="1" t="s">
        <v>45</v>
      </c>
      <c r="R4370" s="1" t="s">
        <v>49</v>
      </c>
      <c r="S4370" s="15" t="n">
        <v>1130101</v>
      </c>
      <c r="T4370" s="1" t="s">
        <v>50</v>
      </c>
      <c r="U4370" s="17" t="n">
        <v>1104.83</v>
      </c>
      <c r="W4370" s="17" t="n">
        <v>0</v>
      </c>
      <c r="X4370" s="1" t="s">
        <v>3411</v>
      </c>
      <c r="Z4370" s="1" t="str">
        <f aca="false">IF($T4370="","",IFERROR(INDEX('Resumo Grupos'!$AC$3:$AC$200,MATCH($T4370,'Resumo Grupos'!$AB$3:$AB$200,0)),"n/d"))</f>
        <v>Mercadoria</v>
      </c>
      <c r="AA4370" s="1" t="str">
        <f aca="false">IF($T4370="","",IF(COUNTIF('Resumo Grupos'!$AE$3:$AE$40,$T4370)&gt;0,"NAO","SIM"))</f>
        <v>SIM</v>
      </c>
      <c r="AB4370" s="1" t="str">
        <f aca="false">IFERROR(INDEX('Mov Entradas (Rel 10497)'!$L:$L,MATCH(AC4370,'Mov Entradas (Rel 10497)'!$I:$I,0)),"nao encontrado")</f>
        <v>PEDIGREE AD CARNE FRANGO CEREIAS KG</v>
      </c>
      <c r="AC4370" s="1" t="n">
        <v>22445</v>
      </c>
    </row>
    <row r="4371" customFormat="false" ht="12.75" hidden="false" customHeight="true" outlineLevel="0" collapsed="false">
      <c r="A4371" s="15" t="n">
        <v>3</v>
      </c>
      <c r="B4371" s="16" t="n">
        <v>46279</v>
      </c>
      <c r="C4371" s="16" t="n">
        <v>46327</v>
      </c>
      <c r="D4371" s="15" t="n">
        <v>1789</v>
      </c>
      <c r="E4371" s="1" t="s">
        <v>52</v>
      </c>
      <c r="F4371" s="15" t="n">
        <v>24</v>
      </c>
      <c r="G4371" s="1" t="s">
        <v>47</v>
      </c>
      <c r="H4371" s="15" t="n">
        <v>2110405</v>
      </c>
      <c r="I4371" s="1" t="s">
        <v>35</v>
      </c>
      <c r="J4371" s="15" t="n">
        <v>1701519</v>
      </c>
      <c r="L4371" s="15" t="n">
        <v>260741</v>
      </c>
      <c r="M4371" s="1" t="s">
        <v>201</v>
      </c>
      <c r="N4371" s="1" t="s">
        <v>37</v>
      </c>
      <c r="P4371" s="15" t="n">
        <v>102</v>
      </c>
      <c r="Q4371" s="1" t="s">
        <v>195</v>
      </c>
      <c r="R4371" s="1" t="s">
        <v>53</v>
      </c>
      <c r="S4371" s="15" t="n">
        <v>4210112</v>
      </c>
      <c r="T4371" s="1" t="s">
        <v>54</v>
      </c>
      <c r="U4371" s="17" t="n">
        <v>5500</v>
      </c>
      <c r="W4371" s="17" t="n">
        <v>0</v>
      </c>
      <c r="X4371" s="1" t="s">
        <v>3412</v>
      </c>
      <c r="Z4371" s="1" t="str">
        <f aca="false">IF($T4371="","",IFERROR(INDEX('Resumo Grupos'!$AC$3:$AC$200,MATCH($T4371,'Resumo Grupos'!$AB$3:$AB$200,0)),"n/d"))</f>
        <v>Despesa</v>
      </c>
      <c r="AA4371" s="1" t="str">
        <f aca="false">IF($T4371="","",IF(COUNTIF('Resumo Grupos'!$AE$3:$AE$40,$T4371)&gt;0,"NAO","SIM"))</f>
        <v>SIM</v>
      </c>
    </row>
    <row r="4372" customFormat="false" ht="12.75" hidden="false" customHeight="true" outlineLevel="0" collapsed="false">
      <c r="A4372" s="15" t="n">
        <v>3</v>
      </c>
      <c r="B4372" s="16" t="n">
        <v>46147</v>
      </c>
      <c r="C4372" s="16" t="n">
        <v>46327</v>
      </c>
      <c r="D4372" s="15" t="n">
        <v>515</v>
      </c>
      <c r="E4372" s="1" t="s">
        <v>75</v>
      </c>
      <c r="F4372" s="15" t="n">
        <v>34</v>
      </c>
      <c r="G4372" s="1" t="s">
        <v>34</v>
      </c>
      <c r="H4372" s="15" t="n">
        <v>2110405</v>
      </c>
      <c r="I4372" s="1" t="s">
        <v>35</v>
      </c>
      <c r="J4372" s="15" t="n">
        <v>1157461</v>
      </c>
      <c r="L4372" s="15" t="n">
        <v>181615</v>
      </c>
      <c r="M4372" s="1" t="s">
        <v>712</v>
      </c>
      <c r="N4372" s="1" t="s">
        <v>37</v>
      </c>
      <c r="P4372" s="15" t="n">
        <v>101</v>
      </c>
      <c r="Q4372" s="1" t="s">
        <v>59</v>
      </c>
      <c r="R4372" s="1" t="s">
        <v>76</v>
      </c>
      <c r="S4372" s="15" t="n">
        <v>4210508</v>
      </c>
      <c r="T4372" s="1" t="s">
        <v>77</v>
      </c>
      <c r="U4372" s="17" t="n">
        <v>151.61</v>
      </c>
      <c r="W4372" s="17" t="n">
        <v>0</v>
      </c>
      <c r="X4372" s="1" t="s">
        <v>3413</v>
      </c>
      <c r="Z4372" s="1" t="str">
        <f aca="false">IF($T4372="","",IFERROR(INDEX('Resumo Grupos'!$AC$3:$AC$200,MATCH($T4372,'Resumo Grupos'!$AB$3:$AB$200,0)),"n/d"))</f>
        <v>Despesa</v>
      </c>
      <c r="AA4372" s="1" t="str">
        <f aca="false">IF($T4372="","",IF(COUNTIF('Resumo Grupos'!$AE$3:$AE$40,$T4372)&gt;0,"NAO","SIM"))</f>
        <v>SIM</v>
      </c>
    </row>
    <row r="4373" customFormat="false" ht="12.75" hidden="false" customHeight="true" outlineLevel="0" collapsed="false">
      <c r="A4373" s="15" t="n">
        <v>3</v>
      </c>
      <c r="B4373" s="16" t="n">
        <v>46231</v>
      </c>
      <c r="C4373" s="16" t="n">
        <v>46328</v>
      </c>
      <c r="D4373" s="15" t="n">
        <v>49</v>
      </c>
      <c r="E4373" s="1" t="s">
        <v>135</v>
      </c>
      <c r="F4373" s="15" t="n">
        <v>34</v>
      </c>
      <c r="G4373" s="1" t="s">
        <v>34</v>
      </c>
      <c r="H4373" s="15" t="n">
        <v>2110405</v>
      </c>
      <c r="I4373" s="1" t="s">
        <v>35</v>
      </c>
      <c r="J4373" s="15" t="n">
        <v>1464754</v>
      </c>
      <c r="L4373" s="15" t="n">
        <v>227889</v>
      </c>
      <c r="M4373" s="1" t="s">
        <v>412</v>
      </c>
      <c r="N4373" s="1" t="s">
        <v>37</v>
      </c>
      <c r="P4373" s="15" t="n">
        <v>101</v>
      </c>
      <c r="Q4373" s="1" t="s">
        <v>59</v>
      </c>
      <c r="R4373" s="1" t="s">
        <v>136</v>
      </c>
      <c r="S4373" s="15" t="n">
        <v>2110901</v>
      </c>
      <c r="T4373" s="1" t="s">
        <v>137</v>
      </c>
      <c r="U4373" s="17" t="n">
        <v>4000</v>
      </c>
      <c r="W4373" s="17" t="n">
        <v>0</v>
      </c>
      <c r="X4373" s="1" t="s">
        <v>3414</v>
      </c>
      <c r="Z4373" s="1" t="str">
        <f aca="false">IF($T4373="","",IFERROR(INDEX('Resumo Grupos'!$AC$3:$AC$200,MATCH($T4373,'Resumo Grupos'!$AB$3:$AB$200,0)),"n/d"))</f>
        <v>Empréstimo</v>
      </c>
      <c r="AA4373" s="1" t="str">
        <f aca="false">IF($T4373="","",IF(COUNTIF('Resumo Grupos'!$AE$3:$AE$40,$T4373)&gt;0,"NAO","SIM"))</f>
        <v>SIM</v>
      </c>
    </row>
    <row r="4374" customFormat="false" ht="12.75" hidden="false" customHeight="true" outlineLevel="0" collapsed="false">
      <c r="A4374" s="15" t="n">
        <v>3</v>
      </c>
      <c r="B4374" s="16" t="n">
        <v>46295</v>
      </c>
      <c r="C4374" s="16" t="n">
        <v>46328</v>
      </c>
      <c r="D4374" s="15" t="n">
        <v>1636</v>
      </c>
      <c r="E4374" s="1" t="s">
        <v>69</v>
      </c>
      <c r="F4374" s="15" t="n">
        <v>24</v>
      </c>
      <c r="G4374" s="1" t="s">
        <v>47</v>
      </c>
      <c r="H4374" s="15" t="n">
        <v>2110405</v>
      </c>
      <c r="I4374" s="1" t="s">
        <v>35</v>
      </c>
      <c r="J4374" s="15" t="n">
        <v>1815384</v>
      </c>
      <c r="L4374" s="15" t="n">
        <v>32630393</v>
      </c>
      <c r="M4374" s="1" t="s">
        <v>36</v>
      </c>
      <c r="N4374" s="1" t="s">
        <v>37</v>
      </c>
      <c r="P4374" s="15" t="n">
        <v>167</v>
      </c>
      <c r="Q4374" s="1" t="s">
        <v>45</v>
      </c>
      <c r="R4374" s="1" t="s">
        <v>49</v>
      </c>
      <c r="S4374" s="15" t="n">
        <v>1130101</v>
      </c>
      <c r="T4374" s="1" t="s">
        <v>50</v>
      </c>
      <c r="U4374" s="17" t="n">
        <v>368.12</v>
      </c>
      <c r="W4374" s="17" t="n">
        <v>0</v>
      </c>
      <c r="X4374" s="1" t="s">
        <v>3415</v>
      </c>
      <c r="Z4374" s="1" t="str">
        <f aca="false">IF($T4374="","",IFERROR(INDEX('Resumo Grupos'!$AC$3:$AC$200,MATCH($T4374,'Resumo Grupos'!$AB$3:$AB$200,0)),"n/d"))</f>
        <v>Mercadoria</v>
      </c>
      <c r="AA4374" s="1" t="str">
        <f aca="false">IF($T4374="","",IF(COUNTIF('Resumo Grupos'!$AE$3:$AE$40,$T4374)&gt;0,"NAO","SIM"))</f>
        <v>SIM</v>
      </c>
      <c r="AB4374" s="1" t="str">
        <f aca="false">IFERROR(INDEX('Mov Entradas (Rel 10497)'!$L:$L,MATCH(AC4374,'Mov Entradas (Rel 10497)'!$I:$I,0)),"nao encontrado")</f>
        <v>LAMINA WILKINSON CAR</v>
      </c>
      <c r="AC4374" s="1" t="n">
        <v>3263039</v>
      </c>
    </row>
    <row r="4375" customFormat="false" ht="12.75" hidden="false" customHeight="true" outlineLevel="0" collapsed="false">
      <c r="A4375" s="15" t="n">
        <v>3</v>
      </c>
      <c r="B4375" s="16" t="n">
        <v>46231</v>
      </c>
      <c r="C4375" s="16" t="n">
        <v>46328</v>
      </c>
      <c r="D4375" s="15" t="n">
        <v>1778</v>
      </c>
      <c r="E4375" s="1" t="s">
        <v>154</v>
      </c>
      <c r="F4375" s="15" t="n">
        <v>24</v>
      </c>
      <c r="G4375" s="1" t="s">
        <v>47</v>
      </c>
      <c r="H4375" s="15" t="n">
        <v>2110405</v>
      </c>
      <c r="I4375" s="1" t="s">
        <v>35</v>
      </c>
      <c r="J4375" s="15" t="n">
        <v>1464589</v>
      </c>
      <c r="L4375" s="15" t="n">
        <v>227862</v>
      </c>
      <c r="M4375" s="1" t="s">
        <v>339</v>
      </c>
      <c r="N4375" s="1" t="s">
        <v>37</v>
      </c>
      <c r="P4375" s="15" t="n">
        <v>101</v>
      </c>
      <c r="Q4375" s="1" t="s">
        <v>59</v>
      </c>
      <c r="R4375" s="1" t="s">
        <v>105</v>
      </c>
      <c r="S4375" s="15" t="n">
        <v>4210207</v>
      </c>
      <c r="T4375" s="1" t="s">
        <v>155</v>
      </c>
      <c r="U4375" s="17" t="n">
        <v>337.29</v>
      </c>
      <c r="W4375" s="17" t="n">
        <v>0</v>
      </c>
      <c r="X4375" s="1" t="s">
        <v>3416</v>
      </c>
      <c r="Z4375" s="1" t="str">
        <f aca="false">IF($T4375="","",IFERROR(INDEX('Resumo Grupos'!$AC$3:$AC$200,MATCH($T4375,'Resumo Grupos'!$AB$3:$AB$200,0)),"n/d"))</f>
        <v>Despesa</v>
      </c>
      <c r="AA4375" s="1" t="str">
        <f aca="false">IF($T4375="","",IF(COUNTIF('Resumo Grupos'!$AE$3:$AE$40,$T4375)&gt;0,"NAO","SIM"))</f>
        <v>SIM</v>
      </c>
    </row>
    <row r="4376" customFormat="false" ht="12.75" hidden="false" customHeight="true" outlineLevel="0" collapsed="false">
      <c r="A4376" s="15" t="n">
        <v>3</v>
      </c>
      <c r="B4376" s="16" t="n">
        <v>46294</v>
      </c>
      <c r="C4376" s="16" t="n">
        <v>46329</v>
      </c>
      <c r="D4376" s="15" t="n">
        <v>10012</v>
      </c>
      <c r="E4376" s="1" t="s">
        <v>529</v>
      </c>
      <c r="F4376" s="15" t="n">
        <v>24</v>
      </c>
      <c r="G4376" s="1" t="s">
        <v>47</v>
      </c>
      <c r="H4376" s="15" t="n">
        <v>2110405</v>
      </c>
      <c r="I4376" s="1" t="s">
        <v>35</v>
      </c>
      <c r="J4376" s="15" t="n">
        <v>1780321</v>
      </c>
      <c r="L4376" s="15" t="n">
        <v>19732613</v>
      </c>
      <c r="M4376" s="1" t="s">
        <v>36</v>
      </c>
      <c r="N4376" s="1" t="s">
        <v>37</v>
      </c>
      <c r="P4376" s="15" t="n">
        <v>167</v>
      </c>
      <c r="Q4376" s="1" t="s">
        <v>45</v>
      </c>
      <c r="R4376" s="1" t="s">
        <v>49</v>
      </c>
      <c r="S4376" s="15" t="n">
        <v>1130101</v>
      </c>
      <c r="T4376" s="1" t="s">
        <v>50</v>
      </c>
      <c r="U4376" s="17" t="n">
        <v>412.39</v>
      </c>
      <c r="W4376" s="17" t="n">
        <v>0</v>
      </c>
      <c r="X4376" s="1" t="s">
        <v>3417</v>
      </c>
      <c r="Z4376" s="1" t="str">
        <f aca="false">IF($T4376="","",IFERROR(INDEX('Resumo Grupos'!$AC$3:$AC$200,MATCH($T4376,'Resumo Grupos'!$AB$3:$AB$200,0)),"n/d"))</f>
        <v>Mercadoria</v>
      </c>
      <c r="AA4376" s="1" t="str">
        <f aca="false">IF($T4376="","",IF(COUNTIF('Resumo Grupos'!$AE$3:$AE$40,$T4376)&gt;0,"NAO","SIM"))</f>
        <v>SIM</v>
      </c>
    </row>
    <row r="4377" customFormat="false" ht="12.75" hidden="false" customHeight="true" outlineLevel="0" collapsed="false">
      <c r="A4377" s="15" t="n">
        <v>3</v>
      </c>
      <c r="B4377" s="16" t="n">
        <v>46297</v>
      </c>
      <c r="C4377" s="16" t="n">
        <v>46330</v>
      </c>
      <c r="D4377" s="15" t="n">
        <v>1816</v>
      </c>
      <c r="E4377" s="1" t="s">
        <v>701</v>
      </c>
      <c r="F4377" s="15" t="n">
        <v>24</v>
      </c>
      <c r="G4377" s="1" t="s">
        <v>47</v>
      </c>
      <c r="H4377" s="15" t="n">
        <v>2110405</v>
      </c>
      <c r="I4377" s="1" t="s">
        <v>35</v>
      </c>
      <c r="J4377" s="15" t="n">
        <v>1810518</v>
      </c>
      <c r="L4377" s="15" t="n">
        <v>569623</v>
      </c>
      <c r="M4377" s="1" t="s">
        <v>36</v>
      </c>
      <c r="N4377" s="1" t="s">
        <v>37</v>
      </c>
      <c r="P4377" s="15" t="n">
        <v>167</v>
      </c>
      <c r="Q4377" s="1" t="s">
        <v>45</v>
      </c>
      <c r="R4377" s="1" t="s">
        <v>49</v>
      </c>
      <c r="S4377" s="15" t="n">
        <v>1130101</v>
      </c>
      <c r="T4377" s="1" t="s">
        <v>50</v>
      </c>
      <c r="U4377" s="17" t="n">
        <v>1218.03</v>
      </c>
      <c r="W4377" s="17" t="n">
        <v>0</v>
      </c>
      <c r="X4377" s="1" t="s">
        <v>3418</v>
      </c>
      <c r="Z4377" s="1" t="str">
        <f aca="false">IF($T4377="","",IFERROR(INDEX('Resumo Grupos'!$AC$3:$AC$200,MATCH($T4377,'Resumo Grupos'!$AB$3:$AB$200,0)),"n/d"))</f>
        <v>Mercadoria</v>
      </c>
      <c r="AA4377" s="1" t="str">
        <f aca="false">IF($T4377="","",IF(COUNTIF('Resumo Grupos'!$AE$3:$AE$40,$T4377)&gt;0,"NAO","SIM"))</f>
        <v>SIM</v>
      </c>
      <c r="AB4377" s="1" t="str">
        <f aca="false">IFERROR(INDEX('Mov Entradas (Rel 10497)'!$L:$L,MATCH(AC4377,'Mov Entradas (Rel 10497)'!$I:$I,0)),"nao encontrado")</f>
        <v>nao encontrado</v>
      </c>
      <c r="AC4377" s="1" t="n">
        <v>56962</v>
      </c>
    </row>
    <row r="4378" customFormat="false" ht="12.75" hidden="false" customHeight="true" outlineLevel="0" collapsed="false">
      <c r="A4378" s="15" t="n">
        <v>3</v>
      </c>
      <c r="B4378" s="16" t="n">
        <v>46295</v>
      </c>
      <c r="C4378" s="16" t="n">
        <v>46330</v>
      </c>
      <c r="D4378" s="15" t="n">
        <v>10011</v>
      </c>
      <c r="E4378" s="1" t="s">
        <v>355</v>
      </c>
      <c r="F4378" s="15" t="n">
        <v>24</v>
      </c>
      <c r="G4378" s="1" t="s">
        <v>47</v>
      </c>
      <c r="H4378" s="15" t="n">
        <v>2110405</v>
      </c>
      <c r="I4378" s="1" t="s">
        <v>35</v>
      </c>
      <c r="J4378" s="15" t="n">
        <v>1815220</v>
      </c>
      <c r="L4378" s="15" t="n">
        <v>360252</v>
      </c>
      <c r="M4378" s="1" t="s">
        <v>36</v>
      </c>
      <c r="N4378" s="1" t="s">
        <v>37</v>
      </c>
      <c r="P4378" s="15" t="n">
        <v>167</v>
      </c>
      <c r="Q4378" s="1" t="s">
        <v>45</v>
      </c>
      <c r="R4378" s="1" t="s">
        <v>49</v>
      </c>
      <c r="S4378" s="15" t="n">
        <v>1130101</v>
      </c>
      <c r="T4378" s="1" t="s">
        <v>50</v>
      </c>
      <c r="U4378" s="17" t="n">
        <v>267.37</v>
      </c>
      <c r="W4378" s="17" t="n">
        <v>0</v>
      </c>
      <c r="X4378" s="1" t="s">
        <v>3419</v>
      </c>
      <c r="Z4378" s="1" t="str">
        <f aca="false">IF($T4378="","",IFERROR(INDEX('Resumo Grupos'!$AC$3:$AC$200,MATCH($T4378,'Resumo Grupos'!$AB$3:$AB$200,0)),"n/d"))</f>
        <v>Mercadoria</v>
      </c>
      <c r="AA4378" s="1" t="str">
        <f aca="false">IF($T4378="","",IF(COUNTIF('Resumo Grupos'!$AE$3:$AE$40,$T4378)&gt;0,"NAO","SIM"))</f>
        <v>SIM</v>
      </c>
      <c r="AB4378" s="1" t="str">
        <f aca="false">IFERROR(INDEX('Mov Entradas (Rel 10497)'!$L:$L,MATCH(AC4378,'Mov Entradas (Rel 10497)'!$I:$I,0)),"nao encontrado")</f>
        <v>RC GRANPLUS GATO FILH FRG E ARROZ KG</v>
      </c>
      <c r="AC4378" s="1" t="n">
        <v>36025</v>
      </c>
    </row>
    <row r="4379" customFormat="false" ht="12.75" hidden="false" customHeight="true" outlineLevel="0" collapsed="false">
      <c r="A4379" s="15" t="n">
        <v>3</v>
      </c>
      <c r="B4379" s="16" t="n">
        <v>46231</v>
      </c>
      <c r="C4379" s="16" t="n">
        <v>46330</v>
      </c>
      <c r="D4379" s="15" t="n">
        <v>33</v>
      </c>
      <c r="E4379" s="1" t="s">
        <v>98</v>
      </c>
      <c r="F4379" s="15" t="n">
        <v>34</v>
      </c>
      <c r="G4379" s="1" t="s">
        <v>34</v>
      </c>
      <c r="H4379" s="15" t="n">
        <v>2110405</v>
      </c>
      <c r="I4379" s="1" t="s">
        <v>35</v>
      </c>
      <c r="J4379" s="15" t="n">
        <v>1464721</v>
      </c>
      <c r="L4379" s="15" t="n">
        <v>227878</v>
      </c>
      <c r="M4379" s="1" t="s">
        <v>339</v>
      </c>
      <c r="N4379" s="1" t="s">
        <v>37</v>
      </c>
      <c r="P4379" s="15" t="n">
        <v>101</v>
      </c>
      <c r="Q4379" s="1" t="s">
        <v>59</v>
      </c>
      <c r="R4379" s="1" t="s">
        <v>340</v>
      </c>
      <c r="S4379" s="15" t="n">
        <v>2210202</v>
      </c>
      <c r="T4379" s="1" t="s">
        <v>340</v>
      </c>
      <c r="U4379" s="17" t="n">
        <v>1000</v>
      </c>
      <c r="W4379" s="17" t="n">
        <v>0</v>
      </c>
      <c r="X4379" s="1" t="s">
        <v>341</v>
      </c>
      <c r="Z4379" s="1" t="str">
        <f aca="false">IF($T4379="","",IFERROR(INDEX('Resumo Grupos'!$AC$3:$AC$200,MATCH($T4379,'Resumo Grupos'!$AB$3:$AB$200,0)),"n/d"))</f>
        <v>Empréstimo</v>
      </c>
      <c r="AA4379" s="1" t="str">
        <f aca="false">IF($T4379="","",IF(COUNTIF('Resumo Grupos'!$AE$3:$AE$40,$T4379)&gt;0,"NAO","SIM"))</f>
        <v>SIM</v>
      </c>
    </row>
    <row r="4380" customFormat="false" ht="12.75" hidden="false" customHeight="true" outlineLevel="0" collapsed="false">
      <c r="A4380" s="15" t="n">
        <v>3</v>
      </c>
      <c r="B4380" s="16" t="n">
        <v>46234</v>
      </c>
      <c r="C4380" s="16" t="n">
        <v>46330</v>
      </c>
      <c r="D4380" s="15" t="n">
        <v>519</v>
      </c>
      <c r="E4380" s="1" t="s">
        <v>273</v>
      </c>
      <c r="F4380" s="15" t="n">
        <v>34</v>
      </c>
      <c r="G4380" s="1" t="s">
        <v>34</v>
      </c>
      <c r="H4380" s="15" t="n">
        <v>2110405</v>
      </c>
      <c r="I4380" s="1" t="s">
        <v>35</v>
      </c>
      <c r="J4380" s="15" t="n">
        <v>1477410</v>
      </c>
      <c r="L4380" s="15" t="n">
        <v>229713</v>
      </c>
      <c r="M4380" s="1" t="s">
        <v>412</v>
      </c>
      <c r="N4380" s="1" t="s">
        <v>37</v>
      </c>
      <c r="P4380" s="15" t="n">
        <v>101</v>
      </c>
      <c r="Q4380" s="1" t="s">
        <v>59</v>
      </c>
      <c r="R4380" s="1" t="s">
        <v>340</v>
      </c>
      <c r="S4380" s="15" t="n">
        <v>2210203</v>
      </c>
      <c r="T4380" s="1" t="s">
        <v>2113</v>
      </c>
      <c r="U4380" s="17" t="n">
        <v>50000</v>
      </c>
      <c r="W4380" s="17" t="n">
        <v>0</v>
      </c>
      <c r="X4380" s="1" t="s">
        <v>2114</v>
      </c>
      <c r="Z4380" s="1" t="str">
        <f aca="false">IF($T4380="","",IFERROR(INDEX('Resumo Grupos'!$AC$3:$AC$200,MATCH($T4380,'Resumo Grupos'!$AB$3:$AB$200,0)),"n/d"))</f>
        <v>Empréstimo</v>
      </c>
      <c r="AA4380" s="1" t="str">
        <f aca="false">IF($T4380="","",IF(COUNTIF('Resumo Grupos'!$AE$3:$AE$40,$T4380)&gt;0,"NAO","SIM"))</f>
        <v>NAO</v>
      </c>
    </row>
    <row r="4381" customFormat="false" ht="12.75" hidden="false" customHeight="true" outlineLevel="0" collapsed="false">
      <c r="A4381" s="15" t="n">
        <v>3</v>
      </c>
      <c r="B4381" s="16" t="n">
        <v>46300</v>
      </c>
      <c r="C4381" s="16" t="n">
        <v>46331</v>
      </c>
      <c r="D4381" s="15" t="n">
        <v>1768</v>
      </c>
      <c r="E4381" s="1" t="s">
        <v>468</v>
      </c>
      <c r="F4381" s="15" t="n">
        <v>34</v>
      </c>
      <c r="G4381" s="1" t="s">
        <v>34</v>
      </c>
      <c r="H4381" s="15" t="n">
        <v>2110405</v>
      </c>
      <c r="I4381" s="1" t="s">
        <v>35</v>
      </c>
      <c r="J4381" s="15" t="n">
        <v>628297</v>
      </c>
      <c r="L4381" s="15" t="n">
        <v>100146</v>
      </c>
      <c r="M4381" s="1" t="s">
        <v>2184</v>
      </c>
      <c r="N4381" s="1" t="s">
        <v>37</v>
      </c>
      <c r="P4381" s="15" t="n">
        <v>102</v>
      </c>
      <c r="Q4381" s="1" t="s">
        <v>195</v>
      </c>
      <c r="R4381" s="1" t="s">
        <v>105</v>
      </c>
      <c r="S4381" s="15" t="n">
        <v>4210202</v>
      </c>
      <c r="T4381" s="1" t="s">
        <v>470</v>
      </c>
      <c r="U4381" s="17" t="n">
        <v>2431.5</v>
      </c>
      <c r="W4381" s="17" t="n">
        <v>0</v>
      </c>
      <c r="X4381" s="1" t="s">
        <v>471</v>
      </c>
      <c r="Z4381" s="1" t="str">
        <f aca="false">IF($T4381="","",IFERROR(INDEX('Resumo Grupos'!$AC$3:$AC$200,MATCH($T4381,'Resumo Grupos'!$AB$3:$AB$200,0)),"n/d"))</f>
        <v>Despesa</v>
      </c>
      <c r="AA4381" s="1" t="str">
        <f aca="false">IF($T4381="","",IF(COUNTIF('Resumo Grupos'!$AE$3:$AE$40,$T4381)&gt;0,"NAO","SIM"))</f>
        <v>SIM</v>
      </c>
      <c r="AB4381" s="1"/>
      <c r="AC4381" s="1"/>
    </row>
    <row r="4382" customFormat="false" ht="12.75" hidden="false" customHeight="true" outlineLevel="0" collapsed="false">
      <c r="A4382" s="15" t="n">
        <v>3</v>
      </c>
      <c r="B4382" s="16" t="n">
        <v>46231</v>
      </c>
      <c r="C4382" s="16" t="n">
        <v>46331</v>
      </c>
      <c r="D4382" s="15" t="n">
        <v>1040</v>
      </c>
      <c r="E4382" s="1" t="s">
        <v>270</v>
      </c>
      <c r="F4382" s="15" t="n">
        <v>24</v>
      </c>
      <c r="G4382" s="1" t="s">
        <v>47</v>
      </c>
      <c r="H4382" s="15" t="n">
        <v>2110405</v>
      </c>
      <c r="I4382" s="1" t="s">
        <v>35</v>
      </c>
      <c r="J4382" s="15" t="n">
        <v>1464735</v>
      </c>
      <c r="L4382" s="15" t="n">
        <v>227881</v>
      </c>
      <c r="M4382" s="1" t="s">
        <v>339</v>
      </c>
      <c r="N4382" s="1" t="s">
        <v>37</v>
      </c>
      <c r="P4382" s="15" t="n">
        <v>101</v>
      </c>
      <c r="Q4382" s="1" t="s">
        <v>59</v>
      </c>
      <c r="R4382" s="1" t="s">
        <v>105</v>
      </c>
      <c r="S4382" s="15" t="n">
        <v>4210201</v>
      </c>
      <c r="T4382" s="1" t="s">
        <v>271</v>
      </c>
      <c r="U4382" s="17" t="n">
        <v>286</v>
      </c>
      <c r="W4382" s="17" t="n">
        <v>0</v>
      </c>
      <c r="X4382" s="1" t="s">
        <v>1909</v>
      </c>
      <c r="Z4382" s="1" t="str">
        <f aca="false">IF($T4382="","",IFERROR(INDEX('Resumo Grupos'!$AC$3:$AC$200,MATCH($T4382,'Resumo Grupos'!$AB$3:$AB$200,0)),"n/d"))</f>
        <v>Despesa</v>
      </c>
      <c r="AA4382" s="1" t="str">
        <f aca="false">IF($T4382="","",IF(COUNTIF('Resumo Grupos'!$AE$3:$AE$40,$T4382)&gt;0,"NAO","SIM"))</f>
        <v>SIM</v>
      </c>
    </row>
    <row r="4383" customFormat="false" ht="12.75" hidden="false" customHeight="true" outlineLevel="0" collapsed="false">
      <c r="A4383" s="15" t="n">
        <v>3</v>
      </c>
      <c r="B4383" s="16" t="n">
        <v>46300</v>
      </c>
      <c r="C4383" s="16" t="n">
        <v>46331</v>
      </c>
      <c r="D4383" s="15" t="n">
        <v>33</v>
      </c>
      <c r="E4383" s="1" t="s">
        <v>98</v>
      </c>
      <c r="F4383" s="15" t="n">
        <v>34</v>
      </c>
      <c r="G4383" s="1" t="s">
        <v>34</v>
      </c>
      <c r="H4383" s="15" t="n">
        <v>2110405</v>
      </c>
      <c r="I4383" s="1" t="s">
        <v>35</v>
      </c>
      <c r="J4383" s="15" t="n">
        <v>1053887</v>
      </c>
      <c r="L4383" s="15" t="n">
        <v>166257</v>
      </c>
      <c r="M4383" s="1" t="s">
        <v>712</v>
      </c>
      <c r="N4383" s="1" t="s">
        <v>37</v>
      </c>
      <c r="P4383" s="15" t="n">
        <v>101</v>
      </c>
      <c r="Q4383" s="1" t="s">
        <v>59</v>
      </c>
      <c r="R4383" s="1" t="s">
        <v>39</v>
      </c>
      <c r="S4383" s="15" t="n">
        <v>4210301</v>
      </c>
      <c r="T4383" s="1" t="s">
        <v>247</v>
      </c>
      <c r="U4383" s="17" t="n">
        <v>346.52</v>
      </c>
      <c r="W4383" s="17" t="n">
        <v>0</v>
      </c>
      <c r="X4383" s="1" t="s">
        <v>3420</v>
      </c>
      <c r="Z4383" s="1" t="str">
        <f aca="false">IF($T4383="","",IFERROR(INDEX('Resumo Grupos'!$AC$3:$AC$200,MATCH($T4383,'Resumo Grupos'!$AB$3:$AB$200,0)),"n/d"))</f>
        <v>Salários</v>
      </c>
      <c r="AA4383" s="1" t="str">
        <f aca="false">IF($T4383="","",IF(COUNTIF('Resumo Grupos'!$AE$3:$AE$40,$T4383)&gt;0,"NAO","SIM"))</f>
        <v>SIM</v>
      </c>
    </row>
    <row r="4384" customFormat="false" ht="12.75" hidden="false" customHeight="true" outlineLevel="0" collapsed="false">
      <c r="A4384" s="15" t="n">
        <v>3</v>
      </c>
      <c r="B4384" s="16" t="n">
        <v>46224</v>
      </c>
      <c r="C4384" s="16" t="n">
        <v>46334</v>
      </c>
      <c r="D4384" s="15" t="n">
        <v>1929</v>
      </c>
      <c r="E4384" s="1" t="s">
        <v>1897</v>
      </c>
      <c r="F4384" s="15" t="n">
        <v>34</v>
      </c>
      <c r="G4384" s="1" t="s">
        <v>34</v>
      </c>
      <c r="H4384" s="15" t="n">
        <v>2110405</v>
      </c>
      <c r="I4384" s="1" t="s">
        <v>35</v>
      </c>
      <c r="J4384" s="15" t="n">
        <v>1428753</v>
      </c>
      <c r="L4384" s="15" t="n">
        <v>222996</v>
      </c>
      <c r="M4384" s="1" t="s">
        <v>412</v>
      </c>
      <c r="N4384" s="1" t="s">
        <v>37</v>
      </c>
      <c r="P4384" s="15" t="n">
        <v>101</v>
      </c>
      <c r="Q4384" s="1" t="s">
        <v>59</v>
      </c>
      <c r="R4384" s="1" t="s">
        <v>76</v>
      </c>
      <c r="S4384" s="15" t="n">
        <v>4210504</v>
      </c>
      <c r="T4384" s="1" t="s">
        <v>146</v>
      </c>
      <c r="U4384" s="17" t="n">
        <v>420</v>
      </c>
      <c r="W4384" s="17" t="n">
        <v>0</v>
      </c>
      <c r="X4384" s="1" t="s">
        <v>1898</v>
      </c>
      <c r="Z4384" s="1" t="str">
        <f aca="false">IF($T4384="","",IFERROR(INDEX('Resumo Grupos'!$AC$3:$AC$200,MATCH($T4384,'Resumo Grupos'!$AB$3:$AB$200,0)),"n/d"))</f>
        <v>Despesa</v>
      </c>
      <c r="AA4384" s="1" t="str">
        <f aca="false">IF($T4384="","",IF(COUNTIF('Resumo Grupos'!$AE$3:$AE$40,$T4384)&gt;0,"NAO","SIM"))</f>
        <v>SIM</v>
      </c>
    </row>
    <row r="4385" customFormat="false" ht="12.75" hidden="false" customHeight="true" outlineLevel="0" collapsed="false">
      <c r="A4385" s="15" t="n">
        <v>3</v>
      </c>
      <c r="B4385" s="16" t="n">
        <v>46224</v>
      </c>
      <c r="C4385" s="16" t="n">
        <v>46334</v>
      </c>
      <c r="D4385" s="15" t="n">
        <v>514</v>
      </c>
      <c r="E4385" s="1" t="s">
        <v>103</v>
      </c>
      <c r="F4385" s="15" t="n">
        <v>34</v>
      </c>
      <c r="G4385" s="1" t="s">
        <v>34</v>
      </c>
      <c r="H4385" s="15" t="n">
        <v>2110405</v>
      </c>
      <c r="I4385" s="1" t="s">
        <v>35</v>
      </c>
      <c r="J4385" s="15" t="n">
        <v>1428727</v>
      </c>
      <c r="L4385" s="15" t="n">
        <v>222994</v>
      </c>
      <c r="M4385" s="1" t="s">
        <v>412</v>
      </c>
      <c r="N4385" s="1" t="s">
        <v>37</v>
      </c>
      <c r="P4385" s="15" t="n">
        <v>101</v>
      </c>
      <c r="Q4385" s="1" t="s">
        <v>59</v>
      </c>
      <c r="R4385" s="1" t="s">
        <v>76</v>
      </c>
      <c r="S4385" s="15" t="n">
        <v>4210504</v>
      </c>
      <c r="T4385" s="1" t="s">
        <v>146</v>
      </c>
      <c r="U4385" s="17" t="n">
        <v>358</v>
      </c>
      <c r="W4385" s="17" t="n">
        <v>0</v>
      </c>
      <c r="X4385" s="1" t="s">
        <v>2301</v>
      </c>
      <c r="Z4385" s="1" t="str">
        <f aca="false">IF($T4385="","",IFERROR(INDEX('Resumo Grupos'!$AC$3:$AC$200,MATCH($T4385,'Resumo Grupos'!$AB$3:$AB$200,0)),"n/d"))</f>
        <v>Despesa</v>
      </c>
      <c r="AA4385" s="1" t="str">
        <f aca="false">IF($T4385="","",IF(COUNTIF('Resumo Grupos'!$AE$3:$AE$40,$T4385)&gt;0,"NAO","SIM"))</f>
        <v>SIM</v>
      </c>
    </row>
    <row r="4386" customFormat="false" ht="12.75" hidden="false" customHeight="true" outlineLevel="0" collapsed="false">
      <c r="A4386" s="15" t="n">
        <v>3</v>
      </c>
      <c r="B4386" s="16" t="n">
        <v>46231</v>
      </c>
      <c r="C4386" s="16" t="n">
        <v>46336</v>
      </c>
      <c r="D4386" s="15" t="n">
        <v>1028</v>
      </c>
      <c r="E4386" s="1" t="s">
        <v>427</v>
      </c>
      <c r="F4386" s="15" t="n">
        <v>34</v>
      </c>
      <c r="G4386" s="1" t="s">
        <v>34</v>
      </c>
      <c r="H4386" s="15" t="n">
        <v>2110405</v>
      </c>
      <c r="I4386" s="1" t="s">
        <v>35</v>
      </c>
      <c r="J4386" s="15" t="n">
        <v>1464677</v>
      </c>
      <c r="L4386" s="15" t="n">
        <v>227872</v>
      </c>
      <c r="M4386" s="1" t="s">
        <v>201</v>
      </c>
      <c r="N4386" s="1" t="s">
        <v>37</v>
      </c>
      <c r="P4386" s="15" t="n">
        <v>101</v>
      </c>
      <c r="Q4386" s="1" t="s">
        <v>59</v>
      </c>
      <c r="R4386" s="1" t="s">
        <v>53</v>
      </c>
      <c r="S4386" s="15" t="n">
        <v>4210111</v>
      </c>
      <c r="T4386" s="1" t="s">
        <v>428</v>
      </c>
      <c r="U4386" s="17" t="n">
        <v>5500</v>
      </c>
      <c r="W4386" s="17" t="n">
        <v>0</v>
      </c>
      <c r="X4386" s="1" t="s">
        <v>3288</v>
      </c>
      <c r="Z4386" s="1" t="str">
        <f aca="false">IF($T4386="","",IFERROR(INDEX('Resumo Grupos'!$AC$3:$AC$200,MATCH($T4386,'Resumo Grupos'!$AB$3:$AB$200,0)),"n/d"))</f>
        <v>Despesa</v>
      </c>
      <c r="AA4386" s="1" t="str">
        <f aca="false">IF($T4386="","",IF(COUNTIF('Resumo Grupos'!$AE$3:$AE$40,$T4386)&gt;0,"NAO","SIM"))</f>
        <v>SIM</v>
      </c>
    </row>
    <row r="4387" customFormat="false" ht="12.75" hidden="false" customHeight="true" outlineLevel="0" collapsed="false">
      <c r="A4387" s="15" t="n">
        <v>3</v>
      </c>
      <c r="B4387" s="16" t="n">
        <v>46291</v>
      </c>
      <c r="C4387" s="16" t="n">
        <v>46336</v>
      </c>
      <c r="D4387" s="15" t="n">
        <v>957</v>
      </c>
      <c r="E4387" s="1" t="s">
        <v>934</v>
      </c>
      <c r="F4387" s="15" t="n">
        <v>24</v>
      </c>
      <c r="G4387" s="1" t="s">
        <v>47</v>
      </c>
      <c r="H4387" s="15" t="n">
        <v>2110405</v>
      </c>
      <c r="I4387" s="1" t="s">
        <v>35</v>
      </c>
      <c r="J4387" s="15" t="n">
        <v>1768626</v>
      </c>
      <c r="L4387" s="15" t="n">
        <v>224453</v>
      </c>
      <c r="M4387" s="1" t="s">
        <v>36</v>
      </c>
      <c r="N4387" s="1" t="s">
        <v>37</v>
      </c>
      <c r="P4387" s="15" t="n">
        <v>167</v>
      </c>
      <c r="Q4387" s="1" t="s">
        <v>45</v>
      </c>
      <c r="R4387" s="1" t="s">
        <v>49</v>
      </c>
      <c r="S4387" s="15" t="n">
        <v>1130101</v>
      </c>
      <c r="T4387" s="1" t="s">
        <v>50</v>
      </c>
      <c r="U4387" s="17" t="n">
        <v>1104.83</v>
      </c>
      <c r="W4387" s="17" t="n">
        <v>0</v>
      </c>
      <c r="X4387" s="1" t="s">
        <v>3421</v>
      </c>
      <c r="Z4387" s="1" t="str">
        <f aca="false">IF($T4387="","",IFERROR(INDEX('Resumo Grupos'!$AC$3:$AC$200,MATCH($T4387,'Resumo Grupos'!$AB$3:$AB$200,0)),"n/d"))</f>
        <v>Mercadoria</v>
      </c>
      <c r="AA4387" s="1" t="str">
        <f aca="false">IF($T4387="","",IF(COUNTIF('Resumo Grupos'!$AE$3:$AE$40,$T4387)&gt;0,"NAO","SIM"))</f>
        <v>SIM</v>
      </c>
      <c r="AB4387" s="1" t="str">
        <f aca="false">IFERROR(INDEX('Mov Entradas (Rel 10497)'!$L:$L,MATCH(AC4387,'Mov Entradas (Rel 10497)'!$I:$I,0)),"nao encontrado")</f>
        <v>PEDIGREE AD CARNE FRANGO CEREIAS KG</v>
      </c>
      <c r="AC4387" s="1" t="n">
        <v>22445</v>
      </c>
    </row>
    <row r="4388" customFormat="false" ht="12.75" hidden="false" customHeight="true" outlineLevel="0" collapsed="false">
      <c r="A4388" s="15" t="n">
        <v>3</v>
      </c>
      <c r="B4388" s="16" t="n">
        <v>46211</v>
      </c>
      <c r="C4388" s="16" t="n">
        <v>46336</v>
      </c>
      <c r="D4388" s="15" t="n">
        <v>33</v>
      </c>
      <c r="E4388" s="1" t="s">
        <v>98</v>
      </c>
      <c r="F4388" s="15" t="n">
        <v>34</v>
      </c>
      <c r="G4388" s="1" t="s">
        <v>34</v>
      </c>
      <c r="H4388" s="15" t="n">
        <v>2110405</v>
      </c>
      <c r="I4388" s="1" t="s">
        <v>35</v>
      </c>
      <c r="J4388" s="15" t="n">
        <v>1370731</v>
      </c>
      <c r="L4388" s="15" t="n">
        <v>213889</v>
      </c>
      <c r="M4388" s="1" t="s">
        <v>469</v>
      </c>
      <c r="N4388" s="1" t="s">
        <v>37</v>
      </c>
      <c r="P4388" s="15" t="n">
        <v>101</v>
      </c>
      <c r="Q4388" s="1" t="s">
        <v>59</v>
      </c>
      <c r="R4388" s="1" t="s">
        <v>105</v>
      </c>
      <c r="S4388" s="15" t="n">
        <v>4210222</v>
      </c>
      <c r="T4388" s="1" t="s">
        <v>1461</v>
      </c>
      <c r="U4388" s="17" t="n">
        <v>666.67</v>
      </c>
      <c r="W4388" s="17" t="n">
        <v>0</v>
      </c>
      <c r="X4388" s="1" t="s">
        <v>1462</v>
      </c>
      <c r="Z4388" s="1" t="str">
        <f aca="false">IF($T4388="","",IFERROR(INDEX('Resumo Grupos'!$AC$3:$AC$200,MATCH($T4388,'Resumo Grupos'!$AB$3:$AB$200,0)),"n/d"))</f>
        <v>Despesa</v>
      </c>
      <c r="AA4388" s="1" t="str">
        <f aca="false">IF($T4388="","",IF(COUNTIF('Resumo Grupos'!$AE$3:$AE$40,$T4388)&gt;0,"NAO","SIM"))</f>
        <v>SIM</v>
      </c>
    </row>
    <row r="4389" customFormat="false" ht="12.75" hidden="false" customHeight="true" outlineLevel="0" collapsed="false">
      <c r="A4389" s="15" t="n">
        <v>3</v>
      </c>
      <c r="B4389" s="16" t="n">
        <v>46244</v>
      </c>
      <c r="C4389" s="16" t="n">
        <v>46336</v>
      </c>
      <c r="D4389" s="15" t="n">
        <v>33</v>
      </c>
      <c r="E4389" s="1" t="s">
        <v>98</v>
      </c>
      <c r="F4389" s="15" t="n">
        <v>34</v>
      </c>
      <c r="G4389" s="1" t="s">
        <v>34</v>
      </c>
      <c r="H4389" s="15" t="n">
        <v>2110405</v>
      </c>
      <c r="I4389" s="1" t="s">
        <v>35</v>
      </c>
      <c r="J4389" s="15" t="n">
        <v>1530150</v>
      </c>
      <c r="L4389" s="15" t="n">
        <v>237338</v>
      </c>
      <c r="M4389" s="1" t="s">
        <v>36</v>
      </c>
      <c r="N4389" s="1" t="s">
        <v>37</v>
      </c>
      <c r="P4389" s="15" t="n">
        <v>101</v>
      </c>
      <c r="Q4389" s="1" t="s">
        <v>59</v>
      </c>
      <c r="R4389" s="1" t="s">
        <v>39</v>
      </c>
      <c r="S4389" s="15" t="n">
        <v>4210301</v>
      </c>
      <c r="T4389" s="1" t="s">
        <v>247</v>
      </c>
      <c r="U4389" s="17" t="n">
        <v>329.09</v>
      </c>
      <c r="W4389" s="17" t="n">
        <v>0</v>
      </c>
      <c r="X4389" s="1" t="s">
        <v>411</v>
      </c>
      <c r="Z4389" s="1" t="str">
        <f aca="false">IF($T4389="","",IFERROR(INDEX('Resumo Grupos'!$AC$3:$AC$200,MATCH($T4389,'Resumo Grupos'!$AB$3:$AB$200,0)),"n/d"))</f>
        <v>Salários</v>
      </c>
      <c r="AA4389" s="1" t="str">
        <f aca="false">IF($T4389="","",IF(COUNTIF('Resumo Grupos'!$AE$3:$AE$40,$T4389)&gt;0,"NAO","SIM"))</f>
        <v>SIM</v>
      </c>
    </row>
    <row r="4390" customFormat="false" ht="12.75" hidden="false" customHeight="true" outlineLevel="0" collapsed="false">
      <c r="A4390" s="15" t="n">
        <v>3</v>
      </c>
      <c r="B4390" s="16" t="n">
        <v>46234</v>
      </c>
      <c r="C4390" s="16" t="n">
        <v>46336</v>
      </c>
      <c r="D4390" s="15" t="n">
        <v>815</v>
      </c>
      <c r="E4390" s="1" t="s">
        <v>434</v>
      </c>
      <c r="F4390" s="15" t="n">
        <v>34</v>
      </c>
      <c r="G4390" s="1" t="s">
        <v>34</v>
      </c>
      <c r="H4390" s="15" t="n">
        <v>2110405</v>
      </c>
      <c r="I4390" s="1" t="s">
        <v>35</v>
      </c>
      <c r="J4390" s="15" t="n">
        <v>1477448</v>
      </c>
      <c r="L4390" s="15" t="n">
        <v>229731</v>
      </c>
      <c r="M4390" s="1" t="s">
        <v>412</v>
      </c>
      <c r="N4390" s="1" t="s">
        <v>37</v>
      </c>
      <c r="P4390" s="15" t="n">
        <v>101</v>
      </c>
      <c r="Q4390" s="1" t="s">
        <v>59</v>
      </c>
      <c r="R4390" s="1" t="s">
        <v>340</v>
      </c>
      <c r="S4390" s="15" t="n">
        <v>2210203</v>
      </c>
      <c r="T4390" s="1" t="s">
        <v>2113</v>
      </c>
      <c r="U4390" s="17" t="n">
        <v>75000</v>
      </c>
      <c r="W4390" s="17" t="n">
        <v>0</v>
      </c>
      <c r="X4390" s="1" t="s">
        <v>2115</v>
      </c>
      <c r="Z4390" s="1" t="str">
        <f aca="false">IF($T4390="","",IFERROR(INDEX('Resumo Grupos'!$AC$3:$AC$200,MATCH($T4390,'Resumo Grupos'!$AB$3:$AB$200,0)),"n/d"))</f>
        <v>Empréstimo</v>
      </c>
      <c r="AA4390" s="1" t="str">
        <f aca="false">IF($T4390="","",IF(COUNTIF('Resumo Grupos'!$AE$3:$AE$40,$T4390)&gt;0,"NAO","SIM"))</f>
        <v>NAO</v>
      </c>
    </row>
    <row r="4391" customFormat="false" ht="12.75" hidden="false" customHeight="true" outlineLevel="0" collapsed="false">
      <c r="A4391" s="15" t="n">
        <v>3</v>
      </c>
      <c r="B4391" s="16" t="n">
        <v>46122</v>
      </c>
      <c r="C4391" s="16" t="n">
        <v>46336</v>
      </c>
      <c r="D4391" s="15" t="n">
        <v>815</v>
      </c>
      <c r="E4391" s="1" t="s">
        <v>434</v>
      </c>
      <c r="F4391" s="15" t="n">
        <v>34</v>
      </c>
      <c r="G4391" s="1" t="s">
        <v>34</v>
      </c>
      <c r="H4391" s="15" t="n">
        <v>2110405</v>
      </c>
      <c r="I4391" s="1" t="s">
        <v>35</v>
      </c>
      <c r="J4391" s="15" t="n">
        <v>793794</v>
      </c>
      <c r="L4391" s="15" t="n">
        <v>100326</v>
      </c>
      <c r="M4391" s="1" t="s">
        <v>1530</v>
      </c>
      <c r="N4391" s="1" t="s">
        <v>37</v>
      </c>
      <c r="P4391" s="15" t="n">
        <v>101</v>
      </c>
      <c r="Q4391" s="1" t="s">
        <v>59</v>
      </c>
      <c r="R4391" s="1" t="s">
        <v>136</v>
      </c>
      <c r="S4391" s="15" t="n">
        <v>2110901</v>
      </c>
      <c r="T4391" s="1" t="s">
        <v>137</v>
      </c>
      <c r="U4391" s="17" t="n">
        <v>1500</v>
      </c>
      <c r="W4391" s="17" t="n">
        <v>0</v>
      </c>
      <c r="X4391" s="1" t="s">
        <v>435</v>
      </c>
      <c r="Z4391" s="1" t="str">
        <f aca="false">IF($T4391="","",IFERROR(INDEX('Resumo Grupos'!$AC$3:$AC$200,MATCH($T4391,'Resumo Grupos'!$AB$3:$AB$200,0)),"n/d"))</f>
        <v>Empréstimo</v>
      </c>
      <c r="AA4391" s="1" t="str">
        <f aca="false">IF($T4391="","",IF(COUNTIF('Resumo Grupos'!$AE$3:$AE$40,$T4391)&gt;0,"NAO","SIM"))</f>
        <v>SIM</v>
      </c>
      <c r="AB4391" s="1"/>
      <c r="AC4391" s="1"/>
    </row>
    <row r="4392" customFormat="false" ht="12.75" hidden="false" customHeight="true" outlineLevel="0" collapsed="false">
      <c r="A4392" s="15" t="n">
        <v>3</v>
      </c>
      <c r="B4392" s="16" t="n">
        <v>46279</v>
      </c>
      <c r="C4392" s="16" t="n">
        <v>46339</v>
      </c>
      <c r="D4392" s="15" t="n">
        <v>1706</v>
      </c>
      <c r="E4392" s="1" t="s">
        <v>46</v>
      </c>
      <c r="F4392" s="15" t="n">
        <v>24</v>
      </c>
      <c r="G4392" s="1" t="s">
        <v>47</v>
      </c>
      <c r="H4392" s="15" t="n">
        <v>2110405</v>
      </c>
      <c r="I4392" s="1" t="s">
        <v>35</v>
      </c>
      <c r="J4392" s="15" t="n">
        <v>1715502</v>
      </c>
      <c r="L4392" s="15" t="n">
        <v>2075821</v>
      </c>
      <c r="M4392" s="1" t="s">
        <v>36</v>
      </c>
      <c r="N4392" s="1" t="s">
        <v>37</v>
      </c>
      <c r="P4392" s="15" t="n">
        <v>167</v>
      </c>
      <c r="Q4392" s="1" t="s">
        <v>45</v>
      </c>
      <c r="R4392" s="1" t="s">
        <v>49</v>
      </c>
      <c r="S4392" s="15" t="n">
        <v>1130101</v>
      </c>
      <c r="T4392" s="1" t="s">
        <v>50</v>
      </c>
      <c r="U4392" s="17" t="n">
        <v>1625.06</v>
      </c>
      <c r="W4392" s="17" t="n">
        <v>0</v>
      </c>
      <c r="X4392" s="1" t="s">
        <v>3422</v>
      </c>
      <c r="Z4392" s="1" t="str">
        <f aca="false">IF($T4392="","",IFERROR(INDEX('Resumo Grupos'!$AC$3:$AC$200,MATCH($T4392,'Resumo Grupos'!$AB$3:$AB$200,0)),"n/d"))</f>
        <v>Mercadoria</v>
      </c>
      <c r="AA4392" s="1" t="str">
        <f aca="false">IF($T4392="","",IF(COUNTIF('Resumo Grupos'!$AE$3:$AE$40,$T4392)&gt;0,"NAO","SIM"))</f>
        <v>SIM</v>
      </c>
      <c r="AB4392" s="1" t="str">
        <f aca="false">IFERROR(INDEX('Mov Entradas (Rel 10497)'!$L:$L,MATCH(AC4392,'Mov Entradas (Rel 10497)'!$I:$I,0)),"nao encontrado")</f>
        <v>PANETONE CHOCOLATE PARATI 400G</v>
      </c>
      <c r="AC4392" s="1" t="n">
        <v>207582</v>
      </c>
    </row>
    <row r="4393" customFormat="false" ht="12.75" hidden="false" customHeight="true" outlineLevel="0" collapsed="false">
      <c r="A4393" s="15" t="n">
        <v>3</v>
      </c>
      <c r="B4393" s="16" t="n">
        <v>46254</v>
      </c>
      <c r="C4393" s="16" t="n">
        <v>46339</v>
      </c>
      <c r="D4393" s="15" t="n">
        <v>33</v>
      </c>
      <c r="E4393" s="1" t="s">
        <v>98</v>
      </c>
      <c r="F4393" s="15" t="n">
        <v>34</v>
      </c>
      <c r="G4393" s="1" t="s">
        <v>34</v>
      </c>
      <c r="H4393" s="15" t="n">
        <v>2110405</v>
      </c>
      <c r="I4393" s="1" t="s">
        <v>35</v>
      </c>
      <c r="J4393" s="15" t="n">
        <v>1577431</v>
      </c>
      <c r="L4393" s="15" t="n">
        <v>243698</v>
      </c>
      <c r="M4393" s="1" t="s">
        <v>36</v>
      </c>
      <c r="N4393" s="1" t="s">
        <v>37</v>
      </c>
      <c r="P4393" s="15" t="n">
        <v>101</v>
      </c>
      <c r="Q4393" s="1" t="s">
        <v>59</v>
      </c>
      <c r="R4393" s="1" t="s">
        <v>105</v>
      </c>
      <c r="S4393" s="15" t="n">
        <v>4210222</v>
      </c>
      <c r="T4393" s="1" t="s">
        <v>1461</v>
      </c>
      <c r="U4393" s="17" t="n">
        <v>522.5</v>
      </c>
      <c r="W4393" s="17" t="n">
        <v>0</v>
      </c>
      <c r="X4393" s="1" t="s">
        <v>3423</v>
      </c>
      <c r="Z4393" s="1" t="str">
        <f aca="false">IF($T4393="","",IFERROR(INDEX('Resumo Grupos'!$AC$3:$AC$200,MATCH($T4393,'Resumo Grupos'!$AB$3:$AB$200,0)),"n/d"))</f>
        <v>Despesa</v>
      </c>
      <c r="AA4393" s="1" t="str">
        <f aca="false">IF($T4393="","",IF(COUNTIF('Resumo Grupos'!$AE$3:$AE$40,$T4393)&gt;0,"NAO","SIM"))</f>
        <v>SIM</v>
      </c>
      <c r="AB4393" s="1"/>
      <c r="AC4393" s="1"/>
    </row>
    <row r="4394" customFormat="false" ht="12.75" hidden="false" customHeight="true" outlineLevel="0" collapsed="false">
      <c r="A4394" s="15" t="n">
        <v>3</v>
      </c>
      <c r="B4394" s="16" t="n">
        <v>46295</v>
      </c>
      <c r="C4394" s="16" t="n">
        <v>46340</v>
      </c>
      <c r="D4394" s="15" t="n">
        <v>10011</v>
      </c>
      <c r="E4394" s="1" t="s">
        <v>355</v>
      </c>
      <c r="F4394" s="15" t="n">
        <v>24</v>
      </c>
      <c r="G4394" s="1" t="s">
        <v>47</v>
      </c>
      <c r="H4394" s="15" t="n">
        <v>2110405</v>
      </c>
      <c r="I4394" s="1" t="s">
        <v>35</v>
      </c>
      <c r="J4394" s="15" t="n">
        <v>1815233</v>
      </c>
      <c r="L4394" s="15" t="n">
        <v>360253</v>
      </c>
      <c r="M4394" s="1" t="s">
        <v>36</v>
      </c>
      <c r="N4394" s="1" t="s">
        <v>37</v>
      </c>
      <c r="P4394" s="15" t="n">
        <v>167</v>
      </c>
      <c r="Q4394" s="1" t="s">
        <v>45</v>
      </c>
      <c r="R4394" s="1" t="s">
        <v>49</v>
      </c>
      <c r="S4394" s="15" t="n">
        <v>1130101</v>
      </c>
      <c r="T4394" s="1" t="s">
        <v>50</v>
      </c>
      <c r="U4394" s="17" t="n">
        <v>567.37</v>
      </c>
      <c r="W4394" s="17" t="n">
        <v>0</v>
      </c>
      <c r="X4394" s="1" t="s">
        <v>3424</v>
      </c>
      <c r="Z4394" s="1" t="str">
        <f aca="false">IF($T4394="","",IFERROR(INDEX('Resumo Grupos'!$AC$3:$AC$200,MATCH($T4394,'Resumo Grupos'!$AB$3:$AB$200,0)),"n/d"))</f>
        <v>Mercadoria</v>
      </c>
      <c r="AA4394" s="1" t="str">
        <f aca="false">IF($T4394="","",IF(COUNTIF('Resumo Grupos'!$AE$3:$AE$40,$T4394)&gt;0,"NAO","SIM"))</f>
        <v>SIM</v>
      </c>
      <c r="AB4394" s="1" t="str">
        <f aca="false">IFERROR(INDEX('Mov Entradas (Rel 10497)'!$L:$L,MATCH(AC4394,'Mov Entradas (Rel 10497)'!$I:$I,0)),"nao encontrado")</f>
        <v>RC GRANPLUS GATO FILH FRG E ARROZ KG</v>
      </c>
      <c r="AC4394" s="1" t="n">
        <v>36025</v>
      </c>
    </row>
    <row r="4395" customFormat="false" ht="12.75" hidden="false" customHeight="true" outlineLevel="0" collapsed="false">
      <c r="A4395" s="15" t="n">
        <v>3</v>
      </c>
      <c r="B4395" s="16" t="n">
        <v>46097</v>
      </c>
      <c r="C4395" s="16" t="n">
        <v>46341</v>
      </c>
      <c r="D4395" s="15" t="n">
        <v>1867</v>
      </c>
      <c r="E4395" s="1" t="s">
        <v>556</v>
      </c>
      <c r="F4395" s="15" t="n">
        <v>24</v>
      </c>
      <c r="G4395" s="1" t="s">
        <v>47</v>
      </c>
      <c r="H4395" s="15" t="n">
        <v>2110405</v>
      </c>
      <c r="I4395" s="1" t="s">
        <v>35</v>
      </c>
      <c r="J4395" s="15" t="n">
        <v>809440</v>
      </c>
      <c r="L4395" s="15" t="n">
        <v>777006512</v>
      </c>
      <c r="M4395" s="1" t="s">
        <v>1482</v>
      </c>
      <c r="N4395" s="1" t="s">
        <v>37</v>
      </c>
      <c r="P4395" s="15" t="n">
        <v>101</v>
      </c>
      <c r="Q4395" s="1" t="s">
        <v>59</v>
      </c>
      <c r="R4395" s="1" t="s">
        <v>557</v>
      </c>
      <c r="S4395" s="15" t="n">
        <v>4210401</v>
      </c>
      <c r="T4395" s="1" t="s">
        <v>558</v>
      </c>
      <c r="U4395" s="17" t="n">
        <v>225.2</v>
      </c>
      <c r="W4395" s="17" t="n">
        <v>0</v>
      </c>
      <c r="X4395" s="1" t="s">
        <v>3425</v>
      </c>
      <c r="Z4395" s="1" t="str">
        <f aca="false">IF($T4395="","",IFERROR(INDEX('Resumo Grupos'!$AC$3:$AC$200,MATCH($T4395,'Resumo Grupos'!$AB$3:$AB$200,0)),"n/d"))</f>
        <v>Impostos</v>
      </c>
      <c r="AA4395" s="1" t="str">
        <f aca="false">IF($T4395="","",IF(COUNTIF('Resumo Grupos'!$AE$3:$AE$40,$T4395)&gt;0,"NAO","SIM"))</f>
        <v>SIM</v>
      </c>
    </row>
    <row r="4396" customFormat="false" ht="12.75" hidden="false" customHeight="true" outlineLevel="0" collapsed="false">
      <c r="A4396" s="15" t="n">
        <v>3</v>
      </c>
      <c r="B4396" s="16" t="n">
        <v>46231</v>
      </c>
      <c r="C4396" s="16" t="n">
        <v>46341</v>
      </c>
      <c r="D4396" s="15" t="n">
        <v>1893</v>
      </c>
      <c r="E4396" s="1" t="s">
        <v>571</v>
      </c>
      <c r="F4396" s="15" t="n">
        <v>34</v>
      </c>
      <c r="G4396" s="1" t="s">
        <v>34</v>
      </c>
      <c r="H4396" s="15" t="n">
        <v>2110405</v>
      </c>
      <c r="I4396" s="1" t="s">
        <v>35</v>
      </c>
      <c r="J4396" s="15" t="n">
        <v>1464910</v>
      </c>
      <c r="L4396" s="15" t="n">
        <v>227905</v>
      </c>
      <c r="M4396" s="1" t="s">
        <v>412</v>
      </c>
      <c r="N4396" s="1" t="s">
        <v>37</v>
      </c>
      <c r="P4396" s="15" t="n">
        <v>101</v>
      </c>
      <c r="Q4396" s="1" t="s">
        <v>59</v>
      </c>
      <c r="R4396" s="1" t="s">
        <v>39</v>
      </c>
      <c r="S4396" s="15" t="n">
        <v>4210315</v>
      </c>
      <c r="T4396" s="1" t="s">
        <v>549</v>
      </c>
      <c r="U4396" s="17" t="n">
        <v>177.65</v>
      </c>
      <c r="W4396" s="17" t="n">
        <v>0</v>
      </c>
      <c r="X4396" s="1" t="s">
        <v>2140</v>
      </c>
      <c r="Z4396" s="1" t="str">
        <f aca="false">IF($T4396="","",IFERROR(INDEX('Resumo Grupos'!$AC$3:$AC$200,MATCH($T4396,'Resumo Grupos'!$AB$3:$AB$200,0)),"n/d"))</f>
        <v>Despesa</v>
      </c>
      <c r="AA4396" s="1" t="str">
        <f aca="false">IF($T4396="","",IF(COUNTIF('Resumo Grupos'!$AE$3:$AE$40,$T4396)&gt;0,"NAO","SIM"))</f>
        <v>SIM</v>
      </c>
    </row>
    <row r="4397" customFormat="false" ht="12.75" hidden="false" customHeight="true" outlineLevel="0" collapsed="false">
      <c r="A4397" s="15" t="n">
        <v>3</v>
      </c>
      <c r="B4397" s="16" t="n">
        <v>46224</v>
      </c>
      <c r="C4397" s="16" t="n">
        <v>46343</v>
      </c>
      <c r="D4397" s="15" t="n">
        <v>16</v>
      </c>
      <c r="E4397" s="1" t="s">
        <v>273</v>
      </c>
      <c r="F4397" s="15" t="n">
        <v>34</v>
      </c>
      <c r="G4397" s="1" t="s">
        <v>34</v>
      </c>
      <c r="H4397" s="15" t="n">
        <v>2110405</v>
      </c>
      <c r="I4397" s="1" t="s">
        <v>35</v>
      </c>
      <c r="J4397" s="15" t="n">
        <v>1428695</v>
      </c>
      <c r="L4397" s="15" t="n">
        <v>222991</v>
      </c>
      <c r="M4397" s="1" t="s">
        <v>412</v>
      </c>
      <c r="N4397" s="1" t="s">
        <v>37</v>
      </c>
      <c r="P4397" s="15" t="n">
        <v>101</v>
      </c>
      <c r="Q4397" s="1" t="s">
        <v>59</v>
      </c>
      <c r="R4397" s="1" t="s">
        <v>340</v>
      </c>
      <c r="S4397" s="15" t="n">
        <v>2210202</v>
      </c>
      <c r="T4397" s="1" t="s">
        <v>340</v>
      </c>
      <c r="U4397" s="17" t="n">
        <v>3000</v>
      </c>
      <c r="W4397" s="17" t="n">
        <v>0</v>
      </c>
      <c r="X4397" s="1" t="s">
        <v>3426</v>
      </c>
      <c r="Z4397" s="1" t="str">
        <f aca="false">IF($T4397="","",IFERROR(INDEX('Resumo Grupos'!$AC$3:$AC$200,MATCH($T4397,'Resumo Grupos'!$AB$3:$AB$200,0)),"n/d"))</f>
        <v>Empréstimo</v>
      </c>
      <c r="AA4397" s="1" t="str">
        <f aca="false">IF($T4397="","",IF(COUNTIF('Resumo Grupos'!$AE$3:$AE$40,$T4397)&gt;0,"NAO","SIM"))</f>
        <v>SIM</v>
      </c>
    </row>
    <row r="4398" customFormat="false" ht="12.75" hidden="false" customHeight="true" outlineLevel="0" collapsed="false">
      <c r="A4398" s="15" t="n">
        <v>3</v>
      </c>
      <c r="B4398" s="16" t="n">
        <v>45950</v>
      </c>
      <c r="C4398" s="16" t="n">
        <v>46344</v>
      </c>
      <c r="D4398" s="15" t="n">
        <v>515</v>
      </c>
      <c r="E4398" s="1" t="s">
        <v>75</v>
      </c>
      <c r="F4398" s="15" t="n">
        <v>34</v>
      </c>
      <c r="G4398" s="1" t="s">
        <v>34</v>
      </c>
      <c r="H4398" s="15" t="n">
        <v>2110405</v>
      </c>
      <c r="I4398" s="1" t="s">
        <v>35</v>
      </c>
      <c r="J4398" s="15" t="n">
        <v>546000</v>
      </c>
      <c r="L4398" s="15" t="n">
        <v>85577</v>
      </c>
      <c r="M4398" s="1" t="s">
        <v>3427</v>
      </c>
      <c r="N4398" s="1" t="s">
        <v>37</v>
      </c>
      <c r="P4398" s="15" t="n">
        <v>101</v>
      </c>
      <c r="Q4398" s="1" t="s">
        <v>59</v>
      </c>
      <c r="R4398" s="1" t="s">
        <v>105</v>
      </c>
      <c r="S4398" s="15" t="n">
        <v>4210210</v>
      </c>
      <c r="T4398" s="1" t="s">
        <v>106</v>
      </c>
      <c r="U4398" s="17" t="n">
        <v>45.73</v>
      </c>
      <c r="W4398" s="17" t="n">
        <v>0</v>
      </c>
      <c r="X4398" s="1"/>
      <c r="Z4398" s="1" t="str">
        <f aca="false">IF($T4398="","",IFERROR(INDEX('Resumo Grupos'!$AC$3:$AC$200,MATCH($T4398,'Resumo Grupos'!$AB$3:$AB$200,0)),"n/d"))</f>
        <v>Despesa</v>
      </c>
      <c r="AA4398" s="1" t="str">
        <f aca="false">IF($T4398="","",IF(COUNTIF('Resumo Grupos'!$AE$3:$AE$40,$T4398)&gt;0,"NAO","SIM"))</f>
        <v>SIM</v>
      </c>
    </row>
    <row r="4399" customFormat="false" ht="12.75" hidden="false" customHeight="true" outlineLevel="0" collapsed="false">
      <c r="A4399" s="15" t="n">
        <v>3</v>
      </c>
      <c r="B4399" s="16" t="n">
        <v>46009</v>
      </c>
      <c r="C4399" s="16" t="n">
        <v>46344</v>
      </c>
      <c r="D4399" s="15" t="n">
        <v>515</v>
      </c>
      <c r="E4399" s="1" t="s">
        <v>75</v>
      </c>
      <c r="F4399" s="15" t="n">
        <v>34</v>
      </c>
      <c r="G4399" s="1" t="s">
        <v>34</v>
      </c>
      <c r="H4399" s="15" t="n">
        <v>2110405</v>
      </c>
      <c r="I4399" s="1" t="s">
        <v>35</v>
      </c>
      <c r="J4399" s="15" t="n">
        <v>818253</v>
      </c>
      <c r="L4399" s="15" t="n">
        <v>129421</v>
      </c>
      <c r="M4399" s="1" t="s">
        <v>2874</v>
      </c>
      <c r="N4399" s="1" t="s">
        <v>37</v>
      </c>
      <c r="P4399" s="15" t="n">
        <v>102</v>
      </c>
      <c r="Q4399" s="1" t="s">
        <v>195</v>
      </c>
      <c r="R4399" s="1" t="s">
        <v>136</v>
      </c>
      <c r="S4399" s="15" t="n">
        <v>2110901</v>
      </c>
      <c r="T4399" s="1" t="s">
        <v>137</v>
      </c>
      <c r="U4399" s="17" t="n">
        <v>2090.82</v>
      </c>
      <c r="W4399" s="17" t="n">
        <v>0</v>
      </c>
      <c r="X4399" s="1" t="s">
        <v>3428</v>
      </c>
      <c r="Z4399" s="1" t="str">
        <f aca="false">IF($T4399="","",IFERROR(INDEX('Resumo Grupos'!$AC$3:$AC$200,MATCH($T4399,'Resumo Grupos'!$AB$3:$AB$200,0)),"n/d"))</f>
        <v>Empréstimo</v>
      </c>
      <c r="AA4399" s="1" t="str">
        <f aca="false">IF($T4399="","",IF(COUNTIF('Resumo Grupos'!$AE$3:$AE$40,$T4399)&gt;0,"NAO","SIM"))</f>
        <v>SIM</v>
      </c>
    </row>
    <row r="4400" customFormat="false" ht="12.75" hidden="false" customHeight="true" outlineLevel="0" collapsed="false">
      <c r="A4400" s="15" t="n">
        <v>3</v>
      </c>
      <c r="B4400" s="16" t="n">
        <v>46290</v>
      </c>
      <c r="C4400" s="16" t="n">
        <v>46344</v>
      </c>
      <c r="D4400" s="15" t="n">
        <v>1611</v>
      </c>
      <c r="E4400" s="1" t="s">
        <v>591</v>
      </c>
      <c r="F4400" s="15" t="n">
        <v>24</v>
      </c>
      <c r="G4400" s="1" t="s">
        <v>47</v>
      </c>
      <c r="H4400" s="15" t="n">
        <v>2110405</v>
      </c>
      <c r="I4400" s="1" t="s">
        <v>35</v>
      </c>
      <c r="J4400" s="15" t="n">
        <v>1774995</v>
      </c>
      <c r="L4400" s="15" t="n">
        <v>195891337</v>
      </c>
      <c r="M4400" s="1" t="s">
        <v>36</v>
      </c>
      <c r="N4400" s="1" t="s">
        <v>37</v>
      </c>
      <c r="P4400" s="15" t="n">
        <v>167</v>
      </c>
      <c r="Q4400" s="1" t="s">
        <v>45</v>
      </c>
      <c r="R4400" s="1" t="s">
        <v>49</v>
      </c>
      <c r="S4400" s="15" t="n">
        <v>1130101</v>
      </c>
      <c r="T4400" s="1" t="s">
        <v>50</v>
      </c>
      <c r="U4400" s="17" t="n">
        <v>328.15</v>
      </c>
      <c r="W4400" s="17" t="n">
        <v>0</v>
      </c>
      <c r="X4400" s="1" t="s">
        <v>3429</v>
      </c>
      <c r="Z4400" s="1" t="str">
        <f aca="false">IF($T4400="","",IFERROR(INDEX('Resumo Grupos'!$AC$3:$AC$200,MATCH($T4400,'Resumo Grupos'!$AB$3:$AB$200,0)),"n/d"))</f>
        <v>Mercadoria</v>
      </c>
      <c r="AA4400" s="1" t="str">
        <f aca="false">IF($T4400="","",IF(COUNTIF('Resumo Grupos'!$AE$3:$AE$40,$T4400)&gt;0,"NAO","SIM"))</f>
        <v>SIM</v>
      </c>
      <c r="AB4400" s="1" t="str">
        <f aca="false">IFERROR(INDEX('Mov Entradas (Rel 10497)'!$L:$L,MATCH(AC4400,'Mov Entradas (Rel 10497)'!$I:$I,0)),"nao encontrado")</f>
        <v>nao encontrado</v>
      </c>
      <c r="AC4400" s="1" t="n">
        <v>2680</v>
      </c>
    </row>
    <row r="4401" customFormat="false" ht="12.75" hidden="false" customHeight="true" outlineLevel="0" collapsed="false">
      <c r="A4401" s="15" t="n">
        <v>3</v>
      </c>
      <c r="B4401" s="16" t="n">
        <v>46206</v>
      </c>
      <c r="C4401" s="16" t="n">
        <v>46344</v>
      </c>
      <c r="D4401" s="15" t="n">
        <v>33</v>
      </c>
      <c r="E4401" s="1" t="s">
        <v>98</v>
      </c>
      <c r="F4401" s="15" t="n">
        <v>34</v>
      </c>
      <c r="G4401" s="1" t="s">
        <v>34</v>
      </c>
      <c r="H4401" s="15" t="n">
        <v>2110405</v>
      </c>
      <c r="I4401" s="1" t="s">
        <v>35</v>
      </c>
      <c r="J4401" s="15" t="n">
        <v>1345342</v>
      </c>
      <c r="L4401" s="15" t="n">
        <v>210000</v>
      </c>
      <c r="M4401" s="1" t="s">
        <v>469</v>
      </c>
      <c r="N4401" s="1" t="s">
        <v>37</v>
      </c>
      <c r="P4401" s="15" t="n">
        <v>101</v>
      </c>
      <c r="Q4401" s="1" t="s">
        <v>59</v>
      </c>
      <c r="R4401" s="1" t="s">
        <v>105</v>
      </c>
      <c r="S4401" s="15" t="n">
        <v>4210203</v>
      </c>
      <c r="T4401" s="1" t="s">
        <v>1055</v>
      </c>
      <c r="U4401" s="17" t="n">
        <v>373.79</v>
      </c>
      <c r="W4401" s="17" t="n">
        <v>0</v>
      </c>
      <c r="X4401" s="1" t="s">
        <v>3356</v>
      </c>
      <c r="Z4401" s="1" t="str">
        <f aca="false">IF($T4401="","",IFERROR(INDEX('Resumo Grupos'!$AC$3:$AC$200,MATCH($T4401,'Resumo Grupos'!$AB$3:$AB$200,0)),"n/d"))</f>
        <v>Despesa</v>
      </c>
      <c r="AA4401" s="1" t="str">
        <f aca="false">IF($T4401="","",IF(COUNTIF('Resumo Grupos'!$AE$3:$AE$40,$T4401)&gt;0,"NAO","SIM"))</f>
        <v>SIM</v>
      </c>
    </row>
    <row r="4402" customFormat="false" ht="12.75" hidden="false" customHeight="true" outlineLevel="0" collapsed="false">
      <c r="A4402" s="15" t="n">
        <v>3</v>
      </c>
      <c r="B4402" s="16" t="n">
        <v>46231</v>
      </c>
      <c r="C4402" s="16" t="n">
        <v>46346</v>
      </c>
      <c r="D4402" s="15" t="n">
        <v>10028</v>
      </c>
      <c r="E4402" s="1" t="s">
        <v>748</v>
      </c>
      <c r="F4402" s="15" t="n">
        <v>24</v>
      </c>
      <c r="G4402" s="1" t="s">
        <v>47</v>
      </c>
      <c r="H4402" s="15" t="n">
        <v>2110405</v>
      </c>
      <c r="I4402" s="1" t="s">
        <v>35</v>
      </c>
      <c r="J4402" s="15" t="n">
        <v>1464619</v>
      </c>
      <c r="L4402" s="15" t="n">
        <v>227869</v>
      </c>
      <c r="M4402" s="1" t="s">
        <v>412</v>
      </c>
      <c r="N4402" s="1" t="s">
        <v>37</v>
      </c>
      <c r="P4402" s="15" t="n">
        <v>101</v>
      </c>
      <c r="Q4402" s="1" t="s">
        <v>59</v>
      </c>
      <c r="R4402" s="1" t="s">
        <v>39</v>
      </c>
      <c r="S4402" s="15" t="n">
        <v>4210315</v>
      </c>
      <c r="T4402" s="1" t="s">
        <v>549</v>
      </c>
      <c r="U4402" s="17" t="n">
        <v>595.9</v>
      </c>
      <c r="W4402" s="17" t="n">
        <v>0</v>
      </c>
      <c r="X4402" s="1" t="s">
        <v>749</v>
      </c>
      <c r="Z4402" s="1" t="str">
        <f aca="false">IF($T4402="","",IFERROR(INDEX('Resumo Grupos'!$AC$3:$AC$200,MATCH($T4402,'Resumo Grupos'!$AB$3:$AB$200,0)),"n/d"))</f>
        <v>Despesa</v>
      </c>
      <c r="AA4402" s="1" t="str">
        <f aca="false">IF($T4402="","",IF(COUNTIF('Resumo Grupos'!$AE$3:$AE$40,$T4402)&gt;0,"NAO","SIM"))</f>
        <v>SIM</v>
      </c>
    </row>
    <row r="4403" customFormat="false" ht="12.75" hidden="false" customHeight="true" outlineLevel="0" collapsed="false">
      <c r="A4403" s="15" t="n">
        <v>3</v>
      </c>
      <c r="B4403" s="16" t="n">
        <v>46223</v>
      </c>
      <c r="C4403" s="16" t="n">
        <v>46346</v>
      </c>
      <c r="D4403" s="15" t="n">
        <v>17</v>
      </c>
      <c r="E4403" s="1" t="s">
        <v>1718</v>
      </c>
      <c r="F4403" s="15" t="n">
        <v>34</v>
      </c>
      <c r="G4403" s="1" t="s">
        <v>34</v>
      </c>
      <c r="H4403" s="15" t="n">
        <v>2110405</v>
      </c>
      <c r="I4403" s="1" t="s">
        <v>35</v>
      </c>
      <c r="J4403" s="15" t="n">
        <v>1464473</v>
      </c>
      <c r="L4403" s="15" t="n">
        <v>227845</v>
      </c>
      <c r="M4403" s="1" t="s">
        <v>469</v>
      </c>
      <c r="N4403" s="1" t="s">
        <v>37</v>
      </c>
      <c r="P4403" s="15" t="n">
        <v>101</v>
      </c>
      <c r="Q4403" s="1" t="s">
        <v>59</v>
      </c>
      <c r="R4403" s="1" t="s">
        <v>300</v>
      </c>
      <c r="S4403" s="15" t="n">
        <v>4220199</v>
      </c>
      <c r="T4403" s="1" t="s">
        <v>301</v>
      </c>
      <c r="U4403" s="17" t="n">
        <v>2600</v>
      </c>
      <c r="W4403" s="17" t="n">
        <v>0</v>
      </c>
      <c r="X4403" s="1" t="s">
        <v>1719</v>
      </c>
      <c r="Z4403" s="1" t="str">
        <f aca="false">IF($T4403="","",IFERROR(INDEX('Resumo Grupos'!$AC$3:$AC$200,MATCH($T4403,'Resumo Grupos'!$AB$3:$AB$200,0)),"n/d"))</f>
        <v>Pagamentos outros não operacionais</v>
      </c>
      <c r="AA4403" s="1" t="str">
        <f aca="false">IF($T4403="","",IF(COUNTIF('Resumo Grupos'!$AE$3:$AE$40,$T4403)&gt;0,"NAO","SIM"))</f>
        <v>SIM</v>
      </c>
    </row>
    <row r="4404" customFormat="false" ht="12.75" hidden="false" customHeight="true" outlineLevel="0" collapsed="false">
      <c r="A4404" s="15" t="n">
        <v>3</v>
      </c>
      <c r="B4404" s="16" t="n">
        <v>46300</v>
      </c>
      <c r="C4404" s="16" t="n">
        <v>46346</v>
      </c>
      <c r="D4404" s="15" t="n">
        <v>33</v>
      </c>
      <c r="E4404" s="1" t="s">
        <v>98</v>
      </c>
      <c r="F4404" s="15" t="n">
        <v>34</v>
      </c>
      <c r="G4404" s="1" t="s">
        <v>34</v>
      </c>
      <c r="H4404" s="15" t="n">
        <v>2110405</v>
      </c>
      <c r="I4404" s="1" t="s">
        <v>35</v>
      </c>
      <c r="J4404" s="15" t="n">
        <v>1424252</v>
      </c>
      <c r="L4404" s="15" t="n">
        <v>222229</v>
      </c>
      <c r="M4404" s="1" t="s">
        <v>469</v>
      </c>
      <c r="N4404" s="1" t="s">
        <v>37</v>
      </c>
      <c r="P4404" s="15" t="n">
        <v>101</v>
      </c>
      <c r="Q4404" s="1" t="s">
        <v>59</v>
      </c>
      <c r="R4404" s="1" t="s">
        <v>53</v>
      </c>
      <c r="S4404" s="15" t="n">
        <v>4210107</v>
      </c>
      <c r="T4404" s="1" t="s">
        <v>708</v>
      </c>
      <c r="U4404" s="17" t="n">
        <v>122</v>
      </c>
      <c r="W4404" s="17" t="n">
        <v>0</v>
      </c>
      <c r="X4404" s="1" t="s">
        <v>3430</v>
      </c>
      <c r="Z4404" s="1" t="str">
        <f aca="false">IF($T4404="","",IFERROR(INDEX('Resumo Grupos'!$AC$3:$AC$200,MATCH($T4404,'Resumo Grupos'!$AB$3:$AB$200,0)),"n/d"))</f>
        <v>Despesa</v>
      </c>
      <c r="AA4404" s="1" t="str">
        <f aca="false">IF($T4404="","",IF(COUNTIF('Resumo Grupos'!$AE$3:$AE$40,$T4404)&gt;0,"NAO","SIM"))</f>
        <v>SIM</v>
      </c>
    </row>
    <row r="4405" customFormat="false" ht="12.75" hidden="false" customHeight="true" outlineLevel="0" collapsed="false">
      <c r="A4405" s="15" t="n">
        <v>3</v>
      </c>
      <c r="B4405" s="16" t="n">
        <v>46011</v>
      </c>
      <c r="C4405" s="16" t="n">
        <v>46346</v>
      </c>
      <c r="D4405" s="15" t="n">
        <v>514</v>
      </c>
      <c r="E4405" s="1" t="s">
        <v>103</v>
      </c>
      <c r="F4405" s="15" t="n">
        <v>34</v>
      </c>
      <c r="G4405" s="1" t="s">
        <v>34</v>
      </c>
      <c r="H4405" s="15" t="n">
        <v>2110405</v>
      </c>
      <c r="I4405" s="1" t="s">
        <v>35</v>
      </c>
      <c r="J4405" s="15" t="n">
        <v>695960</v>
      </c>
      <c r="L4405" s="15" t="n">
        <v>3</v>
      </c>
      <c r="M4405" s="1" t="s">
        <v>3353</v>
      </c>
      <c r="N4405" s="1" t="s">
        <v>37</v>
      </c>
      <c r="P4405" s="15" t="n">
        <v>101</v>
      </c>
      <c r="Q4405" s="1" t="s">
        <v>59</v>
      </c>
      <c r="R4405" s="1" t="s">
        <v>105</v>
      </c>
      <c r="S4405" s="15" t="n">
        <v>4210210</v>
      </c>
      <c r="T4405" s="1" t="s">
        <v>106</v>
      </c>
      <c r="U4405" s="17" t="n">
        <v>807.37</v>
      </c>
      <c r="W4405" s="17" t="n">
        <v>0</v>
      </c>
      <c r="X4405" s="1" t="s">
        <v>3431</v>
      </c>
      <c r="Z4405" s="1" t="str">
        <f aca="false">IF($T4405="","",IFERROR(INDEX('Resumo Grupos'!$AC$3:$AC$200,MATCH($T4405,'Resumo Grupos'!$AB$3:$AB$200,0)),"n/d"))</f>
        <v>Despesa</v>
      </c>
      <c r="AA4405" s="1" t="str">
        <f aca="false">IF($T4405="","",IF(COUNTIF('Resumo Grupos'!$AE$3:$AE$40,$T4405)&gt;0,"NAO","SIM"))</f>
        <v>SIM</v>
      </c>
    </row>
    <row r="4406" customFormat="false" ht="12.75" hidden="false" customHeight="true" outlineLevel="0" collapsed="false">
      <c r="A4406" s="15" t="n">
        <v>3</v>
      </c>
      <c r="B4406" s="16" t="n">
        <v>46224</v>
      </c>
      <c r="C4406" s="16" t="n">
        <v>46348</v>
      </c>
      <c r="D4406" s="15" t="n">
        <v>1929</v>
      </c>
      <c r="E4406" s="1" t="s">
        <v>1897</v>
      </c>
      <c r="F4406" s="15" t="n">
        <v>34</v>
      </c>
      <c r="G4406" s="1" t="s">
        <v>34</v>
      </c>
      <c r="H4406" s="15" t="n">
        <v>2110405</v>
      </c>
      <c r="I4406" s="1" t="s">
        <v>35</v>
      </c>
      <c r="J4406" s="15" t="n">
        <v>1428714</v>
      </c>
      <c r="L4406" s="15" t="n">
        <v>222992</v>
      </c>
      <c r="M4406" s="1" t="s">
        <v>412</v>
      </c>
      <c r="N4406" s="1" t="s">
        <v>37</v>
      </c>
      <c r="P4406" s="15" t="n">
        <v>101</v>
      </c>
      <c r="Q4406" s="1" t="s">
        <v>59</v>
      </c>
      <c r="R4406" s="1" t="s">
        <v>105</v>
      </c>
      <c r="S4406" s="15" t="n">
        <v>4210299</v>
      </c>
      <c r="T4406" s="1" t="s">
        <v>1411</v>
      </c>
      <c r="U4406" s="17" t="n">
        <v>95.43</v>
      </c>
      <c r="W4406" s="17" t="n">
        <v>0</v>
      </c>
      <c r="X4406" s="1" t="s">
        <v>2280</v>
      </c>
      <c r="Z4406" s="1" t="str">
        <f aca="false">IF($T4406="","",IFERROR(INDEX('Resumo Grupos'!$AC$3:$AC$200,MATCH($T4406,'Resumo Grupos'!$AB$3:$AB$200,0)),"n/d"))</f>
        <v>Despesa</v>
      </c>
      <c r="AA4406" s="1" t="str">
        <f aca="false">IF($T4406="","",IF(COUNTIF('Resumo Grupos'!$AE$3:$AE$40,$T4406)&gt;0,"NAO","SIM"))</f>
        <v>SIM</v>
      </c>
    </row>
    <row r="4407" customFormat="false" ht="12.75" hidden="false" customHeight="true" outlineLevel="0" collapsed="false">
      <c r="A4407" s="15" t="n">
        <v>3</v>
      </c>
      <c r="B4407" s="16" t="n">
        <v>46224</v>
      </c>
      <c r="C4407" s="16" t="n">
        <v>46348</v>
      </c>
      <c r="D4407" s="15" t="n">
        <v>1929</v>
      </c>
      <c r="E4407" s="1" t="s">
        <v>1897</v>
      </c>
      <c r="F4407" s="15" t="n">
        <v>34</v>
      </c>
      <c r="G4407" s="1" t="s">
        <v>34</v>
      </c>
      <c r="H4407" s="15" t="n">
        <v>2110405</v>
      </c>
      <c r="I4407" s="1" t="s">
        <v>35</v>
      </c>
      <c r="J4407" s="15" t="n">
        <v>1428721</v>
      </c>
      <c r="L4407" s="15" t="n">
        <v>222993</v>
      </c>
      <c r="M4407" s="1" t="s">
        <v>412</v>
      </c>
      <c r="N4407" s="1" t="s">
        <v>37</v>
      </c>
      <c r="P4407" s="15" t="n">
        <v>101</v>
      </c>
      <c r="Q4407" s="1" t="s">
        <v>59</v>
      </c>
      <c r="R4407" s="1" t="s">
        <v>105</v>
      </c>
      <c r="S4407" s="15" t="n">
        <v>4210299</v>
      </c>
      <c r="T4407" s="1" t="s">
        <v>1411</v>
      </c>
      <c r="U4407" s="17" t="n">
        <v>102.37</v>
      </c>
      <c r="W4407" s="17" t="n">
        <v>0</v>
      </c>
      <c r="X4407" s="1" t="s">
        <v>2281</v>
      </c>
      <c r="Z4407" s="1" t="str">
        <f aca="false">IF($T4407="","",IFERROR(INDEX('Resumo Grupos'!$AC$3:$AC$200,MATCH($T4407,'Resumo Grupos'!$AB$3:$AB$200,0)),"n/d"))</f>
        <v>Despesa</v>
      </c>
      <c r="AA4407" s="1" t="str">
        <f aca="false">IF($T4407="","",IF(COUNTIF('Resumo Grupos'!$AE$3:$AE$40,$T4407)&gt;0,"NAO","SIM"))</f>
        <v>SIM</v>
      </c>
    </row>
    <row r="4408" customFormat="false" ht="12.75" hidden="false" customHeight="true" outlineLevel="0" collapsed="false">
      <c r="A4408" s="15" t="n">
        <v>3</v>
      </c>
      <c r="B4408" s="16" t="n">
        <v>46224</v>
      </c>
      <c r="C4408" s="16" t="n">
        <v>46348</v>
      </c>
      <c r="D4408" s="15" t="n">
        <v>1000036</v>
      </c>
      <c r="E4408" s="1" t="s">
        <v>2297</v>
      </c>
      <c r="F4408" s="15" t="n">
        <v>34</v>
      </c>
      <c r="G4408" s="1" t="s">
        <v>34</v>
      </c>
      <c r="H4408" s="15" t="n">
        <v>2110405</v>
      </c>
      <c r="I4408" s="1" t="s">
        <v>35</v>
      </c>
      <c r="J4408" s="15" t="n">
        <v>1428747</v>
      </c>
      <c r="L4408" s="15" t="n">
        <v>222995</v>
      </c>
      <c r="M4408" s="1" t="s">
        <v>412</v>
      </c>
      <c r="N4408" s="1" t="s">
        <v>37</v>
      </c>
      <c r="P4408" s="15" t="n">
        <v>101</v>
      </c>
      <c r="Q4408" s="1" t="s">
        <v>59</v>
      </c>
      <c r="R4408" s="1" t="s">
        <v>105</v>
      </c>
      <c r="S4408" s="15" t="n">
        <v>4210299</v>
      </c>
      <c r="T4408" s="1" t="s">
        <v>1411</v>
      </c>
      <c r="U4408" s="17" t="n">
        <v>2929.65</v>
      </c>
      <c r="W4408" s="17" t="n">
        <v>0</v>
      </c>
      <c r="X4408" s="1" t="s">
        <v>2298</v>
      </c>
      <c r="Z4408" s="1" t="str">
        <f aca="false">IF($T4408="","",IFERROR(INDEX('Resumo Grupos'!$AC$3:$AC$200,MATCH($T4408,'Resumo Grupos'!$AB$3:$AB$200,0)),"n/d"))</f>
        <v>Despesa</v>
      </c>
      <c r="AA4408" s="1" t="str">
        <f aca="false">IF($T4408="","",IF(COUNTIF('Resumo Grupos'!$AE$3:$AE$40,$T4408)&gt;0,"NAO","SIM"))</f>
        <v>SIM</v>
      </c>
    </row>
    <row r="4409" customFormat="false" ht="12.75" hidden="false" customHeight="true" outlineLevel="0" collapsed="false">
      <c r="A4409" s="15" t="n">
        <v>3</v>
      </c>
      <c r="B4409" s="16" t="n">
        <v>46044</v>
      </c>
      <c r="C4409" s="16" t="n">
        <v>46348</v>
      </c>
      <c r="D4409" s="15" t="n">
        <v>514</v>
      </c>
      <c r="E4409" s="1" t="s">
        <v>103</v>
      </c>
      <c r="F4409" s="15" t="n">
        <v>34</v>
      </c>
      <c r="G4409" s="1" t="s">
        <v>34</v>
      </c>
      <c r="H4409" s="15" t="n">
        <v>2110405</v>
      </c>
      <c r="I4409" s="1" t="s">
        <v>35</v>
      </c>
      <c r="J4409" s="15" t="n">
        <v>1306220</v>
      </c>
      <c r="L4409" s="15" t="n">
        <v>203991</v>
      </c>
      <c r="M4409" s="1" t="s">
        <v>2874</v>
      </c>
      <c r="N4409" s="1" t="s">
        <v>37</v>
      </c>
      <c r="P4409" s="15" t="n">
        <v>101</v>
      </c>
      <c r="Q4409" s="1" t="s">
        <v>59</v>
      </c>
      <c r="R4409" s="1" t="s">
        <v>136</v>
      </c>
      <c r="S4409" s="15" t="n">
        <v>2110901</v>
      </c>
      <c r="T4409" s="1" t="s">
        <v>137</v>
      </c>
      <c r="U4409" s="17" t="n">
        <v>6601.19</v>
      </c>
      <c r="W4409" s="17" t="n">
        <v>0</v>
      </c>
      <c r="X4409" s="1" t="s">
        <v>3432</v>
      </c>
      <c r="Z4409" s="1" t="str">
        <f aca="false">IF($T4409="","",IFERROR(INDEX('Resumo Grupos'!$AC$3:$AC$200,MATCH($T4409,'Resumo Grupos'!$AB$3:$AB$200,0)),"n/d"))</f>
        <v>Empréstimo</v>
      </c>
      <c r="AA4409" s="1" t="str">
        <f aca="false">IF($T4409="","",IF(COUNTIF('Resumo Grupos'!$AE$3:$AE$40,$T4409)&gt;0,"NAO","SIM"))</f>
        <v>SIM</v>
      </c>
    </row>
    <row r="4410" customFormat="false" ht="12.75" hidden="false" customHeight="true" outlineLevel="0" collapsed="false">
      <c r="A4410" s="15" t="n">
        <v>3</v>
      </c>
      <c r="B4410" s="16" t="n">
        <v>46296</v>
      </c>
      <c r="C4410" s="16" t="n">
        <v>46351</v>
      </c>
      <c r="D4410" s="15" t="n">
        <v>875</v>
      </c>
      <c r="E4410" s="1" t="s">
        <v>798</v>
      </c>
      <c r="F4410" s="15" t="n">
        <v>59</v>
      </c>
      <c r="G4410" s="1" t="s">
        <v>1647</v>
      </c>
      <c r="H4410" s="15" t="n">
        <v>2110405</v>
      </c>
      <c r="I4410" s="1" t="s">
        <v>35</v>
      </c>
      <c r="J4410" s="15" t="n">
        <v>1788945</v>
      </c>
      <c r="L4410" s="15" t="n">
        <v>19872</v>
      </c>
      <c r="M4410" s="1" t="s">
        <v>36</v>
      </c>
      <c r="N4410" s="1" t="s">
        <v>37</v>
      </c>
      <c r="P4410" s="15" t="n">
        <v>167</v>
      </c>
      <c r="Q4410" s="1" t="s">
        <v>45</v>
      </c>
      <c r="R4410" s="1" t="s">
        <v>49</v>
      </c>
      <c r="S4410" s="15" t="n">
        <v>1130101</v>
      </c>
      <c r="T4410" s="1" t="s">
        <v>50</v>
      </c>
      <c r="U4410" s="17" t="n">
        <v>1009.5</v>
      </c>
      <c r="W4410" s="17" t="n">
        <v>0</v>
      </c>
      <c r="X4410" s="1" t="s">
        <v>3433</v>
      </c>
      <c r="Z4410" s="1" t="str">
        <f aca="false">IF($T4410="","",IFERROR(INDEX('Resumo Grupos'!$AC$3:$AC$200,MATCH($T4410,'Resumo Grupos'!$AB$3:$AB$200,0)),"n/d"))</f>
        <v>Mercadoria</v>
      </c>
      <c r="AA4410" s="1" t="str">
        <f aca="false">IF($T4410="","",IF(COUNTIF('Resumo Grupos'!$AE$3:$AE$40,$T4410)&gt;0,"NAO","SIM"))</f>
        <v>SIM</v>
      </c>
      <c r="AB4410" s="1" t="str">
        <f aca="false">IFERROR(INDEX('Mov Entradas (Rel 10497)'!$L:$L,MATCH(AC4410,'Mov Entradas (Rel 10497)'!$I:$I,0)),"nao encontrado")</f>
        <v>FITA LED</v>
      </c>
      <c r="AC4410" s="1" t="n">
        <v>1987</v>
      </c>
    </row>
    <row r="4411" customFormat="false" ht="12.75" hidden="false" customHeight="true" outlineLevel="0" collapsed="false">
      <c r="A4411" s="15" t="n">
        <v>3</v>
      </c>
      <c r="B4411" s="16" t="n">
        <v>46237</v>
      </c>
      <c r="C4411" s="16" t="n">
        <v>46351</v>
      </c>
      <c r="D4411" s="15" t="n">
        <v>10101</v>
      </c>
      <c r="E4411" s="1" t="s">
        <v>2344</v>
      </c>
      <c r="F4411" s="15" t="n">
        <v>59</v>
      </c>
      <c r="G4411" s="1" t="s">
        <v>1647</v>
      </c>
      <c r="H4411" s="15" t="n">
        <v>2110405</v>
      </c>
      <c r="I4411" s="1" t="s">
        <v>35</v>
      </c>
      <c r="J4411" s="15" t="n">
        <v>1498501</v>
      </c>
      <c r="L4411" s="15" t="n">
        <v>232744</v>
      </c>
      <c r="M4411" s="1" t="s">
        <v>36</v>
      </c>
      <c r="N4411" s="1" t="s">
        <v>37</v>
      </c>
      <c r="P4411" s="15" t="n">
        <v>167</v>
      </c>
      <c r="Q4411" s="1" t="s">
        <v>45</v>
      </c>
      <c r="R4411" s="1" t="s">
        <v>105</v>
      </c>
      <c r="S4411" s="15" t="n">
        <v>4210227</v>
      </c>
      <c r="T4411" s="1" t="s">
        <v>113</v>
      </c>
      <c r="U4411" s="17" t="n">
        <v>256.8</v>
      </c>
      <c r="W4411" s="17" t="n">
        <v>0</v>
      </c>
      <c r="X4411" s="1" t="s">
        <v>3434</v>
      </c>
      <c r="Z4411" s="1" t="str">
        <f aca="false">IF($T4411="","",IFERROR(INDEX('Resumo Grupos'!$AC$3:$AC$200,MATCH($T4411,'Resumo Grupos'!$AB$3:$AB$200,0)),"n/d"))</f>
        <v>Despesa</v>
      </c>
      <c r="AA4411" s="1" t="str">
        <f aca="false">IF($T4411="","",IF(COUNTIF('Resumo Grupos'!$AE$3:$AE$40,$T4411)&gt;0,"NAO","SIM"))</f>
        <v>SIM</v>
      </c>
      <c r="AB4411" s="1" t="str">
        <f aca="false">IFERROR(INDEX('Mov Entradas (Rel 10497)'!$L:$L,MATCH(AC4411,'Mov Entradas (Rel 10497)'!$I:$I,0)),"nao encontrado")</f>
        <v>SMARTPHONE MOTOROLA G06 4/128GB AZ</v>
      </c>
      <c r="AC4411" s="1" t="n">
        <v>259616</v>
      </c>
    </row>
    <row r="4412" customFormat="false" ht="12.75" hidden="false" customHeight="true" outlineLevel="0" collapsed="false">
      <c r="A4412" s="15" t="n">
        <v>3</v>
      </c>
      <c r="B4412" s="16" t="n">
        <v>46296</v>
      </c>
      <c r="C4412" s="16" t="n">
        <v>46351</v>
      </c>
      <c r="D4412" s="15" t="n">
        <v>10119</v>
      </c>
      <c r="E4412" s="1" t="s">
        <v>3391</v>
      </c>
      <c r="F4412" s="15" t="n">
        <v>59</v>
      </c>
      <c r="G4412" s="1" t="s">
        <v>1647</v>
      </c>
      <c r="H4412" s="15" t="n">
        <v>2110405</v>
      </c>
      <c r="I4412" s="1" t="s">
        <v>35</v>
      </c>
      <c r="J4412" s="15" t="n">
        <v>1788762</v>
      </c>
      <c r="L4412" s="15" t="n">
        <v>161392</v>
      </c>
      <c r="M4412" s="1" t="s">
        <v>36</v>
      </c>
      <c r="N4412" s="1" t="s">
        <v>37</v>
      </c>
      <c r="P4412" s="15" t="n">
        <v>167</v>
      </c>
      <c r="Q4412" s="1" t="s">
        <v>45</v>
      </c>
      <c r="R4412" s="1" t="s">
        <v>49</v>
      </c>
      <c r="S4412" s="15" t="n">
        <v>1130101</v>
      </c>
      <c r="T4412" s="1" t="s">
        <v>50</v>
      </c>
      <c r="U4412" s="17" t="n">
        <v>387.66</v>
      </c>
      <c r="W4412" s="17" t="n">
        <v>0</v>
      </c>
      <c r="X4412" s="1" t="s">
        <v>3435</v>
      </c>
      <c r="Z4412" s="1" t="str">
        <f aca="false">IF($T4412="","",IFERROR(INDEX('Resumo Grupos'!$AC$3:$AC$200,MATCH($T4412,'Resumo Grupos'!$AB$3:$AB$200,0)),"n/d"))</f>
        <v>Mercadoria</v>
      </c>
      <c r="AA4412" s="1" t="str">
        <f aca="false">IF($T4412="","",IF(COUNTIF('Resumo Grupos'!$AE$3:$AE$40,$T4412)&gt;0,"NAO","SIM"))</f>
        <v>SIM</v>
      </c>
      <c r="AB4412" s="1" t="str">
        <f aca="false">IFERROR(INDEX('Mov Entradas (Rel 10497)'!$L:$L,MATCH(AC4412,'Mov Entradas (Rel 10497)'!$I:$I,0)),"nao encontrado")</f>
        <v>PRESUNTO DE  PERU DF DISTRIBUIDORA DE FR</v>
      </c>
      <c r="AC4412" s="1" t="n">
        <v>1340</v>
      </c>
    </row>
    <row r="4413" customFormat="false" ht="12.75" hidden="false" customHeight="true" outlineLevel="0" collapsed="false">
      <c r="A4413" s="15" t="n">
        <v>3</v>
      </c>
      <c r="B4413" s="16" t="n">
        <v>46296</v>
      </c>
      <c r="C4413" s="16" t="n">
        <v>46351</v>
      </c>
      <c r="D4413" s="15" t="n">
        <v>1742</v>
      </c>
      <c r="E4413" s="1" t="s">
        <v>3393</v>
      </c>
      <c r="F4413" s="15" t="n">
        <v>59</v>
      </c>
      <c r="G4413" s="1" t="s">
        <v>1647</v>
      </c>
      <c r="H4413" s="15" t="n">
        <v>2110405</v>
      </c>
      <c r="I4413" s="1" t="s">
        <v>35</v>
      </c>
      <c r="J4413" s="15" t="n">
        <v>1788819</v>
      </c>
      <c r="L4413" s="15" t="n">
        <v>531</v>
      </c>
      <c r="M4413" s="1" t="s">
        <v>36</v>
      </c>
      <c r="N4413" s="1" t="s">
        <v>37</v>
      </c>
      <c r="P4413" s="15" t="n">
        <v>167</v>
      </c>
      <c r="Q4413" s="1" t="s">
        <v>45</v>
      </c>
      <c r="R4413" s="1" t="s">
        <v>49</v>
      </c>
      <c r="S4413" s="15" t="n">
        <v>1130101</v>
      </c>
      <c r="T4413" s="1" t="s">
        <v>50</v>
      </c>
      <c r="U4413" s="17" t="n">
        <v>355.63</v>
      </c>
      <c r="W4413" s="17" t="n">
        <v>0</v>
      </c>
      <c r="X4413" s="1" t="s">
        <v>3436</v>
      </c>
      <c r="Z4413" s="1" t="str">
        <f aca="false">IF($T4413="","",IFERROR(INDEX('Resumo Grupos'!$AC$3:$AC$200,MATCH($T4413,'Resumo Grupos'!$AB$3:$AB$200,0)),"n/d"))</f>
        <v>Mercadoria</v>
      </c>
      <c r="AA4413" s="1" t="str">
        <f aca="false">IF($T4413="","",IF(COUNTIF('Resumo Grupos'!$AE$3:$AE$40,$T4413)&gt;0,"NAO","SIM"))</f>
        <v>SIM</v>
      </c>
      <c r="AB4413" s="1" t="str">
        <f aca="false">IFERROR(INDEX('Mov Entradas (Rel 10497)'!$L:$L,MATCH(AC4413,'Mov Entradas (Rel 10497)'!$I:$I,0)),"nao encontrado")</f>
        <v>CUBO MAGICO REF W003</v>
      </c>
      <c r="AC4413" s="1" t="n">
        <v>53</v>
      </c>
    </row>
    <row r="4414" customFormat="false" ht="12.75" hidden="false" customHeight="true" outlineLevel="0" collapsed="false">
      <c r="A4414" s="15" t="n">
        <v>3</v>
      </c>
      <c r="B4414" s="16" t="n">
        <v>46279</v>
      </c>
      <c r="C4414" s="16" t="n">
        <v>46357</v>
      </c>
      <c r="D4414" s="15" t="n">
        <v>1789</v>
      </c>
      <c r="E4414" s="1" t="s">
        <v>52</v>
      </c>
      <c r="F4414" s="15" t="n">
        <v>24</v>
      </c>
      <c r="G4414" s="1" t="s">
        <v>47</v>
      </c>
      <c r="H4414" s="15" t="n">
        <v>2110405</v>
      </c>
      <c r="I4414" s="1" t="s">
        <v>35</v>
      </c>
      <c r="J4414" s="15" t="n">
        <v>1701519</v>
      </c>
      <c r="L4414" s="15" t="n">
        <v>260741</v>
      </c>
      <c r="M4414" s="1" t="s">
        <v>339</v>
      </c>
      <c r="N4414" s="1" t="s">
        <v>37</v>
      </c>
      <c r="P4414" s="15" t="n">
        <v>102</v>
      </c>
      <c r="Q4414" s="1" t="s">
        <v>195</v>
      </c>
      <c r="R4414" s="1" t="s">
        <v>53</v>
      </c>
      <c r="S4414" s="15" t="n">
        <v>4210112</v>
      </c>
      <c r="T4414" s="1" t="s">
        <v>54</v>
      </c>
      <c r="U4414" s="17" t="n">
        <v>5500</v>
      </c>
      <c r="W4414" s="17" t="n">
        <v>0</v>
      </c>
      <c r="X4414" s="1" t="s">
        <v>3412</v>
      </c>
      <c r="Z4414" s="1" t="str">
        <f aca="false">IF($T4414="","",IFERROR(INDEX('Resumo Grupos'!$AC$3:$AC$200,MATCH($T4414,'Resumo Grupos'!$AB$3:$AB$200,0)),"n/d"))</f>
        <v>Despesa</v>
      </c>
      <c r="AA4414" s="1" t="str">
        <f aca="false">IF($T4414="","",IF(COUNTIF('Resumo Grupos'!$AE$3:$AE$40,$T4414)&gt;0,"NAO","SIM"))</f>
        <v>SIM</v>
      </c>
    </row>
    <row r="4415" customFormat="false" ht="12.75" hidden="false" customHeight="true" outlineLevel="0" collapsed="false">
      <c r="A4415" s="15" t="n">
        <v>3</v>
      </c>
      <c r="B4415" s="16" t="n">
        <v>46147</v>
      </c>
      <c r="C4415" s="16" t="n">
        <v>46357</v>
      </c>
      <c r="D4415" s="15" t="n">
        <v>515</v>
      </c>
      <c r="E4415" s="1" t="s">
        <v>75</v>
      </c>
      <c r="F4415" s="15" t="n">
        <v>34</v>
      </c>
      <c r="G4415" s="1" t="s">
        <v>34</v>
      </c>
      <c r="H4415" s="15" t="n">
        <v>2110405</v>
      </c>
      <c r="I4415" s="1" t="s">
        <v>35</v>
      </c>
      <c r="J4415" s="15" t="n">
        <v>1157461</v>
      </c>
      <c r="L4415" s="15" t="n">
        <v>181615</v>
      </c>
      <c r="M4415" s="1" t="s">
        <v>1530</v>
      </c>
      <c r="N4415" s="1" t="s">
        <v>37</v>
      </c>
      <c r="P4415" s="15" t="n">
        <v>101</v>
      </c>
      <c r="Q4415" s="1" t="s">
        <v>59</v>
      </c>
      <c r="R4415" s="1" t="s">
        <v>76</v>
      </c>
      <c r="S4415" s="15" t="n">
        <v>4210508</v>
      </c>
      <c r="T4415" s="1" t="s">
        <v>77</v>
      </c>
      <c r="U4415" s="17" t="n">
        <v>151.61</v>
      </c>
      <c r="W4415" s="17" t="n">
        <v>0</v>
      </c>
      <c r="X4415" s="1" t="s">
        <v>3437</v>
      </c>
      <c r="Z4415" s="1" t="str">
        <f aca="false">IF($T4415="","",IFERROR(INDEX('Resumo Grupos'!$AC$3:$AC$200,MATCH($T4415,'Resumo Grupos'!$AB$3:$AB$200,0)),"n/d"))</f>
        <v>Despesa</v>
      </c>
      <c r="AA4415" s="1" t="str">
        <f aca="false">IF($T4415="","",IF(COUNTIF('Resumo Grupos'!$AE$3:$AE$40,$T4415)&gt;0,"NAO","SIM"))</f>
        <v>SIM</v>
      </c>
    </row>
    <row r="4416" customFormat="false" ht="12.75" hidden="false" customHeight="true" outlineLevel="0" collapsed="false">
      <c r="A4416" s="15" t="n">
        <v>3</v>
      </c>
      <c r="B4416" s="16" t="n">
        <v>46231</v>
      </c>
      <c r="C4416" s="16" t="n">
        <v>46358</v>
      </c>
      <c r="D4416" s="15" t="n">
        <v>49</v>
      </c>
      <c r="E4416" s="1" t="s">
        <v>135</v>
      </c>
      <c r="F4416" s="15" t="n">
        <v>34</v>
      </c>
      <c r="G4416" s="1" t="s">
        <v>34</v>
      </c>
      <c r="H4416" s="15" t="n">
        <v>2110405</v>
      </c>
      <c r="I4416" s="1" t="s">
        <v>35</v>
      </c>
      <c r="J4416" s="15" t="n">
        <v>1464754</v>
      </c>
      <c r="L4416" s="15" t="n">
        <v>227889</v>
      </c>
      <c r="M4416" s="1" t="s">
        <v>469</v>
      </c>
      <c r="N4416" s="1" t="s">
        <v>37</v>
      </c>
      <c r="P4416" s="15" t="n">
        <v>101</v>
      </c>
      <c r="Q4416" s="1" t="s">
        <v>59</v>
      </c>
      <c r="R4416" s="1" t="s">
        <v>136</v>
      </c>
      <c r="S4416" s="15" t="n">
        <v>2110901</v>
      </c>
      <c r="T4416" s="1" t="s">
        <v>137</v>
      </c>
      <c r="U4416" s="17" t="n">
        <v>4000</v>
      </c>
      <c r="W4416" s="17" t="n">
        <v>0</v>
      </c>
      <c r="X4416" s="1" t="s">
        <v>3438</v>
      </c>
      <c r="Z4416" s="1" t="str">
        <f aca="false">IF($T4416="","",IFERROR(INDEX('Resumo Grupos'!$AC$3:$AC$200,MATCH($T4416,'Resumo Grupos'!$AB$3:$AB$200,0)),"n/d"))</f>
        <v>Empréstimo</v>
      </c>
      <c r="AA4416" s="1" t="str">
        <f aca="false">IF($T4416="","",IF(COUNTIF('Resumo Grupos'!$AE$3:$AE$40,$T4416)&gt;0,"NAO","SIM"))</f>
        <v>SIM</v>
      </c>
    </row>
    <row r="4417" customFormat="false" ht="12.75" hidden="false" customHeight="true" outlineLevel="0" collapsed="false">
      <c r="A4417" s="15" t="n">
        <v>3</v>
      </c>
      <c r="B4417" s="16" t="n">
        <v>46231</v>
      </c>
      <c r="C4417" s="16" t="n">
        <v>46358</v>
      </c>
      <c r="D4417" s="15" t="n">
        <v>1778</v>
      </c>
      <c r="E4417" s="1" t="s">
        <v>154</v>
      </c>
      <c r="F4417" s="15" t="n">
        <v>24</v>
      </c>
      <c r="G4417" s="1" t="s">
        <v>47</v>
      </c>
      <c r="H4417" s="15" t="n">
        <v>2110405</v>
      </c>
      <c r="I4417" s="1" t="s">
        <v>35</v>
      </c>
      <c r="J4417" s="15" t="n">
        <v>1464589</v>
      </c>
      <c r="L4417" s="15" t="n">
        <v>227862</v>
      </c>
      <c r="M4417" s="1" t="s">
        <v>412</v>
      </c>
      <c r="N4417" s="1" t="s">
        <v>37</v>
      </c>
      <c r="P4417" s="15" t="n">
        <v>101</v>
      </c>
      <c r="Q4417" s="1" t="s">
        <v>59</v>
      </c>
      <c r="R4417" s="1" t="s">
        <v>105</v>
      </c>
      <c r="S4417" s="15" t="n">
        <v>4210207</v>
      </c>
      <c r="T4417" s="1" t="s">
        <v>155</v>
      </c>
      <c r="U4417" s="17" t="n">
        <v>337.29</v>
      </c>
      <c r="W4417" s="17" t="n">
        <v>0</v>
      </c>
      <c r="X4417" s="1" t="s">
        <v>3416</v>
      </c>
      <c r="Z4417" s="1" t="str">
        <f aca="false">IF($T4417="","",IFERROR(INDEX('Resumo Grupos'!$AC$3:$AC$200,MATCH($T4417,'Resumo Grupos'!$AB$3:$AB$200,0)),"n/d"))</f>
        <v>Despesa</v>
      </c>
      <c r="AA4417" s="1" t="str">
        <f aca="false">IF($T4417="","",IF(COUNTIF('Resumo Grupos'!$AE$3:$AE$40,$T4417)&gt;0,"NAO","SIM"))</f>
        <v>SIM</v>
      </c>
    </row>
    <row r="4418" customFormat="false" ht="12.75" hidden="false" customHeight="true" outlineLevel="0" collapsed="false">
      <c r="A4418" s="15" t="n">
        <v>3</v>
      </c>
      <c r="B4418" s="16" t="n">
        <v>46231</v>
      </c>
      <c r="C4418" s="16" t="n">
        <v>46360</v>
      </c>
      <c r="D4418" s="15" t="n">
        <v>33</v>
      </c>
      <c r="E4418" s="1" t="s">
        <v>98</v>
      </c>
      <c r="F4418" s="15" t="n">
        <v>34</v>
      </c>
      <c r="G4418" s="1" t="s">
        <v>34</v>
      </c>
      <c r="H4418" s="15" t="n">
        <v>2110405</v>
      </c>
      <c r="I4418" s="1" t="s">
        <v>35</v>
      </c>
      <c r="J4418" s="15" t="n">
        <v>1464721</v>
      </c>
      <c r="L4418" s="15" t="n">
        <v>227878</v>
      </c>
      <c r="M4418" s="1" t="s">
        <v>412</v>
      </c>
      <c r="N4418" s="1" t="s">
        <v>37</v>
      </c>
      <c r="P4418" s="15" t="n">
        <v>101</v>
      </c>
      <c r="Q4418" s="1" t="s">
        <v>59</v>
      </c>
      <c r="R4418" s="1" t="s">
        <v>340</v>
      </c>
      <c r="S4418" s="15" t="n">
        <v>2210202</v>
      </c>
      <c r="T4418" s="1" t="s">
        <v>340</v>
      </c>
      <c r="U4418" s="17" t="n">
        <v>1000</v>
      </c>
      <c r="W4418" s="17" t="n">
        <v>0</v>
      </c>
      <c r="X4418" s="1" t="s">
        <v>341</v>
      </c>
      <c r="Z4418" s="1" t="str">
        <f aca="false">IF($T4418="","",IFERROR(INDEX('Resumo Grupos'!$AC$3:$AC$200,MATCH($T4418,'Resumo Grupos'!$AB$3:$AB$200,0)),"n/d"))</f>
        <v>Empréstimo</v>
      </c>
      <c r="AA4418" s="1" t="str">
        <f aca="false">IF($T4418="","",IF(COUNTIF('Resumo Grupos'!$AE$3:$AE$40,$T4418)&gt;0,"NAO","SIM"))</f>
        <v>SIM</v>
      </c>
    </row>
    <row r="4419" customFormat="false" ht="12.75" hidden="false" customHeight="true" outlineLevel="0" collapsed="false">
      <c r="A4419" s="15" t="n">
        <v>3</v>
      </c>
      <c r="B4419" s="16" t="n">
        <v>46234</v>
      </c>
      <c r="C4419" s="16" t="n">
        <v>46360</v>
      </c>
      <c r="D4419" s="15" t="n">
        <v>519</v>
      </c>
      <c r="E4419" s="1" t="s">
        <v>273</v>
      </c>
      <c r="F4419" s="15" t="n">
        <v>34</v>
      </c>
      <c r="G4419" s="1" t="s">
        <v>34</v>
      </c>
      <c r="H4419" s="15" t="n">
        <v>2110405</v>
      </c>
      <c r="I4419" s="1" t="s">
        <v>35</v>
      </c>
      <c r="J4419" s="15" t="n">
        <v>1477410</v>
      </c>
      <c r="L4419" s="15" t="n">
        <v>229713</v>
      </c>
      <c r="M4419" s="1" t="s">
        <v>469</v>
      </c>
      <c r="N4419" s="1" t="s">
        <v>37</v>
      </c>
      <c r="P4419" s="15" t="n">
        <v>101</v>
      </c>
      <c r="Q4419" s="1" t="s">
        <v>59</v>
      </c>
      <c r="R4419" s="1" t="s">
        <v>340</v>
      </c>
      <c r="S4419" s="15" t="n">
        <v>2210203</v>
      </c>
      <c r="T4419" s="1" t="s">
        <v>2113</v>
      </c>
      <c r="U4419" s="17" t="n">
        <v>50000</v>
      </c>
      <c r="W4419" s="17" t="n">
        <v>0</v>
      </c>
      <c r="X4419" s="1" t="s">
        <v>2114</v>
      </c>
      <c r="Z4419" s="1" t="str">
        <f aca="false">IF($T4419="","",IFERROR(INDEX('Resumo Grupos'!$AC$3:$AC$200,MATCH($T4419,'Resumo Grupos'!$AB$3:$AB$200,0)),"n/d"))</f>
        <v>Empréstimo</v>
      </c>
      <c r="AA4419" s="1" t="str">
        <f aca="false">IF($T4419="","",IF(COUNTIF('Resumo Grupos'!$AE$3:$AE$40,$T4419)&gt;0,"NAO","SIM"))</f>
        <v>NAO</v>
      </c>
    </row>
    <row r="4420" customFormat="false" ht="12.75" hidden="false" customHeight="true" outlineLevel="0" collapsed="false">
      <c r="A4420" s="15" t="n">
        <v>3</v>
      </c>
      <c r="B4420" s="16" t="n">
        <v>46300</v>
      </c>
      <c r="C4420" s="16" t="n">
        <v>46361</v>
      </c>
      <c r="D4420" s="15" t="n">
        <v>1768</v>
      </c>
      <c r="E4420" s="1" t="s">
        <v>468</v>
      </c>
      <c r="F4420" s="15" t="n">
        <v>34</v>
      </c>
      <c r="G4420" s="1" t="s">
        <v>34</v>
      </c>
      <c r="H4420" s="15" t="n">
        <v>2110405</v>
      </c>
      <c r="I4420" s="1" t="s">
        <v>35</v>
      </c>
      <c r="J4420" s="15" t="n">
        <v>628297</v>
      </c>
      <c r="L4420" s="15" t="n">
        <v>100146</v>
      </c>
      <c r="M4420" s="1" t="s">
        <v>2874</v>
      </c>
      <c r="N4420" s="1" t="s">
        <v>37</v>
      </c>
      <c r="P4420" s="15" t="n">
        <v>102</v>
      </c>
      <c r="Q4420" s="1" t="s">
        <v>195</v>
      </c>
      <c r="R4420" s="1" t="s">
        <v>105</v>
      </c>
      <c r="S4420" s="15" t="n">
        <v>4210202</v>
      </c>
      <c r="T4420" s="1" t="s">
        <v>470</v>
      </c>
      <c r="U4420" s="17" t="n">
        <v>2431.5</v>
      </c>
      <c r="W4420" s="17" t="n">
        <v>0</v>
      </c>
      <c r="X4420" s="1" t="s">
        <v>471</v>
      </c>
      <c r="Z4420" s="1" t="str">
        <f aca="false">IF($T4420="","",IFERROR(INDEX('Resumo Grupos'!$AC$3:$AC$200,MATCH($T4420,'Resumo Grupos'!$AB$3:$AB$200,0)),"n/d"))</f>
        <v>Despesa</v>
      </c>
      <c r="AA4420" s="1" t="str">
        <f aca="false">IF($T4420="","",IF(COUNTIF('Resumo Grupos'!$AE$3:$AE$40,$T4420)&gt;0,"NAO","SIM"))</f>
        <v>SIM</v>
      </c>
    </row>
    <row r="4421" customFormat="false" ht="12.75" hidden="false" customHeight="true" outlineLevel="0" collapsed="false">
      <c r="A4421" s="15" t="n">
        <v>3</v>
      </c>
      <c r="B4421" s="16" t="n">
        <v>46231</v>
      </c>
      <c r="C4421" s="16" t="n">
        <v>46361</v>
      </c>
      <c r="D4421" s="15" t="n">
        <v>1040</v>
      </c>
      <c r="E4421" s="1" t="s">
        <v>270</v>
      </c>
      <c r="F4421" s="15" t="n">
        <v>24</v>
      </c>
      <c r="G4421" s="1" t="s">
        <v>47</v>
      </c>
      <c r="H4421" s="15" t="n">
        <v>2110405</v>
      </c>
      <c r="I4421" s="1" t="s">
        <v>35</v>
      </c>
      <c r="J4421" s="15" t="n">
        <v>1464735</v>
      </c>
      <c r="L4421" s="15" t="n">
        <v>227881</v>
      </c>
      <c r="M4421" s="1" t="s">
        <v>412</v>
      </c>
      <c r="N4421" s="1" t="s">
        <v>37</v>
      </c>
      <c r="P4421" s="15" t="n">
        <v>101</v>
      </c>
      <c r="Q4421" s="1" t="s">
        <v>59</v>
      </c>
      <c r="R4421" s="1" t="s">
        <v>105</v>
      </c>
      <c r="S4421" s="15" t="n">
        <v>4210201</v>
      </c>
      <c r="T4421" s="1" t="s">
        <v>271</v>
      </c>
      <c r="U4421" s="17" t="n">
        <v>286</v>
      </c>
      <c r="W4421" s="17" t="n">
        <v>0</v>
      </c>
      <c r="X4421" s="1" t="s">
        <v>1909</v>
      </c>
      <c r="Z4421" s="1" t="str">
        <f aca="false">IF($T4421="","",IFERROR(INDEX('Resumo Grupos'!$AC$3:$AC$200,MATCH($T4421,'Resumo Grupos'!$AB$3:$AB$200,0)),"n/d"))</f>
        <v>Despesa</v>
      </c>
      <c r="AA4421" s="1" t="str">
        <f aca="false">IF($T4421="","",IF(COUNTIF('Resumo Grupos'!$AE$3:$AE$40,$T4421)&gt;0,"NAO","SIM"))</f>
        <v>SIM</v>
      </c>
    </row>
    <row r="4422" customFormat="false" ht="12.75" hidden="false" customHeight="true" outlineLevel="0" collapsed="false">
      <c r="A4422" s="15" t="n">
        <v>3</v>
      </c>
      <c r="B4422" s="16" t="n">
        <v>46300</v>
      </c>
      <c r="C4422" s="16" t="n">
        <v>46361</v>
      </c>
      <c r="D4422" s="15" t="n">
        <v>33</v>
      </c>
      <c r="E4422" s="1" t="s">
        <v>98</v>
      </c>
      <c r="F4422" s="15" t="n">
        <v>34</v>
      </c>
      <c r="G4422" s="1" t="s">
        <v>34</v>
      </c>
      <c r="H4422" s="15" t="n">
        <v>2110405</v>
      </c>
      <c r="I4422" s="1" t="s">
        <v>35</v>
      </c>
      <c r="J4422" s="15" t="n">
        <v>1053887</v>
      </c>
      <c r="L4422" s="15" t="n">
        <v>166257</v>
      </c>
      <c r="M4422" s="1" t="s">
        <v>1530</v>
      </c>
      <c r="N4422" s="1" t="s">
        <v>37</v>
      </c>
      <c r="P4422" s="15" t="n">
        <v>102</v>
      </c>
      <c r="Q4422" s="1" t="s">
        <v>195</v>
      </c>
      <c r="R4422" s="1" t="s">
        <v>39</v>
      </c>
      <c r="S4422" s="15" t="n">
        <v>4210301</v>
      </c>
      <c r="T4422" s="1" t="s">
        <v>247</v>
      </c>
      <c r="U4422" s="17" t="n">
        <v>346.52</v>
      </c>
      <c r="W4422" s="17" t="n">
        <v>0</v>
      </c>
      <c r="X4422" s="1" t="s">
        <v>3420</v>
      </c>
      <c r="Z4422" s="1" t="str">
        <f aca="false">IF($T4422="","",IFERROR(INDEX('Resumo Grupos'!$AC$3:$AC$200,MATCH($T4422,'Resumo Grupos'!$AB$3:$AB$200,0)),"n/d"))</f>
        <v>Salários</v>
      </c>
      <c r="AA4422" s="1" t="str">
        <f aca="false">IF($T4422="","",IF(COUNTIF('Resumo Grupos'!$AE$3:$AE$40,$T4422)&gt;0,"NAO","SIM"))</f>
        <v>SIM</v>
      </c>
    </row>
    <row r="4423" customFormat="false" ht="12.75" hidden="false" customHeight="true" outlineLevel="0" collapsed="false">
      <c r="A4423" s="15" t="n">
        <v>3</v>
      </c>
      <c r="B4423" s="16" t="n">
        <v>46224</v>
      </c>
      <c r="C4423" s="16" t="n">
        <v>46364</v>
      </c>
      <c r="D4423" s="15" t="n">
        <v>1929</v>
      </c>
      <c r="E4423" s="1" t="s">
        <v>1897</v>
      </c>
      <c r="F4423" s="15" t="n">
        <v>34</v>
      </c>
      <c r="G4423" s="1" t="s">
        <v>34</v>
      </c>
      <c r="H4423" s="15" t="n">
        <v>2110405</v>
      </c>
      <c r="I4423" s="1" t="s">
        <v>35</v>
      </c>
      <c r="J4423" s="15" t="n">
        <v>1428753</v>
      </c>
      <c r="L4423" s="15" t="n">
        <v>222996</v>
      </c>
      <c r="M4423" s="1" t="s">
        <v>469</v>
      </c>
      <c r="N4423" s="1" t="s">
        <v>37</v>
      </c>
      <c r="P4423" s="15" t="n">
        <v>101</v>
      </c>
      <c r="Q4423" s="1" t="s">
        <v>59</v>
      </c>
      <c r="R4423" s="1" t="s">
        <v>76</v>
      </c>
      <c r="S4423" s="15" t="n">
        <v>4210504</v>
      </c>
      <c r="T4423" s="1" t="s">
        <v>146</v>
      </c>
      <c r="U4423" s="17" t="n">
        <v>420</v>
      </c>
      <c r="W4423" s="17" t="n">
        <v>0</v>
      </c>
      <c r="X4423" s="1" t="s">
        <v>1898</v>
      </c>
      <c r="Z4423" s="1" t="str">
        <f aca="false">IF($T4423="","",IFERROR(INDEX('Resumo Grupos'!$AC$3:$AC$200,MATCH($T4423,'Resumo Grupos'!$AB$3:$AB$200,0)),"n/d"))</f>
        <v>Despesa</v>
      </c>
      <c r="AA4423" s="1" t="str">
        <f aca="false">IF($T4423="","",IF(COUNTIF('Resumo Grupos'!$AE$3:$AE$40,$T4423)&gt;0,"NAO","SIM"))</f>
        <v>SIM</v>
      </c>
    </row>
    <row r="4424" customFormat="false" ht="12.75" hidden="false" customHeight="true" outlineLevel="0" collapsed="false">
      <c r="A4424" s="15" t="n">
        <v>3</v>
      </c>
      <c r="B4424" s="16" t="n">
        <v>46224</v>
      </c>
      <c r="C4424" s="16" t="n">
        <v>46364</v>
      </c>
      <c r="D4424" s="15" t="n">
        <v>514</v>
      </c>
      <c r="E4424" s="1" t="s">
        <v>103</v>
      </c>
      <c r="F4424" s="15" t="n">
        <v>34</v>
      </c>
      <c r="G4424" s="1" t="s">
        <v>34</v>
      </c>
      <c r="H4424" s="15" t="n">
        <v>2110405</v>
      </c>
      <c r="I4424" s="1" t="s">
        <v>35</v>
      </c>
      <c r="J4424" s="15" t="n">
        <v>1428727</v>
      </c>
      <c r="L4424" s="15" t="n">
        <v>222994</v>
      </c>
      <c r="M4424" s="1" t="s">
        <v>469</v>
      </c>
      <c r="N4424" s="1" t="s">
        <v>37</v>
      </c>
      <c r="P4424" s="15" t="n">
        <v>101</v>
      </c>
      <c r="Q4424" s="1" t="s">
        <v>59</v>
      </c>
      <c r="R4424" s="1" t="s">
        <v>76</v>
      </c>
      <c r="S4424" s="15" t="n">
        <v>4210504</v>
      </c>
      <c r="T4424" s="1" t="s">
        <v>146</v>
      </c>
      <c r="U4424" s="17" t="n">
        <v>358</v>
      </c>
      <c r="W4424" s="17" t="n">
        <v>0</v>
      </c>
      <c r="X4424" s="1" t="s">
        <v>2301</v>
      </c>
      <c r="Z4424" s="1" t="str">
        <f aca="false">IF($T4424="","",IFERROR(INDEX('Resumo Grupos'!$AC$3:$AC$200,MATCH($T4424,'Resumo Grupos'!$AB$3:$AB$200,0)),"n/d"))</f>
        <v>Despesa</v>
      </c>
      <c r="AA4424" s="1" t="str">
        <f aca="false">IF($T4424="","",IF(COUNTIF('Resumo Grupos'!$AE$3:$AE$40,$T4424)&gt;0,"NAO","SIM"))</f>
        <v>SIM</v>
      </c>
      <c r="AB4424" s="1"/>
      <c r="AC4424" s="1"/>
    </row>
    <row r="4425" customFormat="false" ht="12.75" hidden="false" customHeight="true" outlineLevel="0" collapsed="false">
      <c r="A4425" s="15" t="n">
        <v>3</v>
      </c>
      <c r="B4425" s="16" t="n">
        <v>46231</v>
      </c>
      <c r="C4425" s="16" t="n">
        <v>46366</v>
      </c>
      <c r="D4425" s="15" t="n">
        <v>1028</v>
      </c>
      <c r="E4425" s="1" t="s">
        <v>427</v>
      </c>
      <c r="F4425" s="15" t="n">
        <v>34</v>
      </c>
      <c r="G4425" s="1" t="s">
        <v>34</v>
      </c>
      <c r="H4425" s="15" t="n">
        <v>2110405</v>
      </c>
      <c r="I4425" s="1" t="s">
        <v>35</v>
      </c>
      <c r="J4425" s="15" t="n">
        <v>1464677</v>
      </c>
      <c r="L4425" s="15" t="n">
        <v>227872</v>
      </c>
      <c r="M4425" s="1" t="s">
        <v>339</v>
      </c>
      <c r="N4425" s="1" t="s">
        <v>37</v>
      </c>
      <c r="P4425" s="15" t="n">
        <v>101</v>
      </c>
      <c r="Q4425" s="1" t="s">
        <v>59</v>
      </c>
      <c r="R4425" s="1" t="s">
        <v>53</v>
      </c>
      <c r="S4425" s="15" t="n">
        <v>4210111</v>
      </c>
      <c r="T4425" s="1" t="s">
        <v>428</v>
      </c>
      <c r="U4425" s="17" t="n">
        <v>5500</v>
      </c>
      <c r="W4425" s="17" t="n">
        <v>0</v>
      </c>
      <c r="X4425" s="1" t="s">
        <v>3288</v>
      </c>
      <c r="Z4425" s="1" t="str">
        <f aca="false">IF($T4425="","",IFERROR(INDEX('Resumo Grupos'!$AC$3:$AC$200,MATCH($T4425,'Resumo Grupos'!$AB$3:$AB$200,0)),"n/d"))</f>
        <v>Despesa</v>
      </c>
      <c r="AA4425" s="1" t="str">
        <f aca="false">IF($T4425="","",IF(COUNTIF('Resumo Grupos'!$AE$3:$AE$40,$T4425)&gt;0,"NAO","SIM"))</f>
        <v>SIM</v>
      </c>
      <c r="AB4425" s="1"/>
      <c r="AC4425" s="1"/>
    </row>
    <row r="4426" customFormat="false" ht="12.75" hidden="false" customHeight="true" outlineLevel="0" collapsed="false">
      <c r="A4426" s="15" t="n">
        <v>3</v>
      </c>
      <c r="B4426" s="16" t="n">
        <v>46211</v>
      </c>
      <c r="C4426" s="16" t="n">
        <v>46366</v>
      </c>
      <c r="D4426" s="15" t="n">
        <v>33</v>
      </c>
      <c r="E4426" s="1" t="s">
        <v>98</v>
      </c>
      <c r="F4426" s="15" t="n">
        <v>34</v>
      </c>
      <c r="G4426" s="1" t="s">
        <v>34</v>
      </c>
      <c r="H4426" s="15" t="n">
        <v>2110405</v>
      </c>
      <c r="I4426" s="1" t="s">
        <v>35</v>
      </c>
      <c r="J4426" s="15" t="n">
        <v>1370731</v>
      </c>
      <c r="L4426" s="15" t="n">
        <v>213889</v>
      </c>
      <c r="M4426" s="1" t="s">
        <v>104</v>
      </c>
      <c r="N4426" s="1" t="s">
        <v>37</v>
      </c>
      <c r="P4426" s="15" t="n">
        <v>101</v>
      </c>
      <c r="Q4426" s="1" t="s">
        <v>59</v>
      </c>
      <c r="R4426" s="1" t="s">
        <v>105</v>
      </c>
      <c r="S4426" s="15" t="n">
        <v>4210222</v>
      </c>
      <c r="T4426" s="1" t="s">
        <v>1461</v>
      </c>
      <c r="U4426" s="17" t="n">
        <v>666.67</v>
      </c>
      <c r="W4426" s="17" t="n">
        <v>0</v>
      </c>
      <c r="X4426" s="1" t="s">
        <v>1462</v>
      </c>
      <c r="Z4426" s="1" t="str">
        <f aca="false">IF($T4426="","",IFERROR(INDEX('Resumo Grupos'!$AC$3:$AC$200,MATCH($T4426,'Resumo Grupos'!$AB$3:$AB$200,0)),"n/d"))</f>
        <v>Despesa</v>
      </c>
      <c r="AA4426" s="1" t="str">
        <f aca="false">IF($T4426="","",IF(COUNTIF('Resumo Grupos'!$AE$3:$AE$40,$T4426)&gt;0,"NAO","SIM"))</f>
        <v>SIM</v>
      </c>
      <c r="AB4426" s="1"/>
      <c r="AC4426" s="1"/>
    </row>
    <row r="4427" customFormat="false" ht="12.75" hidden="false" customHeight="true" outlineLevel="0" collapsed="false">
      <c r="A4427" s="15" t="n">
        <v>3</v>
      </c>
      <c r="B4427" s="16" t="n">
        <v>46244</v>
      </c>
      <c r="C4427" s="16" t="n">
        <v>46366</v>
      </c>
      <c r="D4427" s="15" t="n">
        <v>33</v>
      </c>
      <c r="E4427" s="1" t="s">
        <v>98</v>
      </c>
      <c r="F4427" s="15" t="n">
        <v>34</v>
      </c>
      <c r="G4427" s="1" t="s">
        <v>34</v>
      </c>
      <c r="H4427" s="15" t="n">
        <v>2110405</v>
      </c>
      <c r="I4427" s="1" t="s">
        <v>35</v>
      </c>
      <c r="J4427" s="15" t="n">
        <v>1530150</v>
      </c>
      <c r="L4427" s="15" t="n">
        <v>237338</v>
      </c>
      <c r="M4427" s="1" t="s">
        <v>201</v>
      </c>
      <c r="N4427" s="1" t="s">
        <v>37</v>
      </c>
      <c r="P4427" s="15" t="n">
        <v>101</v>
      </c>
      <c r="Q4427" s="1" t="s">
        <v>59</v>
      </c>
      <c r="R4427" s="1" t="s">
        <v>39</v>
      </c>
      <c r="S4427" s="15" t="n">
        <v>4210301</v>
      </c>
      <c r="T4427" s="1" t="s">
        <v>247</v>
      </c>
      <c r="U4427" s="17" t="n">
        <v>329.09</v>
      </c>
      <c r="W4427" s="17" t="n">
        <v>0</v>
      </c>
      <c r="X4427" s="1" t="s">
        <v>411</v>
      </c>
      <c r="Z4427" s="1" t="str">
        <f aca="false">IF($T4427="","",IFERROR(INDEX('Resumo Grupos'!$AC$3:$AC$200,MATCH($T4427,'Resumo Grupos'!$AB$3:$AB$200,0)),"n/d"))</f>
        <v>Salários</v>
      </c>
      <c r="AA4427" s="1" t="str">
        <f aca="false">IF($T4427="","",IF(COUNTIF('Resumo Grupos'!$AE$3:$AE$40,$T4427)&gt;0,"NAO","SIM"))</f>
        <v>SIM</v>
      </c>
    </row>
    <row r="4428" customFormat="false" ht="12.75" hidden="false" customHeight="true" outlineLevel="0" collapsed="false">
      <c r="A4428" s="15" t="n">
        <v>3</v>
      </c>
      <c r="B4428" s="16" t="n">
        <v>46234</v>
      </c>
      <c r="C4428" s="16" t="n">
        <v>46366</v>
      </c>
      <c r="D4428" s="15" t="n">
        <v>815</v>
      </c>
      <c r="E4428" s="1" t="s">
        <v>434</v>
      </c>
      <c r="F4428" s="15" t="n">
        <v>34</v>
      </c>
      <c r="G4428" s="1" t="s">
        <v>34</v>
      </c>
      <c r="H4428" s="15" t="n">
        <v>2110405</v>
      </c>
      <c r="I4428" s="1" t="s">
        <v>35</v>
      </c>
      <c r="J4428" s="15" t="n">
        <v>1477448</v>
      </c>
      <c r="L4428" s="15" t="n">
        <v>229731</v>
      </c>
      <c r="M4428" s="1" t="s">
        <v>469</v>
      </c>
      <c r="N4428" s="1" t="s">
        <v>37</v>
      </c>
      <c r="P4428" s="15" t="n">
        <v>101</v>
      </c>
      <c r="Q4428" s="1" t="s">
        <v>59</v>
      </c>
      <c r="R4428" s="1" t="s">
        <v>340</v>
      </c>
      <c r="S4428" s="15" t="n">
        <v>2210203</v>
      </c>
      <c r="T4428" s="1" t="s">
        <v>2113</v>
      </c>
      <c r="U4428" s="17" t="n">
        <v>75000</v>
      </c>
      <c r="W4428" s="17" t="n">
        <v>0</v>
      </c>
      <c r="X4428" s="1" t="s">
        <v>2115</v>
      </c>
      <c r="Z4428" s="1" t="str">
        <f aca="false">IF($T4428="","",IFERROR(INDEX('Resumo Grupos'!$AC$3:$AC$200,MATCH($T4428,'Resumo Grupos'!$AB$3:$AB$200,0)),"n/d"))</f>
        <v>Empréstimo</v>
      </c>
      <c r="AA4428" s="1" t="str">
        <f aca="false">IF($T4428="","",IF(COUNTIF('Resumo Grupos'!$AE$3:$AE$40,$T4428)&gt;0,"NAO","SIM"))</f>
        <v>NAO</v>
      </c>
    </row>
    <row r="4429" customFormat="false" ht="12.75" hidden="false" customHeight="true" outlineLevel="0" collapsed="false">
      <c r="A4429" s="15" t="n">
        <v>3</v>
      </c>
      <c r="B4429" s="16" t="n">
        <v>46122</v>
      </c>
      <c r="C4429" s="16" t="n">
        <v>46366</v>
      </c>
      <c r="D4429" s="15" t="n">
        <v>815</v>
      </c>
      <c r="E4429" s="1" t="s">
        <v>434</v>
      </c>
      <c r="F4429" s="15" t="n">
        <v>34</v>
      </c>
      <c r="G4429" s="1" t="s">
        <v>34</v>
      </c>
      <c r="H4429" s="15" t="n">
        <v>2110405</v>
      </c>
      <c r="I4429" s="1" t="s">
        <v>35</v>
      </c>
      <c r="J4429" s="15" t="n">
        <v>793794</v>
      </c>
      <c r="L4429" s="15" t="n">
        <v>100326</v>
      </c>
      <c r="M4429" s="1" t="s">
        <v>1482</v>
      </c>
      <c r="N4429" s="1" t="s">
        <v>37</v>
      </c>
      <c r="P4429" s="15" t="n">
        <v>101</v>
      </c>
      <c r="Q4429" s="1" t="s">
        <v>59</v>
      </c>
      <c r="R4429" s="1" t="s">
        <v>136</v>
      </c>
      <c r="S4429" s="15" t="n">
        <v>2110901</v>
      </c>
      <c r="T4429" s="1" t="s">
        <v>137</v>
      </c>
      <c r="U4429" s="17" t="n">
        <v>1500</v>
      </c>
      <c r="W4429" s="17" t="n">
        <v>0</v>
      </c>
      <c r="X4429" s="1" t="s">
        <v>435</v>
      </c>
      <c r="Z4429" s="1" t="str">
        <f aca="false">IF($T4429="","",IFERROR(INDEX('Resumo Grupos'!$AC$3:$AC$200,MATCH($T4429,'Resumo Grupos'!$AB$3:$AB$200,0)),"n/d"))</f>
        <v>Empréstimo</v>
      </c>
      <c r="AA4429" s="1" t="str">
        <f aca="false">IF($T4429="","",IF(COUNTIF('Resumo Grupos'!$AE$3:$AE$40,$T4429)&gt;0,"NAO","SIM"))</f>
        <v>SIM</v>
      </c>
    </row>
    <row r="4430" customFormat="false" ht="12.75" hidden="false" customHeight="true" outlineLevel="0" collapsed="false">
      <c r="A4430" s="15" t="n">
        <v>3</v>
      </c>
      <c r="B4430" s="16" t="n">
        <v>46003</v>
      </c>
      <c r="C4430" s="16" t="n">
        <v>46368</v>
      </c>
      <c r="D4430" s="15" t="n">
        <v>1699</v>
      </c>
      <c r="E4430" s="1" t="s">
        <v>88</v>
      </c>
      <c r="F4430" s="15" t="n">
        <v>24</v>
      </c>
      <c r="G4430" s="1" t="s">
        <v>47</v>
      </c>
      <c r="H4430" s="15" t="n">
        <v>2110101</v>
      </c>
      <c r="I4430" s="1" t="s">
        <v>48</v>
      </c>
      <c r="J4430" s="15" t="n">
        <v>331190</v>
      </c>
      <c r="L4430" s="15" t="n">
        <v>2850813</v>
      </c>
      <c r="M4430" s="1" t="s">
        <v>36</v>
      </c>
      <c r="N4430" s="1" t="s">
        <v>37</v>
      </c>
      <c r="P4430" s="15" t="n">
        <v>128</v>
      </c>
      <c r="Q4430" s="1" t="s">
        <v>38</v>
      </c>
      <c r="R4430" s="1" t="s">
        <v>49</v>
      </c>
      <c r="S4430" s="15" t="n">
        <v>1130101</v>
      </c>
      <c r="T4430" s="1" t="s">
        <v>50</v>
      </c>
      <c r="U4430" s="17" t="n">
        <v>934.34</v>
      </c>
      <c r="W4430" s="17" t="n">
        <v>0</v>
      </c>
      <c r="X4430" s="1" t="s">
        <v>3439</v>
      </c>
      <c r="Z4430" s="1" t="str">
        <f aca="false">IF($T4430="","",IFERROR(INDEX('Resumo Grupos'!$AC$3:$AC$200,MATCH($T4430,'Resumo Grupos'!$AB$3:$AB$200,0)),"n/d"))</f>
        <v>Mercadoria</v>
      </c>
      <c r="AA4430" s="1" t="str">
        <f aca="false">IF($T4430="","",IF(COUNTIF('Resumo Grupos'!$AE$3:$AE$40,$T4430)&gt;0,"NAO","SIM"))</f>
        <v>SIM</v>
      </c>
    </row>
    <row r="4431" customFormat="false" ht="12.75" hidden="false" customHeight="true" outlineLevel="0" collapsed="false">
      <c r="A4431" s="15" t="n">
        <v>3</v>
      </c>
      <c r="B4431" s="16" t="n">
        <v>46097</v>
      </c>
      <c r="C4431" s="16" t="n">
        <v>46371</v>
      </c>
      <c r="D4431" s="15" t="n">
        <v>1867</v>
      </c>
      <c r="E4431" s="1" t="s">
        <v>556</v>
      </c>
      <c r="F4431" s="15" t="n">
        <v>24</v>
      </c>
      <c r="G4431" s="1" t="s">
        <v>47</v>
      </c>
      <c r="H4431" s="15" t="n">
        <v>2110405</v>
      </c>
      <c r="I4431" s="1" t="s">
        <v>35</v>
      </c>
      <c r="J4431" s="15" t="n">
        <v>809440</v>
      </c>
      <c r="L4431" s="15" t="n">
        <v>777006512</v>
      </c>
      <c r="M4431" s="1" t="s">
        <v>2184</v>
      </c>
      <c r="N4431" s="1" t="s">
        <v>37</v>
      </c>
      <c r="P4431" s="15" t="n">
        <v>101</v>
      </c>
      <c r="Q4431" s="1" t="s">
        <v>59</v>
      </c>
      <c r="R4431" s="1" t="s">
        <v>557</v>
      </c>
      <c r="S4431" s="15" t="n">
        <v>4210401</v>
      </c>
      <c r="T4431" s="1" t="s">
        <v>558</v>
      </c>
      <c r="U4431" s="17" t="n">
        <v>225.2</v>
      </c>
      <c r="W4431" s="17" t="n">
        <v>0</v>
      </c>
      <c r="X4431" s="1" t="s">
        <v>3440</v>
      </c>
      <c r="Z4431" s="1" t="str">
        <f aca="false">IF($T4431="","",IFERROR(INDEX('Resumo Grupos'!$AC$3:$AC$200,MATCH($T4431,'Resumo Grupos'!$AB$3:$AB$200,0)),"n/d"))</f>
        <v>Impostos</v>
      </c>
      <c r="AA4431" s="1" t="str">
        <f aca="false">IF($T4431="","",IF(COUNTIF('Resumo Grupos'!$AE$3:$AE$40,$T4431)&gt;0,"NAO","SIM"))</f>
        <v>SIM</v>
      </c>
    </row>
    <row r="4432" customFormat="false" ht="12.75" hidden="false" customHeight="true" outlineLevel="0" collapsed="false">
      <c r="A4432" s="15" t="n">
        <v>3</v>
      </c>
      <c r="B4432" s="16" t="n">
        <v>46231</v>
      </c>
      <c r="C4432" s="16" t="n">
        <v>46371</v>
      </c>
      <c r="D4432" s="15" t="n">
        <v>1893</v>
      </c>
      <c r="E4432" s="1" t="s">
        <v>571</v>
      </c>
      <c r="F4432" s="15" t="n">
        <v>34</v>
      </c>
      <c r="G4432" s="1" t="s">
        <v>34</v>
      </c>
      <c r="H4432" s="15" t="n">
        <v>2110405</v>
      </c>
      <c r="I4432" s="1" t="s">
        <v>35</v>
      </c>
      <c r="J4432" s="15" t="n">
        <v>1464910</v>
      </c>
      <c r="L4432" s="15" t="n">
        <v>227905</v>
      </c>
      <c r="M4432" s="1" t="s">
        <v>469</v>
      </c>
      <c r="N4432" s="1" t="s">
        <v>37</v>
      </c>
      <c r="P4432" s="15" t="n">
        <v>101</v>
      </c>
      <c r="Q4432" s="1" t="s">
        <v>59</v>
      </c>
      <c r="R4432" s="1" t="s">
        <v>39</v>
      </c>
      <c r="S4432" s="15" t="n">
        <v>4210315</v>
      </c>
      <c r="T4432" s="1" t="s">
        <v>549</v>
      </c>
      <c r="U4432" s="17" t="n">
        <v>177.65</v>
      </c>
      <c r="W4432" s="17" t="n">
        <v>0</v>
      </c>
      <c r="X4432" s="1" t="s">
        <v>2140</v>
      </c>
      <c r="Z4432" s="1" t="str">
        <f aca="false">IF($T4432="","",IFERROR(INDEX('Resumo Grupos'!$AC$3:$AC$200,MATCH($T4432,'Resumo Grupos'!$AB$3:$AB$200,0)),"n/d"))</f>
        <v>Despesa</v>
      </c>
      <c r="AA4432" s="1" t="str">
        <f aca="false">IF($T4432="","",IF(COUNTIF('Resumo Grupos'!$AE$3:$AE$40,$T4432)&gt;0,"NAO","SIM"))</f>
        <v>SIM</v>
      </c>
    </row>
    <row r="4433" customFormat="false" ht="12.75" hidden="false" customHeight="true" outlineLevel="0" collapsed="false">
      <c r="A4433" s="15" t="n">
        <v>3</v>
      </c>
      <c r="B4433" s="16" t="n">
        <v>46224</v>
      </c>
      <c r="C4433" s="16" t="n">
        <v>46373</v>
      </c>
      <c r="D4433" s="15" t="n">
        <v>16</v>
      </c>
      <c r="E4433" s="1" t="s">
        <v>273</v>
      </c>
      <c r="F4433" s="15" t="n">
        <v>34</v>
      </c>
      <c r="G4433" s="1" t="s">
        <v>34</v>
      </c>
      <c r="H4433" s="15" t="n">
        <v>2110405</v>
      </c>
      <c r="I4433" s="1" t="s">
        <v>35</v>
      </c>
      <c r="J4433" s="15" t="n">
        <v>1428695</v>
      </c>
      <c r="L4433" s="15" t="n">
        <v>222991</v>
      </c>
      <c r="M4433" s="1" t="s">
        <v>469</v>
      </c>
      <c r="N4433" s="1" t="s">
        <v>37</v>
      </c>
      <c r="P4433" s="15" t="n">
        <v>101</v>
      </c>
      <c r="Q4433" s="1" t="s">
        <v>59</v>
      </c>
      <c r="R4433" s="1" t="s">
        <v>340</v>
      </c>
      <c r="S4433" s="15" t="n">
        <v>2210202</v>
      </c>
      <c r="T4433" s="1" t="s">
        <v>340</v>
      </c>
      <c r="U4433" s="17" t="n">
        <v>3000</v>
      </c>
      <c r="W4433" s="17" t="n">
        <v>0</v>
      </c>
      <c r="X4433" s="1" t="s">
        <v>3441</v>
      </c>
      <c r="Z4433" s="1" t="str">
        <f aca="false">IF($T4433="","",IFERROR(INDEX('Resumo Grupos'!$AC$3:$AC$200,MATCH($T4433,'Resumo Grupos'!$AB$3:$AB$200,0)),"n/d"))</f>
        <v>Empréstimo</v>
      </c>
      <c r="AA4433" s="1" t="str">
        <f aca="false">IF($T4433="","",IF(COUNTIF('Resumo Grupos'!$AE$3:$AE$40,$T4433)&gt;0,"NAO","SIM"))</f>
        <v>SIM</v>
      </c>
    </row>
    <row r="4434" customFormat="false" ht="12.75" hidden="false" customHeight="true" outlineLevel="0" collapsed="false">
      <c r="A4434" s="15" t="n">
        <v>3</v>
      </c>
      <c r="B4434" s="16" t="n">
        <v>45950</v>
      </c>
      <c r="C4434" s="16" t="n">
        <v>46374</v>
      </c>
      <c r="D4434" s="15" t="n">
        <v>515</v>
      </c>
      <c r="E4434" s="1" t="s">
        <v>75</v>
      </c>
      <c r="F4434" s="15" t="n">
        <v>34</v>
      </c>
      <c r="G4434" s="1" t="s">
        <v>34</v>
      </c>
      <c r="H4434" s="15" t="n">
        <v>2110405</v>
      </c>
      <c r="I4434" s="1" t="s">
        <v>35</v>
      </c>
      <c r="J4434" s="15" t="n">
        <v>546000</v>
      </c>
      <c r="L4434" s="15" t="n">
        <v>85577</v>
      </c>
      <c r="M4434" s="1" t="s">
        <v>3442</v>
      </c>
      <c r="N4434" s="1" t="s">
        <v>37</v>
      </c>
      <c r="P4434" s="15" t="n">
        <v>101</v>
      </c>
      <c r="Q4434" s="1" t="s">
        <v>59</v>
      </c>
      <c r="R4434" s="1" t="s">
        <v>105</v>
      </c>
      <c r="S4434" s="15" t="n">
        <v>4210210</v>
      </c>
      <c r="T4434" s="1" t="s">
        <v>106</v>
      </c>
      <c r="U4434" s="17" t="n">
        <v>45.73</v>
      </c>
      <c r="W4434" s="17" t="n">
        <v>0</v>
      </c>
      <c r="Z4434" s="1" t="str">
        <f aca="false">IF($T4434="","",IFERROR(INDEX('Resumo Grupos'!$AC$3:$AC$200,MATCH($T4434,'Resumo Grupos'!$AB$3:$AB$200,0)),"n/d"))</f>
        <v>Despesa</v>
      </c>
      <c r="AA4434" s="1" t="str">
        <f aca="false">IF($T4434="","",IF(COUNTIF('Resumo Grupos'!$AE$3:$AE$40,$T4434)&gt;0,"NAO","SIM"))</f>
        <v>SIM</v>
      </c>
    </row>
    <row r="4435" customFormat="false" ht="12.75" hidden="false" customHeight="true" outlineLevel="0" collapsed="false">
      <c r="A4435" s="15" t="n">
        <v>3</v>
      </c>
      <c r="B4435" s="16" t="n">
        <v>46009</v>
      </c>
      <c r="C4435" s="16" t="n">
        <v>46374</v>
      </c>
      <c r="D4435" s="15" t="n">
        <v>515</v>
      </c>
      <c r="E4435" s="1" t="s">
        <v>75</v>
      </c>
      <c r="F4435" s="15" t="n">
        <v>34</v>
      </c>
      <c r="G4435" s="1" t="s">
        <v>34</v>
      </c>
      <c r="H4435" s="15" t="n">
        <v>2110405</v>
      </c>
      <c r="I4435" s="1" t="s">
        <v>35</v>
      </c>
      <c r="J4435" s="15" t="n">
        <v>818253</v>
      </c>
      <c r="L4435" s="15" t="n">
        <v>129421</v>
      </c>
      <c r="M4435" s="1" t="s">
        <v>3353</v>
      </c>
      <c r="N4435" s="1" t="s">
        <v>37</v>
      </c>
      <c r="P4435" s="15" t="n">
        <v>102</v>
      </c>
      <c r="Q4435" s="1" t="s">
        <v>195</v>
      </c>
      <c r="R4435" s="1" t="s">
        <v>136</v>
      </c>
      <c r="S4435" s="15" t="n">
        <v>2110901</v>
      </c>
      <c r="T4435" s="1" t="s">
        <v>137</v>
      </c>
      <c r="U4435" s="17" t="n">
        <v>2090.82</v>
      </c>
      <c r="W4435" s="17" t="n">
        <v>0</v>
      </c>
      <c r="X4435" s="1" t="s">
        <v>3443</v>
      </c>
      <c r="Z4435" s="1" t="str">
        <f aca="false">IF($T4435="","",IFERROR(INDEX('Resumo Grupos'!$AC$3:$AC$200,MATCH($T4435,'Resumo Grupos'!$AB$3:$AB$200,0)),"n/d"))</f>
        <v>Empréstimo</v>
      </c>
      <c r="AA4435" s="1" t="str">
        <f aca="false">IF($T4435="","",IF(COUNTIF('Resumo Grupos'!$AE$3:$AE$40,$T4435)&gt;0,"NAO","SIM"))</f>
        <v>SIM</v>
      </c>
    </row>
    <row r="4436" customFormat="false" ht="12.75" hidden="false" customHeight="true" outlineLevel="0" collapsed="false">
      <c r="A4436" s="15" t="n">
        <v>3</v>
      </c>
      <c r="B4436" s="16" t="n">
        <v>46206</v>
      </c>
      <c r="C4436" s="16" t="n">
        <v>46374</v>
      </c>
      <c r="D4436" s="15" t="n">
        <v>33</v>
      </c>
      <c r="E4436" s="1" t="s">
        <v>98</v>
      </c>
      <c r="F4436" s="15" t="n">
        <v>34</v>
      </c>
      <c r="G4436" s="1" t="s">
        <v>34</v>
      </c>
      <c r="H4436" s="15" t="n">
        <v>2110405</v>
      </c>
      <c r="I4436" s="1" t="s">
        <v>35</v>
      </c>
      <c r="J4436" s="15" t="n">
        <v>1345342</v>
      </c>
      <c r="L4436" s="15" t="n">
        <v>210000</v>
      </c>
      <c r="M4436" s="1" t="s">
        <v>104</v>
      </c>
      <c r="N4436" s="1" t="s">
        <v>37</v>
      </c>
      <c r="P4436" s="15" t="n">
        <v>101</v>
      </c>
      <c r="Q4436" s="1" t="s">
        <v>59</v>
      </c>
      <c r="R4436" s="1" t="s">
        <v>105</v>
      </c>
      <c r="S4436" s="15" t="n">
        <v>4210203</v>
      </c>
      <c r="T4436" s="1" t="s">
        <v>1055</v>
      </c>
      <c r="U4436" s="17" t="n">
        <v>373.79</v>
      </c>
      <c r="W4436" s="17" t="n">
        <v>0</v>
      </c>
      <c r="X4436" s="1" t="s">
        <v>3356</v>
      </c>
      <c r="Z4436" s="1" t="str">
        <f aca="false">IF($T4436="","",IFERROR(INDEX('Resumo Grupos'!$AC$3:$AC$200,MATCH($T4436,'Resumo Grupos'!$AB$3:$AB$200,0)),"n/d"))</f>
        <v>Despesa</v>
      </c>
      <c r="AA4436" s="1" t="str">
        <f aca="false">IF($T4436="","",IF(COUNTIF('Resumo Grupos'!$AE$3:$AE$40,$T4436)&gt;0,"NAO","SIM"))</f>
        <v>SIM</v>
      </c>
    </row>
    <row r="4437" customFormat="false" ht="12.75" hidden="false" customHeight="true" outlineLevel="0" collapsed="false">
      <c r="A4437" s="15" t="n">
        <v>3</v>
      </c>
      <c r="B4437" s="16" t="n">
        <v>46231</v>
      </c>
      <c r="C4437" s="16" t="n">
        <v>46376</v>
      </c>
      <c r="D4437" s="15" t="n">
        <v>10028</v>
      </c>
      <c r="E4437" s="1" t="s">
        <v>748</v>
      </c>
      <c r="F4437" s="15" t="n">
        <v>24</v>
      </c>
      <c r="G4437" s="1" t="s">
        <v>47</v>
      </c>
      <c r="H4437" s="15" t="n">
        <v>2110405</v>
      </c>
      <c r="I4437" s="1" t="s">
        <v>35</v>
      </c>
      <c r="J4437" s="15" t="n">
        <v>1464619</v>
      </c>
      <c r="L4437" s="15" t="n">
        <v>227869</v>
      </c>
      <c r="M4437" s="1" t="s">
        <v>469</v>
      </c>
      <c r="N4437" s="1" t="s">
        <v>37</v>
      </c>
      <c r="P4437" s="15" t="n">
        <v>101</v>
      </c>
      <c r="Q4437" s="1" t="s">
        <v>59</v>
      </c>
      <c r="R4437" s="1" t="s">
        <v>39</v>
      </c>
      <c r="S4437" s="15" t="n">
        <v>4210315</v>
      </c>
      <c r="T4437" s="1" t="s">
        <v>549</v>
      </c>
      <c r="U4437" s="17" t="n">
        <v>595.9</v>
      </c>
      <c r="W4437" s="17" t="n">
        <v>0</v>
      </c>
      <c r="X4437" s="1" t="s">
        <v>749</v>
      </c>
      <c r="Z4437" s="1" t="str">
        <f aca="false">IF($T4437="","",IFERROR(INDEX('Resumo Grupos'!$AC$3:$AC$200,MATCH($T4437,'Resumo Grupos'!$AB$3:$AB$200,0)),"n/d"))</f>
        <v>Despesa</v>
      </c>
      <c r="AA4437" s="1" t="str">
        <f aca="false">IF($T4437="","",IF(COUNTIF('Resumo Grupos'!$AE$3:$AE$40,$T4437)&gt;0,"NAO","SIM"))</f>
        <v>SIM</v>
      </c>
    </row>
    <row r="4438" customFormat="false" ht="12.75" hidden="false" customHeight="true" outlineLevel="0" collapsed="false">
      <c r="A4438" s="15" t="n">
        <v>3</v>
      </c>
      <c r="B4438" s="16" t="n">
        <v>46223</v>
      </c>
      <c r="C4438" s="16" t="n">
        <v>46376</v>
      </c>
      <c r="D4438" s="15" t="n">
        <v>17</v>
      </c>
      <c r="E4438" s="1" t="s">
        <v>1718</v>
      </c>
      <c r="F4438" s="15" t="n">
        <v>34</v>
      </c>
      <c r="G4438" s="1" t="s">
        <v>34</v>
      </c>
      <c r="H4438" s="15" t="n">
        <v>2110405</v>
      </c>
      <c r="I4438" s="1" t="s">
        <v>35</v>
      </c>
      <c r="J4438" s="15" t="n">
        <v>1464473</v>
      </c>
      <c r="L4438" s="15" t="n">
        <v>227845</v>
      </c>
      <c r="M4438" s="1" t="s">
        <v>104</v>
      </c>
      <c r="N4438" s="1" t="s">
        <v>37</v>
      </c>
      <c r="P4438" s="15" t="n">
        <v>101</v>
      </c>
      <c r="Q4438" s="1" t="s">
        <v>59</v>
      </c>
      <c r="R4438" s="1" t="s">
        <v>300</v>
      </c>
      <c r="S4438" s="15" t="n">
        <v>4220199</v>
      </c>
      <c r="T4438" s="1" t="s">
        <v>301</v>
      </c>
      <c r="U4438" s="17" t="n">
        <v>2600</v>
      </c>
      <c r="W4438" s="17" t="n">
        <v>0</v>
      </c>
      <c r="X4438" s="1" t="s">
        <v>1719</v>
      </c>
      <c r="Z4438" s="1" t="str">
        <f aca="false">IF($T4438="","",IFERROR(INDEX('Resumo Grupos'!$AC$3:$AC$200,MATCH($T4438,'Resumo Grupos'!$AB$3:$AB$200,0)),"n/d"))</f>
        <v>Pagamentos outros não operacionais</v>
      </c>
      <c r="AA4438" s="1" t="str">
        <f aca="false">IF($T4438="","",IF(COUNTIF('Resumo Grupos'!$AE$3:$AE$40,$T4438)&gt;0,"NAO","SIM"))</f>
        <v>SIM</v>
      </c>
    </row>
    <row r="4439" customFormat="false" ht="12.75" hidden="false" customHeight="true" outlineLevel="0" collapsed="false">
      <c r="A4439" s="15" t="n">
        <v>3</v>
      </c>
      <c r="B4439" s="16" t="n">
        <v>46224</v>
      </c>
      <c r="C4439" s="16" t="n">
        <v>46378</v>
      </c>
      <c r="D4439" s="15" t="n">
        <v>1929</v>
      </c>
      <c r="E4439" s="1" t="s">
        <v>1897</v>
      </c>
      <c r="F4439" s="15" t="n">
        <v>34</v>
      </c>
      <c r="G4439" s="1" t="s">
        <v>34</v>
      </c>
      <c r="H4439" s="15" t="n">
        <v>2110405</v>
      </c>
      <c r="I4439" s="1" t="s">
        <v>35</v>
      </c>
      <c r="J4439" s="15" t="n">
        <v>1428714</v>
      </c>
      <c r="L4439" s="15" t="n">
        <v>222992</v>
      </c>
      <c r="M4439" s="1" t="s">
        <v>469</v>
      </c>
      <c r="N4439" s="1" t="s">
        <v>37</v>
      </c>
      <c r="P4439" s="15" t="n">
        <v>101</v>
      </c>
      <c r="Q4439" s="1" t="s">
        <v>59</v>
      </c>
      <c r="R4439" s="1" t="s">
        <v>105</v>
      </c>
      <c r="S4439" s="15" t="n">
        <v>4210299</v>
      </c>
      <c r="T4439" s="1" t="s">
        <v>1411</v>
      </c>
      <c r="U4439" s="17" t="n">
        <v>95.43</v>
      </c>
      <c r="W4439" s="17" t="n">
        <v>0</v>
      </c>
      <c r="X4439" s="1" t="s">
        <v>2280</v>
      </c>
      <c r="Z4439" s="1" t="str">
        <f aca="false">IF($T4439="","",IFERROR(INDEX('Resumo Grupos'!$AC$3:$AC$200,MATCH($T4439,'Resumo Grupos'!$AB$3:$AB$200,0)),"n/d"))</f>
        <v>Despesa</v>
      </c>
      <c r="AA4439" s="1" t="str">
        <f aca="false">IF($T4439="","",IF(COUNTIF('Resumo Grupos'!$AE$3:$AE$40,$T4439)&gt;0,"NAO","SIM"))</f>
        <v>SIM</v>
      </c>
    </row>
    <row r="4440" customFormat="false" ht="12.75" hidden="false" customHeight="true" outlineLevel="0" collapsed="false">
      <c r="A4440" s="15" t="n">
        <v>3</v>
      </c>
      <c r="B4440" s="16" t="n">
        <v>46224</v>
      </c>
      <c r="C4440" s="16" t="n">
        <v>46378</v>
      </c>
      <c r="D4440" s="15" t="n">
        <v>1929</v>
      </c>
      <c r="E4440" s="1" t="s">
        <v>1897</v>
      </c>
      <c r="F4440" s="15" t="n">
        <v>34</v>
      </c>
      <c r="G4440" s="1" t="s">
        <v>34</v>
      </c>
      <c r="H4440" s="15" t="n">
        <v>2110405</v>
      </c>
      <c r="I4440" s="1" t="s">
        <v>35</v>
      </c>
      <c r="J4440" s="15" t="n">
        <v>1428721</v>
      </c>
      <c r="L4440" s="15" t="n">
        <v>222993</v>
      </c>
      <c r="M4440" s="1" t="s">
        <v>469</v>
      </c>
      <c r="N4440" s="1" t="s">
        <v>37</v>
      </c>
      <c r="P4440" s="15" t="n">
        <v>101</v>
      </c>
      <c r="Q4440" s="1" t="s">
        <v>59</v>
      </c>
      <c r="R4440" s="1" t="s">
        <v>105</v>
      </c>
      <c r="S4440" s="15" t="n">
        <v>4210299</v>
      </c>
      <c r="T4440" s="1" t="s">
        <v>1411</v>
      </c>
      <c r="U4440" s="17" t="n">
        <v>102.37</v>
      </c>
      <c r="W4440" s="17" t="n">
        <v>0</v>
      </c>
      <c r="X4440" s="1" t="s">
        <v>2281</v>
      </c>
      <c r="Z4440" s="1" t="str">
        <f aca="false">IF($T4440="","",IFERROR(INDEX('Resumo Grupos'!$AC$3:$AC$200,MATCH($T4440,'Resumo Grupos'!$AB$3:$AB$200,0)),"n/d"))</f>
        <v>Despesa</v>
      </c>
      <c r="AA4440" s="1" t="str">
        <f aca="false">IF($T4440="","",IF(COUNTIF('Resumo Grupos'!$AE$3:$AE$40,$T4440)&gt;0,"NAO","SIM"))</f>
        <v>SIM</v>
      </c>
    </row>
    <row r="4441" customFormat="false" ht="12.75" hidden="false" customHeight="true" outlineLevel="0" collapsed="false">
      <c r="A4441" s="15" t="n">
        <v>3</v>
      </c>
      <c r="B4441" s="16" t="n">
        <v>46224</v>
      </c>
      <c r="C4441" s="16" t="n">
        <v>46378</v>
      </c>
      <c r="D4441" s="15" t="n">
        <v>1000036</v>
      </c>
      <c r="E4441" s="1" t="s">
        <v>2297</v>
      </c>
      <c r="F4441" s="15" t="n">
        <v>34</v>
      </c>
      <c r="G4441" s="1" t="s">
        <v>34</v>
      </c>
      <c r="H4441" s="15" t="n">
        <v>2110405</v>
      </c>
      <c r="I4441" s="1" t="s">
        <v>35</v>
      </c>
      <c r="J4441" s="15" t="n">
        <v>1428747</v>
      </c>
      <c r="L4441" s="15" t="n">
        <v>222995</v>
      </c>
      <c r="M4441" s="1" t="s">
        <v>469</v>
      </c>
      <c r="N4441" s="1" t="s">
        <v>37</v>
      </c>
      <c r="P4441" s="15" t="n">
        <v>101</v>
      </c>
      <c r="Q4441" s="1" t="s">
        <v>59</v>
      </c>
      <c r="R4441" s="1" t="s">
        <v>105</v>
      </c>
      <c r="S4441" s="15" t="n">
        <v>4210299</v>
      </c>
      <c r="T4441" s="1" t="s">
        <v>1411</v>
      </c>
      <c r="U4441" s="17" t="n">
        <v>2929.65</v>
      </c>
      <c r="W4441" s="17" t="n">
        <v>0</v>
      </c>
      <c r="X4441" s="1" t="s">
        <v>2298</v>
      </c>
      <c r="Z4441" s="1" t="str">
        <f aca="false">IF($T4441="","",IFERROR(INDEX('Resumo Grupos'!$AC$3:$AC$200,MATCH($T4441,'Resumo Grupos'!$AB$3:$AB$200,0)),"n/d"))</f>
        <v>Despesa</v>
      </c>
      <c r="AA4441" s="1" t="str">
        <f aca="false">IF($T4441="","",IF(COUNTIF('Resumo Grupos'!$AE$3:$AE$40,$T4441)&gt;0,"NAO","SIM"))</f>
        <v>SIM</v>
      </c>
    </row>
    <row r="4442" customFormat="false" ht="12.75" hidden="false" customHeight="true" outlineLevel="0" collapsed="false">
      <c r="A4442" s="15" t="n">
        <v>3</v>
      </c>
      <c r="B4442" s="16" t="n">
        <v>46044</v>
      </c>
      <c r="C4442" s="16" t="n">
        <v>46378</v>
      </c>
      <c r="D4442" s="15" t="n">
        <v>514</v>
      </c>
      <c r="E4442" s="1" t="s">
        <v>103</v>
      </c>
      <c r="F4442" s="15" t="n">
        <v>34</v>
      </c>
      <c r="G4442" s="1" t="s">
        <v>34</v>
      </c>
      <c r="H4442" s="15" t="n">
        <v>2110405</v>
      </c>
      <c r="I4442" s="1" t="s">
        <v>35</v>
      </c>
      <c r="J4442" s="15" t="n">
        <v>1306220</v>
      </c>
      <c r="L4442" s="15" t="n">
        <v>203991</v>
      </c>
      <c r="M4442" s="1" t="s">
        <v>3353</v>
      </c>
      <c r="N4442" s="1" t="s">
        <v>37</v>
      </c>
      <c r="P4442" s="15" t="n">
        <v>101</v>
      </c>
      <c r="Q4442" s="1" t="s">
        <v>59</v>
      </c>
      <c r="R4442" s="1" t="s">
        <v>136</v>
      </c>
      <c r="S4442" s="15" t="n">
        <v>2110901</v>
      </c>
      <c r="T4442" s="1" t="s">
        <v>137</v>
      </c>
      <c r="U4442" s="17" t="n">
        <v>6601.19</v>
      </c>
      <c r="W4442" s="17" t="n">
        <v>0</v>
      </c>
      <c r="X4442" s="1" t="s">
        <v>3444</v>
      </c>
      <c r="Z4442" s="1" t="str">
        <f aca="false">IF($T4442="","",IFERROR(INDEX('Resumo Grupos'!$AC$3:$AC$200,MATCH($T4442,'Resumo Grupos'!$AB$3:$AB$200,0)),"n/d"))</f>
        <v>Empréstimo</v>
      </c>
      <c r="AA4442" s="1" t="str">
        <f aca="false">IF($T4442="","",IF(COUNTIF('Resumo Grupos'!$AE$3:$AE$40,$T4442)&gt;0,"NAO","SIM"))</f>
        <v>SIM</v>
      </c>
    </row>
    <row r="4443" customFormat="false" ht="12.75" hidden="false" customHeight="true" outlineLevel="0" collapsed="false">
      <c r="A4443" s="15" t="n">
        <v>3</v>
      </c>
      <c r="B4443" s="16" t="n">
        <v>46237</v>
      </c>
      <c r="C4443" s="16" t="n">
        <v>46381</v>
      </c>
      <c r="D4443" s="15" t="n">
        <v>10101</v>
      </c>
      <c r="E4443" s="1" t="s">
        <v>2344</v>
      </c>
      <c r="F4443" s="15" t="n">
        <v>59</v>
      </c>
      <c r="G4443" s="1" t="s">
        <v>1647</v>
      </c>
      <c r="H4443" s="15" t="n">
        <v>2110405</v>
      </c>
      <c r="I4443" s="1" t="s">
        <v>35</v>
      </c>
      <c r="J4443" s="15" t="n">
        <v>1498510</v>
      </c>
      <c r="L4443" s="15" t="n">
        <v>232746</v>
      </c>
      <c r="M4443" s="1" t="s">
        <v>36</v>
      </c>
      <c r="N4443" s="1" t="s">
        <v>37</v>
      </c>
      <c r="P4443" s="15" t="n">
        <v>167</v>
      </c>
      <c r="Q4443" s="1" t="s">
        <v>45</v>
      </c>
      <c r="R4443" s="1" t="s">
        <v>105</v>
      </c>
      <c r="S4443" s="15" t="n">
        <v>4210227</v>
      </c>
      <c r="T4443" s="1" t="s">
        <v>113</v>
      </c>
      <c r="U4443" s="17" t="n">
        <v>256.8</v>
      </c>
      <c r="W4443" s="17" t="n">
        <v>0</v>
      </c>
      <c r="X4443" s="1" t="s">
        <v>3445</v>
      </c>
      <c r="Z4443" s="1" t="str">
        <f aca="false">IF($T4443="","",IFERROR(INDEX('Resumo Grupos'!$AC$3:$AC$200,MATCH($T4443,'Resumo Grupos'!$AB$3:$AB$200,0)),"n/d"))</f>
        <v>Despesa</v>
      </c>
      <c r="AA4443" s="1" t="str">
        <f aca="false">IF($T4443="","",IF(COUNTIF('Resumo Grupos'!$AE$3:$AE$40,$T4443)&gt;0,"NAO","SIM"))</f>
        <v>SIM</v>
      </c>
      <c r="AB4443" s="1" t="str">
        <f aca="false">IFERROR(INDEX('Mov Entradas (Rel 10497)'!$L:$L,MATCH(AC4443,'Mov Entradas (Rel 10497)'!$I:$I,0)),"nao encontrado")</f>
        <v>SMARTPHONE MOTOROLA G06 4/128GB AZ</v>
      </c>
      <c r="AC4443" s="1" t="n">
        <v>259616</v>
      </c>
    </row>
    <row r="4444" customFormat="false" ht="12.75" hidden="false" customHeight="true" outlineLevel="0" collapsed="false">
      <c r="A4444" s="15" t="n">
        <v>3</v>
      </c>
      <c r="B4444" s="16" t="n">
        <v>46296</v>
      </c>
      <c r="C4444" s="16" t="n">
        <v>46381</v>
      </c>
      <c r="D4444" s="15" t="n">
        <v>10119</v>
      </c>
      <c r="E4444" s="1" t="s">
        <v>3391</v>
      </c>
      <c r="F4444" s="15" t="n">
        <v>59</v>
      </c>
      <c r="G4444" s="1" t="s">
        <v>1647</v>
      </c>
      <c r="H4444" s="15" t="n">
        <v>2110405</v>
      </c>
      <c r="I4444" s="1" t="s">
        <v>35</v>
      </c>
      <c r="J4444" s="15" t="n">
        <v>1788764</v>
      </c>
      <c r="L4444" s="15" t="n">
        <v>13403</v>
      </c>
      <c r="M4444" s="1" t="s">
        <v>36</v>
      </c>
      <c r="N4444" s="1" t="s">
        <v>37</v>
      </c>
      <c r="P4444" s="15" t="n">
        <v>167</v>
      </c>
      <c r="Q4444" s="1" t="s">
        <v>45</v>
      </c>
      <c r="R4444" s="1" t="s">
        <v>49</v>
      </c>
      <c r="S4444" s="15" t="n">
        <v>1130101</v>
      </c>
      <c r="T4444" s="1" t="s">
        <v>50</v>
      </c>
      <c r="U4444" s="17" t="n">
        <v>387.66</v>
      </c>
      <c r="W4444" s="17" t="n">
        <v>0</v>
      </c>
      <c r="X4444" s="1" t="s">
        <v>3446</v>
      </c>
      <c r="Z4444" s="1" t="str">
        <f aca="false">IF($T4444="","",IFERROR(INDEX('Resumo Grupos'!$AC$3:$AC$200,MATCH($T4444,'Resumo Grupos'!$AB$3:$AB$200,0)),"n/d"))</f>
        <v>Mercadoria</v>
      </c>
      <c r="AA4444" s="1" t="str">
        <f aca="false">IF($T4444="","",IF(COUNTIF('Resumo Grupos'!$AE$3:$AE$40,$T4444)&gt;0,"NAO","SIM"))</f>
        <v>SIM</v>
      </c>
      <c r="AB4444" s="1" t="str">
        <f aca="false">IFERROR(INDEX('Mov Entradas (Rel 10497)'!$L:$L,MATCH(AC4444,'Mov Entradas (Rel 10497)'!$I:$I,0)),"nao encontrado")</f>
        <v>PRESUNTO DE  PERU DF DISTRIBUIDORA DE FR</v>
      </c>
      <c r="AC4444" s="1" t="n">
        <v>1340</v>
      </c>
    </row>
    <row r="4445" customFormat="false" ht="12.75" hidden="false" customHeight="true" outlineLevel="0" collapsed="false">
      <c r="A4445" s="15" t="n">
        <v>3</v>
      </c>
      <c r="B4445" s="16" t="n">
        <v>46296</v>
      </c>
      <c r="C4445" s="16" t="n">
        <v>46381</v>
      </c>
      <c r="D4445" s="15" t="n">
        <v>1742</v>
      </c>
      <c r="E4445" s="1" t="s">
        <v>3393</v>
      </c>
      <c r="F4445" s="15" t="n">
        <v>59</v>
      </c>
      <c r="G4445" s="1" t="s">
        <v>1647</v>
      </c>
      <c r="H4445" s="15" t="n">
        <v>2110405</v>
      </c>
      <c r="I4445" s="1" t="s">
        <v>35</v>
      </c>
      <c r="J4445" s="15" t="n">
        <v>1788821</v>
      </c>
      <c r="L4445" s="15" t="n">
        <v>532</v>
      </c>
      <c r="M4445" s="1" t="s">
        <v>36</v>
      </c>
      <c r="N4445" s="1" t="s">
        <v>37</v>
      </c>
      <c r="P4445" s="15" t="n">
        <v>167</v>
      </c>
      <c r="Q4445" s="1" t="s">
        <v>45</v>
      </c>
      <c r="R4445" s="1" t="s">
        <v>49</v>
      </c>
      <c r="S4445" s="15" t="n">
        <v>1130101</v>
      </c>
      <c r="T4445" s="1" t="s">
        <v>50</v>
      </c>
      <c r="U4445" s="17" t="n">
        <v>355.63</v>
      </c>
      <c r="W4445" s="17" t="n">
        <v>0</v>
      </c>
      <c r="X4445" s="1" t="s">
        <v>3447</v>
      </c>
      <c r="Z4445" s="1" t="str">
        <f aca="false">IF($T4445="","",IFERROR(INDEX('Resumo Grupos'!$AC$3:$AC$200,MATCH($T4445,'Resumo Grupos'!$AB$3:$AB$200,0)),"n/d"))</f>
        <v>Mercadoria</v>
      </c>
      <c r="AA4445" s="1" t="str">
        <f aca="false">IF($T4445="","",IF(COUNTIF('Resumo Grupos'!$AE$3:$AE$40,$T4445)&gt;0,"NAO","SIM"))</f>
        <v>SIM</v>
      </c>
      <c r="AB4445" s="1" t="str">
        <f aca="false">IFERROR(INDEX('Mov Entradas (Rel 10497)'!$L:$L,MATCH(AC4445,'Mov Entradas (Rel 10497)'!$I:$I,0)),"nao encontrado")</f>
        <v>CUBO MAGICO REF W003</v>
      </c>
      <c r="AC4445" s="1" t="n">
        <v>53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3448</v>
      </c>
      <c r="D1" s="19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Report!C3842</f>
        <v>46290</v>
      </c>
      <c r="B1806" s="1" t="str">
        <f aca="false">Report!E3842</f>
        <v>SOUZA CRUZ LTDA.</v>
      </c>
      <c r="C1806" s="17" t="n">
        <f aca="false">Report!U3842</f>
        <v>2566.59</v>
      </c>
      <c r="D1806" s="1" t="str">
        <f aca="false">Report!X3842</f>
        <v>NF 574257 1/2 - ALICIA</v>
      </c>
    </row>
    <row r="1807" customFormat="false" ht="12.75" hidden="false" customHeight="true" outlineLevel="0" collapsed="false">
      <c r="A1807" s="16" t="n">
        <f aca="false">Report!C3843</f>
        <v>46291</v>
      </c>
      <c r="B1807" s="1" t="str">
        <f aca="false">Report!E3843</f>
        <v>BRAGA TABACARIA EIRELI ME</v>
      </c>
      <c r="C1807" s="17" t="n">
        <f aca="false">Report!U3843</f>
        <v>951.83</v>
      </c>
      <c r="D1807" s="1" t="str">
        <f aca="false">Report!X3843</f>
        <v>NF 20842 2/3 - JHONATAS</v>
      </c>
    </row>
    <row r="1808" customFormat="false" ht="12.75" hidden="false" customHeight="true" outlineLevel="0" collapsed="false">
      <c r="A1808" s="16" t="n">
        <f aca="false">Report!C3844</f>
        <v>46291</v>
      </c>
      <c r="B1808" s="1" t="str">
        <f aca="false">Report!E3844</f>
        <v>BRAGA TABACARIA EIRELI ME</v>
      </c>
      <c r="C1808" s="17" t="n">
        <f aca="false">Report!U3844</f>
        <v>1018.36</v>
      </c>
      <c r="D1808" s="1" t="str">
        <f aca="false">Report!X3844</f>
        <v>NF 20639 1/3 - ALICIA</v>
      </c>
    </row>
    <row r="1809" customFormat="false" ht="12.75" hidden="false" customHeight="true" outlineLevel="0" collapsed="false">
      <c r="A1809" s="16" t="n">
        <f aca="false">Report!C3845</f>
        <v>46291</v>
      </c>
      <c r="B1809" s="1" t="str">
        <f aca="false">Report!E3845</f>
        <v>DISTRIBUIDORA FARIAS LTDA.</v>
      </c>
      <c r="C1809" s="17" t="n">
        <f aca="false">Report!U3845</f>
        <v>612.29</v>
      </c>
      <c r="D1809" s="1" t="str">
        <f aca="false">Report!X3845</f>
        <v>NF 695708  1/1 - ALICIA</v>
      </c>
    </row>
    <row r="1810" customFormat="false" ht="12.75" hidden="false" customHeight="true" outlineLevel="0" collapsed="false">
      <c r="A1810" s="16" t="n">
        <f aca="false">Report!C3846</f>
        <v>46291</v>
      </c>
      <c r="B1810" s="1" t="str">
        <f aca="false">Report!E3846</f>
        <v>DISTRIBUIDORA LOPES LTDA</v>
      </c>
      <c r="C1810" s="17" t="n">
        <f aca="false">Report!U3846</f>
        <v>1213.57</v>
      </c>
      <c r="D1810" s="1" t="str">
        <f aca="false">Report!X3846</f>
        <v>NF 1728525 1/3 - JHONATAS</v>
      </c>
    </row>
    <row r="1811" customFormat="false" ht="12.75" hidden="false" customHeight="true" outlineLevel="0" collapsed="false">
      <c r="A1811" s="16" t="n">
        <f aca="false">Report!C3847</f>
        <v>46291</v>
      </c>
      <c r="B1811" s="1" t="str">
        <f aca="false">Report!E3847</f>
        <v>ELFORT FRUIT COMERCIO DE PRODUTOS ALIME</v>
      </c>
      <c r="C1811" s="17" t="n">
        <f aca="false">Report!U3847</f>
        <v>968.48</v>
      </c>
      <c r="D1811" s="1" t="str">
        <f aca="false">Report!X3847</f>
        <v>NF 29137 2/2 - ALICIA</v>
      </c>
    </row>
    <row r="1812" customFormat="false" ht="12.75" hidden="false" customHeight="true" outlineLevel="0" collapsed="false">
      <c r="A1812" s="16" t="n">
        <f aca="false">Report!C3849</f>
        <v>46291</v>
      </c>
      <c r="B1812" s="1" t="str">
        <f aca="false">Report!E3849</f>
        <v>H. L. DO NASCIMENTO</v>
      </c>
      <c r="C1812" s="17" t="n">
        <f aca="false">Report!U3849</f>
        <v>873.3</v>
      </c>
      <c r="D1812" s="1" t="str">
        <f aca="false">Report!X3849</f>
        <v>NF 6137 1/1 - ALICIA</v>
      </c>
    </row>
    <row r="1813" customFormat="false" ht="12.75" hidden="false" customHeight="true" outlineLevel="0" collapsed="false">
      <c r="A1813" s="16" t="n">
        <f aca="false">Report!C3850</f>
        <v>46291</v>
      </c>
      <c r="B1813" s="1" t="str">
        <f aca="false">Report!E3850</f>
        <v>MARE DISTRIBUIDORA DE BEBIDAS E DE PRODUTOS ALIMENTICIOS LTDA</v>
      </c>
      <c r="C1813" s="17" t="n">
        <f aca="false">Report!U3850</f>
        <v>599</v>
      </c>
      <c r="D1813" s="1" t="str">
        <f aca="false">Report!X3850</f>
        <v>NF 1450943 1/2 - ALICIA</v>
      </c>
    </row>
    <row r="1814" customFormat="false" ht="12.75" hidden="false" customHeight="true" outlineLevel="0" collapsed="false">
      <c r="A1814" s="16" t="n">
        <f aca="false">Report!C3851</f>
        <v>46291</v>
      </c>
      <c r="B1814" s="1" t="str">
        <f aca="false">Report!E3851</f>
        <v>MARE DISTRIBUIDORA DE BEBIDAS E DE PRODUTOS ALIMENTICIOS LTDA</v>
      </c>
      <c r="C1814" s="17" t="n">
        <f aca="false">Report!U3851</f>
        <v>897.4</v>
      </c>
      <c r="D1814" s="1" t="str">
        <f aca="false">Report!X3851</f>
        <v>NF 1450942 1/2 - ALICIA</v>
      </c>
    </row>
    <row r="1815" customFormat="false" ht="12.75" hidden="false" customHeight="true" outlineLevel="0" collapsed="false">
      <c r="A1815" s="16" t="n">
        <f aca="false">Report!C3852</f>
        <v>46291</v>
      </c>
      <c r="B1815" s="1" t="str">
        <f aca="false">Report!E3852</f>
        <v>MAXFRI DISTRIUIDORA LTDA</v>
      </c>
      <c r="C1815" s="17" t="n">
        <f aca="false">Report!U3852</f>
        <v>2940.2</v>
      </c>
      <c r="D1815" s="1" t="str">
        <f aca="false">Report!X3852</f>
        <v>NF 15354 2/2 - ALICIA</v>
      </c>
    </row>
    <row r="1816" customFormat="false" ht="12.75" hidden="false" customHeight="true" outlineLevel="0" collapsed="false">
      <c r="A1816" s="16" t="n">
        <f aca="false">Report!C3853</f>
        <v>46291</v>
      </c>
      <c r="B1816" s="1" t="str">
        <f aca="false">Report!E3853</f>
        <v>MAXFRI DISTRIUIDORA LTDA</v>
      </c>
      <c r="C1816" s="17" t="n">
        <f aca="false">Report!U3853</f>
        <v>2466.4</v>
      </c>
      <c r="D1816" s="1" t="str">
        <f aca="false">Report!X3853</f>
        <v>NF 15410 1/2 - ALICIA</v>
      </c>
    </row>
    <row r="1817" customFormat="false" ht="12.75" hidden="false" customHeight="true" outlineLevel="0" collapsed="false">
      <c r="A1817" s="16" t="n">
        <f aca="false">Report!C3854</f>
        <v>46291</v>
      </c>
      <c r="B1817" s="1" t="str">
        <f aca="false">Report!E3854</f>
        <v>OLIVEIRA E SILVA LTDA</v>
      </c>
      <c r="C1817" s="17" t="n">
        <f aca="false">Report!U3854</f>
        <v>250</v>
      </c>
      <c r="D1817" s="1" t="str">
        <f aca="false">Report!X3854</f>
        <v>COMPRAS 2 CX DE BANANAS - ALICIA</v>
      </c>
    </row>
    <row r="1818" customFormat="false" ht="12.75" hidden="false" customHeight="true" outlineLevel="0" collapsed="false">
      <c r="A1818" s="16" t="n">
        <f aca="false">Report!C3855</f>
        <v>46291</v>
      </c>
      <c r="B1818" s="1" t="str">
        <f aca="false">Report!E3855</f>
        <v>OLIVEIRA E SILVA LTDA</v>
      </c>
      <c r="C1818" s="17" t="n">
        <f aca="false">Report!U3855</f>
        <v>265</v>
      </c>
      <c r="D1818" s="1" t="str">
        <f aca="false">Report!X3855</f>
        <v>COMPRAS CHEIRO VERDE, ALFACE, COUVE - ALICIA</v>
      </c>
    </row>
    <row r="1819" customFormat="false" ht="12.75" hidden="false" customHeight="true" outlineLevel="0" collapsed="false">
      <c r="A1819" s="16" t="n">
        <f aca="false">Report!C3864</f>
        <v>46292</v>
      </c>
      <c r="B1819" s="1" t="str">
        <f aca="false">Report!E3864</f>
        <v>BRF S A</v>
      </c>
      <c r="C1819" s="17" t="n">
        <f aca="false">Report!U3864</f>
        <v>1004.34</v>
      </c>
      <c r="D1819" s="1" t="str">
        <f aca="false">Report!X3864</f>
        <v>NF 1628104 3/3 - JHONATAS</v>
      </c>
    </row>
    <row r="1820" customFormat="false" ht="12.75" hidden="false" customHeight="true" outlineLevel="0" collapsed="false">
      <c r="A1820" s="16" t="n">
        <f aca="false">Report!C3877</f>
        <v>46293</v>
      </c>
      <c r="B1820" s="1" t="str">
        <f aca="false">Report!E3877</f>
        <v>BRASIL NORTE BEBIDAS S/A</v>
      </c>
      <c r="C1820" s="17" t="n">
        <f aca="false">Report!U3877</f>
        <v>5551.48</v>
      </c>
      <c r="D1820" s="1" t="str">
        <f aca="false">Report!X3877</f>
        <v>NF 2052546 1/1 - ALICIA</v>
      </c>
    </row>
    <row r="1821" customFormat="false" ht="12.75" hidden="false" customHeight="true" outlineLevel="0" collapsed="false">
      <c r="A1821" s="16" t="n">
        <f aca="false">Report!C3878</f>
        <v>46293</v>
      </c>
      <c r="B1821" s="1" t="str">
        <f aca="false">Report!E3878</f>
        <v>BRASIL NORTE BEBIDAS S/A</v>
      </c>
      <c r="C1821" s="17" t="n">
        <f aca="false">Report!U3878</f>
        <v>4797.84</v>
      </c>
      <c r="D1821" s="1" t="str">
        <f aca="false">Report!X3878</f>
        <v>NF 2052552 1/1 - ALICIA</v>
      </c>
    </row>
    <row r="1822" customFormat="false" ht="12.75" hidden="false" customHeight="true" outlineLevel="0" collapsed="false">
      <c r="A1822" s="16" t="n">
        <f aca="false">Report!C3879</f>
        <v>46293</v>
      </c>
      <c r="B1822" s="1" t="str">
        <f aca="false">Report!E3879</f>
        <v>BRASIL NORTE BEBIDAS S/A</v>
      </c>
      <c r="C1822" s="17" t="n">
        <f aca="false">Report!U3879</f>
        <v>116.75</v>
      </c>
      <c r="D1822" s="1" t="str">
        <f aca="false">Report!X3879</f>
        <v>NF 1297226 1/1 - ALICIA</v>
      </c>
    </row>
    <row r="1823" customFormat="false" ht="12.75" hidden="false" customHeight="true" outlineLevel="0" collapsed="false">
      <c r="A1823" s="16" t="n">
        <f aca="false">Report!C3880</f>
        <v>46293</v>
      </c>
      <c r="B1823" s="1" t="str">
        <f aca="false">Report!E3880</f>
        <v>BRASIL NORTE BEBIDAS S/A</v>
      </c>
      <c r="C1823" s="17" t="n">
        <f aca="false">Report!U3880</f>
        <v>2209.66</v>
      </c>
      <c r="D1823" s="1" t="str">
        <f aca="false">Report!X3880</f>
        <v>NF 1298189 1/1 - ALICIA</v>
      </c>
    </row>
    <row r="1824" customFormat="false" ht="12.75" hidden="false" customHeight="true" outlineLevel="0" collapsed="false">
      <c r="A1824" s="16" t="n">
        <f aca="false">Report!C3881</f>
        <v>46293</v>
      </c>
      <c r="B1824" s="1" t="str">
        <f aca="false">Report!E3881</f>
        <v>BRASIL NORTE BEBIDAS S/A</v>
      </c>
      <c r="C1824" s="17" t="n">
        <f aca="false">Report!U3881</f>
        <v>1602.86</v>
      </c>
      <c r="D1824" s="1" t="str">
        <f aca="false">Report!X3881</f>
        <v>NF 1298184 1/1 - ALICIA</v>
      </c>
    </row>
    <row r="1825" customFormat="false" ht="12.75" hidden="false" customHeight="true" outlineLevel="0" collapsed="false">
      <c r="A1825" s="16" t="n">
        <f aca="false">Report!C3882</f>
        <v>46293</v>
      </c>
      <c r="B1825" s="1" t="str">
        <f aca="false">Report!E3882</f>
        <v>BRF S A</v>
      </c>
      <c r="C1825" s="17" t="n">
        <f aca="false">Report!U3882</f>
        <v>1477.02</v>
      </c>
      <c r="D1825" s="1" t="str">
        <f aca="false">Report!X3882</f>
        <v>NF 1631318 2/3 - ALICIA</v>
      </c>
    </row>
    <row r="1826" customFormat="false" ht="12.75" hidden="false" customHeight="true" outlineLevel="0" collapsed="false">
      <c r="A1826" s="16" t="n">
        <f aca="false">Report!C3883</f>
        <v>46293</v>
      </c>
      <c r="B1826" s="1" t="str">
        <f aca="false">Report!E3883</f>
        <v>COMERCIO DE FRIOS MANAUS LTDA</v>
      </c>
      <c r="C1826" s="17" t="n">
        <f aca="false">Report!U3883</f>
        <v>2004.8</v>
      </c>
      <c r="D1826" s="1" t="str">
        <f aca="false">Report!X3883</f>
        <v>NF 176373 2/2 - ALICIA</v>
      </c>
    </row>
    <row r="1827" customFormat="false" ht="12.75" hidden="false" customHeight="true" outlineLevel="0" collapsed="false">
      <c r="A1827" s="16" t="n">
        <f aca="false">Report!C3884</f>
        <v>46293</v>
      </c>
      <c r="B1827" s="1" t="str">
        <f aca="false">Report!E3884</f>
        <v>CRBS S/A</v>
      </c>
      <c r="C1827" s="17" t="n">
        <f aca="false">Report!U3884</f>
        <v>5140.79</v>
      </c>
      <c r="D1827" s="1" t="str">
        <f aca="false">Report!X3884</f>
        <v>NF 16604 1/1 - ALICIA</v>
      </c>
    </row>
    <row r="1828" customFormat="false" ht="12.75" hidden="false" customHeight="true" outlineLevel="0" collapsed="false">
      <c r="A1828" s="16" t="n">
        <f aca="false">Report!C3885</f>
        <v>46293</v>
      </c>
      <c r="B1828" s="1" t="str">
        <f aca="false">Report!E3885</f>
        <v>CRBS S/A</v>
      </c>
      <c r="C1828" s="17" t="n">
        <f aca="false">Report!U3885</f>
        <v>341.59</v>
      </c>
      <c r="D1828" s="1" t="str">
        <f aca="false">Report!X3885</f>
        <v>NF 19375 1/1 - ALICIA</v>
      </c>
    </row>
    <row r="1829" customFormat="false" ht="12.75" hidden="false" customHeight="true" outlineLevel="0" collapsed="false">
      <c r="A1829" s="16" t="n">
        <f aca="false">Report!C3886</f>
        <v>46293</v>
      </c>
      <c r="B1829" s="1" t="str">
        <f aca="false">Report!E3886</f>
        <v>DINÂMICA SOLUÇÕES EM SUPRIMENTOS E GESTÃ</v>
      </c>
      <c r="C1829" s="17" t="n">
        <f aca="false">Report!U3886</f>
        <v>1187.5</v>
      </c>
      <c r="D1829" s="1" t="str">
        <f aca="false">Report!X3886</f>
        <v>NF 770 2/2 - ALICIA</v>
      </c>
    </row>
    <row r="1830" customFormat="false" ht="12.75" hidden="false" customHeight="true" outlineLevel="0" collapsed="false">
      <c r="A1830" s="16" t="n">
        <f aca="false">Report!C3887</f>
        <v>46293</v>
      </c>
      <c r="B1830" s="1" t="str">
        <f aca="false">Report!E3887</f>
        <v>DUNORTE DISTRIBUIDORA DE PRODUTOS DE CONSUMO LTDA</v>
      </c>
      <c r="C1830" s="17" t="n">
        <f aca="false">Report!U3887</f>
        <v>1088.14</v>
      </c>
      <c r="D1830" s="1" t="str">
        <f aca="false">Report!X3887</f>
        <v>NF 3253466 1/3 - ALICIA</v>
      </c>
    </row>
    <row r="1831" customFormat="false" ht="12.75" hidden="false" customHeight="true" outlineLevel="0" collapsed="false">
      <c r="A1831" s="16" t="n">
        <f aca="false">Report!C3888</f>
        <v>46293</v>
      </c>
      <c r="B1831" s="1" t="str">
        <f aca="false">Report!E3888</f>
        <v>L S M COMERCIO DE ALIMENTOS E NAVEGACAO</v>
      </c>
      <c r="C1831" s="17" t="n">
        <f aca="false">Report!U3888</f>
        <v>1065.1</v>
      </c>
      <c r="D1831" s="1" t="str">
        <f aca="false">Report!X3888</f>
        <v>NF 312577 3/3 - ALICIA</v>
      </c>
    </row>
    <row r="1832" customFormat="false" ht="12.75" hidden="false" customHeight="true" outlineLevel="0" collapsed="false">
      <c r="A1832" s="16" t="n">
        <f aca="false">Report!C3889</f>
        <v>46293</v>
      </c>
      <c r="B1832" s="1" t="str">
        <f aca="false">Report!E3889</f>
        <v>NESTLÉ BRASIL LTDA.</v>
      </c>
      <c r="C1832" s="17" t="n">
        <f aca="false">Report!U3889</f>
        <v>561.41</v>
      </c>
      <c r="D1832" s="1" t="str">
        <f aca="false">Report!X3889</f>
        <v>NF 1449759 1/1 - ALICIA</v>
      </c>
    </row>
    <row r="1833" customFormat="false" ht="12.75" hidden="false" customHeight="true" outlineLevel="0" collapsed="false">
      <c r="A1833" s="16" t="n">
        <f aca="false">Report!C3890</f>
        <v>46293</v>
      </c>
      <c r="B1833" s="1" t="str">
        <f aca="false">Report!E3890</f>
        <v>OLIVEIRA E SILVA LTDA</v>
      </c>
      <c r="C1833" s="17" t="n">
        <f aca="false">Report!U3890</f>
        <v>125</v>
      </c>
      <c r="D1833" s="1" t="str">
        <f aca="false">Report!X3890</f>
        <v>COMPRAS 1 CX DE BANANAS - ALICIA</v>
      </c>
    </row>
    <row r="1834" customFormat="false" ht="12.75" hidden="false" customHeight="true" outlineLevel="0" collapsed="false">
      <c r="A1834" s="16" t="n">
        <f aca="false">Report!C3891</f>
        <v>46293</v>
      </c>
      <c r="B1834" s="1" t="str">
        <f aca="false">Report!E3891</f>
        <v>OLIVEIRA E SILVA LTDA</v>
      </c>
      <c r="C1834" s="17" t="n">
        <f aca="false">Report!U3891</f>
        <v>81</v>
      </c>
      <c r="D1834" s="1" t="str">
        <f aca="false">Report!X3891</f>
        <v>COMPRAS COUVE , ALFACE - ALICIA</v>
      </c>
    </row>
    <row r="1835" customFormat="false" ht="12.75" hidden="false" customHeight="true" outlineLevel="0" collapsed="false">
      <c r="A1835" s="16" t="n">
        <f aca="false">Report!C3892</f>
        <v>46293</v>
      </c>
      <c r="B1835" s="1" t="str">
        <f aca="false">Report!E3892</f>
        <v>R R COMERCIO E VAREJISTA  DE ARTIGOS DE ARMARINHO</v>
      </c>
      <c r="C1835" s="17" t="n">
        <f aca="false">Report!U3892</f>
        <v>1185</v>
      </c>
      <c r="D1835" s="1" t="str">
        <f aca="false">Report!X3892</f>
        <v>NF 1469 1/2 - JHONATAS</v>
      </c>
    </row>
    <row r="1836" customFormat="false" ht="12.75" hidden="false" customHeight="true" outlineLevel="0" collapsed="false">
      <c r="A1836" s="16" t="n">
        <f aca="false">Report!C3893</f>
        <v>46293</v>
      </c>
      <c r="B1836" s="1" t="str">
        <f aca="false">Report!E3893</f>
        <v>RCL COMERCIO DE PRODUTOS ALIMENTICIOS LT</v>
      </c>
      <c r="C1836" s="17" t="n">
        <f aca="false">Report!U3893</f>
        <v>119.37</v>
      </c>
      <c r="D1836" s="1" t="str">
        <f aca="false">Report!X3893</f>
        <v>NF 228258 1/1 - ALICIA</v>
      </c>
    </row>
    <row r="1837" customFormat="false" ht="12.75" hidden="false" customHeight="true" outlineLevel="0" collapsed="false">
      <c r="A1837" s="16" t="n">
        <f aca="false">Report!C3894</f>
        <v>46293</v>
      </c>
      <c r="B1837" s="1" t="str">
        <f aca="false">Report!E3894</f>
        <v>REAL BEBIDAS DA AMAZONIA LTDA</v>
      </c>
      <c r="C1837" s="17" t="n">
        <f aca="false">Report!U3894</f>
        <v>289</v>
      </c>
      <c r="D1837" s="1" t="str">
        <f aca="false">Report!X3894</f>
        <v>NF 641705 2/2 - ALICIA</v>
      </c>
    </row>
    <row r="1838" customFormat="false" ht="12.75" hidden="false" customHeight="true" outlineLevel="0" collapsed="false">
      <c r="A1838" s="16" t="n">
        <f aca="false">Report!C3895</f>
        <v>46293</v>
      </c>
      <c r="B1838" s="1" t="str">
        <f aca="false">Report!E3895</f>
        <v>RV TECNOLOGIA E SISTEMAS S.A</v>
      </c>
      <c r="C1838" s="17" t="n">
        <f aca="false">Report!U3895</f>
        <v>296.7</v>
      </c>
      <c r="D1838" s="1" t="str">
        <f aca="false">Report!X3895</f>
        <v>RECARGA TELEFONICA - ALICIA</v>
      </c>
    </row>
    <row r="1839" customFormat="false" ht="12.75" hidden="false" customHeight="true" outlineLevel="0" collapsed="false">
      <c r="A1839" s="16" t="n">
        <f aca="false">Report!C3896</f>
        <v>46293</v>
      </c>
      <c r="B1839" s="1" t="str">
        <f aca="false">Report!E3896</f>
        <v>SB COMERCIO LTDA</v>
      </c>
      <c r="C1839" s="17" t="n">
        <f aca="false">Report!U3896</f>
        <v>524.88</v>
      </c>
      <c r="D1839" s="1" t="str">
        <f aca="false">Report!X3896</f>
        <v>NF 1967274 3/5 - ALICIA</v>
      </c>
    </row>
    <row r="1840" customFormat="false" ht="12.75" hidden="false" customHeight="true" outlineLevel="0" collapsed="false">
      <c r="A1840" s="16" t="n">
        <f aca="false">Report!C3907</f>
        <v>46294</v>
      </c>
      <c r="B1840" s="1" t="str">
        <f aca="false">Report!E3907</f>
        <v>60.729.628 LAURENA NUNES CALIXTO</v>
      </c>
      <c r="C1840" s="17" t="n">
        <f aca="false">Report!U3907</f>
        <v>270</v>
      </c>
      <c r="D1840" s="1" t="str">
        <f aca="false">Report!X3907</f>
        <v>NF 1002 1/1 - ALICIA</v>
      </c>
    </row>
    <row r="1841" customFormat="false" ht="12.75" hidden="false" customHeight="true" outlineLevel="0" collapsed="false">
      <c r="A1841" s="16" t="n">
        <f aca="false">Report!C3908</f>
        <v>46294</v>
      </c>
      <c r="B1841" s="1" t="str">
        <f aca="false">Report!E3908</f>
        <v>ADICSO FABIAN GONZALEZ MONTILLA 70302186</v>
      </c>
      <c r="C1841" s="17" t="n">
        <f aca="false">Report!U3908</f>
        <v>144</v>
      </c>
      <c r="D1841" s="1" t="str">
        <f aca="false">Report!X3908</f>
        <v>NF 682 1/1 - ALICIA</v>
      </c>
    </row>
    <row r="1842" customFormat="false" ht="12.75" hidden="false" customHeight="true" outlineLevel="0" collapsed="false">
      <c r="A1842" s="16" t="n">
        <f aca="false">Report!C3909</f>
        <v>46294</v>
      </c>
      <c r="B1842" s="1" t="str">
        <f aca="false">Report!E3909</f>
        <v>COMERCIAL DE ESTIVAS REGO LTDA</v>
      </c>
      <c r="C1842" s="17" t="n">
        <f aca="false">Report!U3909</f>
        <v>997.68</v>
      </c>
      <c r="D1842" s="1" t="str">
        <f aca="false">Report!X3909</f>
        <v>nf 226408 2/3 - jhonatas</v>
      </c>
    </row>
    <row r="1843" customFormat="false" ht="12.75" hidden="false" customHeight="true" outlineLevel="0" collapsed="false">
      <c r="A1843" s="16" t="n">
        <f aca="false">Report!C3910</f>
        <v>46294</v>
      </c>
      <c r="B1843" s="1" t="str">
        <f aca="false">Report!E3910</f>
        <v>COMERCIO DE FRIOS MANAUS LTDA</v>
      </c>
      <c r="C1843" s="17" t="n">
        <f aca="false">Report!U3910</f>
        <v>837.9</v>
      </c>
      <c r="D1843" s="1" t="str">
        <f aca="false">Report!X3910</f>
        <v>NF 176436 2/2 - ALICIA</v>
      </c>
    </row>
    <row r="1844" customFormat="false" ht="12.75" hidden="false" customHeight="true" outlineLevel="0" collapsed="false">
      <c r="A1844" s="16" t="n">
        <f aca="false">Report!C3911</f>
        <v>46294</v>
      </c>
      <c r="B1844" s="1" t="str">
        <f aca="false">Report!E3911</f>
        <v>COMERCIO E TRANSPORTE BRANDAO LTDA</v>
      </c>
      <c r="C1844" s="17" t="n">
        <f aca="false">Report!U3911</f>
        <v>172</v>
      </c>
      <c r="D1844" s="1" t="str">
        <f aca="false">Report!X3911</f>
        <v>RECIBO - COMPRAS QUEIJO - CARLOS VERDURAS - ALICIA</v>
      </c>
    </row>
    <row r="1845" customFormat="false" ht="12.75" hidden="false" customHeight="true" outlineLevel="0" collapsed="false">
      <c r="A1845" s="16" t="n">
        <f aca="false">Report!C3912</f>
        <v>46294</v>
      </c>
      <c r="B1845" s="1" t="str">
        <f aca="false">Report!E3912</f>
        <v>COMERCIO E TRANSPORTE BRANDAO LTDA</v>
      </c>
      <c r="C1845" s="17" t="n">
        <f aca="false">Report!U3912</f>
        <v>570</v>
      </c>
      <c r="D1845" s="1" t="str">
        <f aca="false">Report!X3912</f>
        <v>NF 15418 1/1 COMPRAS CARLOS VERDURAS - ALICIA</v>
      </c>
    </row>
    <row r="1846" customFormat="false" ht="12.75" hidden="false" customHeight="true" outlineLevel="0" collapsed="false">
      <c r="A1846" s="16" t="n">
        <f aca="false">Report!C3914</f>
        <v>46294</v>
      </c>
      <c r="B1846" s="1" t="str">
        <f aca="false">Report!E3914</f>
        <v>DISTRIBUIDORA LOPES LTDA</v>
      </c>
      <c r="C1846" s="17" t="n">
        <f aca="false">Report!U3914</f>
        <v>657.94</v>
      </c>
      <c r="D1846" s="1" t="str">
        <f aca="false">Report!X3914</f>
        <v>NF 1729122 1/3 - ALICIA</v>
      </c>
    </row>
    <row r="1847" customFormat="false" ht="12.75" hidden="false" customHeight="true" outlineLevel="0" collapsed="false">
      <c r="A1847" s="16" t="n">
        <f aca="false">Report!C3917</f>
        <v>46294</v>
      </c>
      <c r="B1847" s="1" t="str">
        <f aca="false">Report!E3917</f>
        <v>JANETE DE LIMA ROOL 80938280287</v>
      </c>
      <c r="C1847" s="17" t="n">
        <f aca="false">Report!U3917</f>
        <v>365</v>
      </c>
      <c r="D1847" s="1" t="str">
        <f aca="false">Report!X3917</f>
        <v>NF 7368 1/1 - ALICIA</v>
      </c>
    </row>
    <row r="1848" customFormat="false" ht="12.75" hidden="false" customHeight="true" outlineLevel="0" collapsed="false">
      <c r="A1848" s="16" t="n">
        <f aca="false">Report!C3918</f>
        <v>46294</v>
      </c>
      <c r="B1848" s="1" t="str">
        <f aca="false">Report!E3918</f>
        <v>MADPLASTIC PRODUTOS PLASTICOS LTDA</v>
      </c>
      <c r="C1848" s="17" t="n">
        <f aca="false">Report!U3918</f>
        <v>105</v>
      </c>
      <c r="D1848" s="1" t="str">
        <f aca="false">Report!X3918</f>
        <v>NF 3028 1/1 - ALICIA</v>
      </c>
    </row>
    <row r="1849" customFormat="false" ht="12.75" hidden="false" customHeight="true" outlineLevel="0" collapsed="false">
      <c r="A1849" s="16" t="n">
        <f aca="false">Report!C3919</f>
        <v>46294</v>
      </c>
      <c r="B1849" s="1" t="str">
        <f aca="false">Report!E3919</f>
        <v>MARE DISTRIBUIDORA DE BEBIDAS E DE PRODUTOS ALIMENTICIOS LTDA</v>
      </c>
      <c r="C1849" s="17" t="n">
        <f aca="false">Report!U3919</f>
        <v>572.88</v>
      </c>
      <c r="D1849" s="1" t="str">
        <f aca="false">Report!X3919</f>
        <v>NF 1444086 2/2 - ALICIA</v>
      </c>
    </row>
    <row r="1850" customFormat="false" ht="12.75" hidden="false" customHeight="true" outlineLevel="0" collapsed="false">
      <c r="A1850" s="16" t="n">
        <f aca="false">Report!C3920</f>
        <v>46294</v>
      </c>
      <c r="B1850" s="1" t="str">
        <f aca="false">Report!E3920</f>
        <v>OLIVEIRA E SILVA LTDA</v>
      </c>
      <c r="C1850" s="17" t="n">
        <f aca="false">Report!U3920</f>
        <v>300</v>
      </c>
      <c r="D1850" s="1" t="str">
        <f aca="false">Report!X3920</f>
        <v>RECIBO - COMPRAS ACAI  ANORI PGTO VIA PIX - JHONATAS </v>
      </c>
    </row>
    <row r="1851" customFormat="false" ht="12.75" hidden="false" customHeight="true" outlineLevel="0" collapsed="false">
      <c r="A1851" s="16" t="n">
        <f aca="false">Report!C3921</f>
        <v>46294</v>
      </c>
      <c r="B1851" s="1" t="str">
        <f aca="false">Report!E3921</f>
        <v>OLIVEIRA E SILVA LTDA</v>
      </c>
      <c r="C1851" s="17" t="n">
        <f aca="false">Report!U3921</f>
        <v>2533.5</v>
      </c>
      <c r="D1851" s="1" t="str">
        <f aca="false">Report!X3921</f>
        <v>compras carlos verduras - alicia</v>
      </c>
    </row>
    <row r="1852" customFormat="false" ht="12.75" hidden="false" customHeight="true" outlineLevel="0" collapsed="false">
      <c r="A1852" s="16" t="n">
        <f aca="false">Report!C3922</f>
        <v>46294</v>
      </c>
      <c r="B1852" s="1" t="str">
        <f aca="false">Report!E3922</f>
        <v>OLIVEIRA E SILVA LTDA</v>
      </c>
      <c r="C1852" s="17" t="n">
        <f aca="false">Report!U3922</f>
        <v>148</v>
      </c>
      <c r="D1852" s="1" t="str">
        <f aca="false">Report!X3922</f>
        <v>COMPRAS CHEIRO VERDE E ALFACE - ALICIA</v>
      </c>
    </row>
    <row r="1853" customFormat="false" ht="12.75" hidden="false" customHeight="true" outlineLevel="0" collapsed="false">
      <c r="A1853" s="16" t="n">
        <f aca="false">Report!C3923</f>
        <v>46294</v>
      </c>
      <c r="B1853" s="1" t="str">
        <f aca="false">Report!E3923</f>
        <v>SABIA COMERCIO DE COSMETICOS LTDA</v>
      </c>
      <c r="C1853" s="17" t="n">
        <f aca="false">Report!U3923</f>
        <v>842.29</v>
      </c>
      <c r="D1853" s="1" t="str">
        <f aca="false">Report!X3923</f>
        <v>NF 255147 4/5 - ALICIA</v>
      </c>
    </row>
    <row r="1854" customFormat="false" ht="12.75" hidden="false" customHeight="true" outlineLevel="0" collapsed="false">
      <c r="A1854" s="16" t="n">
        <f aca="false">Report!C3944</f>
        <v>46294</v>
      </c>
      <c r="B1854" s="1" t="str">
        <f aca="false">Report!E3944</f>
        <v>TOYA INDUSTRIA E COMERCIO LTDA.</v>
      </c>
      <c r="C1854" s="17" t="n">
        <f aca="false">Report!U3944</f>
        <v>470.86</v>
      </c>
      <c r="D1854" s="1" t="str">
        <f aca="false">Report!X3944</f>
        <v>NF 260225 2/2 - ALICIA</v>
      </c>
    </row>
    <row r="1855" customFormat="false" ht="12.75" hidden="false" customHeight="true" outlineLevel="0" collapsed="false">
      <c r="A1855" s="16" t="n">
        <f aca="false">Report!C3945</f>
        <v>46295</v>
      </c>
      <c r="B1855" s="1" t="str">
        <f aca="false">Report!E3945</f>
        <v>ADRIANA G MACIEL COMERCIO</v>
      </c>
      <c r="C1855" s="17" t="n">
        <f aca="false">Report!U3945</f>
        <v>681.75</v>
      </c>
      <c r="D1855" s="1" t="str">
        <f aca="false">Report!X3945</f>
        <v>NF 420 2/2 - ALICIA</v>
      </c>
    </row>
    <row r="1856" customFormat="false" ht="12.75" hidden="false" customHeight="true" outlineLevel="0" collapsed="false">
      <c r="A1856" s="16" t="n">
        <f aca="false">Report!C3946</f>
        <v>46295</v>
      </c>
      <c r="B1856" s="1" t="str">
        <f aca="false">Report!E3946</f>
        <v>AGL DISTRIBUIDORA LIMITADA MATRIZ</v>
      </c>
      <c r="C1856" s="17" t="n">
        <f aca="false">Report!U3946</f>
        <v>365.82</v>
      </c>
      <c r="D1856" s="1" t="str">
        <f aca="false">Report!X3946</f>
        <v>NF 15850 1/1 - ALICIA</v>
      </c>
    </row>
    <row r="1857" customFormat="false" ht="12.75" hidden="false" customHeight="true" outlineLevel="0" collapsed="false">
      <c r="A1857" s="16" t="n">
        <f aca="false">Report!C3947</f>
        <v>46295</v>
      </c>
      <c r="B1857" s="1" t="str">
        <f aca="false">Report!E3947</f>
        <v>ATIVA COM E REP</v>
      </c>
      <c r="C1857" s="17" t="n">
        <f aca="false">Report!U3947</f>
        <v>567.3</v>
      </c>
      <c r="D1857" s="1" t="str">
        <f aca="false">Report!X3947</f>
        <v>NF 26886 2/2 -ALICIA</v>
      </c>
    </row>
    <row r="1858" customFormat="false" ht="12.75" hidden="false" customHeight="true" outlineLevel="0" collapsed="false">
      <c r="A1858" s="16" t="n">
        <f aca="false">Report!C3948</f>
        <v>46295</v>
      </c>
      <c r="B1858" s="1" t="str">
        <f aca="false">Report!E3948</f>
        <v>BRF S A</v>
      </c>
      <c r="C1858" s="17" t="n">
        <f aca="false">Report!U3948</f>
        <v>1041.28</v>
      </c>
      <c r="D1858" s="1" t="str">
        <f aca="false">Report!X3948</f>
        <v>NF 1634060 1/3 = ALICIA</v>
      </c>
    </row>
    <row r="1859" customFormat="false" ht="12.75" hidden="false" customHeight="true" outlineLevel="0" collapsed="false">
      <c r="A1859" s="16" t="n">
        <f aca="false">Report!C3949</f>
        <v>46295</v>
      </c>
      <c r="B1859" s="1" t="str">
        <f aca="false">Report!E3949</f>
        <v>COMERCIO DE FRIOS MANAUS LTDA</v>
      </c>
      <c r="C1859" s="17" t="n">
        <f aca="false">Report!U3949</f>
        <v>1078.4</v>
      </c>
      <c r="D1859" s="1" t="str">
        <f aca="false">Report!X3949</f>
        <v>NF 176479 2/2 - ALICIA</v>
      </c>
    </row>
    <row r="1860" customFormat="false" ht="12.75" hidden="false" customHeight="true" outlineLevel="0" collapsed="false">
      <c r="A1860" s="16" t="n">
        <f aca="false">Report!C3950</f>
        <v>46295</v>
      </c>
      <c r="B1860" s="1" t="str">
        <f aca="false">Report!E3950</f>
        <v>COMERCIO DE FRIOS MANAUS LTDA</v>
      </c>
      <c r="C1860" s="17" t="n">
        <f aca="false">Report!U3950</f>
        <v>1183</v>
      </c>
      <c r="D1860" s="1" t="str">
        <f aca="false">Report!X3950</f>
        <v>NF 176848 1/2 - ALICIA</v>
      </c>
    </row>
    <row r="1861" customFormat="false" ht="12.75" hidden="false" customHeight="true" outlineLevel="0" collapsed="false">
      <c r="A1861" s="16" t="n">
        <f aca="false">Report!C3951</f>
        <v>46295</v>
      </c>
      <c r="B1861" s="1" t="str">
        <f aca="false">Report!E3951</f>
        <v>COMPRAS NA PORTA AVULSO</v>
      </c>
      <c r="C1861" s="17" t="n">
        <f aca="false">Report!U3951</f>
        <v>240</v>
      </c>
      <c r="D1861" s="1" t="str">
        <f aca="false">Report!X3951</f>
        <v>RECIBO- COMPRAS HARINA PAN - ALICIA</v>
      </c>
    </row>
    <row r="1862" customFormat="false" ht="12.75" hidden="false" customHeight="true" outlineLevel="0" collapsed="false">
      <c r="A1862" s="16" t="n">
        <f aca="false">Report!C3952</f>
        <v>46295</v>
      </c>
      <c r="B1862" s="1" t="str">
        <f aca="false">Report!E3952</f>
        <v>EDMARA COMERCIO DE HIGIENE PESSOAL LTDA</v>
      </c>
      <c r="C1862" s="17" t="n">
        <f aca="false">Report!U3952</f>
        <v>1460.01</v>
      </c>
      <c r="D1862" s="1" t="str">
        <f aca="false">Report!X3952</f>
        <v>NF 8770 4/4 - ALICIA</v>
      </c>
    </row>
    <row r="1863" customFormat="false" ht="12.75" hidden="false" customHeight="true" outlineLevel="0" collapsed="false">
      <c r="A1863" s="16" t="n">
        <f aca="false">Report!C3953</f>
        <v>46295</v>
      </c>
      <c r="B1863" s="1" t="str">
        <f aca="false">Report!E3953</f>
        <v>GONCALES COMER DE HORT GRANJEIROS EIRELI</v>
      </c>
      <c r="C1863" s="17" t="n">
        <f aca="false">Report!U3953</f>
        <v>775</v>
      </c>
      <c r="D1863" s="1" t="str">
        <f aca="false">Report!X3953</f>
        <v>NF 40689 1/2 - ALICIA</v>
      </c>
    </row>
    <row r="1864" customFormat="false" ht="12.75" hidden="false" customHeight="true" outlineLevel="0" collapsed="false">
      <c r="A1864" s="16" t="n">
        <f aca="false">Report!C3954</f>
        <v>46295</v>
      </c>
      <c r="B1864" s="1" t="str">
        <f aca="false">Report!E3954</f>
        <v>J G COMERCIO DE PRODUTOS ALIMENTICIOS LTDA</v>
      </c>
      <c r="C1864" s="17" t="n">
        <f aca="false">Report!U3954</f>
        <v>1268.36</v>
      </c>
      <c r="D1864" s="1" t="str">
        <f aca="false">Report!X3954</f>
        <v>NF 401452 3/3 - ALICIA</v>
      </c>
    </row>
    <row r="1865" customFormat="false" ht="12.75" hidden="false" customHeight="true" outlineLevel="0" collapsed="false">
      <c r="A1865" s="16" t="n">
        <f aca="false">Report!C3955</f>
        <v>46295</v>
      </c>
      <c r="B1865" s="1" t="str">
        <f aca="false">Report!E3955</f>
        <v>OCIDENTAL COMERCIO DE FRIOS LTDA</v>
      </c>
      <c r="C1865" s="17" t="n">
        <f aca="false">Report!U3955</f>
        <v>911.1</v>
      </c>
      <c r="D1865" s="1" t="str">
        <f aca="false">Report!X3955</f>
        <v>nf 1268155 2/2 - jhonatas</v>
      </c>
    </row>
    <row r="1866" customFormat="false" ht="12.75" hidden="false" customHeight="true" outlineLevel="0" collapsed="false">
      <c r="A1866" s="16" t="n">
        <f aca="false">Report!C3956</f>
        <v>46295</v>
      </c>
      <c r="B1866" s="1" t="str">
        <f aca="false">Report!E3956</f>
        <v>OLIVEIRA E SILVA LTDA</v>
      </c>
      <c r="C1866" s="17" t="n">
        <f aca="false">Report!U3956</f>
        <v>1355</v>
      </c>
      <c r="D1866" s="1" t="str">
        <f aca="false">Report!X3956</f>
        <v>COMPRAS FARINHAS - JOSE FARINHA - ALICIA</v>
      </c>
    </row>
    <row r="1867" customFormat="false" ht="12.75" hidden="false" customHeight="true" outlineLevel="0" collapsed="false">
      <c r="A1867" s="16" t="n">
        <f aca="false">Report!C3957</f>
        <v>46295</v>
      </c>
      <c r="B1867" s="1" t="str">
        <f aca="false">Report!E3957</f>
        <v>OLIVEIRA E SILVA LTDA</v>
      </c>
      <c r="C1867" s="17" t="n">
        <f aca="false">Report!U3957</f>
        <v>250</v>
      </c>
      <c r="D1867" s="1" t="str">
        <f aca="false">Report!X3957</f>
        <v>COMPRAS 2 CX DE BANANAS - ALICIA</v>
      </c>
    </row>
    <row r="1868" customFormat="false" ht="12.75" hidden="false" customHeight="true" outlineLevel="0" collapsed="false">
      <c r="A1868" s="16" t="n">
        <f aca="false">Report!C3958</f>
        <v>46295</v>
      </c>
      <c r="B1868" s="1" t="str">
        <f aca="false">Report!E3958</f>
        <v>OLIVEIRA E SILVA LTDA</v>
      </c>
      <c r="C1868" s="17" t="n">
        <f aca="false">Report!U3958</f>
        <v>189</v>
      </c>
      <c r="D1868" s="1" t="str">
        <f aca="false">Report!X3958</f>
        <v>COMPRAS CHEIRO VERDE - ALICIA</v>
      </c>
    </row>
    <row r="1869" customFormat="false" ht="12.75" hidden="false" customHeight="true" outlineLevel="0" collapsed="false">
      <c r="A1869" s="16" t="n">
        <f aca="false">Report!C3959</f>
        <v>46295</v>
      </c>
      <c r="B1869" s="1" t="str">
        <f aca="false">Report!E3959</f>
        <v>OLIVEIRA E SILVA LTDA</v>
      </c>
      <c r="C1869" s="17" t="n">
        <f aca="false">Report!U3959</f>
        <v>240</v>
      </c>
      <c r="D1869" s="1" t="str">
        <f aca="false">Report!X3959</f>
        <v>COMPRAS 2 CX BANANAS PACOVAN - ALICIA</v>
      </c>
    </row>
    <row r="1870" customFormat="false" ht="12.75" hidden="false" customHeight="true" outlineLevel="0" collapsed="false">
      <c r="A1870" s="16" t="n">
        <f aca="false">Report!C3972</f>
        <v>46295</v>
      </c>
      <c r="B1870" s="1" t="str">
        <f aca="false">Report!E3972</f>
        <v>TOYA INDUSTRIA E COMERCIO LTDA.</v>
      </c>
      <c r="C1870" s="17" t="n">
        <f aca="false">Report!U3972</f>
        <v>839.63</v>
      </c>
      <c r="D1870" s="1" t="str">
        <f aca="false">Report!X3972</f>
        <v>nf 259631 1/1 - jhonatas</v>
      </c>
    </row>
    <row r="1871" customFormat="false" ht="12.75" hidden="false" customHeight="true" outlineLevel="0" collapsed="false">
      <c r="A1871" s="16" t="n">
        <f aca="false">Report!C3973</f>
        <v>46296</v>
      </c>
      <c r="B1871" s="1" t="str">
        <f aca="false">Report!E3973</f>
        <v>ADICSO FABIAN GONZALEZ MONTILLA 70302186</v>
      </c>
      <c r="C1871" s="17" t="n">
        <f aca="false">Report!U3973</f>
        <v>168</v>
      </c>
      <c r="D1871" s="1" t="str">
        <f aca="false">Report!X3973</f>
        <v>NF 693 1/1 - ALICIA</v>
      </c>
    </row>
    <row r="1872" customFormat="false" ht="12.75" hidden="false" customHeight="true" outlineLevel="0" collapsed="false">
      <c r="A1872" s="16" t="n">
        <f aca="false">Report!C3975</f>
        <v>46296</v>
      </c>
      <c r="B1872" s="1" t="str">
        <f aca="false">Report!E3975</f>
        <v>AGM COMERCIO E DISTRIBUIDORA DE MATERIAS DE PERFUMARIA E LIMPEZA LTDA</v>
      </c>
      <c r="C1872" s="17" t="n">
        <f aca="false">Report!U3975</f>
        <v>421.73</v>
      </c>
      <c r="D1872" s="1" t="str">
        <f aca="false">Report!X3975</f>
        <v>NF 165221 1/3 - ALICIA</v>
      </c>
    </row>
    <row r="1873" customFormat="false" ht="12.75" hidden="false" customHeight="true" outlineLevel="0" collapsed="false">
      <c r="A1873" s="16" t="n">
        <f aca="false">Report!C3977</f>
        <v>46296</v>
      </c>
      <c r="B1873" s="1" t="str">
        <f aca="false">Report!E3977</f>
        <v>AMAZON BEEF COMERCIO DE CARNES EIRELI -</v>
      </c>
      <c r="C1873" s="17" t="n">
        <f aca="false">Report!U3977</f>
        <v>1619.76</v>
      </c>
      <c r="D1873" s="1" t="str">
        <f aca="false">Report!X3977</f>
        <v>NF 31683 1/1 - ALICIA</v>
      </c>
    </row>
    <row r="1874" customFormat="false" ht="12.75" hidden="false" customHeight="true" outlineLevel="0" collapsed="false">
      <c r="A1874" s="16" t="n">
        <f aca="false">Report!C3982</f>
        <v>46296</v>
      </c>
      <c r="B1874" s="1" t="str">
        <f aca="false">Report!E3982</f>
        <v>BROTHERS  INDUSTRIA DE ALIMENTOS LTDA</v>
      </c>
      <c r="C1874" s="17" t="n">
        <f aca="false">Report!U3982</f>
        <v>741.88</v>
      </c>
      <c r="D1874" s="1" t="str">
        <f aca="false">Report!X3982</f>
        <v>NF 104332 1/1 - ALICIA</v>
      </c>
    </row>
    <row r="1875" customFormat="false" ht="12.75" hidden="false" customHeight="true" outlineLevel="0" collapsed="false">
      <c r="A1875" s="16" t="n">
        <f aca="false">Report!C3985</f>
        <v>46296</v>
      </c>
      <c r="B1875" s="1" t="str">
        <f aca="false">Report!E3985</f>
        <v>DINÂMICA SOLUÇÕES EM SUPRIMENTOS E GESTÃ</v>
      </c>
      <c r="C1875" s="17" t="n">
        <f aca="false">Report!U3985</f>
        <v>189</v>
      </c>
      <c r="D1875" s="1" t="str">
        <f aca="false">Report!X3985</f>
        <v>NF 782 1/1 - ALICIA</v>
      </c>
    </row>
    <row r="1876" customFormat="false" ht="12.75" hidden="false" customHeight="true" outlineLevel="0" collapsed="false">
      <c r="A1876" s="16" t="n">
        <f aca="false">Report!C3986</f>
        <v>46296</v>
      </c>
      <c r="B1876" s="1" t="str">
        <f aca="false">Report!E3986</f>
        <v>ELFORT FRUIT COMERCIO DE PRODUTOS ALIME</v>
      </c>
      <c r="C1876" s="17" t="n">
        <f aca="false">Report!U3986</f>
        <v>796.74</v>
      </c>
      <c r="D1876" s="1" t="str">
        <f aca="false">Report!X3986</f>
        <v>NF 29476 1/2 - ALICIA</v>
      </c>
    </row>
    <row r="1877" customFormat="false" ht="12.75" hidden="false" customHeight="true" outlineLevel="0" collapsed="false">
      <c r="A1877" s="16" t="n">
        <f aca="false">Report!C3987</f>
        <v>46296</v>
      </c>
      <c r="B1877" s="1" t="str">
        <f aca="false">Report!E3987</f>
        <v>FENNIX BRASIL DISTRIBUIDORA DE PRODUTOS</v>
      </c>
      <c r="C1877" s="17" t="n">
        <f aca="false">Report!U3987</f>
        <v>880.99</v>
      </c>
      <c r="D1877" s="1" t="str">
        <f aca="false">Report!X3987</f>
        <v>NF 400177 1/3 - ALICIA</v>
      </c>
    </row>
    <row r="1878" customFormat="false" ht="12.75" hidden="false" customHeight="true" outlineLevel="0" collapsed="false">
      <c r="A1878" s="16" t="n">
        <f aca="false">Report!C3988</f>
        <v>46296</v>
      </c>
      <c r="B1878" s="1" t="str">
        <f aca="false">Report!E3988</f>
        <v>FH DISTRIBUIDORA DE ALIM. E BEBIDAS LTDA</v>
      </c>
      <c r="C1878" s="17" t="n">
        <f aca="false">Report!U3988</f>
        <v>451.08</v>
      </c>
      <c r="D1878" s="1" t="str">
        <f aca="false">Report!X3988</f>
        <v>NF 332237 2/2 - ALICIA</v>
      </c>
    </row>
    <row r="1879" customFormat="false" ht="12.75" hidden="false" customHeight="true" outlineLevel="0" collapsed="false">
      <c r="A1879" s="16" t="n">
        <f aca="false">Report!C3991</f>
        <v>46296</v>
      </c>
      <c r="B1879" s="1" t="str">
        <f aca="false">Report!E3991</f>
        <v>H L M PADARIA E CONFEITARIA LTDA</v>
      </c>
      <c r="C1879" s="17" t="n">
        <f aca="false">Report!U3991</f>
        <v>144</v>
      </c>
      <c r="D1879" s="1" t="str">
        <f aca="false">Report!X3991</f>
        <v>NF 346 1/1 - ALICIA</v>
      </c>
    </row>
    <row r="1880" customFormat="false" ht="12.75" hidden="false" customHeight="true" outlineLevel="0" collapsed="false">
      <c r="A1880" s="16" t="n">
        <f aca="false">Report!C3993</f>
        <v>46296</v>
      </c>
      <c r="B1880" s="1" t="str">
        <f aca="false">Report!E3993</f>
        <v>J G COMERCIO DE PRODUTOS ALIMENTICIOS LTDA</v>
      </c>
      <c r="C1880" s="17" t="n">
        <f aca="false">Report!U3993</f>
        <v>1108.66</v>
      </c>
      <c r="D1880" s="1" t="str">
        <f aca="false">Report!X3993</f>
        <v>NF 402426 2/3 - ALICIA</v>
      </c>
    </row>
    <row r="1881" customFormat="false" ht="12.75" hidden="false" customHeight="true" outlineLevel="0" collapsed="false">
      <c r="A1881" s="16" t="n">
        <f aca="false">Report!C3998</f>
        <v>46296</v>
      </c>
      <c r="B1881" s="1" t="str">
        <f aca="false">Report!E3998</f>
        <v>L S M COMERCIO DE ALIMENTOS E NAVEGACAO</v>
      </c>
      <c r="C1881" s="17" t="n">
        <f aca="false">Report!U3998</f>
        <v>1615.03</v>
      </c>
      <c r="D1881" s="1" t="str">
        <f aca="false">Report!X3998</f>
        <v>NF 313677 2/3 - ALICIA</v>
      </c>
    </row>
    <row r="1882" customFormat="false" ht="12.75" hidden="false" customHeight="true" outlineLevel="0" collapsed="false">
      <c r="A1882" s="16" t="n">
        <f aca="false">Report!C3999</f>
        <v>46296</v>
      </c>
      <c r="B1882" s="1" t="str">
        <f aca="false">Report!E3999</f>
        <v>MAXFRI DISTRIUIDORA LTDA</v>
      </c>
      <c r="C1882" s="17" t="n">
        <f aca="false">Report!U3999</f>
        <v>3033.6</v>
      </c>
      <c r="D1882" s="1" t="str">
        <f aca="false">Report!X3999</f>
        <v>NF 15447 1/1 - ALICIA</v>
      </c>
    </row>
    <row r="1883" customFormat="false" ht="12.75" hidden="false" customHeight="true" outlineLevel="0" collapsed="false">
      <c r="A1883" s="16" t="n">
        <f aca="false">Report!C4000</f>
        <v>46296</v>
      </c>
      <c r="B1883" s="1" t="str">
        <f aca="false">Report!E4000</f>
        <v>MAXFRI DISTRIUIDORA LTDA</v>
      </c>
      <c r="C1883" s="17" t="n">
        <f aca="false">Report!U4000</f>
        <v>3543.8</v>
      </c>
      <c r="D1883" s="1" t="str">
        <f aca="false">Report!X4000</f>
        <v>NF 15460 1/3 - ALICIA</v>
      </c>
    </row>
    <row r="1884" customFormat="false" ht="12.75" hidden="false" customHeight="true" outlineLevel="0" collapsed="false">
      <c r="A1884" s="16" t="n">
        <f aca="false">Report!C4003</f>
        <v>46296</v>
      </c>
      <c r="B1884" s="1" t="str">
        <f aca="false">Report!E4003</f>
        <v>NSB COMERCIO ATACADISTA E VAREJISTA DE P</v>
      </c>
      <c r="C1884" s="17" t="n">
        <f aca="false">Report!U4003</f>
        <v>566.93</v>
      </c>
      <c r="D1884" s="1" t="str">
        <f aca="false">Report!X4003</f>
        <v>NF 8215 2/4 - ALICIA</v>
      </c>
    </row>
    <row r="1885" customFormat="false" ht="12.75" hidden="false" customHeight="true" outlineLevel="0" collapsed="false">
      <c r="A1885" s="16" t="n">
        <f aca="false">Report!C4004</f>
        <v>46296</v>
      </c>
      <c r="B1885" s="1" t="str">
        <f aca="false">Report!E4004</f>
        <v>OESA COMERCIO E REPRESENTACOES S/A</v>
      </c>
      <c r="C1885" s="17" t="n">
        <f aca="false">Report!U4004</f>
        <v>800.89</v>
      </c>
      <c r="D1885" s="1" t="str">
        <f aca="false">Report!X4004</f>
        <v>NF 454782 1/3 - ALICIA</v>
      </c>
    </row>
    <row r="1886" customFormat="false" ht="12.75" hidden="false" customHeight="true" outlineLevel="0" collapsed="false">
      <c r="A1886" s="16" t="n">
        <f aca="false">Report!C4005</f>
        <v>46296</v>
      </c>
      <c r="B1886" s="1" t="str">
        <f aca="false">Report!E4005</f>
        <v>OLIVEIRA E SILVA LTDA</v>
      </c>
      <c r="C1886" s="17" t="n">
        <f aca="false">Report!U4005</f>
        <v>120</v>
      </c>
      <c r="D1886" s="1" t="str">
        <f aca="false">Report!X4005</f>
        <v>COMPRAS BANANAS PACOVAN - PIX:67144863000103 - MM COMERCIO</v>
      </c>
    </row>
    <row r="1887" customFormat="false" ht="12.75" hidden="false" customHeight="true" outlineLevel="0" collapsed="false">
      <c r="A1887" s="16" t="n">
        <f aca="false">Report!C4006</f>
        <v>46296</v>
      </c>
      <c r="B1887" s="1" t="str">
        <f aca="false">Report!E4006</f>
        <v>OLIVEIRA E SILVA LTDA</v>
      </c>
      <c r="C1887" s="17" t="n">
        <f aca="false">Report!U4006</f>
        <v>173</v>
      </c>
      <c r="D1887" s="1" t="str">
        <f aca="false">Report!X4006</f>
        <v>COMPRAS CHEIRO VERDE - ALICIA</v>
      </c>
    </row>
    <row r="1888" customFormat="false" ht="12.75" hidden="false" customHeight="true" outlineLevel="0" collapsed="false">
      <c r="A1888" s="16" t="n">
        <f aca="false">Report!C4007</f>
        <v>46296</v>
      </c>
      <c r="B1888" s="1" t="str">
        <f aca="false">Report!E4007</f>
        <v>OLIVEIRA E SILVA LTDA</v>
      </c>
      <c r="C1888" s="17" t="n">
        <f aca="false">Report!U4007</f>
        <v>250</v>
      </c>
      <c r="D1888" s="1" t="str">
        <f aca="false">Report!X4007</f>
        <v>COMPRAS 2 CX DE BANANAS - ALICIA</v>
      </c>
    </row>
    <row r="1889" customFormat="false" ht="12.75" hidden="false" customHeight="true" outlineLevel="0" collapsed="false">
      <c r="A1889" s="16" t="n">
        <f aca="false">Report!C4025</f>
        <v>46297</v>
      </c>
      <c r="B1889" s="1" t="str">
        <f aca="false">Report!E4025</f>
        <v>ALEXANDRE DA SILVA RUFINO</v>
      </c>
      <c r="C1889" s="17" t="n">
        <f aca="false">Report!U4025</f>
        <v>276</v>
      </c>
      <c r="D1889" s="1" t="str">
        <f aca="false">Report!X4025</f>
        <v>RECIBO - COMPRAS CIGARROS - ALICIA</v>
      </c>
    </row>
    <row r="1890" customFormat="false" ht="12.75" hidden="false" customHeight="true" outlineLevel="0" collapsed="false">
      <c r="A1890" s="16" t="n">
        <f aca="false">Report!C4026</f>
        <v>46297</v>
      </c>
      <c r="B1890" s="1" t="str">
        <f aca="false">Report!E4026</f>
        <v>CINTIA MACIEL PEREIRA SANTOS 95986138287</v>
      </c>
      <c r="C1890" s="17" t="n">
        <f aca="false">Report!U4026</f>
        <v>978.17</v>
      </c>
      <c r="D1890" s="1" t="str">
        <f aca="false">Report!X4026</f>
        <v>NF 1486 1/1 - ALICIA</v>
      </c>
    </row>
    <row r="1891" customFormat="false" ht="12.75" hidden="false" customHeight="true" outlineLevel="0" collapsed="false">
      <c r="A1891" s="16" t="n">
        <f aca="false">Report!C4027</f>
        <v>46297</v>
      </c>
      <c r="B1891" s="1" t="str">
        <f aca="false">Report!E4027</f>
        <v>COMERCIO E TRANSPORTE BRANDAO LTDA</v>
      </c>
      <c r="C1891" s="17" t="n">
        <f aca="false">Report!U4027</f>
        <v>190</v>
      </c>
      <c r="D1891" s="1" t="str">
        <f aca="false">Report!X4027</f>
        <v>NF15437 1/1 - COMPRAS CARLOS VERDURAS - ALICIA</v>
      </c>
    </row>
    <row r="1892" customFormat="false" ht="12.75" hidden="false" customHeight="true" outlineLevel="0" collapsed="false">
      <c r="A1892" s="16" t="n">
        <f aca="false">Report!C4028</f>
        <v>46297</v>
      </c>
      <c r="B1892" s="1" t="str">
        <f aca="false">Report!E4028</f>
        <v>COMERCIO E TRANSPORTE BRANDAO LTDA</v>
      </c>
      <c r="C1892" s="17" t="n">
        <f aca="false">Report!U4028</f>
        <v>172</v>
      </c>
      <c r="D1892" s="1" t="str">
        <f aca="false">Report!X4028</f>
        <v>RECIBO - COMPRAS QUEIJO , CARLOS VERDURAS - ALICIA</v>
      </c>
    </row>
    <row r="1893" customFormat="false" ht="12.75" hidden="false" customHeight="true" outlineLevel="0" collapsed="false">
      <c r="A1893" s="16" t="n">
        <f aca="false">Report!C4029</f>
        <v>46297</v>
      </c>
      <c r="B1893" s="1" t="str">
        <f aca="false">Report!E4029</f>
        <v>DISTRIBUIDORA LOPES LTDA</v>
      </c>
      <c r="C1893" s="17" t="n">
        <f aca="false">Report!U4029</f>
        <v>301.82</v>
      </c>
      <c r="D1893" s="1" t="str">
        <f aca="false">Report!X4029</f>
        <v>NF 1727704 2/2 - ALICIA</v>
      </c>
    </row>
    <row r="1894" customFormat="false" ht="12.75" hidden="false" customHeight="true" outlineLevel="0" collapsed="false">
      <c r="A1894" s="16" t="n">
        <f aca="false">Report!C4030</f>
        <v>46297</v>
      </c>
      <c r="B1894" s="1" t="str">
        <f aca="false">Report!E4030</f>
        <v>DISTRIBUIDORA LOPES LTDA</v>
      </c>
      <c r="C1894" s="17" t="n">
        <f aca="false">Report!U4030</f>
        <v>291.18</v>
      </c>
      <c r="D1894" s="1" t="str">
        <f aca="false">Report!X4030</f>
        <v>NF 1727705 2/3 - ALICIA </v>
      </c>
    </row>
    <row r="1895" customFormat="false" ht="12.75" hidden="false" customHeight="true" outlineLevel="0" collapsed="false">
      <c r="A1895" s="16" t="n">
        <f aca="false">Report!C4031</f>
        <v>46297</v>
      </c>
      <c r="B1895" s="1" t="str">
        <f aca="false">Report!E4031</f>
        <v>DURAES DISTRIBUIDORA DE ESTIVAS LTDA</v>
      </c>
      <c r="C1895" s="17" t="n">
        <f aca="false">Report!U4031</f>
        <v>604.08</v>
      </c>
      <c r="D1895" s="1" t="str">
        <f aca="false">Report!X4031</f>
        <v>NF 659528 1/3 - ALICIA</v>
      </c>
    </row>
    <row r="1896" customFormat="false" ht="12.75" hidden="false" customHeight="true" outlineLevel="0" collapsed="false">
      <c r="A1896" s="16" t="n">
        <f aca="false">Report!C4032</f>
        <v>46297</v>
      </c>
      <c r="B1896" s="1" t="str">
        <f aca="false">Report!E4032</f>
        <v>ELZILENE DA SILVA</v>
      </c>
      <c r="C1896" s="17" t="n">
        <f aca="false">Report!U4032</f>
        <v>1815</v>
      </c>
      <c r="D1896" s="1" t="str">
        <f aca="false">Report!X4032</f>
        <v>NF 2944 1/1 - ALICIA</v>
      </c>
    </row>
    <row r="1897" customFormat="false" ht="12.75" hidden="false" customHeight="true" outlineLevel="0" collapsed="false">
      <c r="A1897" s="16" t="n">
        <f aca="false">Report!C4033</f>
        <v>46297</v>
      </c>
      <c r="B1897" s="1" t="str">
        <f aca="false">Report!E4033</f>
        <v>EMPRESA BRASILEIRA DE DISTRIBUICAO LTDA</v>
      </c>
      <c r="C1897" s="17" t="n">
        <f aca="false">Report!U4033</f>
        <v>377.34</v>
      </c>
      <c r="D1897" s="1" t="str">
        <f aca="false">Report!X4033</f>
        <v>NF 2317694 2/3 - ALICIA</v>
      </c>
    </row>
    <row r="1898" customFormat="false" ht="12.75" hidden="false" customHeight="true" outlineLevel="0" collapsed="false">
      <c r="A1898" s="16" t="n">
        <f aca="false">Report!C4034</f>
        <v>46297</v>
      </c>
      <c r="B1898" s="1" t="str">
        <f aca="false">Report!E4034</f>
        <v>FORTVET DISTRIBUIDORA LTDA</v>
      </c>
      <c r="C1898" s="17" t="n">
        <f aca="false">Report!U4034</f>
        <v>457.88</v>
      </c>
      <c r="D1898" s="1" t="str">
        <f aca="false">Report!X4034</f>
        <v>NF 3357 3/4 - ALICIA</v>
      </c>
    </row>
    <row r="1899" customFormat="false" ht="12.75" hidden="false" customHeight="true" outlineLevel="0" collapsed="false">
      <c r="A1899" s="16" t="n">
        <f aca="false">Report!C4035</f>
        <v>46297</v>
      </c>
      <c r="B1899" s="1" t="str">
        <f aca="false">Report!E4035</f>
        <v>GONCALES COMER DE HORT GRANJEIROS EIRELI</v>
      </c>
      <c r="C1899" s="17" t="n">
        <f aca="false">Report!U4035</f>
        <v>249.5</v>
      </c>
      <c r="D1899" s="1" t="str">
        <f aca="false">Report!X4035</f>
        <v>NF 334 1/1 - ALICIA</v>
      </c>
    </row>
    <row r="1900" customFormat="false" ht="12.75" hidden="false" customHeight="true" outlineLevel="0" collapsed="false">
      <c r="A1900" s="16" t="n">
        <f aca="false">Report!C4036</f>
        <v>46297</v>
      </c>
      <c r="B1900" s="1" t="str">
        <f aca="false">Report!E4036</f>
        <v>GONCALES COMER DE HORT GRANJEIROS EIRELI</v>
      </c>
      <c r="C1900" s="17" t="n">
        <f aca="false">Report!U4036</f>
        <v>105</v>
      </c>
      <c r="D1900" s="1" t="str">
        <f aca="false">Report!X4036</f>
        <v>NF 2764 1/1 - ALICIA</v>
      </c>
    </row>
    <row r="1901" customFormat="false" ht="12.75" hidden="false" customHeight="true" outlineLevel="0" collapsed="false">
      <c r="A1901" s="16" t="n">
        <f aca="false">Report!C4039</f>
        <v>46297</v>
      </c>
      <c r="B1901" s="1" t="str">
        <f aca="false">Report!E4039</f>
        <v>J W N DOS SANTOS</v>
      </c>
      <c r="C1901" s="17" t="n">
        <f aca="false">Report!U4039</f>
        <v>694</v>
      </c>
      <c r="D1901" s="1" t="str">
        <f aca="false">Report!X4039</f>
        <v>NF 459 1/1 - COMPRAS CARVAO - ALICIA</v>
      </c>
    </row>
    <row r="1902" customFormat="false" ht="12.75" hidden="false" customHeight="true" outlineLevel="0" collapsed="false">
      <c r="A1902" s="16" t="n">
        <f aca="false">Report!C4040</f>
        <v>46297</v>
      </c>
      <c r="B1902" s="1" t="str">
        <f aca="false">Report!E4040</f>
        <v>L S M COMERCIO DE ALIMENTOS E NAVEGACAO</v>
      </c>
      <c r="C1902" s="17" t="n">
        <f aca="false">Report!U4040</f>
        <v>626.77</v>
      </c>
      <c r="D1902" s="1" t="str">
        <f aca="false">Report!X4040</f>
        <v>NF 314478 1/3 - ALICIA</v>
      </c>
    </row>
    <row r="1903" customFormat="false" ht="12.75" hidden="false" customHeight="true" outlineLevel="0" collapsed="false">
      <c r="A1903" s="16" t="n">
        <f aca="false">Report!C4042</f>
        <v>46297</v>
      </c>
      <c r="B1903" s="1" t="str">
        <f aca="false">Report!E4042</f>
        <v>MAXFRI DISTRIUIDORA LTDA</v>
      </c>
      <c r="C1903" s="17" t="n">
        <f aca="false">Report!U4042</f>
        <v>3321.4</v>
      </c>
      <c r="D1903" s="1" t="str">
        <f aca="false">Report!X4042</f>
        <v>NF 15399 2/2 - ALICIA</v>
      </c>
    </row>
    <row r="1904" customFormat="false" ht="12.75" hidden="false" customHeight="true" outlineLevel="0" collapsed="false">
      <c r="A1904" s="16" t="n">
        <f aca="false">Report!C4043</f>
        <v>46297</v>
      </c>
      <c r="B1904" s="1" t="str">
        <f aca="false">Report!E4043</f>
        <v>MAXPEL COMERCIAL LTDA</v>
      </c>
      <c r="C1904" s="17" t="n">
        <f aca="false">Report!U4043</f>
        <v>375.44</v>
      </c>
      <c r="D1904" s="1" t="str">
        <f aca="false">Report!X4043</f>
        <v>NF 320421 3/4 - ALICIA</v>
      </c>
    </row>
    <row r="1905" customFormat="false" ht="12.75" hidden="false" customHeight="true" outlineLevel="0" collapsed="false">
      <c r="A1905" s="16" t="n">
        <f aca="false">Report!C4044</f>
        <v>46297</v>
      </c>
      <c r="B1905" s="1" t="str">
        <f aca="false">Report!E4044</f>
        <v>MAXPEL COMERCIAL LTDA</v>
      </c>
      <c r="C1905" s="17" t="n">
        <f aca="false">Report!U4044</f>
        <v>663.21</v>
      </c>
      <c r="D1905" s="1" t="str">
        <f aca="false">Report!X4044</f>
        <v>NF 320422 3/4 - ALICIA</v>
      </c>
    </row>
    <row r="1906" customFormat="false" ht="12.75" hidden="false" customHeight="true" outlineLevel="0" collapsed="false">
      <c r="A1906" s="16" t="n">
        <f aca="false">Report!C4045</f>
        <v>46297</v>
      </c>
      <c r="B1906" s="1" t="str">
        <f aca="false">Report!E4045</f>
        <v>OCIDENTAL COMERCIO DE FRIOS LTDA</v>
      </c>
      <c r="C1906" s="17" t="n">
        <f aca="false">Report!U4045</f>
        <v>589.4</v>
      </c>
      <c r="D1906" s="1" t="str">
        <f aca="false">Report!X4045</f>
        <v>NF 1272408 1/2 - ALICIA</v>
      </c>
    </row>
    <row r="1907" customFormat="false" ht="12.75" hidden="false" customHeight="true" outlineLevel="0" collapsed="false">
      <c r="A1907" s="16" t="n">
        <f aca="false">Report!C4046</f>
        <v>46297</v>
      </c>
      <c r="B1907" s="1" t="str">
        <f aca="false">Report!E4046</f>
        <v>OLIVEIRA E SILVA LTDA</v>
      </c>
      <c r="C1907" s="17" t="n">
        <f aca="false">Report!U4046</f>
        <v>300</v>
      </c>
      <c r="D1907" s="1" t="str">
        <f aca="false">Report!X4046</f>
        <v>COMPRAS 20 GARRFA DE ACAI - PIX:92991892419 NAILSON GARCES</v>
      </c>
    </row>
    <row r="1908" customFormat="false" ht="12.75" hidden="false" customHeight="true" outlineLevel="0" collapsed="false">
      <c r="A1908" s="16" t="n">
        <f aca="false">Report!C4047</f>
        <v>46297</v>
      </c>
      <c r="B1908" s="1" t="str">
        <f aca="false">Report!E4047</f>
        <v>OLIVEIRA E SILVA LTDA</v>
      </c>
      <c r="C1908" s="17" t="n">
        <f aca="false">Report!U4047</f>
        <v>2083</v>
      </c>
      <c r="D1908" s="1" t="str">
        <f aca="false">Report!X4047</f>
        <v>COMPRAS CARLOS VERDURAS - ALICIA</v>
      </c>
    </row>
    <row r="1909" customFormat="false" ht="12.75" hidden="false" customHeight="true" outlineLevel="0" collapsed="false">
      <c r="A1909" s="16" t="n">
        <f aca="false">Report!C4048</f>
        <v>46297</v>
      </c>
      <c r="B1909" s="1" t="str">
        <f aca="false">Report!E4048</f>
        <v>OLIVEIRA E SILVA LTDA</v>
      </c>
      <c r="C1909" s="17" t="n">
        <f aca="false">Report!U4048</f>
        <v>140</v>
      </c>
      <c r="D1909" s="1" t="str">
        <f aca="false">Report!X4048</f>
        <v>COMPRAS CHEIRO VERDE - ALICIA</v>
      </c>
    </row>
    <row r="1910" customFormat="false" ht="12.75" hidden="false" customHeight="true" outlineLevel="0" collapsed="false">
      <c r="A1910" s="16" t="n">
        <f aca="false">Report!C4049</f>
        <v>46297</v>
      </c>
      <c r="B1910" s="1" t="str">
        <f aca="false">Report!E4049</f>
        <v>OLIVEIRA E SILVA LTDA</v>
      </c>
      <c r="C1910" s="17" t="n">
        <f aca="false">Report!U4049</f>
        <v>125</v>
      </c>
      <c r="D1910" s="1" t="str">
        <f aca="false">Report!X4049</f>
        <v>COMPRAS 1 CX DE BANANAS - ALICIA</v>
      </c>
    </row>
    <row r="1911" customFormat="false" ht="12.75" hidden="false" customHeight="true" outlineLevel="0" collapsed="false">
      <c r="A1911" s="16" t="n">
        <f aca="false">Report!C4064</f>
        <v>46297</v>
      </c>
      <c r="B1911" s="1" t="str">
        <f aca="false">Report!E4064</f>
        <v>SOUZA CRUZ LTDA.</v>
      </c>
      <c r="C1911" s="17" t="n">
        <f aca="false">Report!U4064</f>
        <v>2566.6</v>
      </c>
      <c r="D1911" s="1" t="str">
        <f aca="false">Report!X4064</f>
        <v>NF 574257 2/2 - ALICIA</v>
      </c>
    </row>
    <row r="1912" customFormat="false" ht="12.75" hidden="false" customHeight="true" outlineLevel="0" collapsed="false">
      <c r="A1912" s="16" t="n">
        <f aca="false">Report!C4065</f>
        <v>46298</v>
      </c>
      <c r="B1912" s="1" t="str">
        <f aca="false">Report!E4065</f>
        <v>60.729.628 LAURENA NUNES CALIXTO</v>
      </c>
      <c r="C1912" s="17" t="n">
        <f aca="false">Report!U4065</f>
        <v>180</v>
      </c>
      <c r="D1912" s="1" t="str">
        <f aca="false">Report!X4065</f>
        <v>NF 1018 1/1 COMPRAS BRIGADEIRO - ALICIA</v>
      </c>
    </row>
    <row r="1913" customFormat="false" ht="12.75" hidden="false" customHeight="true" outlineLevel="0" collapsed="false">
      <c r="A1913" s="16" t="n">
        <f aca="false">Report!C4067</f>
        <v>46298</v>
      </c>
      <c r="B1913" s="1" t="str">
        <f aca="false">Report!E4067</f>
        <v>BRAGA TABACARIA EIRELI ME</v>
      </c>
      <c r="C1913" s="17" t="n">
        <f aca="false">Report!U4067</f>
        <v>951.83</v>
      </c>
      <c r="D1913" s="1" t="str">
        <f aca="false">Report!X4067</f>
        <v>NF 20842 3/3 - JHONATAS</v>
      </c>
    </row>
    <row r="1914" customFormat="false" ht="12.75" hidden="false" customHeight="true" outlineLevel="0" collapsed="false">
      <c r="A1914" s="16" t="n">
        <f aca="false">Report!C4068</f>
        <v>46298</v>
      </c>
      <c r="B1914" s="1" t="str">
        <f aca="false">Report!E4068</f>
        <v>BRAGA TABACARIA EIRELI ME</v>
      </c>
      <c r="C1914" s="17" t="n">
        <f aca="false">Report!U4068</f>
        <v>1018.36</v>
      </c>
      <c r="D1914" s="1" t="str">
        <f aca="false">Report!X4068</f>
        <v>NF 20639 2/3 - ALICIA</v>
      </c>
    </row>
    <row r="1915" customFormat="false" ht="12.75" hidden="false" customHeight="true" outlineLevel="0" collapsed="false">
      <c r="A1915" s="16" t="n">
        <f aca="false">Report!C4069</f>
        <v>46298</v>
      </c>
      <c r="B1915" s="1" t="str">
        <f aca="false">Report!E4069</f>
        <v>BRAGA TABACARIA EIRELI ME</v>
      </c>
      <c r="C1915" s="17" t="n">
        <f aca="false">Report!U4069</f>
        <v>111</v>
      </c>
      <c r="D1915" s="1" t="str">
        <f aca="false">Report!X4069</f>
        <v>RECIBO - COMPRAS MILHO - ALICIA</v>
      </c>
    </row>
    <row r="1916" customFormat="false" ht="12.75" hidden="false" customHeight="true" outlineLevel="0" collapsed="false">
      <c r="A1916" s="16" t="n">
        <f aca="false">Report!C4070</f>
        <v>46298</v>
      </c>
      <c r="B1916" s="1" t="str">
        <f aca="false">Report!E4070</f>
        <v>BRAGA TABACARIA EIRELI ME</v>
      </c>
      <c r="C1916" s="17" t="n">
        <f aca="false">Report!U4070</f>
        <v>906.94</v>
      </c>
      <c r="D1916" s="1" t="str">
        <f aca="false">Report!X4070</f>
        <v>NF20781 1/3 - ALICIA</v>
      </c>
    </row>
    <row r="1917" customFormat="false" ht="12.75" hidden="false" customHeight="true" outlineLevel="0" collapsed="false">
      <c r="A1917" s="16" t="n">
        <f aca="false">Report!C4071</f>
        <v>46298</v>
      </c>
      <c r="B1917" s="1" t="str">
        <f aca="false">Report!E4071</f>
        <v>DISTRIBUIDORA LOPES LTDA</v>
      </c>
      <c r="C1917" s="17" t="n">
        <f aca="false">Report!U4071</f>
        <v>1213.57</v>
      </c>
      <c r="D1917" s="1" t="str">
        <f aca="false">Report!X4071</f>
        <v>NF 1728525 2/3 - JHONATAS</v>
      </c>
    </row>
    <row r="1918" customFormat="false" ht="12.75" hidden="false" customHeight="true" outlineLevel="0" collapsed="false">
      <c r="A1918" s="16" t="n">
        <f aca="false">Report!C4072</f>
        <v>46298</v>
      </c>
      <c r="B1918" s="1" t="str">
        <f aca="false">Report!E4072</f>
        <v>FRIOTRANS COMERCIO E TRANSPORTES DE CARGAS LTDA</v>
      </c>
      <c r="C1918" s="17" t="n">
        <f aca="false">Report!U4072</f>
        <v>1192.08</v>
      </c>
      <c r="D1918" s="1" t="str">
        <f aca="false">Report!X4072</f>
        <v>nf 39832 1/1 - jhonatas</v>
      </c>
    </row>
    <row r="1919" customFormat="false" ht="12.75" hidden="false" customHeight="true" outlineLevel="0" collapsed="false">
      <c r="A1919" s="16" t="n">
        <f aca="false">Report!C4073</f>
        <v>46298</v>
      </c>
      <c r="B1919" s="1" t="str">
        <f aca="false">Report!E4073</f>
        <v>H.V.M. XAVIER ALIMENTOS</v>
      </c>
      <c r="C1919" s="17" t="n">
        <f aca="false">Report!U4073</f>
        <v>243</v>
      </c>
      <c r="D1919" s="1" t="str">
        <f aca="false">Report!X4073</f>
        <v>NF 138669 1/1 - ALICIA</v>
      </c>
    </row>
    <row r="1920" customFormat="false" ht="12.75" hidden="false" customHeight="true" outlineLevel="0" collapsed="false">
      <c r="A1920" s="16" t="n">
        <f aca="false">Report!C4074</f>
        <v>46298</v>
      </c>
      <c r="B1920" s="1" t="str">
        <f aca="false">Report!E4074</f>
        <v>MARE DISTRIBUIDORA DE BEBIDAS E DE PRODUTOS ALIMENTICIOS LTDA</v>
      </c>
      <c r="C1920" s="17" t="n">
        <f aca="false">Report!U4074</f>
        <v>599</v>
      </c>
      <c r="D1920" s="1" t="str">
        <f aca="false">Report!X4074</f>
        <v>NF 1450943 2/2 - ALICIA</v>
      </c>
    </row>
    <row r="1921" customFormat="false" ht="12.75" hidden="false" customHeight="true" outlineLevel="0" collapsed="false">
      <c r="A1921" s="16" t="n">
        <f aca="false">Report!C4075</f>
        <v>46298</v>
      </c>
      <c r="B1921" s="1" t="str">
        <f aca="false">Report!E4075</f>
        <v>MARE DISTRIBUIDORA DE BEBIDAS E DE PRODUTOS ALIMENTICIOS LTDA</v>
      </c>
      <c r="C1921" s="17" t="n">
        <f aca="false">Report!U4075</f>
        <v>897.4</v>
      </c>
      <c r="D1921" s="1" t="str">
        <f aca="false">Report!X4075</f>
        <v>NF 1450942 2/2 - ALICIA</v>
      </c>
    </row>
    <row r="1922" customFormat="false" ht="12.75" hidden="false" customHeight="true" outlineLevel="0" collapsed="false">
      <c r="A1922" s="16" t="n">
        <f aca="false">Report!C4076</f>
        <v>46298</v>
      </c>
      <c r="B1922" s="1" t="str">
        <f aca="false">Report!E4076</f>
        <v>MAXFRI DISTRIUIDORA LTDA</v>
      </c>
      <c r="C1922" s="17" t="n">
        <f aca="false">Report!U4076</f>
        <v>2466.4</v>
      </c>
      <c r="D1922" s="1" t="str">
        <f aca="false">Report!X4076</f>
        <v>NF 15410 2/2 - ALICIA</v>
      </c>
    </row>
    <row r="1923" customFormat="false" ht="12.75" hidden="false" customHeight="true" outlineLevel="0" collapsed="false">
      <c r="A1923" s="16" t="n">
        <f aca="false">Report!C4077</f>
        <v>46298</v>
      </c>
      <c r="B1923" s="1" t="str">
        <f aca="false">Report!E4077</f>
        <v>OLIVEIRA E SILVA LTDA</v>
      </c>
      <c r="C1923" s="17" t="n">
        <f aca="false">Report!U4077</f>
        <v>322</v>
      </c>
      <c r="D1923" s="1" t="str">
        <f aca="false">Report!X4077</f>
        <v>COMPRAS CHEIRO VERDE - ALICIA</v>
      </c>
    </row>
    <row r="1924" customFormat="false" ht="12.75" hidden="false" customHeight="true" outlineLevel="0" collapsed="false">
      <c r="A1924" s="16" t="n">
        <f aca="false">Report!C4082</f>
        <v>46300</v>
      </c>
      <c r="B1924" s="1" t="str">
        <f aca="false">Report!E4082</f>
        <v>ALICIA MELO GARCIA</v>
      </c>
      <c r="C1924" s="17" t="n">
        <f aca="false">Report!U4082</f>
        <v>200</v>
      </c>
      <c r="D1924" s="1" t="str">
        <f aca="false">Report!X4082</f>
        <v>AJUDA DE CUSTO FUNCIONARIO - ALICIA</v>
      </c>
    </row>
    <row r="1925" customFormat="false" ht="12.75" hidden="false" customHeight="true" outlineLevel="0" collapsed="false">
      <c r="A1925" s="16" t="n">
        <f aca="false">Report!C4085</f>
        <v>46300</v>
      </c>
      <c r="B1925" s="1" t="str">
        <f aca="false">Report!E4085</f>
        <v>AMAZON MILK IND. E COMERCIO LTDA</v>
      </c>
      <c r="C1925" s="17" t="n">
        <f aca="false">Report!U4085</f>
        <v>747.08</v>
      </c>
      <c r="D1925" s="1" t="str">
        <f aca="false">Report!X4085</f>
        <v>NF 2075581 1/3 - ALICIA</v>
      </c>
    </row>
    <row r="1926" customFormat="false" ht="12.75" hidden="false" customHeight="true" outlineLevel="0" collapsed="false">
      <c r="A1926" s="16" t="n">
        <f aca="false">Report!C4091</f>
        <v>46300</v>
      </c>
      <c r="B1926" s="1" t="str">
        <f aca="false">Report!E4091</f>
        <v>BRASIL NORTE BEBIDAS S/A</v>
      </c>
      <c r="C1926" s="17" t="n">
        <f aca="false">Report!U4091</f>
        <v>2500.39</v>
      </c>
      <c r="D1926" s="1" t="str">
        <f aca="false">Report!X4091</f>
        <v>NF 1306272 1/1 - ALICIA</v>
      </c>
    </row>
    <row r="1927" customFormat="false" ht="12.75" hidden="false" customHeight="true" outlineLevel="0" collapsed="false">
      <c r="A1927" s="16" t="n">
        <f aca="false">Report!C4092</f>
        <v>46300</v>
      </c>
      <c r="B1927" s="1" t="str">
        <f aca="false">Report!E4092</f>
        <v>BRASIL NORTE BEBIDAS S/A</v>
      </c>
      <c r="C1927" s="17" t="n">
        <f aca="false">Report!U4092</f>
        <v>4514.78</v>
      </c>
      <c r="D1927" s="1" t="str">
        <f aca="false">Report!X4092</f>
        <v>NF 2063407 1/1 - ALICIA</v>
      </c>
    </row>
    <row r="1928" customFormat="false" ht="12.75" hidden="false" customHeight="true" outlineLevel="0" collapsed="false">
      <c r="A1928" s="16" t="n">
        <f aca="false">Report!C4093</f>
        <v>46300</v>
      </c>
      <c r="B1928" s="1" t="str">
        <f aca="false">Report!E4093</f>
        <v>BRF S A</v>
      </c>
      <c r="C1928" s="17" t="n">
        <f aca="false">Report!U4093</f>
        <v>1477.47</v>
      </c>
      <c r="D1928" s="1" t="str">
        <f aca="false">Report!X4093</f>
        <v>NF 1631318 3/3 - ALICIA</v>
      </c>
    </row>
    <row r="1929" customFormat="false" ht="12.75" hidden="false" customHeight="true" outlineLevel="0" collapsed="false">
      <c r="A1929" s="16" t="n">
        <f aca="false">Report!C4094</f>
        <v>46300</v>
      </c>
      <c r="B1929" s="1" t="str">
        <f aca="false">Report!E4094</f>
        <v>BRF S A</v>
      </c>
      <c r="C1929" s="17" t="n">
        <f aca="false">Report!U4094</f>
        <v>1041.28</v>
      </c>
      <c r="D1929" s="1" t="str">
        <f aca="false">Report!X4094</f>
        <v>NF 1634060 2/3 = ALICIA</v>
      </c>
    </row>
    <row r="1930" customFormat="false" ht="12.75" hidden="false" customHeight="true" outlineLevel="0" collapsed="false">
      <c r="A1930" s="16" t="n">
        <f aca="false">Report!C4098</f>
        <v>46300</v>
      </c>
      <c r="B1930" s="1" t="str">
        <f aca="false">Report!E4098</f>
        <v>DUNORTE DISTRIBUIDORA DE PRODUTOS DE CONSUMO LTDA</v>
      </c>
      <c r="C1930" s="17" t="n">
        <f aca="false">Report!U4098</f>
        <v>1090.04</v>
      </c>
      <c r="D1930" s="1" t="str">
        <f aca="false">Report!X4098</f>
        <v>NF 3253466 2/3 - ALICIA</v>
      </c>
    </row>
    <row r="1931" customFormat="false" ht="12.75" hidden="false" customHeight="true" outlineLevel="0" collapsed="false">
      <c r="A1931" s="16" t="n">
        <f aca="false">Report!C4099</f>
        <v>46300</v>
      </c>
      <c r="B1931" s="1" t="str">
        <f aca="false">Report!E4099</f>
        <v>FRANK DOS SANTOS</v>
      </c>
      <c r="C1931" s="17" t="n">
        <f aca="false">Report!U4099</f>
        <v>500</v>
      </c>
      <c r="D1931" s="1" t="str">
        <f aca="false">Report!X4099</f>
        <v>AJUDA DE CSUTO FUNCIONARIO - ALICIA</v>
      </c>
    </row>
    <row r="1932" customFormat="false" ht="12.75" hidden="false" customHeight="true" outlineLevel="0" collapsed="false">
      <c r="A1932" s="16" t="n">
        <f aca="false">Report!C4102</f>
        <v>46300</v>
      </c>
      <c r="B1932" s="1" t="str">
        <f aca="false">Report!E4102</f>
        <v>FRIOTRANS COMERCIO E TRANSPORTES DE CARGAS LTDA</v>
      </c>
      <c r="C1932" s="17" t="n">
        <f aca="false">Report!U4102</f>
        <v>108.9</v>
      </c>
      <c r="D1932" s="1" t="str">
        <f aca="false">Report!X4102</f>
        <v>NF 39843 1/1 - ALICIA</v>
      </c>
    </row>
    <row r="1933" customFormat="false" ht="12.75" hidden="false" customHeight="true" outlineLevel="0" collapsed="false">
      <c r="A1933" s="16" t="n">
        <f aca="false">Report!C4104</f>
        <v>46300</v>
      </c>
      <c r="B1933" s="1" t="str">
        <f aca="false">Report!E4104</f>
        <v>GILBERTO RAFAEL CARIAS RODRIGUES</v>
      </c>
      <c r="C1933" s="17" t="n">
        <f aca="false">Report!U4104</f>
        <v>1391.74</v>
      </c>
      <c r="D1933" s="1" t="str">
        <f aca="false">Report!X4104</f>
        <v>SALARIO FUNCIONARIOS - ALICIA</v>
      </c>
    </row>
    <row r="1934" customFormat="false" ht="12.75" hidden="false" customHeight="true" outlineLevel="0" collapsed="false">
      <c r="A1934" s="16" t="n">
        <f aca="false">Report!C4111</f>
        <v>46300</v>
      </c>
      <c r="B1934" s="1" t="str">
        <f aca="false">Report!E4111</f>
        <v>JHONATAS GUSMAO</v>
      </c>
      <c r="C1934" s="17" t="n">
        <f aca="false">Report!U4111</f>
        <v>200</v>
      </c>
      <c r="D1934" s="1" t="str">
        <f aca="false">Report!X4111</f>
        <v>AJUDA DE CUSTO FUNCIONARIO - ALICIA</v>
      </c>
    </row>
    <row r="1935" customFormat="false" ht="12.75" hidden="false" customHeight="true" outlineLevel="0" collapsed="false">
      <c r="A1935" s="16" t="n">
        <f aca="false">Report!C4118</f>
        <v>46300</v>
      </c>
      <c r="B1935" s="1" t="str">
        <f aca="false">Report!E4118</f>
        <v>MADPLASTIC PRODUTOS PLASTICOS LTDA</v>
      </c>
      <c r="C1935" s="17" t="n">
        <f aca="false">Report!U4118</f>
        <v>98</v>
      </c>
      <c r="D1935" s="1" t="str">
        <f aca="false">Report!X4118</f>
        <v>NF 3033 1/1 - ALICIA</v>
      </c>
    </row>
    <row r="1936" customFormat="false" ht="12.75" hidden="false" customHeight="true" outlineLevel="0" collapsed="false">
      <c r="A1936" s="16" t="n">
        <f aca="false">Report!C4121</f>
        <v>46300</v>
      </c>
      <c r="B1936" s="1" t="str">
        <f aca="false">Report!E4121</f>
        <v>NESTLÉ BRASIL LTDA.</v>
      </c>
      <c r="C1936" s="17" t="n">
        <f aca="false">Report!U4121</f>
        <v>585.3</v>
      </c>
      <c r="D1936" s="1" t="str">
        <f aca="false">Report!X4121</f>
        <v>NF 1449068 1/1 - ALICIA</v>
      </c>
    </row>
    <row r="1937" customFormat="false" ht="12.75" hidden="false" customHeight="true" outlineLevel="0" collapsed="false">
      <c r="A1937" s="16" t="n">
        <f aca="false">Report!C4122</f>
        <v>46300</v>
      </c>
      <c r="B1937" s="1" t="str">
        <f aca="false">Report!E4122</f>
        <v>OLIVEIRA E SILVA LTDA</v>
      </c>
      <c r="C1937" s="17" t="n">
        <f aca="false">Report!U4122</f>
        <v>156</v>
      </c>
      <c r="D1937" s="1" t="str">
        <f aca="false">Report!X4122</f>
        <v>COMPRAS CHEIRO VERDE - ALICIA</v>
      </c>
    </row>
    <row r="1938" customFormat="false" ht="12.75" hidden="false" customHeight="true" outlineLevel="0" collapsed="false">
      <c r="A1938" s="16" t="n">
        <f aca="false">Report!C4123</f>
        <v>46300</v>
      </c>
      <c r="B1938" s="1" t="str">
        <f aca="false">Report!E4123</f>
        <v>OLIVEIRA E SILVA LTDA</v>
      </c>
      <c r="C1938" s="17" t="n">
        <f aca="false">Report!U4123</f>
        <v>250</v>
      </c>
      <c r="D1938" s="1" t="str">
        <f aca="false">Report!X4123</f>
        <v>compras 2 cx de bananas - alicia</v>
      </c>
    </row>
    <row r="1939" customFormat="false" ht="12.75" hidden="false" customHeight="true" outlineLevel="0" collapsed="false">
      <c r="A1939" s="16" t="n">
        <f aca="false">Report!C4124</f>
        <v>46300</v>
      </c>
      <c r="B1939" s="1" t="str">
        <f aca="false">Report!E4124</f>
        <v>R R COMERCIO E VAREJISTA  DE ARTIGOS DE ARMARINHO</v>
      </c>
      <c r="C1939" s="17" t="n">
        <f aca="false">Report!U4124</f>
        <v>1185</v>
      </c>
      <c r="D1939" s="1" t="str">
        <f aca="false">Report!X4124</f>
        <v>NF 1469 2/2 - JHONATAS</v>
      </c>
    </row>
    <row r="1940" customFormat="false" ht="12.75" hidden="false" customHeight="true" outlineLevel="0" collapsed="false">
      <c r="A1940" s="16" t="n">
        <f aca="false">Report!C4129</f>
        <v>46300</v>
      </c>
      <c r="B1940" s="1" t="str">
        <f aca="false">Report!E4129</f>
        <v>RENATO DE OLIVEIRA AZEVEDO</v>
      </c>
      <c r="C1940" s="17" t="n">
        <f aca="false">Report!U4129</f>
        <v>300</v>
      </c>
      <c r="D1940" s="1" t="str">
        <f aca="false">Report!X4129</f>
        <v>AJUDA DE CUSTO FUNCIONARIO - ALICIA</v>
      </c>
    </row>
    <row r="1941" customFormat="false" ht="12.75" hidden="false" customHeight="true" outlineLevel="0" collapsed="false">
      <c r="A1941" s="16" t="n">
        <f aca="false">Report!C4130</f>
        <v>46300</v>
      </c>
      <c r="B1941" s="1" t="str">
        <f aca="false">Report!E4130</f>
        <v>RV TECNOLOGIA E SISTEMAS S.A</v>
      </c>
      <c r="C1941" s="17" t="n">
        <f aca="false">Report!U4130</f>
        <v>441.44</v>
      </c>
      <c r="D1941" s="1" t="str">
        <f aca="false">Report!X4130</f>
        <v>RECARGA TELEFONICA - ALICIA</v>
      </c>
    </row>
    <row r="1942" customFormat="false" ht="12.75" hidden="false" customHeight="true" outlineLevel="0" collapsed="false">
      <c r="A1942" s="16" t="n">
        <f aca="false">Report!C4131</f>
        <v>46300</v>
      </c>
      <c r="B1942" s="1" t="str">
        <f aca="false">Report!E4131</f>
        <v>SB COMERCIO LTDA</v>
      </c>
      <c r="C1942" s="17" t="n">
        <f aca="false">Report!U4131</f>
        <v>524.88</v>
      </c>
      <c r="D1942" s="1" t="str">
        <f aca="false">Report!X4131</f>
        <v>NF 1967274 4/5 - ALICIA</v>
      </c>
    </row>
    <row r="1943" customFormat="false" ht="12.75" hidden="false" customHeight="true" outlineLevel="0" collapsed="false">
      <c r="A1943" s="16" t="n">
        <f aca="false">Report!C4147</f>
        <v>46300</v>
      </c>
      <c r="B1943" s="1" t="str">
        <f aca="false">Report!E4147</f>
        <v>SILVA DISTRIBUIDORA</v>
      </c>
      <c r="C1943" s="17" t="n">
        <f aca="false">Report!U4147</f>
        <v>203.8</v>
      </c>
      <c r="D1943" s="1" t="str">
        <f aca="false">Report!X4147</f>
        <v>NF 12956 3/3 - ALICIA</v>
      </c>
    </row>
    <row r="1944" customFormat="false" ht="12.75" hidden="false" customHeight="true" outlineLevel="0" collapsed="false">
      <c r="A1944" s="16" t="n">
        <f aca="false">Report!C4151</f>
        <v>46301</v>
      </c>
      <c r="B1944" s="1" t="str">
        <f aca="false">Report!E4151</f>
        <v>ADICSO FABIAN GONZALEZ MONTILLA 70302186</v>
      </c>
      <c r="C1944" s="17" t="n">
        <f aca="false">Report!U4151</f>
        <v>240</v>
      </c>
      <c r="D1944" s="1" t="str">
        <f aca="false">Report!X4151</f>
        <v>NF 697 1/1 - ALICIA</v>
      </c>
    </row>
    <row r="1945" customFormat="false" ht="12.75" hidden="false" customHeight="true" outlineLevel="0" collapsed="false">
      <c r="A1945" s="16" t="n">
        <f aca="false">Report!C4152</f>
        <v>46301</v>
      </c>
      <c r="B1945" s="1" t="str">
        <f aca="false">Report!E4152</f>
        <v>BRASIL NORTE BEBIDAS S/A</v>
      </c>
      <c r="C1945" s="17" t="n">
        <f aca="false">Report!U4152</f>
        <v>566.02</v>
      </c>
      <c r="D1945" s="1" t="str">
        <f aca="false">Report!X4152</f>
        <v>NF 1310216 1/1 - ALICIA</v>
      </c>
    </row>
    <row r="1946" customFormat="false" ht="12.75" hidden="false" customHeight="true" outlineLevel="0" collapsed="false">
      <c r="A1946" s="16" t="n">
        <f aca="false">Report!C4153</f>
        <v>46301</v>
      </c>
      <c r="B1946" s="1" t="str">
        <f aca="false">Report!E4153</f>
        <v>BRASIL NORTE BEBIDAS S/A</v>
      </c>
      <c r="C1946" s="17" t="n">
        <f aca="false">Report!U4153</f>
        <v>146.65</v>
      </c>
      <c r="D1946" s="1" t="str">
        <f aca="false">Report!X4153</f>
        <v>NF 2068001 1/1 - ALICIA</v>
      </c>
    </row>
    <row r="1947" customFormat="false" ht="12.75" hidden="false" customHeight="true" outlineLevel="0" collapsed="false">
      <c r="A1947" s="16" t="n">
        <f aca="false">Report!C4154</f>
        <v>46301</v>
      </c>
      <c r="B1947" s="1" t="str">
        <f aca="false">Report!E4154</f>
        <v>BRF S A</v>
      </c>
      <c r="C1947" s="17" t="n">
        <f aca="false">Report!U4154</f>
        <v>1424.06</v>
      </c>
      <c r="D1947" s="1" t="str">
        <f aca="false">Report!X4154</f>
        <v>NF 1363220 1/3 - ALICIA</v>
      </c>
    </row>
    <row r="1948" customFormat="false" ht="12.75" hidden="false" customHeight="true" outlineLevel="0" collapsed="false">
      <c r="A1948" s="16" t="n">
        <f aca="false">Report!C4155</f>
        <v>46301</v>
      </c>
      <c r="B1948" s="1" t="str">
        <f aca="false">Report!E4155</f>
        <v>COMERCIAL DE ESTIVAS REGO LTDA</v>
      </c>
      <c r="C1948" s="17" t="n">
        <f aca="false">Report!U4155</f>
        <v>997.68</v>
      </c>
      <c r="D1948" s="1" t="str">
        <f aca="false">Report!X4155</f>
        <v>nf 226408 3/3 - jhonatas</v>
      </c>
    </row>
    <row r="1949" customFormat="false" ht="12.75" hidden="false" customHeight="true" outlineLevel="0" collapsed="false">
      <c r="A1949" s="16" t="n">
        <f aca="false">Report!C4156</f>
        <v>46301</v>
      </c>
      <c r="B1949" s="1" t="str">
        <f aca="false">Report!E4156</f>
        <v>COMERCIO DE FRIOS MANAUS LTDA</v>
      </c>
      <c r="C1949" s="17" t="n">
        <f aca="false">Report!U4156</f>
        <v>3257.75</v>
      </c>
      <c r="D1949" s="1" t="str">
        <f aca="false">Report!X4156</f>
        <v>NF 176790 1/1 - ALICIA</v>
      </c>
    </row>
    <row r="1950" customFormat="false" ht="12.75" hidden="false" customHeight="true" outlineLevel="0" collapsed="false">
      <c r="A1950" s="16" t="n">
        <f aca="false">Report!C4157</f>
        <v>46301</v>
      </c>
      <c r="B1950" s="1" t="str">
        <f aca="false">Report!E4157</f>
        <v>COMERCIO DE FRIOS MANAUS LTDA</v>
      </c>
      <c r="C1950" s="17" t="n">
        <f aca="false">Report!U4157</f>
        <v>1290.25</v>
      </c>
      <c r="D1950" s="1" t="str">
        <f aca="false">Report!X4157</f>
        <v>NF 177136 1/2 - ALICIA</v>
      </c>
    </row>
    <row r="1951" customFormat="false" ht="12.75" hidden="false" customHeight="true" outlineLevel="0" collapsed="false">
      <c r="A1951" s="16" t="n">
        <f aca="false">Report!C4158</f>
        <v>46301</v>
      </c>
      <c r="B1951" s="1" t="str">
        <f aca="false">Report!E4158</f>
        <v>COMERCIO E TRANSPORTE BRANDAO LTDA</v>
      </c>
      <c r="C1951" s="17" t="n">
        <f aca="false">Report!U4158</f>
        <v>710</v>
      </c>
      <c r="D1951" s="1" t="str">
        <f aca="false">Report!X4158</f>
        <v>NF 15458 1/1 COMPRAS CARLOS VERDURAS - ALICIA</v>
      </c>
    </row>
    <row r="1952" customFormat="false" ht="12.75" hidden="false" customHeight="true" outlineLevel="0" collapsed="false">
      <c r="A1952" s="16" t="n">
        <f aca="false">Report!C4159</f>
        <v>46301</v>
      </c>
      <c r="B1952" s="1" t="str">
        <f aca="false">Report!E4159</f>
        <v>COMERCIO E TRANSPORTE BRANDAO LTDA</v>
      </c>
      <c r="C1952" s="17" t="n">
        <f aca="false">Report!U4159</f>
        <v>395</v>
      </c>
      <c r="D1952" s="1" t="str">
        <f aca="false">Report!X4159</f>
        <v>RECIBO - COMPRAS QUEIJO E CAMARAO - CARLOS VERDURAS - ALICIA</v>
      </c>
    </row>
    <row r="1953" customFormat="false" ht="12.75" hidden="false" customHeight="true" outlineLevel="0" collapsed="false">
      <c r="A1953" s="16" t="n">
        <f aca="false">Report!C4160</f>
        <v>46301</v>
      </c>
      <c r="B1953" s="1" t="str">
        <f aca="false">Report!E4160</f>
        <v>DISTRIBUIDORA LOPES LTDA</v>
      </c>
      <c r="C1953" s="17" t="n">
        <f aca="false">Report!U4160</f>
        <v>657.93</v>
      </c>
      <c r="D1953" s="1" t="str">
        <f aca="false">Report!X4160</f>
        <v>NF 1729122 2/3 - ALICIA</v>
      </c>
    </row>
    <row r="1954" customFormat="false" ht="12.75" hidden="false" customHeight="true" outlineLevel="0" collapsed="false">
      <c r="A1954" s="16" t="n">
        <f aca="false">Report!C4161</f>
        <v>46301</v>
      </c>
      <c r="B1954" s="1" t="str">
        <f aca="false">Report!E4161</f>
        <v>DISTRIBUIDORA LOPES LTDA</v>
      </c>
      <c r="C1954" s="17" t="n">
        <f aca="false">Report!U4161</f>
        <v>374.88</v>
      </c>
      <c r="D1954" s="1" t="str">
        <f aca="false">Report!X4161</f>
        <v>nf 1733436 1/2 - alicia</v>
      </c>
    </row>
    <row r="1955" customFormat="false" ht="12.75" hidden="false" customHeight="true" outlineLevel="0" collapsed="false">
      <c r="A1955" s="16" t="n">
        <f aca="false">Report!C4162</f>
        <v>46301</v>
      </c>
      <c r="B1955" s="1" t="str">
        <f aca="false">Report!E4162</f>
        <v>GELO DANGELO FABRICACAO DE GELO LTDA</v>
      </c>
      <c r="C1955" s="17" t="n">
        <f aca="false">Report!U4162</f>
        <v>687</v>
      </c>
      <c r="D1955" s="1" t="str">
        <f aca="false">Report!X4162</f>
        <v>NF 705 1/1 COMPRAS GELO - ALICIA</v>
      </c>
    </row>
    <row r="1956" customFormat="false" ht="12.75" hidden="false" customHeight="true" outlineLevel="0" collapsed="false">
      <c r="A1956" s="16" t="n">
        <f aca="false">Report!C4163</f>
        <v>46301</v>
      </c>
      <c r="B1956" s="1" t="str">
        <f aca="false">Report!E4163</f>
        <v>H L M PADARIA E CONFEITARIA LTDA</v>
      </c>
      <c r="C1956" s="17" t="n">
        <f aca="false">Report!U4163</f>
        <v>180</v>
      </c>
      <c r="D1956" s="1" t="str">
        <f aca="false">Report!X4163</f>
        <v>NF 368 1/1 BOLOS MIAZAKY - ALICIA</v>
      </c>
    </row>
    <row r="1957" customFormat="false" ht="12.75" hidden="false" customHeight="true" outlineLevel="0" collapsed="false">
      <c r="A1957" s="16" t="n">
        <f aca="false">Report!C4164</f>
        <v>46301</v>
      </c>
      <c r="B1957" s="1" t="str">
        <f aca="false">Report!E4164</f>
        <v>JANETE DE LIMA ROOL 80938280287</v>
      </c>
      <c r="C1957" s="17" t="n">
        <f aca="false">Report!U4164</f>
        <v>341</v>
      </c>
      <c r="D1957" s="1" t="str">
        <f aca="false">Report!X4164</f>
        <v>NF 7425 1/1 - ALICIA</v>
      </c>
    </row>
    <row r="1958" customFormat="false" ht="12.75" hidden="false" customHeight="true" outlineLevel="0" collapsed="false">
      <c r="A1958" s="16" t="n">
        <f aca="false">Report!C4165</f>
        <v>46301</v>
      </c>
      <c r="B1958" s="1" t="str">
        <f aca="false">Report!E4165</f>
        <v>MAXFRI DISTRIUIDORA LTDA</v>
      </c>
      <c r="C1958" s="17" t="n">
        <f aca="false">Report!U4165</f>
        <v>3543.8</v>
      </c>
      <c r="D1958" s="1" t="str">
        <f aca="false">Report!X4165</f>
        <v>NF 15460 2/3 - ALICIA</v>
      </c>
    </row>
    <row r="1959" customFormat="false" ht="12.75" hidden="false" customHeight="true" outlineLevel="0" collapsed="false">
      <c r="A1959" s="16" t="n">
        <f aca="false">Report!C4166</f>
        <v>46301</v>
      </c>
      <c r="B1959" s="1" t="str">
        <f aca="false">Report!E4166</f>
        <v>NESTLÉ BRASIL LTDA.</v>
      </c>
      <c r="C1959" s="17" t="n">
        <f aca="false">Report!U4166</f>
        <v>330.2</v>
      </c>
      <c r="D1959" s="1" t="str">
        <f aca="false">Report!X4166</f>
        <v>NF 1450438  1/1 - ALICIA</v>
      </c>
    </row>
    <row r="1960" customFormat="false" ht="12.75" hidden="false" customHeight="true" outlineLevel="0" collapsed="false">
      <c r="A1960" s="16" t="n">
        <f aca="false">Report!C4167</f>
        <v>46301</v>
      </c>
      <c r="B1960" s="1" t="str">
        <f aca="false">Report!E4167</f>
        <v>OLIVEIRA E SILVA LTDA</v>
      </c>
      <c r="C1960" s="17" t="n">
        <f aca="false">Report!U4167</f>
        <v>650</v>
      </c>
      <c r="D1960" s="1" t="str">
        <f aca="false">Report!X4167</f>
        <v>COMPRAS FARINHAS - JOSE FARINHA - ALICIA</v>
      </c>
    </row>
    <row r="1961" customFormat="false" ht="12.75" hidden="false" customHeight="true" outlineLevel="0" collapsed="false">
      <c r="A1961" s="16" t="n">
        <f aca="false">Report!C4168</f>
        <v>46301</v>
      </c>
      <c r="B1961" s="1" t="str">
        <f aca="false">Report!E4168</f>
        <v>OLIVEIRA E SILVA LTDA</v>
      </c>
      <c r="C1961" s="17" t="n">
        <f aca="false">Report!U4168</f>
        <v>1786</v>
      </c>
      <c r="D1961" s="1" t="str">
        <f aca="false">Report!X4168</f>
        <v>COMPRAS CARLOS VERDURAS - ALICIA</v>
      </c>
    </row>
    <row r="1962" customFormat="false" ht="12.75" hidden="false" customHeight="true" outlineLevel="0" collapsed="false">
      <c r="A1962" s="16" t="n">
        <f aca="false">Report!C4169</f>
        <v>46301</v>
      </c>
      <c r="B1962" s="1" t="str">
        <f aca="false">Report!E4169</f>
        <v>OLIVEIRA E SILVA LTDA</v>
      </c>
      <c r="C1962" s="17" t="n">
        <f aca="false">Report!U4169</f>
        <v>125</v>
      </c>
      <c r="D1962" s="1" t="str">
        <f aca="false">Report!X4169</f>
        <v>COMPRAS 1 CX DE BANANAS - ALICIA </v>
      </c>
    </row>
    <row r="1963" customFormat="false" ht="12.75" hidden="false" customHeight="true" outlineLevel="0" collapsed="false">
      <c r="A1963" s="16" t="n">
        <f aca="false">Report!C4170</f>
        <v>46301</v>
      </c>
      <c r="B1963" s="1" t="str">
        <f aca="false">Report!E4170</f>
        <v>OLIVEIRA E SILVA LTDA</v>
      </c>
      <c r="C1963" s="17" t="n">
        <f aca="false">Report!U4170</f>
        <v>200</v>
      </c>
      <c r="D1963" s="1" t="str">
        <f aca="false">Report!X4170</f>
        <v>COMPRAS CHEIRO VERDE - ALICIA</v>
      </c>
    </row>
    <row r="1964" customFormat="false" ht="12.75" hidden="false" customHeight="true" outlineLevel="0" collapsed="false">
      <c r="A1964" s="16" t="n">
        <f aca="false">Report!C4171</f>
        <v>46301</v>
      </c>
      <c r="B1964" s="1" t="str">
        <f aca="false">Report!E4171</f>
        <v>REAL BEBIDAS DA AMAZONIA LTDA</v>
      </c>
      <c r="C1964" s="17" t="n">
        <f aca="false">Report!U4171</f>
        <v>112.5</v>
      </c>
      <c r="D1964" s="1" t="str">
        <f aca="false">Report!X4171</f>
        <v>NF 643550 2/2 - ALICIA</v>
      </c>
    </row>
    <row r="1965" customFormat="false" ht="12.75" hidden="false" customHeight="true" outlineLevel="0" collapsed="false">
      <c r="A1965" s="16" t="n">
        <f aca="false">Report!C4172</f>
        <v>46301</v>
      </c>
      <c r="B1965" s="1" t="str">
        <f aca="false">Report!E4172</f>
        <v>SABIA COMERCIO DE COSMETICOS LTDA</v>
      </c>
      <c r="C1965" s="17" t="n">
        <f aca="false">Report!U4172</f>
        <v>842.29</v>
      </c>
      <c r="D1965" s="1" t="str">
        <f aca="false">Report!X4172</f>
        <v>NF 255147 5/5 - ALICIA</v>
      </c>
    </row>
    <row r="1966" customFormat="false" ht="12.75" hidden="false" customHeight="true" outlineLevel="0" collapsed="false">
      <c r="A1966" s="16" t="n">
        <f aca="false">Report!C4173</f>
        <v>46301</v>
      </c>
      <c r="B1966" s="1" t="str">
        <f aca="false">Report!E4173</f>
        <v>TOYA INDUSTRIA E COMERCIO LTDA.</v>
      </c>
      <c r="C1966" s="17" t="n">
        <f aca="false">Report!U4173</f>
        <v>772.3</v>
      </c>
      <c r="D1966" s="1" t="str">
        <f aca="false">Report!X4173</f>
        <v>NF 260836 1/1 - ALICIA</v>
      </c>
    </row>
    <row r="1967" customFormat="false" ht="12.75" hidden="false" customHeight="true" outlineLevel="0" collapsed="false">
      <c r="A1967" s="16" t="n">
        <f aca="false">Report!C4174</f>
        <v>46301</v>
      </c>
      <c r="B1967" s="1" t="str">
        <f aca="false">Report!E4174</f>
        <v>TOYA INDUSTRIA E COMERCIO LTDA.</v>
      </c>
      <c r="C1967" s="17" t="n">
        <f aca="false">Report!U4174</f>
        <v>460.52</v>
      </c>
      <c r="D1967" s="1" t="str">
        <f aca="false">Report!X4174</f>
        <v>NF 261371 1/1 - ALICIA</v>
      </c>
    </row>
    <row r="1968" customFormat="false" ht="12.75" hidden="false" customHeight="true" outlineLevel="0" collapsed="false">
      <c r="A1968" s="16" t="n">
        <f aca="false">Report!C4175</f>
        <v>46302</v>
      </c>
      <c r="B1968" s="1" t="str">
        <f aca="false">Report!E4175</f>
        <v>ADRIANA DISTRIBUIDORA DE PRODUTOS ALIMEN</v>
      </c>
      <c r="C1968" s="17" t="n">
        <f aca="false">Report!U4175</f>
        <v>710.92</v>
      </c>
      <c r="D1968" s="1" t="str">
        <f aca="false">Report!X4175</f>
        <v>NF 889382 3/3 - ALICIA</v>
      </c>
    </row>
    <row r="1969" customFormat="false" ht="12.75" hidden="false" customHeight="true" outlineLevel="0" collapsed="false">
      <c r="A1969" s="16" t="n">
        <f aca="false">Report!C4176</f>
        <v>46302</v>
      </c>
      <c r="B1969" s="1" t="str">
        <f aca="false">Report!E4176</f>
        <v>AGL DISTRIBUIDORA LIMITADA MATRIZ</v>
      </c>
      <c r="C1969" s="17" t="n">
        <f aca="false">Report!U4176</f>
        <v>231.69</v>
      </c>
      <c r="D1969" s="1" t="str">
        <f aca="false">Report!X4176</f>
        <v>NF 16139 1/1 - ALICIA</v>
      </c>
    </row>
    <row r="1970" customFormat="false" ht="12.75" hidden="false" customHeight="true" outlineLevel="0" collapsed="false">
      <c r="A1970" s="16" t="n">
        <f aca="false">Report!C4177</f>
        <v>46302</v>
      </c>
      <c r="B1970" s="1" t="str">
        <f aca="false">Report!E4177</f>
        <v>BRF S A</v>
      </c>
      <c r="C1970" s="17" t="n">
        <f aca="false">Report!U4177</f>
        <v>336.72</v>
      </c>
      <c r="D1970" s="1" t="str">
        <f aca="false">Report!X4177</f>
        <v>NF 1636655 1/3 - ALICIA</v>
      </c>
    </row>
    <row r="1971" customFormat="false" ht="12.75" hidden="false" customHeight="true" outlineLevel="0" collapsed="false">
      <c r="A1971" s="16" t="n">
        <f aca="false">Report!C4178</f>
        <v>46302</v>
      </c>
      <c r="B1971" s="1" t="str">
        <f aca="false">Report!E4178</f>
        <v>COMERCIO DE FRIOS MANAUS LTDA</v>
      </c>
      <c r="C1971" s="17" t="n">
        <f aca="false">Report!U4178</f>
        <v>1183</v>
      </c>
      <c r="D1971" s="1" t="str">
        <f aca="false">Report!X4178</f>
        <v>NF 176848 2/2 - ALICIA</v>
      </c>
    </row>
    <row r="1972" customFormat="false" ht="12.75" hidden="false" customHeight="true" outlineLevel="0" collapsed="false">
      <c r="A1972" s="16" t="n">
        <f aca="false">Report!C4180</f>
        <v>46302</v>
      </c>
      <c r="B1972" s="1" t="str">
        <f aca="false">Report!E4180</f>
        <v>FEMAR IND E COM DE BEBIDAS LTDA</v>
      </c>
      <c r="C1972" s="17" t="n">
        <f aca="false">Report!U4180</f>
        <v>332.4</v>
      </c>
      <c r="D1972" s="1" t="str">
        <f aca="false">Report!X4180</f>
        <v>NF 60164 1/1 - ALICIA</v>
      </c>
    </row>
    <row r="1973" customFormat="false" ht="12.75" hidden="false" customHeight="true" outlineLevel="0" collapsed="false">
      <c r="A1973" s="16" t="n">
        <f aca="false">Report!C4181</f>
        <v>46302</v>
      </c>
      <c r="B1973" s="1" t="str">
        <f aca="false">Report!E4181</f>
        <v>GONCALES COMER DE HORT GRANJEIROS EIRELI</v>
      </c>
      <c r="C1973" s="17" t="n">
        <f aca="false">Report!U4181</f>
        <v>775</v>
      </c>
      <c r="D1973" s="1" t="str">
        <f aca="false">Report!X4181</f>
        <v>NF 40689 2/2 - ALICIA</v>
      </c>
    </row>
    <row r="1974" customFormat="false" ht="12.75" hidden="false" customHeight="true" outlineLevel="0" collapsed="false">
      <c r="A1974" s="16" t="n">
        <f aca="false">Report!C4182</f>
        <v>46302</v>
      </c>
      <c r="B1974" s="1" t="str">
        <f aca="false">Report!E4182</f>
        <v>J G COMERCIO DE PRODUTOS ALIMENTICIOS LTDA</v>
      </c>
      <c r="C1974" s="17" t="n">
        <f aca="false">Report!U4182</f>
        <v>1108.67</v>
      </c>
      <c r="D1974" s="1" t="str">
        <f aca="false">Report!X4182</f>
        <v>NF 402426 3/3 - ALICIA</v>
      </c>
    </row>
    <row r="1975" customFormat="false" ht="12.75" hidden="false" customHeight="true" outlineLevel="0" collapsed="false">
      <c r="A1975" s="16" t="n">
        <f aca="false">Report!C4183</f>
        <v>46302</v>
      </c>
      <c r="B1975" s="1" t="str">
        <f aca="false">Report!E4183</f>
        <v>MADPLASTIC PRODUTOS PLASTICOS LTDA</v>
      </c>
      <c r="C1975" s="17" t="n">
        <f aca="false">Report!U4183</f>
        <v>210</v>
      </c>
      <c r="D1975" s="1" t="str">
        <f aca="false">Report!X4183</f>
        <v>NF 3041 1/1 - ALICIA</v>
      </c>
    </row>
    <row r="1976" customFormat="false" ht="12.75" hidden="false" customHeight="true" outlineLevel="0" collapsed="false">
      <c r="A1976" s="16" t="n">
        <f aca="false">Report!C4184</f>
        <v>46302</v>
      </c>
      <c r="B1976" s="1" t="str">
        <f aca="false">Report!E4184</f>
        <v>OCIDENTAL COMERCIO DE FRIOS LTDA</v>
      </c>
      <c r="C1976" s="17" t="n">
        <f aca="false">Report!U4184</f>
        <v>519.99</v>
      </c>
      <c r="D1976" s="1" t="str">
        <f aca="false">Report!X4184</f>
        <v>NF 1273719 1/1 - ALICIA</v>
      </c>
    </row>
    <row r="1977" customFormat="false" ht="12.75" hidden="false" customHeight="true" outlineLevel="0" collapsed="false">
      <c r="A1977" s="16" t="n">
        <f aca="false">Report!C4185</f>
        <v>46302</v>
      </c>
      <c r="B1977" s="1" t="str">
        <f aca="false">Report!E4185</f>
        <v>OESA COMERCIO E REPRESENTACOES S/A</v>
      </c>
      <c r="C1977" s="17" t="n">
        <f aca="false">Report!U4185</f>
        <v>886</v>
      </c>
      <c r="D1977" s="1" t="str">
        <f aca="false">Report!X4185</f>
        <v>NF 460923 1/3 - ALICIA</v>
      </c>
    </row>
    <row r="1978" customFormat="false" ht="12.75" hidden="false" customHeight="true" outlineLevel="0" collapsed="false">
      <c r="A1978" s="16" t="n">
        <f aca="false">Report!C4186</f>
        <v>46302</v>
      </c>
      <c r="B1978" s="1" t="str">
        <f aca="false">Report!E4186</f>
        <v>OLIVEIRA E SILVA LTDA</v>
      </c>
      <c r="C1978" s="17" t="n">
        <f aca="false">Report!U4186</f>
        <v>1355</v>
      </c>
      <c r="D1978" s="1" t="str">
        <f aca="false">Report!X4186</f>
        <v>COMPRAS FARINHAS  - JOSE FARINHA - ALICIA</v>
      </c>
    </row>
    <row r="1979" customFormat="false" ht="12.75" hidden="false" customHeight="true" outlineLevel="0" collapsed="false">
      <c r="A1979" s="16" t="n">
        <f aca="false">Report!C4187</f>
        <v>46302</v>
      </c>
      <c r="B1979" s="1" t="str">
        <f aca="false">Report!E4187</f>
        <v>OLIVEIRA E SILVA LTDA</v>
      </c>
      <c r="C1979" s="17" t="n">
        <f aca="false">Report!U4187</f>
        <v>250</v>
      </c>
      <c r="D1979" s="1" t="str">
        <f aca="false">Report!X4187</f>
        <v>COMPRAS 2 CX DE BANANAS PRATA - ALICIA</v>
      </c>
    </row>
    <row r="1980" customFormat="false" ht="12.75" hidden="false" customHeight="true" outlineLevel="0" collapsed="false">
      <c r="A1980" s="16" t="n">
        <f aca="false">Report!C4188</f>
        <v>46302</v>
      </c>
      <c r="B1980" s="1" t="str">
        <f aca="false">Report!E4188</f>
        <v>OLIVEIRA E SILVA LTDA</v>
      </c>
      <c r="C1980" s="17" t="n">
        <f aca="false">Report!U4188</f>
        <v>195</v>
      </c>
      <c r="D1980" s="1" t="str">
        <f aca="false">Report!X4188</f>
        <v>COMPRAS CHEIRO VERDE , ALFACE E COUVE - ALICIA</v>
      </c>
    </row>
    <row r="1981" customFormat="false" ht="12.75" hidden="false" customHeight="true" outlineLevel="0" collapsed="false">
      <c r="A1981" s="16" t="n">
        <f aca="false">Report!C4189</f>
        <v>46302</v>
      </c>
      <c r="B1981" s="1" t="str">
        <f aca="false">Report!E4189</f>
        <v>ORIENTE COM. ATACADISTA E REPRES. LTDA</v>
      </c>
      <c r="C1981" s="17" t="n">
        <f aca="false">Report!U4189</f>
        <v>1313</v>
      </c>
      <c r="D1981" s="1" t="str">
        <f aca="false">Report!X4189</f>
        <v>NF 4801 1/2 - ALICIA</v>
      </c>
    </row>
    <row r="1982" customFormat="false" ht="12.75" hidden="false" customHeight="true" outlineLevel="0" collapsed="false">
      <c r="A1982" s="16" t="n">
        <f aca="false">Report!C4190</f>
        <v>46302</v>
      </c>
      <c r="B1982" s="1" t="str">
        <f aca="false">Report!E4190</f>
        <v>TOYA INDUSTRIA E COMERCIO LTDA.</v>
      </c>
      <c r="C1982" s="17" t="n">
        <f aca="false">Report!U4190</f>
        <v>565.43</v>
      </c>
      <c r="D1982" s="1" t="str">
        <f aca="false">Report!X4190</f>
        <v>NF 260224 1/1 - ALICIA</v>
      </c>
    </row>
    <row r="1983" customFormat="false" ht="12.75" hidden="false" customHeight="true" outlineLevel="0" collapsed="false">
      <c r="A1983" s="16" t="n">
        <f aca="false">Report!C4191</f>
        <v>46303</v>
      </c>
      <c r="B1983" s="1" t="str">
        <f aca="false">Report!E4191</f>
        <v>AGM COMERCIO E DISTRIBUIDORA DE MATERIAS DE PERFUMARIA E LIMPEZA LTDA</v>
      </c>
      <c r="C1983" s="17" t="n">
        <f aca="false">Report!U4191</f>
        <v>421.73</v>
      </c>
      <c r="D1983" s="1" t="str">
        <f aca="false">Report!X4191</f>
        <v>NF 165221 2/3 - ALICIA</v>
      </c>
    </row>
    <row r="1984" customFormat="false" ht="12.75" hidden="false" customHeight="true" outlineLevel="0" collapsed="false">
      <c r="A1984" s="16" t="n">
        <f aca="false">Report!C4193</f>
        <v>46303</v>
      </c>
      <c r="B1984" s="1" t="str">
        <f aca="false">Report!E4193</f>
        <v>BF COMERCIO DE ALIMENTOS REPRESENTACAO L</v>
      </c>
      <c r="C1984" s="17" t="n">
        <f aca="false">Report!U4193</f>
        <v>419.48</v>
      </c>
      <c r="D1984" s="1" t="str">
        <f aca="false">Report!X4193</f>
        <v>NF 21460 1/2 - ALICIA</v>
      </c>
    </row>
    <row r="1985" customFormat="false" ht="12.75" hidden="false" customHeight="true" outlineLevel="0" collapsed="false">
      <c r="A1985" s="16" t="n">
        <f aca="false">Report!C4194</f>
        <v>46303</v>
      </c>
      <c r="B1985" s="1" t="str">
        <f aca="false">Report!E4194</f>
        <v>BROTHERS  INDUSTRIA DE ALIMENTOS LTDA</v>
      </c>
      <c r="C1985" s="17" t="n">
        <f aca="false">Report!U4194</f>
        <v>507.74</v>
      </c>
      <c r="D1985" s="1" t="str">
        <f aca="false">Report!X4194</f>
        <v>NF 104454 1/1 - ALICIA</v>
      </c>
    </row>
    <row r="1986" customFormat="false" ht="12.75" hidden="false" customHeight="true" outlineLevel="0" collapsed="false">
      <c r="A1986" s="16" t="n">
        <f aca="false">Report!C4195</f>
        <v>46303</v>
      </c>
      <c r="B1986" s="1" t="str">
        <f aca="false">Report!E4195</f>
        <v>COMERCIO DE FRIOS MANAUS LTDA</v>
      </c>
      <c r="C1986" s="17" t="n">
        <f aca="false">Report!U4195</f>
        <v>1264.5</v>
      </c>
      <c r="D1986" s="1" t="str">
        <f aca="false">Report!X4195</f>
        <v>NF 176927 1/1 - ALICIA</v>
      </c>
    </row>
    <row r="1987" customFormat="false" ht="12.75" hidden="false" customHeight="true" outlineLevel="0" collapsed="false">
      <c r="A1987" s="16" t="n">
        <f aca="false">Report!C4196</f>
        <v>46303</v>
      </c>
      <c r="B1987" s="1" t="str">
        <f aca="false">Report!E4196</f>
        <v>CRBS S/A</v>
      </c>
      <c r="C1987" s="17" t="n">
        <f aca="false">Report!U4196</f>
        <v>404.74</v>
      </c>
      <c r="D1987" s="1" t="str">
        <f aca="false">Report!X4196</f>
        <v>NF 30109 1/1 - ALICIA</v>
      </c>
    </row>
    <row r="1988" customFormat="false" ht="12.75" hidden="false" customHeight="true" outlineLevel="0" collapsed="false">
      <c r="A1988" s="16" t="n">
        <f aca="false">Report!C4197</f>
        <v>46303</v>
      </c>
      <c r="B1988" s="1" t="str">
        <f aca="false">Report!E4197</f>
        <v>ELFORT FRUIT COMERCIO DE PRODUTOS ALIME</v>
      </c>
      <c r="C1988" s="17" t="n">
        <f aca="false">Report!U4197</f>
        <v>796.74</v>
      </c>
      <c r="D1988" s="1" t="str">
        <f aca="false">Report!X4197</f>
        <v>NF 29476 2/2 - ALICIA</v>
      </c>
    </row>
    <row r="1989" customFormat="false" ht="12.75" hidden="false" customHeight="true" outlineLevel="0" collapsed="false">
      <c r="A1989" s="16" t="n">
        <f aca="false">Report!C4198</f>
        <v>46303</v>
      </c>
      <c r="B1989" s="1" t="str">
        <f aca="false">Report!E4198</f>
        <v>FENNIX BRASIL DISTRIBUIDORA DE PRODUTOS</v>
      </c>
      <c r="C1989" s="17" t="n">
        <f aca="false">Report!U4198</f>
        <v>881</v>
      </c>
      <c r="D1989" s="1" t="str">
        <f aca="false">Report!X4198</f>
        <v>NF 400177 2/3 - ALICIA</v>
      </c>
    </row>
    <row r="1990" customFormat="false" ht="12.75" hidden="false" customHeight="true" outlineLevel="0" collapsed="false">
      <c r="A1990" s="16" t="n">
        <f aca="false">Report!C4199</f>
        <v>46303</v>
      </c>
      <c r="B1990" s="1" t="str">
        <f aca="false">Report!E4199</f>
        <v>H L M PADARIA E CONFEITARIA LTDA</v>
      </c>
      <c r="C1990" s="17" t="n">
        <f aca="false">Report!U4199</f>
        <v>180</v>
      </c>
      <c r="D1990" s="1" t="str">
        <f aca="false">Report!X4199</f>
        <v>NF 385 1/1 BOLOS MIAZAKI  - ALICIA</v>
      </c>
    </row>
    <row r="1991" customFormat="false" ht="12.75" hidden="false" customHeight="true" outlineLevel="0" collapsed="false">
      <c r="A1991" s="16" t="n">
        <f aca="false">Report!C4201</f>
        <v>46303</v>
      </c>
      <c r="B1991" s="1" t="str">
        <f aca="false">Report!E4201</f>
        <v>L S M COMERCIO DE ALIMENTOS E NAVEGACAO</v>
      </c>
      <c r="C1991" s="17" t="n">
        <f aca="false">Report!U4201</f>
        <v>1615.04</v>
      </c>
      <c r="D1991" s="1" t="str">
        <f aca="false">Report!X4201</f>
        <v>NF 313677 3/3 - ALICIA</v>
      </c>
    </row>
    <row r="1992" customFormat="false" ht="12.75" hidden="false" customHeight="true" outlineLevel="0" collapsed="false">
      <c r="A1992" s="16" t="n">
        <f aca="false">Report!C4202</f>
        <v>46303</v>
      </c>
      <c r="B1992" s="1" t="str">
        <f aca="false">Report!E4202</f>
        <v>MAXFRI DISTRIUIDORA LTDA</v>
      </c>
      <c r="C1992" s="17" t="n">
        <f aca="false">Report!U4202</f>
        <v>2508.17</v>
      </c>
      <c r="D1992" s="1" t="str">
        <f aca="false">Report!X4202</f>
        <v>NF 15539 1/3 - ALICIA</v>
      </c>
    </row>
    <row r="1993" customFormat="false" ht="12.75" hidden="false" customHeight="true" outlineLevel="0" collapsed="false">
      <c r="A1993" s="16" t="n">
        <f aca="false">Report!C4203</f>
        <v>46303</v>
      </c>
      <c r="B1993" s="1" t="str">
        <f aca="false">Report!E4203</f>
        <v>NSB COMERCIO ATACADISTA E VAREJISTA DE P</v>
      </c>
      <c r="C1993" s="17" t="n">
        <f aca="false">Report!U4203</f>
        <v>566.93</v>
      </c>
      <c r="D1993" s="1" t="str">
        <f aca="false">Report!X4203</f>
        <v>NF 8215 3/4 - ALICIA</v>
      </c>
    </row>
    <row r="1994" customFormat="false" ht="12.75" hidden="false" customHeight="true" outlineLevel="0" collapsed="false">
      <c r="A1994" s="16" t="n">
        <f aca="false">Report!C4204</f>
        <v>46303</v>
      </c>
      <c r="B1994" s="1" t="str">
        <f aca="false">Report!E4204</f>
        <v>OESA COMERCIO E REPRESENTACOES S/A</v>
      </c>
      <c r="C1994" s="17" t="n">
        <f aca="false">Report!U4204</f>
        <v>800.88</v>
      </c>
      <c r="D1994" s="1" t="str">
        <f aca="false">Report!X4204</f>
        <v>NF 454782 2/3 - ALICIA</v>
      </c>
    </row>
    <row r="1995" customFormat="false" ht="12.75" hidden="false" customHeight="true" outlineLevel="0" collapsed="false">
      <c r="A1995" s="16" t="n">
        <f aca="false">Report!C4205</f>
        <v>46303</v>
      </c>
      <c r="B1995" s="1" t="str">
        <f aca="false">Report!E4205</f>
        <v>OLIVEIRA E SILVA LTDA</v>
      </c>
      <c r="C1995" s="17" t="n">
        <f aca="false">Report!U4205</f>
        <v>285</v>
      </c>
      <c r="D1995" s="1" t="str">
        <f aca="false">Report!X4205</f>
        <v>COMPRAS 19 GRRFA DE ACAI PIX:92991892419 NAILSON GARCES</v>
      </c>
    </row>
    <row r="1996" customFormat="false" ht="12.75" hidden="false" customHeight="true" outlineLevel="0" collapsed="false">
      <c r="A1996" s="16" t="n">
        <f aca="false">Report!C4207</f>
        <v>46303</v>
      </c>
      <c r="B1996" s="1" t="str">
        <f aca="false">Report!E4207</f>
        <v>SOUZA CRUZ LTDA.</v>
      </c>
      <c r="C1996" s="17" t="n">
        <f aca="false">Report!U4207</f>
        <v>2540.71</v>
      </c>
      <c r="D1996" s="1" t="str">
        <f aca="false">Report!X4207</f>
        <v>NF 575726 1/2 - ALICIA</v>
      </c>
    </row>
    <row r="1997" customFormat="false" ht="12.75" hidden="false" customHeight="true" outlineLevel="0" collapsed="false">
      <c r="A1997" s="16" t="n">
        <f aca="false">Report!C4208</f>
        <v>46304</v>
      </c>
      <c r="B1997" s="1" t="str">
        <f aca="false">Report!E4208</f>
        <v>AMAZON MILK IND. E COMERCIO LTDA</v>
      </c>
      <c r="C1997" s="17" t="n">
        <f aca="false">Report!U4208</f>
        <v>254.01</v>
      </c>
      <c r="D1997" s="1" t="str">
        <f aca="false">Report!X4208</f>
        <v>NF 218590 1/1 - ALICIA</v>
      </c>
    </row>
    <row r="1998" customFormat="false" ht="12.75" hidden="false" customHeight="true" outlineLevel="0" collapsed="false">
      <c r="A1998" s="16" t="n">
        <f aca="false">Report!C4209</f>
        <v>46304</v>
      </c>
      <c r="B1998" s="1" t="str">
        <f aca="false">Report!E4209</f>
        <v>AMAZON MILK IND. E COMERCIO LTDA</v>
      </c>
      <c r="C1998" s="17" t="n">
        <f aca="false">Report!U4209</f>
        <v>747.08</v>
      </c>
      <c r="D1998" s="1" t="str">
        <f aca="false">Report!X4209</f>
        <v>NF 2075581 2/3 - ALICIA</v>
      </c>
    </row>
    <row r="1999" customFormat="false" ht="12.75" hidden="false" customHeight="true" outlineLevel="0" collapsed="false">
      <c r="A1999" s="16" t="n">
        <f aca="false">Report!C4210</f>
        <v>46304</v>
      </c>
      <c r="B1999" s="1" t="str">
        <f aca="false">Report!E4210</f>
        <v>CINTIA MACIEL PEREIRA SANTOS 95986138287</v>
      </c>
      <c r="C1999" s="17" t="n">
        <f aca="false">Report!U4210</f>
        <v>765.2</v>
      </c>
      <c r="D1999" s="1" t="str">
        <f aca="false">Report!X4210</f>
        <v>NF 1493 1/1 - ALICIA</v>
      </c>
    </row>
    <row r="2000" customFormat="false" ht="12.75" hidden="false" customHeight="true" outlineLevel="0" collapsed="false">
      <c r="A2000" s="16" t="n">
        <f aca="false">Report!C4211</f>
        <v>46304</v>
      </c>
      <c r="B2000" s="1" t="str">
        <f aca="false">Report!E4211</f>
        <v>COMERCIO E TRANSPORTE BRANDAO LTDA</v>
      </c>
      <c r="C2000" s="17" t="n">
        <f aca="false">Report!U4211</f>
        <v>215</v>
      </c>
      <c r="D2000" s="1" t="str">
        <f aca="false">Report!X4211</f>
        <v>RECIBO - COMPRAS QUEIJO - CARLOS VERDURAS - ALICIA</v>
      </c>
    </row>
    <row r="2001" customFormat="false" ht="12.75" hidden="false" customHeight="true" outlineLevel="0" collapsed="false">
      <c r="A2001" s="16" t="n">
        <f aca="false">Report!C4212</f>
        <v>46304</v>
      </c>
      <c r="B2001" s="1" t="str">
        <f aca="false">Report!E4212</f>
        <v>COMERCIO E TRANSPORTE BRANDAO LTDA</v>
      </c>
      <c r="C2001" s="17" t="n">
        <f aca="false">Report!U4212</f>
        <v>300</v>
      </c>
      <c r="D2001" s="1" t="str">
        <f aca="false">Report!X4212</f>
        <v>NF 15483 1/1 COMPRAS CARLOS VERDURAS - ALICIA</v>
      </c>
    </row>
    <row r="2002" customFormat="false" ht="12.75" hidden="false" customHeight="true" outlineLevel="0" collapsed="false">
      <c r="A2002" s="16" t="n">
        <f aca="false">Report!C4213</f>
        <v>46304</v>
      </c>
      <c r="B2002" s="1" t="str">
        <f aca="false">Report!E4213</f>
        <v>COMPRAS NA PORTA AVULSO</v>
      </c>
      <c r="C2002" s="17" t="n">
        <f aca="false">Report!U4213</f>
        <v>800</v>
      </c>
      <c r="D2002" s="1" t="str">
        <f aca="false">Report!X4213</f>
        <v>RECIBO-COMPRAS OVOS BRANCO PIX:70752555251 DEBORA BARBOSA</v>
      </c>
    </row>
    <row r="2003" customFormat="false" ht="12.75" hidden="false" customHeight="true" outlineLevel="0" collapsed="false">
      <c r="A2003" s="16" t="n">
        <f aca="false">Report!C4214</f>
        <v>46304</v>
      </c>
      <c r="B2003" s="1" t="str">
        <f aca="false">Report!E4214</f>
        <v>DISTRIBUIDORA LOPES LTDA</v>
      </c>
      <c r="C2003" s="17" t="n">
        <f aca="false">Report!U4214</f>
        <v>291.18</v>
      </c>
      <c r="D2003" s="1" t="str">
        <f aca="false">Report!X4214</f>
        <v>NF 1727705 3/3 - ALICIA </v>
      </c>
    </row>
    <row r="2004" customFormat="false" ht="12.75" hidden="false" customHeight="true" outlineLevel="0" collapsed="false">
      <c r="A2004" s="16" t="n">
        <f aca="false">Report!C4215</f>
        <v>46304</v>
      </c>
      <c r="B2004" s="1" t="str">
        <f aca="false">Report!E4215</f>
        <v>DURAES DISTRIBUIDORA DE ESTIVAS LTDA</v>
      </c>
      <c r="C2004" s="17" t="n">
        <f aca="false">Report!U4215</f>
        <v>604.07</v>
      </c>
      <c r="D2004" s="1" t="str">
        <f aca="false">Report!X4215</f>
        <v>NF 659528 2/3 - ALICIA</v>
      </c>
    </row>
    <row r="2005" customFormat="false" ht="12.75" hidden="false" customHeight="true" outlineLevel="0" collapsed="false">
      <c r="A2005" s="16" t="n">
        <f aca="false">Report!C4216</f>
        <v>46304</v>
      </c>
      <c r="B2005" s="1" t="str">
        <f aca="false">Report!E4216</f>
        <v>ELZILENE DA SILVA</v>
      </c>
      <c r="C2005" s="17" t="n">
        <f aca="false">Report!U4216</f>
        <v>915</v>
      </c>
      <c r="D2005" s="1" t="str">
        <f aca="false">Report!X4216</f>
        <v>NF 2988 1/1 - ALICIA</v>
      </c>
    </row>
    <row r="2006" customFormat="false" ht="12.75" hidden="false" customHeight="true" outlineLevel="0" collapsed="false">
      <c r="A2006" s="16" t="n">
        <f aca="false">Report!C4217</f>
        <v>46304</v>
      </c>
      <c r="B2006" s="1" t="str">
        <f aca="false">Report!E4217</f>
        <v>EMPRESA BRASILEIRA DE DISTRIBUICAO LTDA</v>
      </c>
      <c r="C2006" s="17" t="n">
        <f aca="false">Report!U4217</f>
        <v>377.34</v>
      </c>
      <c r="D2006" s="1" t="str">
        <f aca="false">Report!X4217</f>
        <v>NF 2317694 3/3 - ALICIA</v>
      </c>
    </row>
    <row r="2007" customFormat="false" ht="12.75" hidden="false" customHeight="true" outlineLevel="0" collapsed="false">
      <c r="A2007" s="16" t="n">
        <f aca="false">Report!C4218</f>
        <v>46304</v>
      </c>
      <c r="B2007" s="1" t="str">
        <f aca="false">Report!E4218</f>
        <v>FORTVET DISTRIBUIDORA LTDA</v>
      </c>
      <c r="C2007" s="17" t="n">
        <f aca="false">Report!U4218</f>
        <v>457.9</v>
      </c>
      <c r="D2007" s="1" t="str">
        <f aca="false">Report!X4218</f>
        <v>NF 3357 4/4 - ALICIA</v>
      </c>
    </row>
    <row r="2008" customFormat="false" ht="12.75" hidden="false" customHeight="true" outlineLevel="0" collapsed="false">
      <c r="A2008" s="16" t="n">
        <f aca="false">Report!C4219</f>
        <v>46304</v>
      </c>
      <c r="B2008" s="1" t="str">
        <f aca="false">Report!E4219</f>
        <v>FRIOTRANS COMERCIO E TRANSPORTES DE CARGAS LTDA</v>
      </c>
      <c r="C2008" s="17" t="n">
        <f aca="false">Report!U4219</f>
        <v>1380.66</v>
      </c>
      <c r="D2008" s="1" t="str">
        <f aca="false">Report!X4219</f>
        <v>NF 39907 1/1 - ALICIA</v>
      </c>
    </row>
    <row r="2009" customFormat="false" ht="12.75" hidden="false" customHeight="true" outlineLevel="0" collapsed="false">
      <c r="A2009" s="16" t="n">
        <f aca="false">Report!C4220</f>
        <v>46304</v>
      </c>
      <c r="B2009" s="1" t="str">
        <f aca="false">Report!E4220</f>
        <v>L S M COMERCIO DE ALIMENTOS E NAVEGACAO</v>
      </c>
      <c r="C2009" s="17" t="n">
        <f aca="false">Report!U4220</f>
        <v>626.77</v>
      </c>
      <c r="D2009" s="1" t="str">
        <f aca="false">Report!X4220</f>
        <v>NF 314478 2/3 - ALICIA</v>
      </c>
    </row>
    <row r="2010" customFormat="false" ht="12.75" hidden="false" customHeight="true" outlineLevel="0" collapsed="false">
      <c r="A2010" s="16" t="n">
        <f aca="false">Report!C4221</f>
        <v>46304</v>
      </c>
      <c r="B2010" s="1" t="str">
        <f aca="false">Report!E4221</f>
        <v>MARTINS COM SERV DISTR SA</v>
      </c>
      <c r="C2010" s="17" t="n">
        <f aca="false">Report!U4221</f>
        <v>1718.76</v>
      </c>
      <c r="D2010" s="1" t="str">
        <f aca="false">Report!X4221</f>
        <v>NF 1771475 4/4 - ALICIA</v>
      </c>
    </row>
    <row r="2011" customFormat="false" ht="12.75" hidden="false" customHeight="true" outlineLevel="0" collapsed="false">
      <c r="A2011" s="16" t="n">
        <f aca="false">Report!C4222</f>
        <v>46304</v>
      </c>
      <c r="B2011" s="1" t="str">
        <f aca="false">Report!E4222</f>
        <v>MAXPEL COMERCIAL LTDA</v>
      </c>
      <c r="C2011" s="17" t="n">
        <f aca="false">Report!U4222</f>
        <v>375.44</v>
      </c>
      <c r="D2011" s="1" t="str">
        <f aca="false">Report!X4222</f>
        <v>NF 320421 4/4 - ALICIA</v>
      </c>
    </row>
    <row r="2012" customFormat="false" ht="12.75" hidden="false" customHeight="true" outlineLevel="0" collapsed="false">
      <c r="A2012" s="16" t="n">
        <f aca="false">Report!C4223</f>
        <v>46304</v>
      </c>
      <c r="B2012" s="1" t="str">
        <f aca="false">Report!E4223</f>
        <v>MAXPEL COMERCIAL LTDA</v>
      </c>
      <c r="C2012" s="17" t="n">
        <f aca="false">Report!U4223</f>
        <v>663.21</v>
      </c>
      <c r="D2012" s="1" t="str">
        <f aca="false">Report!X4223</f>
        <v>NF 320422 4/4 - ALICIA</v>
      </c>
    </row>
    <row r="2013" customFormat="false" ht="12.75" hidden="false" customHeight="true" outlineLevel="0" collapsed="false">
      <c r="A2013" s="16" t="n">
        <f aca="false">Report!C4224</f>
        <v>46304</v>
      </c>
      <c r="B2013" s="1" t="str">
        <f aca="false">Report!E4224</f>
        <v>OCIDENTAL COMERCIO DE FRIOS LTDA</v>
      </c>
      <c r="C2013" s="17" t="n">
        <f aca="false">Report!U4224</f>
        <v>589.4</v>
      </c>
      <c r="D2013" s="1" t="str">
        <f aca="false">Report!X4224</f>
        <v>NF 1272408 2/2 - ALICIA</v>
      </c>
    </row>
    <row r="2014" customFormat="false" ht="12.75" hidden="false" customHeight="true" outlineLevel="0" collapsed="false">
      <c r="A2014" s="16" t="n">
        <f aca="false">Report!C4225</f>
        <v>46304</v>
      </c>
      <c r="B2014" s="1" t="str">
        <f aca="false">Report!E4225</f>
        <v>OLIVEIRA E SILVA LTDA</v>
      </c>
      <c r="C2014" s="17" t="n">
        <f aca="false">Report!U4225</f>
        <v>1834</v>
      </c>
      <c r="D2014" s="1" t="str">
        <f aca="false">Report!X4225</f>
        <v>COMPRAS CARLOS VERDURAS - ALICIA</v>
      </c>
    </row>
    <row r="2015" customFormat="false" ht="12.75" hidden="false" customHeight="true" outlineLevel="0" collapsed="false">
      <c r="A2015" s="16" t="n">
        <f aca="false">Report!C4226</f>
        <v>46304</v>
      </c>
      <c r="B2015" s="1" t="str">
        <f aca="false">Report!E4226</f>
        <v>PIARARA COMERCIO, IMPORTACAO E EXPORTACAO LTDA</v>
      </c>
      <c r="C2015" s="17" t="n">
        <f aca="false">Report!U4226</f>
        <v>943.78</v>
      </c>
      <c r="D2015" s="1" t="str">
        <f aca="false">Report!X4226</f>
        <v>NF 196632 1/3 - ALICIA</v>
      </c>
    </row>
    <row r="2016" customFormat="false" ht="12.75" hidden="false" customHeight="true" outlineLevel="0" collapsed="false">
      <c r="A2016" s="16" t="n">
        <f aca="false">Report!C4227</f>
        <v>46304</v>
      </c>
      <c r="B2016" s="1" t="str">
        <f aca="false">Report!E4227</f>
        <v>RISADINHA LTDA</v>
      </c>
      <c r="C2016" s="17" t="n">
        <f aca="false">Report!U4227</f>
        <v>650.09</v>
      </c>
      <c r="D2016" s="1" t="str">
        <f aca="false">Report!X4227</f>
        <v>NF 674664 1/4 - ALICIA</v>
      </c>
    </row>
    <row r="2017" customFormat="false" ht="12.75" hidden="false" customHeight="true" outlineLevel="0" collapsed="false">
      <c r="A2017" s="16" t="n">
        <f aca="false">Report!C4228</f>
        <v>46305</v>
      </c>
      <c r="B2017" s="1" t="str">
        <f aca="false">Report!E4228</f>
        <v>BRAGA TABACARIA EIRELI ME</v>
      </c>
      <c r="C2017" s="17" t="n">
        <f aca="false">Report!U4228</f>
        <v>1018.36</v>
      </c>
      <c r="D2017" s="1" t="str">
        <f aca="false">Report!X4228</f>
        <v>NF 20639 3/3 - ALICIA</v>
      </c>
    </row>
    <row r="2018" customFormat="false" ht="12.75" hidden="false" customHeight="true" outlineLevel="0" collapsed="false">
      <c r="A2018" s="16" t="n">
        <f aca="false">Report!C4229</f>
        <v>46305</v>
      </c>
      <c r="B2018" s="1" t="str">
        <f aca="false">Report!E4229</f>
        <v>BRAGA TABACARIA EIRELI ME</v>
      </c>
      <c r="C2018" s="17" t="n">
        <f aca="false">Report!U4229</f>
        <v>906.94</v>
      </c>
      <c r="D2018" s="1" t="str">
        <f aca="false">Report!X4229</f>
        <v>NF20781 2/3 - ALICIA</v>
      </c>
    </row>
    <row r="2019" customFormat="false" ht="12.75" hidden="false" customHeight="true" outlineLevel="0" collapsed="false">
      <c r="A2019" s="16" t="n">
        <f aca="false">Report!C4230</f>
        <v>46305</v>
      </c>
      <c r="B2019" s="1" t="str">
        <f aca="false">Report!E4230</f>
        <v>BRAGA TABACARIA EIRELI ME</v>
      </c>
      <c r="C2019" s="17" t="n">
        <f aca="false">Report!U4230</f>
        <v>885.19</v>
      </c>
      <c r="D2019" s="1" t="str">
        <f aca="false">Report!X4230</f>
        <v>NF 20930 1/3- ALICIA</v>
      </c>
    </row>
    <row r="2020" customFormat="false" ht="12.75" hidden="false" customHeight="true" outlineLevel="0" collapsed="false">
      <c r="A2020" s="16" t="n">
        <f aca="false">Report!C4231</f>
        <v>46305</v>
      </c>
      <c r="B2020" s="1" t="str">
        <f aca="false">Report!E4231</f>
        <v>COMPRAS NA PORTA AVULSO</v>
      </c>
      <c r="C2020" s="17" t="n">
        <f aca="false">Report!U4231</f>
        <v>480</v>
      </c>
      <c r="D2020" s="1" t="str">
        <f aca="false">Report!X4231</f>
        <v>RECIBO - COMPRAS HARINA PAN PIX:991181802 DIS.PALACIOS- ALICIA</v>
      </c>
    </row>
    <row r="2021" customFormat="false" ht="12.75" hidden="false" customHeight="true" outlineLevel="0" collapsed="false">
      <c r="A2021" s="16" t="n">
        <f aca="false">Report!C4232</f>
        <v>46305</v>
      </c>
      <c r="B2021" s="1" t="str">
        <f aca="false">Report!E4232</f>
        <v>DISTRIBUIDORA LOPES LTDA</v>
      </c>
      <c r="C2021" s="17" t="n">
        <f aca="false">Report!U4232</f>
        <v>1213.57</v>
      </c>
      <c r="D2021" s="1" t="str">
        <f aca="false">Report!X4232</f>
        <v>NF 1728525 3/3 - JHONATAS</v>
      </c>
    </row>
    <row r="2022" customFormat="false" ht="12.75" hidden="false" customHeight="true" outlineLevel="0" collapsed="false">
      <c r="A2022" s="16" t="n">
        <f aca="false">Report!C4234</f>
        <v>46305</v>
      </c>
      <c r="B2022" s="1" t="str">
        <f aca="false">Report!E4234</f>
        <v>H. L. DO NASCIMENTO</v>
      </c>
      <c r="C2022" s="17" t="n">
        <f aca="false">Report!U4234</f>
        <v>1045.3</v>
      </c>
      <c r="D2022" s="1" t="str">
        <f aca="false">Report!X4234</f>
        <v>NF 6203 1/1 - ALICIA</v>
      </c>
    </row>
    <row r="2023" customFormat="false" ht="12.75" hidden="false" customHeight="true" outlineLevel="0" collapsed="false">
      <c r="A2023" s="16" t="n">
        <f aca="false">Report!C4236</f>
        <v>46305</v>
      </c>
      <c r="B2023" s="1" t="str">
        <f aca="false">Report!E4236</f>
        <v>MARE DISTRIBUIDORA DE BEBIDAS E DE PRODUTOS ALIMENTICIOS LTDA</v>
      </c>
      <c r="C2023" s="17" t="n">
        <f aca="false">Report!U4236</f>
        <v>330.6</v>
      </c>
      <c r="D2023" s="1" t="str">
        <f aca="false">Report!X4236</f>
        <v>NF 1462808 1/2 - ALICIA</v>
      </c>
    </row>
    <row r="2024" customFormat="false" ht="12.75" hidden="false" customHeight="true" outlineLevel="0" collapsed="false">
      <c r="A2024" s="16" t="n">
        <f aca="false">Report!C4237</f>
        <v>46305</v>
      </c>
      <c r="B2024" s="1" t="str">
        <f aca="false">Report!E4237</f>
        <v>MARE DISTRIBUIDORA DE BEBIDAS E DE PRODUTOS ALIMENTICIOS LTDA</v>
      </c>
      <c r="C2024" s="17" t="n">
        <f aca="false">Report!U4237</f>
        <v>669.5</v>
      </c>
      <c r="D2024" s="1" t="str">
        <f aca="false">Report!X4237</f>
        <v>NF1462116 1/2 - ALICIA</v>
      </c>
    </row>
    <row r="2025" customFormat="false" ht="12.75" hidden="false" customHeight="true" outlineLevel="0" collapsed="false">
      <c r="A2025" s="16" t="n">
        <f aca="false">Report!C4238</f>
        <v>46305</v>
      </c>
      <c r="B2025" s="1" t="str">
        <f aca="false">Report!E4238</f>
        <v>MILK92 ATACADO E VAREJO DE PRODUTOS ALIMENTICIOS LTDA</v>
      </c>
      <c r="C2025" s="17" t="n">
        <f aca="false">Report!U4238</f>
        <v>381.48</v>
      </c>
      <c r="D2025" s="1" t="str">
        <f aca="false">Report!X4238</f>
        <v>NF 3975 1/1 - ALICIA</v>
      </c>
    </row>
    <row r="2026" customFormat="false" ht="12.75" hidden="false" customHeight="true" outlineLevel="0" collapsed="false">
      <c r="A2026" s="16" t="n">
        <f aca="false">Report!C4239</f>
        <v>46305</v>
      </c>
      <c r="B2026" s="1" t="str">
        <f aca="false">Report!E4239</f>
        <v>OLIVEIRA E SILVA LTDA</v>
      </c>
      <c r="C2026" s="17" t="n">
        <f aca="false">Report!U4239</f>
        <v>650</v>
      </c>
      <c r="D2026" s="1" t="str">
        <f aca="false">Report!X4239</f>
        <v>COMPRAS FARINHAS DO JOSE - ALICIA</v>
      </c>
    </row>
    <row r="2027" customFormat="false" ht="12.75" hidden="false" customHeight="true" outlineLevel="0" collapsed="false">
      <c r="A2027" s="16" t="n">
        <f aca="false">Report!C4243</f>
        <v>46306</v>
      </c>
      <c r="B2027" s="1" t="str">
        <f aca="false">Report!E4243</f>
        <v>BRF S A</v>
      </c>
      <c r="C2027" s="17" t="n">
        <f aca="false">Report!U4243</f>
        <v>1423.64</v>
      </c>
      <c r="D2027" s="1" t="str">
        <f aca="false">Report!X4243</f>
        <v>NF 1363220 2/3 - ALICIA</v>
      </c>
    </row>
    <row r="2028" customFormat="false" ht="12.75" hidden="false" customHeight="true" outlineLevel="0" collapsed="false">
      <c r="A2028" s="16" t="n">
        <f aca="false">Report!C4244</f>
        <v>46306</v>
      </c>
      <c r="B2028" s="1" t="str">
        <f aca="false">Report!E4244</f>
        <v>MAXFRI DISTRIUIDORA LTDA</v>
      </c>
      <c r="C2028" s="17" t="n">
        <f aca="false">Report!U4244</f>
        <v>3543.8</v>
      </c>
      <c r="D2028" s="1" t="str">
        <f aca="false">Report!X4244</f>
        <v>NF 15460 3/3 - ALICIA</v>
      </c>
    </row>
    <row r="2029" customFormat="false" ht="12.75" hidden="false" customHeight="true" outlineLevel="0" collapsed="false">
      <c r="A2029" s="16" t="n">
        <f aca="false">Report!C4246</f>
        <v>46307</v>
      </c>
      <c r="B2029" s="1" t="str">
        <f aca="false">Report!E4246</f>
        <v>AMAZON MILK IND. E COMERCIO LTDA</v>
      </c>
      <c r="C2029" s="17" t="n">
        <f aca="false">Report!U4246</f>
        <v>747.08</v>
      </c>
      <c r="D2029" s="1" t="str">
        <f aca="false">Report!X4246</f>
        <v>NF 2075581 3/3 - ALICIA</v>
      </c>
    </row>
    <row r="2030" customFormat="false" ht="12.75" hidden="false" customHeight="true" outlineLevel="0" collapsed="false">
      <c r="A2030" s="16" t="n">
        <f aca="false">Report!C4247</f>
        <v>46307</v>
      </c>
      <c r="B2030" s="1" t="str">
        <f aca="false">Report!E4247</f>
        <v>BRASIL NORTE BEBIDAS S/A</v>
      </c>
      <c r="C2030" s="17" t="n">
        <f aca="false">Report!U4247</f>
        <v>1205.93</v>
      </c>
      <c r="D2030" s="1" t="str">
        <f aca="false">Report!X4247</f>
        <v>NF 2077912 1/1 - ALICIA</v>
      </c>
    </row>
    <row r="2031" customFormat="false" ht="12.75" hidden="false" customHeight="true" outlineLevel="0" collapsed="false">
      <c r="A2031" s="16" t="n">
        <f aca="false">Report!C4248</f>
        <v>46307</v>
      </c>
      <c r="B2031" s="1" t="str">
        <f aca="false">Report!E4248</f>
        <v>BRF S A</v>
      </c>
      <c r="C2031" s="17" t="n">
        <f aca="false">Report!U4248</f>
        <v>1041.6</v>
      </c>
      <c r="D2031" s="1" t="str">
        <f aca="false">Report!X4248</f>
        <v>NF 1634060 3/3 = ALICIA</v>
      </c>
    </row>
    <row r="2032" customFormat="false" ht="12.75" hidden="false" customHeight="true" outlineLevel="0" collapsed="false">
      <c r="A2032" s="16" t="n">
        <f aca="false">Report!C4249</f>
        <v>46307</v>
      </c>
      <c r="B2032" s="1" t="str">
        <f aca="false">Report!E4249</f>
        <v>BRF S A</v>
      </c>
      <c r="C2032" s="17" t="n">
        <f aca="false">Report!U4249</f>
        <v>336.72</v>
      </c>
      <c r="D2032" s="1" t="str">
        <f aca="false">Report!X4249</f>
        <v>NF 1636655 2/3 - ALICIA</v>
      </c>
    </row>
    <row r="2033" customFormat="false" ht="12.75" hidden="false" customHeight="true" outlineLevel="0" collapsed="false">
      <c r="A2033" s="16" t="n">
        <f aca="false">Report!C4250</f>
        <v>46307</v>
      </c>
      <c r="B2033" s="1" t="str">
        <f aca="false">Report!E4250</f>
        <v>BRF S A</v>
      </c>
      <c r="C2033" s="17" t="n">
        <f aca="false">Report!U4250</f>
        <v>362.99</v>
      </c>
      <c r="D2033" s="1" t="str">
        <f aca="false">Report!X4250</f>
        <v>NF 1637873 1/3 -ALICIA</v>
      </c>
    </row>
    <row r="2034" customFormat="false" ht="12.75" hidden="false" customHeight="true" outlineLevel="0" collapsed="false">
      <c r="A2034" s="16" t="n">
        <f aca="false">Report!C4251</f>
        <v>46307</v>
      </c>
      <c r="B2034" s="1" t="str">
        <f aca="false">Report!E4251</f>
        <v>DISTRIBUIDORA LOPES LTDA</v>
      </c>
      <c r="C2034" s="17" t="n">
        <f aca="false">Report!U4251</f>
        <v>152.55</v>
      </c>
      <c r="D2034" s="1" t="str">
        <f aca="false">Report!X4251</f>
        <v>NF 1742270 1/1 - ALICIA</v>
      </c>
    </row>
    <row r="2035" customFormat="false" ht="12.75" hidden="false" customHeight="true" outlineLevel="0" collapsed="false">
      <c r="A2035" s="16" t="n">
        <f aca="false">Report!C4252</f>
        <v>46307</v>
      </c>
      <c r="B2035" s="1" t="str">
        <f aca="false">Report!E4252</f>
        <v>DUNORTE DISTRIBUIDORA DE PRODUTOS DE CONSUMO LTDA</v>
      </c>
      <c r="C2035" s="17" t="n">
        <f aca="false">Report!U4252</f>
        <v>1090.04</v>
      </c>
      <c r="D2035" s="1" t="str">
        <f aca="false">Report!X4252</f>
        <v>NF 3253466 3/3 - ALICIA</v>
      </c>
    </row>
    <row r="2036" customFormat="false" ht="12.75" hidden="false" customHeight="true" outlineLevel="0" collapsed="false">
      <c r="A2036" s="16" t="n">
        <f aca="false">Report!C4253</f>
        <v>46307</v>
      </c>
      <c r="B2036" s="1" t="str">
        <f aca="false">Report!E4253</f>
        <v>MARTINS COM SERV DISTR SA</v>
      </c>
      <c r="C2036" s="17" t="n">
        <f aca="false">Report!U4253</f>
        <v>1217.94</v>
      </c>
      <c r="D2036" s="1" t="str">
        <f aca="false">Report!X4253</f>
        <v>NF 1801845 / 1801846 - BOLETO REF  A 2 NOTAS 1/3 - ALICIA</v>
      </c>
    </row>
    <row r="2037" customFormat="false" ht="12.75" hidden="false" customHeight="true" outlineLevel="0" collapsed="false">
      <c r="A2037" s="16" t="n">
        <f aca="false">Report!C4254</f>
        <v>46307</v>
      </c>
      <c r="B2037" s="1" t="str">
        <f aca="false">Report!E4254</f>
        <v>SB COMERCIO LTDA</v>
      </c>
      <c r="C2037" s="17" t="n">
        <f aca="false">Report!U4254</f>
        <v>524.87</v>
      </c>
      <c r="D2037" s="1" t="str">
        <f aca="false">Report!X4254</f>
        <v>NF 1967274 5/5 - ALICIA</v>
      </c>
    </row>
    <row r="2038" customFormat="false" ht="12.75" hidden="false" customHeight="true" outlineLevel="0" collapsed="false">
      <c r="A2038" s="16" t="n">
        <f aca="false">Report!C4255</f>
        <v>46308</v>
      </c>
      <c r="B2038" s="1" t="str">
        <f aca="false">Report!E4255</f>
        <v>ATACADAO S.A.</v>
      </c>
      <c r="C2038" s="17" t="n">
        <f aca="false">Report!U4255</f>
        <v>1075.5</v>
      </c>
      <c r="D2038" s="1" t="str">
        <f aca="false">Report!X4255</f>
        <v>NF 1934098 1/1 - ALICIA</v>
      </c>
    </row>
    <row r="2039" customFormat="false" ht="12.75" hidden="false" customHeight="true" outlineLevel="0" collapsed="false">
      <c r="A2039" s="16" t="n">
        <f aca="false">Report!C4256</f>
        <v>46308</v>
      </c>
      <c r="B2039" s="1" t="str">
        <f aca="false">Report!E4256</f>
        <v>COMERCIO DE FRIOS MANAUS LTDA</v>
      </c>
      <c r="C2039" s="17" t="n">
        <f aca="false">Report!U4256</f>
        <v>1290.25</v>
      </c>
      <c r="D2039" s="1" t="str">
        <f aca="false">Report!X4256</f>
        <v>NF 177136 2/2 - ALICIA</v>
      </c>
    </row>
    <row r="2040" customFormat="false" ht="12.75" hidden="false" customHeight="true" outlineLevel="0" collapsed="false">
      <c r="A2040" s="16" t="n">
        <f aca="false">Report!C4257</f>
        <v>46308</v>
      </c>
      <c r="B2040" s="1" t="str">
        <f aca="false">Report!E4257</f>
        <v>COMERCIO DE FRIOS MANAUS LTDA</v>
      </c>
      <c r="C2040" s="17" t="n">
        <f aca="false">Report!U4257</f>
        <v>2138.45</v>
      </c>
      <c r="D2040" s="1" t="str">
        <f aca="false">Report!X4257</f>
        <v>NF 177497 1/2 - ALICIA</v>
      </c>
    </row>
    <row r="2041" customFormat="false" ht="12.75" hidden="false" customHeight="true" outlineLevel="0" collapsed="false">
      <c r="A2041" s="16" t="n">
        <f aca="false">Report!C4258</f>
        <v>46308</v>
      </c>
      <c r="B2041" s="1" t="str">
        <f aca="false">Report!E4258</f>
        <v>CRBS S/A</v>
      </c>
      <c r="C2041" s="17" t="n">
        <f aca="false">Report!U4258</f>
        <v>2377.81</v>
      </c>
      <c r="D2041" s="1" t="str">
        <f aca="false">Report!X4258</f>
        <v>NF 41729 1/1 -ALICIA</v>
      </c>
    </row>
    <row r="2042" customFormat="false" ht="12.75" hidden="false" customHeight="true" outlineLevel="0" collapsed="false">
      <c r="A2042" s="16" t="n">
        <f aca="false">Report!C4259</f>
        <v>46308</v>
      </c>
      <c r="B2042" s="1" t="str">
        <f aca="false">Report!E4259</f>
        <v>DISTRIBUIDORA LOPES LTDA</v>
      </c>
      <c r="C2042" s="17" t="n">
        <f aca="false">Report!U4259</f>
        <v>657.93</v>
      </c>
      <c r="D2042" s="1" t="str">
        <f aca="false">Report!X4259</f>
        <v>NF 1729122 3/3 - ALICIA</v>
      </c>
    </row>
    <row r="2043" customFormat="false" ht="12.75" hidden="false" customHeight="true" outlineLevel="0" collapsed="false">
      <c r="A2043" s="16" t="n">
        <f aca="false">Report!C4260</f>
        <v>46308</v>
      </c>
      <c r="B2043" s="1" t="str">
        <f aca="false">Report!E4260</f>
        <v>DISTRIBUIDORA LOPES LTDA</v>
      </c>
      <c r="C2043" s="17" t="n">
        <f aca="false">Report!U4260</f>
        <v>374.88</v>
      </c>
      <c r="D2043" s="1" t="str">
        <f aca="false">Report!X4260</f>
        <v>nf 1733436 2/2 - alicia</v>
      </c>
    </row>
    <row r="2044" customFormat="false" ht="12.75" hidden="false" customHeight="true" outlineLevel="0" collapsed="false">
      <c r="A2044" s="16" t="n">
        <f aca="false">Report!C4261</f>
        <v>46308</v>
      </c>
      <c r="B2044" s="1" t="str">
        <f aca="false">Report!E4261</f>
        <v>FENNIX BRASIL DISTRIBUIDORA DE PRODUTOS</v>
      </c>
      <c r="C2044" s="17" t="n">
        <f aca="false">Report!U4261</f>
        <v>187.59</v>
      </c>
      <c r="D2044" s="1" t="str">
        <f aca="false">Report!X4261</f>
        <v>NF 323508 1/3 - ALICIA</v>
      </c>
    </row>
    <row r="2045" customFormat="false" ht="12.75" hidden="false" customHeight="true" outlineLevel="0" collapsed="false">
      <c r="A2045" s="16" t="n">
        <f aca="false">Report!C4262</f>
        <v>46308</v>
      </c>
      <c r="B2045" s="1" t="str">
        <f aca="false">Report!E4262</f>
        <v>FRIOTRANS COMERCIO E TRANSPORTES DE CARGAS LTDA</v>
      </c>
      <c r="C2045" s="17" t="n">
        <f aca="false">Report!U4262</f>
        <v>1903.04</v>
      </c>
      <c r="D2045" s="1" t="str">
        <f aca="false">Report!X4262</f>
        <v>NF 39934 1/1 - ALICIA</v>
      </c>
    </row>
    <row r="2046" customFormat="false" ht="12.75" hidden="false" customHeight="true" outlineLevel="0" collapsed="false">
      <c r="A2046" s="16" t="n">
        <f aca="false">Report!C4263</f>
        <v>46308</v>
      </c>
      <c r="B2046" s="1" t="str">
        <f aca="false">Report!E4263</f>
        <v>KAROLINY RODRIGUES SOUZA VENANCIO 915783</v>
      </c>
      <c r="C2046" s="17" t="n">
        <f aca="false">Report!U4263</f>
        <v>250</v>
      </c>
      <c r="D2046" s="1" t="str">
        <f aca="false">Report!X4263</f>
        <v>NF 1716 1/1 - ALICIA </v>
      </c>
    </row>
    <row r="2047" customFormat="false" ht="12.75" hidden="false" customHeight="true" outlineLevel="0" collapsed="false">
      <c r="A2047" s="16" t="n">
        <f aca="false">Report!C4264</f>
        <v>46308</v>
      </c>
      <c r="B2047" s="1" t="str">
        <f aca="false">Report!E4264</f>
        <v>MADPLASTIC PRODUTOS PLASTICOS LTDA</v>
      </c>
      <c r="C2047" s="17" t="n">
        <f aca="false">Report!U4264</f>
        <v>100</v>
      </c>
      <c r="D2047" s="1" t="str">
        <f aca="false">Report!X4264</f>
        <v>NF 3044 1/1 - ALICIA</v>
      </c>
    </row>
    <row r="2048" customFormat="false" ht="12.75" hidden="false" customHeight="true" outlineLevel="0" collapsed="false">
      <c r="A2048" s="16" t="n">
        <f aca="false">Report!C4265</f>
        <v>46308</v>
      </c>
      <c r="B2048" s="1" t="str">
        <f aca="false">Report!E4265</f>
        <v>MAXFRI DISTRIUIDORA LTDA</v>
      </c>
      <c r="C2048" s="17" t="n">
        <f aca="false">Report!U4265</f>
        <v>2508.17</v>
      </c>
      <c r="D2048" s="1" t="str">
        <f aca="false">Report!X4265</f>
        <v>NF 15539 2/3 - ALICIA</v>
      </c>
    </row>
    <row r="2049" customFormat="false" ht="12.75" hidden="false" customHeight="true" outlineLevel="0" collapsed="false">
      <c r="A2049" s="16" t="n">
        <f aca="false">Report!C4266</f>
        <v>46308</v>
      </c>
      <c r="B2049" s="1" t="str">
        <f aca="false">Report!E4266</f>
        <v>OCIDENTAL COMERCIO DE FRIOS LTDA</v>
      </c>
      <c r="C2049" s="17" t="n">
        <f aca="false">Report!U4266</f>
        <v>490.59</v>
      </c>
      <c r="D2049" s="1" t="str">
        <f aca="false">Report!X4266</f>
        <v>NF 1275602 1/3 - ALICIA</v>
      </c>
    </row>
    <row r="2050" customFormat="false" ht="12.75" hidden="false" customHeight="true" outlineLevel="0" collapsed="false">
      <c r="A2050" s="16" t="n">
        <f aca="false">Report!C4267</f>
        <v>46308</v>
      </c>
      <c r="B2050" s="1" t="str">
        <f aca="false">Report!E4267</f>
        <v>OLIVEIRA E SILVA LTDA</v>
      </c>
      <c r="C2050" s="17" t="n">
        <f aca="false">Report!U4267</f>
        <v>240</v>
      </c>
      <c r="D2050" s="1" t="str">
        <f aca="false">Report!X4267</f>
        <v>COMPRAS BANANAS PACOVAN PIX:67144863000103 MM COMERCIO</v>
      </c>
    </row>
    <row r="2051" customFormat="false" ht="12.75" hidden="false" customHeight="true" outlineLevel="0" collapsed="false">
      <c r="A2051" s="16" t="n">
        <f aca="false">Report!C4269</f>
        <v>46309</v>
      </c>
      <c r="B2051" s="1" t="str">
        <f aca="false">Report!E4269</f>
        <v>ADRIANA DISTRIBUIDORA DE PRODUTOS ALIMEN</v>
      </c>
      <c r="C2051" s="17" t="n">
        <f aca="false">Report!U4269</f>
        <v>826.44</v>
      </c>
      <c r="D2051" s="1" t="str">
        <f aca="false">Report!X4269</f>
        <v>NF 899016 1/3 - ALICIA</v>
      </c>
    </row>
    <row r="2052" customFormat="false" ht="12.75" hidden="false" customHeight="true" outlineLevel="0" collapsed="false">
      <c r="A2052" s="16" t="n">
        <f aca="false">Report!C4270</f>
        <v>46309</v>
      </c>
      <c r="B2052" s="1" t="str">
        <f aca="false">Report!E4270</f>
        <v>COMERCIO DE FRIOS MANAUS LTDA</v>
      </c>
      <c r="C2052" s="17" t="n">
        <f aca="false">Report!U4270</f>
        <v>3461.75</v>
      </c>
      <c r="D2052" s="1" t="str">
        <f aca="false">Report!X4270</f>
        <v>NF 177204 1/1 - ALICIA</v>
      </c>
    </row>
    <row r="2053" customFormat="false" ht="12.75" hidden="false" customHeight="true" outlineLevel="0" collapsed="false">
      <c r="A2053" s="16" t="n">
        <f aca="false">Report!C4271</f>
        <v>46309</v>
      </c>
      <c r="B2053" s="1" t="str">
        <f aca="false">Report!E4271</f>
        <v>EDMARA COMERCIO DE HIGIENE PESSOAL LTDA</v>
      </c>
      <c r="C2053" s="17" t="n">
        <f aca="false">Report!U4271</f>
        <v>299.02</v>
      </c>
      <c r="D2053" s="1" t="str">
        <f aca="false">Report!X4271</f>
        <v>NF 9093 1/1 - ALICIA</v>
      </c>
    </row>
    <row r="2054" customFormat="false" ht="12.75" hidden="false" customHeight="true" outlineLevel="0" collapsed="false">
      <c r="A2054" s="16" t="n">
        <f aca="false">Report!C4272</f>
        <v>46309</v>
      </c>
      <c r="B2054" s="1" t="str">
        <f aca="false">Report!E4272</f>
        <v>ELFORT FRUIT COMERCIO DE PRODUTOS ALIME</v>
      </c>
      <c r="C2054" s="17" t="n">
        <f aca="false">Report!U4272</f>
        <v>438.64</v>
      </c>
      <c r="D2054" s="1" t="str">
        <f aca="false">Report!X4272</f>
        <v>NF 29780 1/2 - ALICIA</v>
      </c>
    </row>
    <row r="2055" customFormat="false" ht="12.75" hidden="false" customHeight="true" outlineLevel="0" collapsed="false">
      <c r="A2055" s="16" t="n">
        <f aca="false">Report!C4273</f>
        <v>46309</v>
      </c>
      <c r="B2055" s="1" t="str">
        <f aca="false">Report!E4273</f>
        <v>OESA COMERCIO E REPRESENTACOES S/A</v>
      </c>
      <c r="C2055" s="17" t="n">
        <f aca="false">Report!U4273</f>
        <v>886</v>
      </c>
      <c r="D2055" s="1" t="str">
        <f aca="false">Report!X4273</f>
        <v>NF 460923 2/3 - ALICIA</v>
      </c>
    </row>
    <row r="2056" customFormat="false" ht="12.75" hidden="false" customHeight="true" outlineLevel="0" collapsed="false">
      <c r="A2056" s="16" t="n">
        <f aca="false">Report!C4274</f>
        <v>46309</v>
      </c>
      <c r="B2056" s="1" t="str">
        <f aca="false">Report!E4274</f>
        <v>ORIENTE COM. ATACADISTA E REPRES. LTDA</v>
      </c>
      <c r="C2056" s="17" t="n">
        <f aca="false">Report!U4274</f>
        <v>1313</v>
      </c>
      <c r="D2056" s="1" t="str">
        <f aca="false">Report!X4274</f>
        <v>NF 4801 2/2 - ALICIA</v>
      </c>
    </row>
    <row r="2057" customFormat="false" ht="12.75" hidden="false" customHeight="true" outlineLevel="0" collapsed="false">
      <c r="A2057" s="16" t="n">
        <f aca="false">Report!C4275</f>
        <v>46310</v>
      </c>
      <c r="B2057" s="1" t="str">
        <f aca="false">Report!E4275</f>
        <v>AGM COMERCIO E DISTRIBUIDORA DE MATERIAS DE PERFUMARIA E LIMPEZA LTDA</v>
      </c>
      <c r="C2057" s="17" t="n">
        <f aca="false">Report!U4275</f>
        <v>421.73</v>
      </c>
      <c r="D2057" s="1" t="str">
        <f aca="false">Report!X4275</f>
        <v>NF 165221 3/3 - ALICIA</v>
      </c>
    </row>
    <row r="2058" customFormat="false" ht="12.75" hidden="false" customHeight="true" outlineLevel="0" collapsed="false">
      <c r="A2058" s="16" t="n">
        <f aca="false">Report!C4276</f>
        <v>46310</v>
      </c>
      <c r="B2058" s="1" t="str">
        <f aca="false">Report!E4276</f>
        <v>BF COMERCIO DE ALIMENTOS REPRESENTACAO L</v>
      </c>
      <c r="C2058" s="17" t="n">
        <f aca="false">Report!U4276</f>
        <v>419.47</v>
      </c>
      <c r="D2058" s="1" t="str">
        <f aca="false">Report!X4276</f>
        <v>NF 21460 2/2 -ALICIA</v>
      </c>
    </row>
    <row r="2059" customFormat="false" ht="12.75" hidden="false" customHeight="true" outlineLevel="0" collapsed="false">
      <c r="A2059" s="16" t="n">
        <f aca="false">Report!C4278</f>
        <v>46310</v>
      </c>
      <c r="B2059" s="1" t="str">
        <f aca="false">Report!E4278</f>
        <v>FENNIX BRASIL DISTRIBUIDORA DE PRODUTOS</v>
      </c>
      <c r="C2059" s="17" t="n">
        <f aca="false">Report!U4278</f>
        <v>881</v>
      </c>
      <c r="D2059" s="1" t="str">
        <f aca="false">Report!X4278</f>
        <v>NF 400177 3/3 - ALICIA</v>
      </c>
    </row>
    <row r="2060" customFormat="false" ht="12.75" hidden="false" customHeight="true" outlineLevel="0" collapsed="false">
      <c r="A2060" s="16" t="n">
        <f aca="false">Report!C4279</f>
        <v>46310</v>
      </c>
      <c r="B2060" s="1" t="str">
        <f aca="false">Report!E4279</f>
        <v>NATUPURE DA AMAZONIA</v>
      </c>
      <c r="C2060" s="17" t="n">
        <f aca="false">Report!U4279</f>
        <v>522.84</v>
      </c>
      <c r="D2060" s="1" t="str">
        <f aca="false">Report!X4279</f>
        <v>NF 5351 1/1 - ALICIA</v>
      </c>
    </row>
    <row r="2061" customFormat="false" ht="12.75" hidden="false" customHeight="true" outlineLevel="0" collapsed="false">
      <c r="A2061" s="16" t="n">
        <f aca="false">Report!C4280</f>
        <v>46310</v>
      </c>
      <c r="B2061" s="1" t="str">
        <f aca="false">Report!E4280</f>
        <v>NSB COMERCIO ATACADISTA E VAREJISTA DE P</v>
      </c>
      <c r="C2061" s="17" t="n">
        <f aca="false">Report!U4280</f>
        <v>566.93</v>
      </c>
      <c r="D2061" s="1" t="str">
        <f aca="false">Report!X4280</f>
        <v>NF 8215 4/4 - ALICIA</v>
      </c>
    </row>
    <row r="2062" customFormat="false" ht="12.75" hidden="false" customHeight="true" outlineLevel="0" collapsed="false">
      <c r="A2062" s="16" t="n">
        <f aca="false">Report!C4281</f>
        <v>46310</v>
      </c>
      <c r="B2062" s="1" t="str">
        <f aca="false">Report!E4281</f>
        <v>OESA COMERCIO E REPRESENTACOES S/A</v>
      </c>
      <c r="C2062" s="17" t="n">
        <f aca="false">Report!U4281</f>
        <v>800.88</v>
      </c>
      <c r="D2062" s="1" t="str">
        <f aca="false">Report!X4281</f>
        <v>NF 454782 3/3 - ALICIA</v>
      </c>
    </row>
    <row r="2063" customFormat="false" ht="12.75" hidden="false" customHeight="true" outlineLevel="0" collapsed="false">
      <c r="A2063" s="16" t="n">
        <f aca="false">Report!C4283</f>
        <v>46310</v>
      </c>
      <c r="B2063" s="1" t="str">
        <f aca="false">Report!E4283</f>
        <v>SOUZA CRUZ LTDA.</v>
      </c>
      <c r="C2063" s="17" t="n">
        <f aca="false">Report!U4283</f>
        <v>2540.71</v>
      </c>
      <c r="D2063" s="1" t="str">
        <f aca="false">Report!X4283</f>
        <v>NF 575726 2/2 - ALICIA</v>
      </c>
    </row>
    <row r="2064" customFormat="false" ht="12.75" hidden="false" customHeight="true" outlineLevel="0" collapsed="false">
      <c r="A2064" s="16" t="n">
        <f aca="false">Report!C4285</f>
        <v>46310</v>
      </c>
      <c r="B2064" s="1" t="str">
        <f aca="false">Report!E4285</f>
        <v>TRES CORACOES ALIMENTOS S.A.</v>
      </c>
      <c r="C2064" s="17" t="n">
        <f aca="false">Report!U4285</f>
        <v>614.86</v>
      </c>
      <c r="D2064" s="1" t="str">
        <f aca="false">Report!X4285</f>
        <v>NF 364664 1/3 - ALICIA</v>
      </c>
    </row>
    <row r="2065" customFormat="false" ht="12.75" hidden="false" customHeight="true" outlineLevel="0" collapsed="false">
      <c r="A2065" s="16" t="n">
        <f aca="false">Report!C4286</f>
        <v>46311</v>
      </c>
      <c r="B2065" s="1" t="str">
        <f aca="false">Report!E4286</f>
        <v>COMERCIO DE FRIOS MANAUS LTDA</v>
      </c>
      <c r="C2065" s="17" t="n">
        <f aca="false">Report!U4286</f>
        <v>4803.5</v>
      </c>
      <c r="D2065" s="1" t="str">
        <f aca="false">Report!X4286</f>
        <v>NF 177331 1/1 - ALICIA</v>
      </c>
    </row>
    <row r="2066" customFormat="false" ht="12.75" hidden="false" customHeight="true" outlineLevel="0" collapsed="false">
      <c r="A2066" s="16" t="n">
        <f aca="false">Report!C4287</f>
        <v>46311</v>
      </c>
      <c r="B2066" s="1" t="str">
        <f aca="false">Report!E4287</f>
        <v>DISTRIBUIDORA LOPES LTDA</v>
      </c>
      <c r="C2066" s="17" t="n">
        <f aca="false">Report!U4287</f>
        <v>607.76</v>
      </c>
      <c r="D2066" s="1" t="str">
        <f aca="false">Report!X4287</f>
        <v>NF 1741464 1/3 - ALICIA</v>
      </c>
    </row>
    <row r="2067" customFormat="false" ht="12.75" hidden="false" customHeight="true" outlineLevel="0" collapsed="false">
      <c r="A2067" s="16" t="n">
        <f aca="false">Report!C4288</f>
        <v>46311</v>
      </c>
      <c r="B2067" s="1" t="str">
        <f aca="false">Report!E4288</f>
        <v>DURAES DISTRIBUIDORA DE ESTIVAS LTDA</v>
      </c>
      <c r="C2067" s="17" t="n">
        <f aca="false">Report!U4288</f>
        <v>604.07</v>
      </c>
      <c r="D2067" s="1" t="str">
        <f aca="false">Report!X4288</f>
        <v>NF 659528 3/3 - ALICIA</v>
      </c>
    </row>
    <row r="2068" customFormat="false" ht="12.75" hidden="false" customHeight="true" outlineLevel="0" collapsed="false">
      <c r="A2068" s="16" t="n">
        <f aca="false">Report!C4289</f>
        <v>46311</v>
      </c>
      <c r="B2068" s="1" t="str">
        <f aca="false">Report!E4289</f>
        <v>J G COMERCIO DE PRODUTOS ALIMENTICIOS LTDA</v>
      </c>
      <c r="C2068" s="17" t="n">
        <f aca="false">Report!U4289</f>
        <v>637.46</v>
      </c>
      <c r="D2068" s="1" t="str">
        <f aca="false">Report!X4289</f>
        <v>NF 405931 1/2 - ALICIA</v>
      </c>
    </row>
    <row r="2069" customFormat="false" ht="12.75" hidden="false" customHeight="true" outlineLevel="0" collapsed="false">
      <c r="A2069" s="16" t="n">
        <f aca="false">Report!C4290</f>
        <v>46311</v>
      </c>
      <c r="B2069" s="1" t="str">
        <f aca="false">Report!E4290</f>
        <v>L S M COMERCIO DE ALIMENTOS E NAVEGACAO</v>
      </c>
      <c r="C2069" s="17" t="n">
        <f aca="false">Report!U4290</f>
        <v>626.76</v>
      </c>
      <c r="D2069" s="1" t="str">
        <f aca="false">Report!X4290</f>
        <v>NF 314478 3/3 - ALICIA</v>
      </c>
    </row>
    <row r="2070" customFormat="false" ht="12.75" hidden="false" customHeight="true" outlineLevel="0" collapsed="false">
      <c r="A2070" s="16" t="n">
        <f aca="false">Report!C4291</f>
        <v>46311</v>
      </c>
      <c r="B2070" s="1" t="str">
        <f aca="false">Report!E4291</f>
        <v>PIARARA COMERCIO, IMPORTACAO E EXPORTACAO LTDA</v>
      </c>
      <c r="C2070" s="17" t="n">
        <f aca="false">Report!U4291</f>
        <v>943.79</v>
      </c>
      <c r="D2070" s="1" t="str">
        <f aca="false">Report!X4291</f>
        <v>NF 196632 2/3 - ALICIA</v>
      </c>
    </row>
    <row r="2071" customFormat="false" ht="12.75" hidden="false" customHeight="true" outlineLevel="0" collapsed="false">
      <c r="A2071" s="16" t="n">
        <f aca="false">Report!C4292</f>
        <v>46311</v>
      </c>
      <c r="B2071" s="1" t="str">
        <f aca="false">Report!E4292</f>
        <v>RISADINHA LTDA</v>
      </c>
      <c r="C2071" s="17" t="n">
        <f aca="false">Report!U4292</f>
        <v>650.07</v>
      </c>
      <c r="D2071" s="1" t="str">
        <f aca="false">Report!X4292</f>
        <v>NF 674664 2/4 - ALICIA</v>
      </c>
    </row>
    <row r="2072" customFormat="false" ht="12.75" hidden="false" customHeight="true" outlineLevel="0" collapsed="false">
      <c r="A2072" s="16" t="n">
        <f aca="false">Report!C4293</f>
        <v>46311</v>
      </c>
      <c r="B2072" s="1" t="str">
        <f aca="false">Report!E4293</f>
        <v>VIA CERTA IMPORTACAO E DISTRIBUICAO DE A</v>
      </c>
      <c r="C2072" s="17" t="n">
        <f aca="false">Report!U4293</f>
        <v>534.24</v>
      </c>
      <c r="D2072" s="1" t="str">
        <f aca="false">Report!X4293</f>
        <v>NF 56986 1/1 - ALICIA</v>
      </c>
    </row>
    <row r="2073" customFormat="false" ht="12.75" hidden="false" customHeight="true" outlineLevel="0" collapsed="false">
      <c r="A2073" s="16" t="n">
        <f aca="false">Report!C4295</f>
        <v>46312</v>
      </c>
      <c r="B2073" s="1" t="str">
        <f aca="false">Report!E4295</f>
        <v>BRAGA TABACARIA EIRELI ME</v>
      </c>
      <c r="C2073" s="17" t="n">
        <f aca="false">Report!U4295</f>
        <v>906.94</v>
      </c>
      <c r="D2073" s="1" t="str">
        <f aca="false">Report!X4295</f>
        <v>NF20781 3/3 - ALICIA</v>
      </c>
    </row>
    <row r="2074" customFormat="false" ht="12.75" hidden="false" customHeight="true" outlineLevel="0" collapsed="false">
      <c r="A2074" s="16" t="n">
        <f aca="false">Report!C4296</f>
        <v>46312</v>
      </c>
      <c r="B2074" s="1" t="str">
        <f aca="false">Report!E4296</f>
        <v>BRAGA TABACARIA EIRELI ME</v>
      </c>
      <c r="C2074" s="17" t="n">
        <f aca="false">Report!U4296</f>
        <v>885.19</v>
      </c>
      <c r="D2074" s="1" t="str">
        <f aca="false">Report!X4296</f>
        <v>NF 20930 2/3- ALICIA</v>
      </c>
    </row>
    <row r="2075" customFormat="false" ht="12.75" hidden="false" customHeight="true" outlineLevel="0" collapsed="false">
      <c r="A2075" s="16" t="n">
        <f aca="false">Report!C4297</f>
        <v>46312</v>
      </c>
      <c r="B2075" s="1" t="str">
        <f aca="false">Report!E4297</f>
        <v>BRF S A</v>
      </c>
      <c r="C2075" s="17" t="n">
        <f aca="false">Report!U4297</f>
        <v>362.99</v>
      </c>
      <c r="D2075" s="1" t="str">
        <f aca="false">Report!X4297</f>
        <v>NF 1637873 2/3 -ALICIA</v>
      </c>
    </row>
    <row r="2076" customFormat="false" ht="12.75" hidden="false" customHeight="true" outlineLevel="0" collapsed="false">
      <c r="A2076" s="16" t="n">
        <f aca="false">Report!C4298</f>
        <v>46312</v>
      </c>
      <c r="B2076" s="1" t="str">
        <f aca="false">Report!E4298</f>
        <v>CB COMERCIO E DISTRIBUIDORA DE ALIMENTOS</v>
      </c>
      <c r="C2076" s="17" t="n">
        <f aca="false">Report!U4298</f>
        <v>408.2</v>
      </c>
      <c r="D2076" s="1" t="str">
        <f aca="false">Report!X4298</f>
        <v>NF 878536 1/3 - ALICIA</v>
      </c>
    </row>
    <row r="2077" customFormat="false" ht="12.75" hidden="false" customHeight="true" outlineLevel="0" collapsed="false">
      <c r="A2077" s="16" t="n">
        <f aca="false">Report!C4299</f>
        <v>46312</v>
      </c>
      <c r="B2077" s="1" t="str">
        <f aca="false">Report!E4299</f>
        <v>EMPRESA BRASILEIRA DE DISTRIBUICAO LTDA</v>
      </c>
      <c r="C2077" s="17" t="n">
        <f aca="false">Report!U4299</f>
        <v>506.78</v>
      </c>
      <c r="D2077" s="1" t="str">
        <f aca="false">Report!X4299</f>
        <v>NF 2325364 1/3 - ALICIA</v>
      </c>
    </row>
    <row r="2078" customFormat="false" ht="12.75" hidden="false" customHeight="true" outlineLevel="0" collapsed="false">
      <c r="A2078" s="16" t="n">
        <f aca="false">Report!C4305</f>
        <v>46313</v>
      </c>
      <c r="B2078" s="1" t="str">
        <f aca="false">Report!E4305</f>
        <v>BRF S A</v>
      </c>
      <c r="C2078" s="17" t="n">
        <f aca="false">Report!U4305</f>
        <v>1424.06</v>
      </c>
      <c r="D2078" s="1" t="str">
        <f aca="false">Report!X4305</f>
        <v>NF 1363220 3/3 - ALICIA</v>
      </c>
    </row>
    <row r="2079" customFormat="false" ht="12.75" hidden="false" customHeight="true" outlineLevel="0" collapsed="false">
      <c r="A2079" s="16" t="n">
        <f aca="false">Report!C4308</f>
        <v>46313</v>
      </c>
      <c r="B2079" s="1" t="str">
        <f aca="false">Report!E4308</f>
        <v>MAXFRI DISTRIUIDORA LTDA</v>
      </c>
      <c r="C2079" s="17" t="n">
        <f aca="false">Report!U4308</f>
        <v>2508.16</v>
      </c>
      <c r="D2079" s="1" t="str">
        <f aca="false">Report!X4308</f>
        <v>NF 15539 3/3 - ALICIA</v>
      </c>
    </row>
    <row r="2080" customFormat="false" ht="12.75" hidden="false" customHeight="true" outlineLevel="0" collapsed="false">
      <c r="A2080" s="16" t="n">
        <f aca="false">Report!C4310</f>
        <v>46314</v>
      </c>
      <c r="B2080" s="1" t="str">
        <f aca="false">Report!E4310</f>
        <v>BRASIL NORTE BEBIDAS S/A</v>
      </c>
      <c r="C2080" s="17" t="n">
        <f aca="false">Report!U4310</f>
        <v>86.37</v>
      </c>
      <c r="D2080" s="1" t="str">
        <f aca="false">Report!X4310</f>
        <v>NF 1297225 1/1 - ALICIA</v>
      </c>
    </row>
    <row r="2081" customFormat="false" ht="12.75" hidden="false" customHeight="true" outlineLevel="0" collapsed="false">
      <c r="A2081" s="16" t="n">
        <f aca="false">Report!C4311</f>
        <v>46314</v>
      </c>
      <c r="B2081" s="1" t="str">
        <f aca="false">Report!E4311</f>
        <v>BRF S A</v>
      </c>
      <c r="C2081" s="17" t="n">
        <f aca="false">Report!U4311</f>
        <v>336.82</v>
      </c>
      <c r="D2081" s="1" t="str">
        <f aca="false">Report!X4311</f>
        <v>NF 1636655 3/3 - ALICIA</v>
      </c>
    </row>
    <row r="2082" customFormat="false" ht="12.75" hidden="false" customHeight="true" outlineLevel="0" collapsed="false">
      <c r="A2082" s="16" t="n">
        <f aca="false">Report!C4312</f>
        <v>46314</v>
      </c>
      <c r="B2082" s="1" t="str">
        <f aca="false">Report!E4312</f>
        <v>DUNORTE DISTRIBUIDORA DE PRODUTOS DE CONSUMO LTDA</v>
      </c>
      <c r="C2082" s="17" t="n">
        <f aca="false">Report!U4312</f>
        <v>366.22</v>
      </c>
      <c r="D2082" s="1" t="str">
        <f aca="false">Report!X4312</f>
        <v>NF 3263039 1/3 - ALICIA</v>
      </c>
    </row>
    <row r="2083" customFormat="false" ht="12.75" hidden="false" customHeight="true" outlineLevel="0" collapsed="false">
      <c r="A2083" s="16" t="n">
        <f aca="false">Report!C4313</f>
        <v>46314</v>
      </c>
      <c r="B2083" s="1" t="str">
        <f aca="false">Report!E4313</f>
        <v>MARE DISTRIBUIDORA DE BEBIDAS E DE PRODUTOS ALIMENTICIOS LTDA</v>
      </c>
      <c r="C2083" s="17" t="n">
        <f aca="false">Report!U4313</f>
        <v>330.6</v>
      </c>
      <c r="D2083" s="1" t="str">
        <f aca="false">Report!X4313</f>
        <v>NF 1462808 2/2 - ALICIA</v>
      </c>
    </row>
    <row r="2084" customFormat="false" ht="12.75" hidden="false" customHeight="true" outlineLevel="0" collapsed="false">
      <c r="A2084" s="16" t="n">
        <f aca="false">Report!C4314</f>
        <v>46314</v>
      </c>
      <c r="B2084" s="1" t="str">
        <f aca="false">Report!E4314</f>
        <v>MARE DISTRIBUIDORA DE BEBIDAS E DE PRODUTOS ALIMENTICIOS LTDA</v>
      </c>
      <c r="C2084" s="17" t="n">
        <f aca="false">Report!U4314</f>
        <v>669.5</v>
      </c>
      <c r="D2084" s="1" t="str">
        <f aca="false">Report!X4314</f>
        <v>NF1462116 2/2 - ALICIA</v>
      </c>
    </row>
    <row r="2085" customFormat="false" ht="12.75" hidden="false" customHeight="true" outlineLevel="0" collapsed="false">
      <c r="A2085" s="16" t="n">
        <f aca="false">Report!C4315</f>
        <v>46314</v>
      </c>
      <c r="B2085" s="1" t="str">
        <f aca="false">Report!E4315</f>
        <v>MARTINS COM SERV DISTR SA</v>
      </c>
      <c r="C2085" s="17" t="n">
        <f aca="false">Report!U4315</f>
        <v>1217.92</v>
      </c>
      <c r="D2085" s="1" t="str">
        <f aca="false">Report!X4315</f>
        <v>NF 1801845 / 1801846 - BOLETO REF  A 2 NOTAS 2/3 - ALICIA</v>
      </c>
    </row>
    <row r="2086" customFormat="false" ht="12.75" hidden="false" customHeight="true" outlineLevel="0" collapsed="false">
      <c r="A2086" s="16" t="n">
        <f aca="false">Report!C4316</f>
        <v>46315</v>
      </c>
      <c r="B2086" s="1" t="str">
        <f aca="false">Report!E4316</f>
        <v>COMERCIO DE FRIOS MANAUS LTDA</v>
      </c>
      <c r="C2086" s="17" t="n">
        <f aca="false">Report!U4316</f>
        <v>2138.45</v>
      </c>
      <c r="D2086" s="1" t="str">
        <f aca="false">Report!X4316</f>
        <v>NF 177497 2/2 - ALICIA</v>
      </c>
    </row>
    <row r="2087" customFormat="false" ht="12.75" hidden="false" customHeight="true" outlineLevel="0" collapsed="false">
      <c r="A2087" s="16" t="n">
        <f aca="false">Report!C4318</f>
        <v>46315</v>
      </c>
      <c r="B2087" s="1" t="str">
        <f aca="false">Report!E4318</f>
        <v>FENNIX BRASIL DISTRIBUIDORA DE PRODUTOS</v>
      </c>
      <c r="C2087" s="17" t="n">
        <f aca="false">Report!U4318</f>
        <v>187.59</v>
      </c>
      <c r="D2087" s="1" t="str">
        <f aca="false">Report!X4318</f>
        <v>NF 323508 2/3 - ALICIA</v>
      </c>
    </row>
    <row r="2088" customFormat="false" ht="12.75" hidden="false" customHeight="true" outlineLevel="0" collapsed="false">
      <c r="A2088" s="16" t="n">
        <f aca="false">Report!C4320</f>
        <v>46315</v>
      </c>
      <c r="B2088" s="1" t="str">
        <f aca="false">Report!E4320</f>
        <v>OCIDENTAL COMERCIO DE FRIOS LTDA</v>
      </c>
      <c r="C2088" s="17" t="n">
        <f aca="false">Report!U4320</f>
        <v>490.6</v>
      </c>
      <c r="D2088" s="1" t="str">
        <f aca="false">Report!X4320</f>
        <v>NF 1275602 2/3 - ALICIA</v>
      </c>
    </row>
    <row r="2089" customFormat="false" ht="12.75" hidden="false" customHeight="true" outlineLevel="0" collapsed="false">
      <c r="A2089" s="16" t="n">
        <f aca="false">Report!C4323</f>
        <v>46315</v>
      </c>
      <c r="B2089" s="1" t="str">
        <f aca="false">Report!E4323</f>
        <v>SB COMERCIO LTDA</v>
      </c>
      <c r="C2089" s="17" t="n">
        <f aca="false">Report!U4323</f>
        <v>412.26</v>
      </c>
      <c r="D2089" s="1" t="str">
        <f aca="false">Report!X4323</f>
        <v>NF1973261 1/3 - ALICIA</v>
      </c>
    </row>
    <row r="2090" customFormat="false" ht="12.75" hidden="false" customHeight="true" outlineLevel="0" collapsed="false">
      <c r="A2090" s="16" t="n">
        <f aca="false">Report!C4324</f>
        <v>46315</v>
      </c>
      <c r="B2090" s="1" t="str">
        <f aca="false">Report!E4324</f>
        <v>T A DE MATTOS COMIM EIRELI</v>
      </c>
      <c r="C2090" s="17" t="n">
        <f aca="false">Report!U4324</f>
        <v>266</v>
      </c>
      <c r="D2090" s="1" t="str">
        <f aca="false">Report!X4324</f>
        <v>NF 11114 1/1 - ALICIA</v>
      </c>
    </row>
    <row r="2091" customFormat="false" ht="12.75" hidden="false" customHeight="true" outlineLevel="0" collapsed="false">
      <c r="A2091" s="16" t="n">
        <f aca="false">Report!C4325</f>
        <v>46316</v>
      </c>
      <c r="B2091" s="1" t="str">
        <f aca="false">Report!E4325</f>
        <v>ADRIANA DISTRIBUIDORA DE PRODUTOS ALIMEN</v>
      </c>
      <c r="C2091" s="17" t="n">
        <f aca="false">Report!U4325</f>
        <v>826.43</v>
      </c>
      <c r="D2091" s="1" t="str">
        <f aca="false">Report!X4325</f>
        <v>NF 899016 2/3 - ALICIA</v>
      </c>
    </row>
    <row r="2092" customFormat="false" ht="12.75" hidden="false" customHeight="true" outlineLevel="0" collapsed="false">
      <c r="A2092" s="16" t="n">
        <f aca="false">Report!C4326</f>
        <v>46316</v>
      </c>
      <c r="B2092" s="1" t="str">
        <f aca="false">Report!E4326</f>
        <v>ELFORT FRUIT COMERCIO DE PRODUTOS ALIME</v>
      </c>
      <c r="C2092" s="17" t="n">
        <f aca="false">Report!U4326</f>
        <v>438.64</v>
      </c>
      <c r="D2092" s="1" t="str">
        <f aca="false">Report!X4326</f>
        <v>NF 29780 2/2 - ALICIA</v>
      </c>
    </row>
    <row r="2093" customFormat="false" ht="12.75" hidden="false" customHeight="true" outlineLevel="0" collapsed="false">
      <c r="A2093" s="16" t="n">
        <f aca="false">Report!C4327</f>
        <v>46316</v>
      </c>
      <c r="B2093" s="1" t="str">
        <f aca="false">Report!E4327</f>
        <v>FUNNY PET DISTRIBUIDORA DE ALIMENTOS PAR</v>
      </c>
      <c r="C2093" s="17" t="n">
        <f aca="false">Report!U4327</f>
        <v>1104.84</v>
      </c>
      <c r="D2093" s="1" t="str">
        <f aca="false">Report!X4327</f>
        <v>NF 22445 1/3 - ALICIA</v>
      </c>
    </row>
    <row r="2094" customFormat="false" ht="12.75" hidden="false" customHeight="true" outlineLevel="0" collapsed="false">
      <c r="A2094" s="16" t="n">
        <f aca="false">Report!C4328</f>
        <v>46316</v>
      </c>
      <c r="B2094" s="1" t="str">
        <f aca="false">Report!E4328</f>
        <v>H G NUNES REPRESENTAÇÃO E COMERCIO</v>
      </c>
      <c r="C2094" s="17" t="n">
        <f aca="false">Report!U4328</f>
        <v>1218.04</v>
      </c>
      <c r="D2094" s="1" t="str">
        <f aca="false">Report!X4328</f>
        <v>NF 56962 1/3 - ALICIA</v>
      </c>
    </row>
    <row r="2095" customFormat="false" ht="12.75" hidden="false" customHeight="true" outlineLevel="0" collapsed="false">
      <c r="A2095" s="16" t="n">
        <f aca="false">Report!C4329</f>
        <v>46316</v>
      </c>
      <c r="B2095" s="1" t="str">
        <f aca="false">Report!E4329</f>
        <v>OESA COMERCIO E REPRESENTACOES S/A</v>
      </c>
      <c r="C2095" s="17" t="n">
        <f aca="false">Report!U4329</f>
        <v>886</v>
      </c>
      <c r="D2095" s="1" t="str">
        <f aca="false">Report!X4329</f>
        <v>NF 460923 3/3 - ALICIA</v>
      </c>
    </row>
    <row r="2096" customFormat="false" ht="12.75" hidden="false" customHeight="true" outlineLevel="0" collapsed="false">
      <c r="A2096" s="16" t="n">
        <f aca="false">Report!C4330</f>
        <v>46316</v>
      </c>
      <c r="B2096" s="1" t="str">
        <f aca="false">Report!E4330</f>
        <v>TOYA INDUSTRIA E COMERCIO LTDA.</v>
      </c>
      <c r="C2096" s="17" t="n">
        <f aca="false">Report!U4330</f>
        <v>910.49</v>
      </c>
      <c r="D2096" s="1" t="str">
        <f aca="false">Report!X4330</f>
        <v>NF 261370 1/1 - ALICIA</v>
      </c>
    </row>
    <row r="2097" customFormat="false" ht="12.75" hidden="false" customHeight="true" outlineLevel="0" collapsed="false">
      <c r="A2097" s="16" t="n">
        <f aca="false">Report!C4333</f>
        <v>46317</v>
      </c>
      <c r="B2097" s="1" t="str">
        <f aca="false">Report!E4333</f>
        <v>J G COMERCIO DE PRODUTOS ALIMENTICIOS LTDA</v>
      </c>
      <c r="C2097" s="17" t="n">
        <f aca="false">Report!U4333</f>
        <v>637.46</v>
      </c>
      <c r="D2097" s="1" t="str">
        <f aca="false">Report!X4333</f>
        <v>NF 405931 2/2 - ALICIA</v>
      </c>
    </row>
    <row r="2098" customFormat="false" ht="12.75" hidden="false" customHeight="true" outlineLevel="0" collapsed="false">
      <c r="A2098" s="16" t="n">
        <f aca="false">Report!C4334</f>
        <v>46317</v>
      </c>
      <c r="B2098" s="1" t="str">
        <f aca="false">Report!E4334</f>
        <v>MARTINS COM SERV DISTR SA</v>
      </c>
      <c r="C2098" s="17" t="n">
        <f aca="false">Report!U4334</f>
        <v>304.54</v>
      </c>
      <c r="D2098" s="1" t="str">
        <f aca="false">Report!X4334</f>
        <v>NF 2692 1/1 - ALICIA</v>
      </c>
    </row>
    <row r="2099" customFormat="false" ht="12.75" hidden="false" customHeight="true" outlineLevel="0" collapsed="false">
      <c r="A2099" s="16" t="n">
        <f aca="false">Report!C4337</f>
        <v>46317</v>
      </c>
      <c r="B2099" s="1" t="str">
        <f aca="false">Report!E4337</f>
        <v>TRES CORACOES ALIMENTOS S.A.</v>
      </c>
      <c r="C2099" s="17" t="n">
        <f aca="false">Report!U4337</f>
        <v>614.86</v>
      </c>
      <c r="D2099" s="1" t="str">
        <f aca="false">Report!X4337</f>
        <v>NF 364664 2/3 - ALICIA</v>
      </c>
    </row>
    <row r="2100" customFormat="false" ht="12.75" hidden="false" customHeight="true" outlineLevel="0" collapsed="false">
      <c r="A2100" s="16" t="n">
        <f aca="false">Report!C4338</f>
        <v>46318</v>
      </c>
      <c r="B2100" s="1" t="str">
        <f aca="false">Report!E4338</f>
        <v>DISTRIBUIDORA LOPES LTDA</v>
      </c>
      <c r="C2100" s="17" t="n">
        <f aca="false">Report!U4338</f>
        <v>607.76</v>
      </c>
      <c r="D2100" s="1" t="str">
        <f aca="false">Report!X4338</f>
        <v>NF 1741464 2/3 - ALICIA</v>
      </c>
    </row>
    <row r="2101" customFormat="false" ht="12.75" hidden="false" customHeight="true" outlineLevel="0" collapsed="false">
      <c r="A2101" s="16" t="n">
        <f aca="false">Report!C4339</f>
        <v>46318</v>
      </c>
      <c r="B2101" s="1" t="str">
        <f aca="false">Report!E4339</f>
        <v>GONCALES COMER DE HORT GRANJEIROS EIRELI</v>
      </c>
      <c r="C2101" s="17" t="n">
        <f aca="false">Report!U4339</f>
        <v>951</v>
      </c>
      <c r="D2101" s="1" t="str">
        <f aca="false">Report!X4339</f>
        <v>NF 40852 1/1 - ALICIA</v>
      </c>
    </row>
    <row r="2102" customFormat="false" ht="12.75" hidden="false" customHeight="true" outlineLevel="0" collapsed="false">
      <c r="A2102" s="16" t="n">
        <f aca="false">Report!C4340</f>
        <v>46318</v>
      </c>
      <c r="B2102" s="1" t="str">
        <f aca="false">Report!E4340</f>
        <v>GONCALES COMER DE HORT GRANJEIROS EIRELI</v>
      </c>
      <c r="C2102" s="17" t="n">
        <f aca="false">Report!U4340</f>
        <v>240</v>
      </c>
      <c r="D2102" s="1" t="str">
        <f aca="false">Report!X4340</f>
        <v>NF 2849 1/1 - ALICIA</v>
      </c>
    </row>
    <row r="2103" customFormat="false" ht="12.75" hidden="false" customHeight="true" outlineLevel="0" collapsed="false">
      <c r="A2103" s="16" t="n">
        <f aca="false">Report!C4341</f>
        <v>46318</v>
      </c>
      <c r="B2103" s="1" t="str">
        <f aca="false">Report!E4341</f>
        <v>PIARARA COMERCIO, IMPORTACAO E EXPORTACAO LTDA</v>
      </c>
      <c r="C2103" s="17" t="n">
        <f aca="false">Report!U4341</f>
        <v>943.79</v>
      </c>
      <c r="D2103" s="1" t="str">
        <f aca="false">Report!X4341</f>
        <v>NF 196632 3/3 - ALICIA</v>
      </c>
    </row>
    <row r="2104" customFormat="false" ht="12.75" hidden="false" customHeight="true" outlineLevel="0" collapsed="false">
      <c r="A2104" s="16" t="n">
        <f aca="false">Report!C4342</f>
        <v>46318</v>
      </c>
      <c r="B2104" s="1" t="str">
        <f aca="false">Report!E4342</f>
        <v>RISADINHA LTDA</v>
      </c>
      <c r="C2104" s="17" t="n">
        <f aca="false">Report!U4342</f>
        <v>650.07</v>
      </c>
      <c r="D2104" s="1" t="str">
        <f aca="false">Report!X4342</f>
        <v>NF 674664 3/4 - ALICIA</v>
      </c>
    </row>
    <row r="2105" customFormat="false" ht="12.75" hidden="false" customHeight="true" outlineLevel="0" collapsed="false">
      <c r="A2105" s="16" t="n">
        <f aca="false">Report!C4343</f>
        <v>46319</v>
      </c>
      <c r="B2105" s="1" t="str">
        <f aca="false">Report!E4343</f>
        <v>BRAGA TABACARIA EIRELI ME</v>
      </c>
      <c r="C2105" s="17" t="n">
        <f aca="false">Report!U4343</f>
        <v>885.18</v>
      </c>
      <c r="D2105" s="1" t="str">
        <f aca="false">Report!X4343</f>
        <v>NF 20930 3/3- ALICIA</v>
      </c>
    </row>
    <row r="2106" customFormat="false" ht="12.75" hidden="false" customHeight="true" outlineLevel="0" collapsed="false">
      <c r="A2106" s="16" t="n">
        <f aca="false">Report!C4344</f>
        <v>46319</v>
      </c>
      <c r="B2106" s="1" t="str">
        <f aca="false">Report!E4344</f>
        <v>BRF S A</v>
      </c>
      <c r="C2106" s="17" t="n">
        <f aca="false">Report!U4344</f>
        <v>363.1</v>
      </c>
      <c r="D2106" s="1" t="str">
        <f aca="false">Report!X4344</f>
        <v>NF 1637873 3/3 -ALICIA</v>
      </c>
    </row>
    <row r="2107" customFormat="false" ht="12.75" hidden="false" customHeight="true" outlineLevel="0" collapsed="false">
      <c r="A2107" s="16" t="n">
        <f aca="false">Report!C4345</f>
        <v>46319</v>
      </c>
      <c r="B2107" s="1" t="str">
        <f aca="false">Report!E4345</f>
        <v>CB COMERCIO E DISTRIBUIDORA DE ALIMENTOS</v>
      </c>
      <c r="C2107" s="17" t="n">
        <f aca="false">Report!U4345</f>
        <v>408.2</v>
      </c>
      <c r="D2107" s="1" t="str">
        <f aca="false">Report!X4345</f>
        <v>NF 878536 2/3 - ALICIA</v>
      </c>
    </row>
    <row r="2108" customFormat="false" ht="12.75" hidden="false" customHeight="true" outlineLevel="0" collapsed="false">
      <c r="A2108" s="16" t="n">
        <f aca="false">Report!C4346</f>
        <v>46319</v>
      </c>
      <c r="B2108" s="1" t="str">
        <f aca="false">Report!E4346</f>
        <v>EMPRESA BRASILEIRA DE DISTRIBUICAO LTDA</v>
      </c>
      <c r="C2108" s="17" t="n">
        <f aca="false">Report!U4346</f>
        <v>506.77</v>
      </c>
      <c r="D2108" s="1" t="str">
        <f aca="false">Report!X4346</f>
        <v>NF 2325364 2/3 - ALICIA</v>
      </c>
    </row>
    <row r="2109" customFormat="false" ht="12.75" hidden="false" customHeight="true" outlineLevel="0" collapsed="false">
      <c r="A2109" s="16" t="n">
        <f aca="false">Report!C4347</f>
        <v>46320</v>
      </c>
      <c r="B2109" s="1" t="str">
        <f aca="false">Report!E4347</f>
        <v>A. CORREA JUNIOR</v>
      </c>
      <c r="C2109" s="17" t="n">
        <f aca="false">Report!U4347</f>
        <v>1615.17</v>
      </c>
      <c r="D2109" s="1" t="str">
        <f aca="false">Report!X4347</f>
        <v>NF 1887 COMPRAS ELETRONICOS - ALICIA</v>
      </c>
    </row>
    <row r="2110" customFormat="false" ht="12.75" hidden="false" customHeight="true" outlineLevel="0" collapsed="false">
      <c r="A2110" s="16" t="n">
        <f aca="false">Report!C4348</f>
        <v>46320</v>
      </c>
      <c r="B2110" s="1" t="str">
        <f aca="false">Report!E4348</f>
        <v>A. CORREA JUNIOR</v>
      </c>
      <c r="C2110" s="17" t="n">
        <f aca="false">Report!U4348</f>
        <v>1009.5</v>
      </c>
      <c r="D2110" s="1" t="str">
        <f aca="false">Report!X4348</f>
        <v>NF 1987 1/2 - COMPRAS ELETRONICOS - ALICIA</v>
      </c>
    </row>
    <row r="2111" customFormat="false" ht="12.75" hidden="false" customHeight="true" outlineLevel="0" collapsed="false">
      <c r="A2111" s="16" t="n">
        <f aca="false">Report!C4351</f>
        <v>46320</v>
      </c>
      <c r="B2111" s="1" t="str">
        <f aca="false">Report!E4351</f>
        <v>C.B.D DO NASCIMENTO LTDA</v>
      </c>
      <c r="C2111" s="17" t="n">
        <f aca="false">Report!U4351</f>
        <v>387.66</v>
      </c>
      <c r="D2111" s="1" t="str">
        <f aca="false">Report!X4351</f>
        <v>NF 1340 1/6 - COMPRAS BRINQUEDO - ALICIA</v>
      </c>
    </row>
    <row r="2112" customFormat="false" ht="12.75" hidden="false" customHeight="true" outlineLevel="0" collapsed="false">
      <c r="A2112" s="16" t="n">
        <f aca="false">Report!C4353</f>
        <v>46320</v>
      </c>
      <c r="B2112" s="1" t="str">
        <f aca="false">Report!E4353</f>
        <v>JHOEL APAESTEGUI VARGAS</v>
      </c>
      <c r="C2112" s="17" t="n">
        <f aca="false">Report!U4353</f>
        <v>355.63</v>
      </c>
      <c r="D2112" s="1" t="str">
        <f aca="false">Report!X4353</f>
        <v>NF 53 1/3 - COMPRAS BRINQUEDOS - ALICIA</v>
      </c>
    </row>
    <row r="2113" customFormat="false" ht="12.75" hidden="false" customHeight="true" outlineLevel="0" collapsed="false">
      <c r="A2113" s="16" t="n">
        <f aca="false">Report!C4354</f>
        <v>46320</v>
      </c>
      <c r="B2113" s="1" t="str">
        <f aca="false">Report!E4354</f>
        <v>OPPORTUNITY ALIMENTOS PARA ANIMAIS LTDA</v>
      </c>
      <c r="C2113" s="17" t="n">
        <f aca="false">Report!U4354</f>
        <v>567.37</v>
      </c>
      <c r="D2113" s="1" t="str">
        <f aca="false">Report!X4354</f>
        <v>NF 36025 1/3 - ALICIA</v>
      </c>
    </row>
    <row r="2114" customFormat="false" ht="12.75" hidden="false" customHeight="true" outlineLevel="0" collapsed="false">
      <c r="A2114" s="16" t="n">
        <f aca="false">Report!C4355</f>
        <v>46321</v>
      </c>
      <c r="B2114" s="1" t="str">
        <f aca="false">Report!E4355</f>
        <v>DUNORTE DISTRIBUIDORA DE PRODUTOS DE CONSUMO LTDA</v>
      </c>
      <c r="C2114" s="17" t="n">
        <f aca="false">Report!U4355</f>
        <v>368.12</v>
      </c>
      <c r="D2114" s="1" t="str">
        <f aca="false">Report!X4355</f>
        <v>NF 3263039 2/3 - ALICIA</v>
      </c>
    </row>
    <row r="2115" customFormat="false" ht="12.75" hidden="false" customHeight="true" outlineLevel="0" collapsed="false">
      <c r="A2115" s="16" t="n">
        <f aca="false">Report!C4356</f>
        <v>46321</v>
      </c>
      <c r="B2115" s="1" t="str">
        <f aca="false">Report!E4356</f>
        <v>MARTINS COM SERV DISTR SA</v>
      </c>
      <c r="C2115" s="17" t="n">
        <f aca="false">Report!U4356</f>
        <v>1217.92</v>
      </c>
      <c r="D2115" s="1" t="str">
        <f aca="false">Report!X4356</f>
        <v>NF 1801845 / 1801846 - BOLETO REF  A 2 NOTAS 3/3 - ALICIA</v>
      </c>
    </row>
    <row r="2116" customFormat="false" ht="12.75" hidden="false" customHeight="true" outlineLevel="0" collapsed="false">
      <c r="A2116" s="16" t="n">
        <f aca="false">Report!C4357</f>
        <v>46322</v>
      </c>
      <c r="B2116" s="1" t="str">
        <f aca="false">Report!E4357</f>
        <v>FENNIX BRASIL DISTRIBUIDORA DE PRODUTOS</v>
      </c>
      <c r="C2116" s="17" t="n">
        <f aca="false">Report!U4357</f>
        <v>187.59</v>
      </c>
      <c r="D2116" s="1" t="str">
        <f aca="false">Report!X4357</f>
        <v>NF 323508 3/3 - ALICIA</v>
      </c>
    </row>
    <row r="2117" customFormat="false" ht="12.75" hidden="false" customHeight="true" outlineLevel="0" collapsed="false">
      <c r="A2117" s="16" t="n">
        <f aca="false">Report!C4358</f>
        <v>46322</v>
      </c>
      <c r="B2117" s="1" t="str">
        <f aca="false">Report!E4358</f>
        <v>OCIDENTAL COMERCIO DE FRIOS LTDA</v>
      </c>
      <c r="C2117" s="17" t="n">
        <f aca="false">Report!U4358</f>
        <v>490.6</v>
      </c>
      <c r="D2117" s="1" t="str">
        <f aca="false">Report!X4358</f>
        <v>NF 1275602 3/3 - ALICIA</v>
      </c>
    </row>
    <row r="2118" customFormat="false" ht="12.75" hidden="false" customHeight="true" outlineLevel="0" collapsed="false">
      <c r="A2118" s="16" t="n">
        <f aca="false">Report!C4359</f>
        <v>46322</v>
      </c>
      <c r="B2118" s="1" t="str">
        <f aca="false">Report!E4359</f>
        <v>SB COMERCIO LTDA</v>
      </c>
      <c r="C2118" s="17" t="n">
        <f aca="false">Report!U4359</f>
        <v>412.26</v>
      </c>
      <c r="D2118" s="1" t="str">
        <f aca="false">Report!X4359</f>
        <v>NF1973261 2/3 - ALICIA</v>
      </c>
    </row>
    <row r="2119" customFormat="false" ht="12.75" hidden="false" customHeight="true" outlineLevel="0" collapsed="false">
      <c r="A2119" s="16" t="n">
        <f aca="false">Report!C4360</f>
        <v>46323</v>
      </c>
      <c r="B2119" s="1" t="str">
        <f aca="false">Report!E4360</f>
        <v>ADRIANA DISTRIBUIDORA DE PRODUTOS ALIMEN</v>
      </c>
      <c r="C2119" s="17" t="n">
        <f aca="false">Report!U4360</f>
        <v>826.43</v>
      </c>
      <c r="D2119" s="1" t="str">
        <f aca="false">Report!X4360</f>
        <v>NF 899016 3/3- ALICIA</v>
      </c>
    </row>
    <row r="2120" customFormat="false" ht="12.75" hidden="false" customHeight="true" outlineLevel="0" collapsed="false">
      <c r="A2120" s="16" t="n">
        <f aca="false">Report!C4361</f>
        <v>46323</v>
      </c>
      <c r="B2120" s="1" t="str">
        <f aca="false">Report!E4361</f>
        <v>H G NUNES REPRESENTAÇÃO E COMERCIO</v>
      </c>
      <c r="C2120" s="17" t="n">
        <f aca="false">Report!U4361</f>
        <v>1218.03</v>
      </c>
      <c r="D2120" s="1" t="str">
        <f aca="false">Report!X4361</f>
        <v>NF 56962 2/3 - ALICIA</v>
      </c>
    </row>
    <row r="2121" customFormat="false" ht="12.75" hidden="false" customHeight="true" outlineLevel="0" collapsed="false">
      <c r="A2121" s="16" t="n">
        <f aca="false">Report!C4363</f>
        <v>46324</v>
      </c>
      <c r="B2121" s="1" t="str">
        <f aca="false">Report!E4363</f>
        <v>TRES CORACOES ALIMENTOS S.A.</v>
      </c>
      <c r="C2121" s="17" t="n">
        <f aca="false">Report!U4363</f>
        <v>614.89</v>
      </c>
      <c r="D2121" s="1" t="str">
        <f aca="false">Report!X4363</f>
        <v>NF 364664 3/3 - ALICIA</v>
      </c>
    </row>
    <row r="2122" customFormat="false" ht="12.75" hidden="false" customHeight="true" outlineLevel="0" collapsed="false">
      <c r="A2122" s="16" t="n">
        <f aca="false">Report!C4364</f>
        <v>46325</v>
      </c>
      <c r="B2122" s="1" t="str">
        <f aca="false">Report!E4364</f>
        <v>DISTRIBUIDORA LOPES LTDA</v>
      </c>
      <c r="C2122" s="17" t="n">
        <f aca="false">Report!U4364</f>
        <v>607.76</v>
      </c>
      <c r="D2122" s="1" t="str">
        <f aca="false">Report!X4364</f>
        <v>NF 1741464 3/3 - ALICIA</v>
      </c>
    </row>
    <row r="2123" customFormat="false" ht="12.75" hidden="false" customHeight="true" outlineLevel="0" collapsed="false">
      <c r="A2123" s="16" t="n">
        <f aca="false">Report!C4365</f>
        <v>46325</v>
      </c>
      <c r="B2123" s="1" t="str">
        <f aca="false">Report!E4365</f>
        <v>GILBERTO SILVA NASCIMENTO</v>
      </c>
      <c r="C2123" s="17" t="n">
        <f aca="false">Report!U4365</f>
        <v>507</v>
      </c>
      <c r="D2123" s="1" t="str">
        <f aca="false">Report!X4365</f>
        <v>NF 899 1/1 - ALICIA</v>
      </c>
    </row>
    <row r="2124" customFormat="false" ht="12.75" hidden="false" customHeight="true" outlineLevel="0" collapsed="false">
      <c r="A2124" s="16" t="n">
        <f aca="false">Report!C4366</f>
        <v>46325</v>
      </c>
      <c r="B2124" s="1" t="str">
        <f aca="false">Report!E4366</f>
        <v>MARTINS COM SERV DISTR SA</v>
      </c>
      <c r="C2124" s="17" t="n">
        <f aca="false">Report!U4366</f>
        <v>496.26</v>
      </c>
      <c r="D2124" s="1" t="str">
        <f aca="false">Report!X4366</f>
        <v>NF 2707 1/1 - ALICIA</v>
      </c>
    </row>
    <row r="2125" customFormat="false" ht="12.75" hidden="false" customHeight="true" outlineLevel="0" collapsed="false">
      <c r="A2125" s="16" t="n">
        <f aca="false">Report!C4367</f>
        <v>46325</v>
      </c>
      <c r="B2125" s="1" t="str">
        <f aca="false">Report!E4367</f>
        <v>RISADINHA LTDA</v>
      </c>
      <c r="C2125" s="17" t="n">
        <f aca="false">Report!U4367</f>
        <v>650.07</v>
      </c>
      <c r="D2125" s="1" t="str">
        <f aca="false">Report!X4367</f>
        <v>NF 674664 4/4 - ALICIA</v>
      </c>
    </row>
    <row r="2126" customFormat="false" ht="12.75" hidden="false" customHeight="true" outlineLevel="0" collapsed="false">
      <c r="A2126" s="16" t="n">
        <f aca="false">Report!C4368</f>
        <v>46326</v>
      </c>
      <c r="B2126" s="1" t="str">
        <f aca="false">Report!E4368</f>
        <v>CB COMERCIO E DISTRIBUIDORA DE ALIMENTOS</v>
      </c>
      <c r="C2126" s="17" t="n">
        <f aca="false">Report!U4368</f>
        <v>408.19</v>
      </c>
      <c r="D2126" s="1" t="str">
        <f aca="false">Report!X4368</f>
        <v>NF 878536 3/3 - ALICIA</v>
      </c>
    </row>
    <row r="2127" customFormat="false" ht="12.75" hidden="false" customHeight="true" outlineLevel="0" collapsed="false">
      <c r="A2127" s="16" t="n">
        <f aca="false">Report!C4369</f>
        <v>46326</v>
      </c>
      <c r="B2127" s="1" t="str">
        <f aca="false">Report!E4369</f>
        <v>EMPRESA BRASILEIRA DE DISTRIBUICAO LTDA</v>
      </c>
      <c r="C2127" s="17" t="n">
        <f aca="false">Report!U4369</f>
        <v>506.77</v>
      </c>
      <c r="D2127" s="1" t="str">
        <f aca="false">Report!X4369</f>
        <v>NF 2325364 3/3 - ALICIA</v>
      </c>
    </row>
    <row r="2128" customFormat="false" ht="12.75" hidden="false" customHeight="true" outlineLevel="0" collapsed="false">
      <c r="A2128" s="16" t="n">
        <f aca="false">Report!C4370</f>
        <v>46326</v>
      </c>
      <c r="B2128" s="1" t="str">
        <f aca="false">Report!E4370</f>
        <v>FUNNY PET DISTRIBUIDORA DE ALIMENTOS PAR</v>
      </c>
      <c r="C2128" s="17" t="n">
        <f aca="false">Report!U4370</f>
        <v>1104.83</v>
      </c>
      <c r="D2128" s="1" t="str">
        <f aca="false">Report!X4370</f>
        <v>NF 22445 2/3 - ALICIA</v>
      </c>
    </row>
    <row r="2129" customFormat="false" ht="12.75" hidden="false" customHeight="true" outlineLevel="0" collapsed="false">
      <c r="A2129" s="16" t="n">
        <f aca="false">Report!C4374</f>
        <v>46328</v>
      </c>
      <c r="B2129" s="1" t="str">
        <f aca="false">Report!E4374</f>
        <v>DUNORTE DISTRIBUIDORA DE PRODUTOS DE CONSUMO LTDA</v>
      </c>
      <c r="C2129" s="17" t="n">
        <f aca="false">Report!U4374</f>
        <v>368.12</v>
      </c>
      <c r="D2129" s="1" t="str">
        <f aca="false">Report!X4374</f>
        <v>NF 3263039 3/3 - ALICIA</v>
      </c>
    </row>
    <row r="2130" customFormat="false" ht="12.75" hidden="false" customHeight="true" outlineLevel="0" collapsed="false">
      <c r="A2130" s="16" t="n">
        <f aca="false">Report!C4376</f>
        <v>46329</v>
      </c>
      <c r="B2130" s="1" t="str">
        <f aca="false">Report!E4376</f>
        <v>SB COMERCIO LTDA</v>
      </c>
      <c r="C2130" s="17" t="n">
        <f aca="false">Report!U4376</f>
        <v>412.39</v>
      </c>
      <c r="D2130" s="1" t="str">
        <f aca="false">Report!X4376</f>
        <v>NF1973261 3/3 - ALICIA</v>
      </c>
    </row>
    <row r="2131" customFormat="false" ht="12.75" hidden="false" customHeight="true" outlineLevel="0" collapsed="false">
      <c r="A2131" s="16" t="n">
        <f aca="false">Report!C4377</f>
        <v>46330</v>
      </c>
      <c r="B2131" s="1" t="str">
        <f aca="false">Report!E4377</f>
        <v>H G NUNES REPRESENTAÇÃO E COMERCIO</v>
      </c>
      <c r="C2131" s="17" t="n">
        <f aca="false">Report!U4377</f>
        <v>1218.03</v>
      </c>
      <c r="D2131" s="1" t="str">
        <f aca="false">Report!X4377</f>
        <v>NF 56962 3/3 - ALICIA</v>
      </c>
    </row>
    <row r="2132" customFormat="false" ht="12.75" hidden="false" customHeight="true" outlineLevel="0" collapsed="false">
      <c r="A2132" s="16" t="n">
        <f aca="false">Report!C4378</f>
        <v>46330</v>
      </c>
      <c r="B2132" s="1" t="str">
        <f aca="false">Report!E4378</f>
        <v>OPPORTUNITY ALIMENTOS PARA ANIMAIS LTDA</v>
      </c>
      <c r="C2132" s="17" t="n">
        <f aca="false">Report!U4378</f>
        <v>267.37</v>
      </c>
      <c r="D2132" s="1" t="str">
        <f aca="false">Report!X4378</f>
        <v>NF 36025 2/3 - ALICIA</v>
      </c>
    </row>
    <row r="2133" customFormat="false" ht="12.75" hidden="false" customHeight="true" outlineLevel="0" collapsed="false">
      <c r="A2133" s="16" t="n">
        <f aca="false">Report!C4387</f>
        <v>46336</v>
      </c>
      <c r="B2133" s="1" t="str">
        <f aca="false">Report!E4387</f>
        <v>FUNNY PET DISTRIBUIDORA DE ALIMENTOS PAR</v>
      </c>
      <c r="C2133" s="17" t="n">
        <f aca="false">Report!U4387</f>
        <v>1104.83</v>
      </c>
      <c r="D2133" s="1" t="str">
        <f aca="false">Report!X4387</f>
        <v>NF 22445 3/3 - ALICIA</v>
      </c>
    </row>
    <row r="2134" customFormat="false" ht="12.75" hidden="false" customHeight="true" outlineLevel="0" collapsed="false">
      <c r="A2134" s="16" t="n">
        <f aca="false">Report!C4392</f>
        <v>46339</v>
      </c>
      <c r="B2134" s="1" t="str">
        <f aca="false">Report!E4392</f>
        <v>AMAZON MILK IND. E COMERCIO LTDA</v>
      </c>
      <c r="C2134" s="17" t="n">
        <f aca="false">Report!U4392</f>
        <v>1625.06</v>
      </c>
      <c r="D2134" s="1" t="str">
        <f aca="false">Report!X4392</f>
        <v>NF 207582 1/1 - ALICIA</v>
      </c>
    </row>
    <row r="2135" customFormat="false" ht="12.75" hidden="false" customHeight="true" outlineLevel="0" collapsed="false">
      <c r="A2135" s="16" t="n">
        <f aca="false">Report!C4394</f>
        <v>46340</v>
      </c>
      <c r="B2135" s="1" t="str">
        <f aca="false">Report!E4394</f>
        <v>OPPORTUNITY ALIMENTOS PARA ANIMAIS LTDA</v>
      </c>
      <c r="C2135" s="17" t="n">
        <f aca="false">Report!U4394</f>
        <v>567.37</v>
      </c>
      <c r="D2135" s="1" t="str">
        <f aca="false">Report!X4394</f>
        <v>NF 36025 3/3 - ALICIA</v>
      </c>
    </row>
    <row r="2136" customFormat="false" ht="12.75" hidden="false" customHeight="true" outlineLevel="0" collapsed="false">
      <c r="A2136" s="16" t="n">
        <f aca="false">Report!C4400</f>
        <v>46344</v>
      </c>
      <c r="B2136" s="1" t="str">
        <f aca="false">Report!E4400</f>
        <v>MARTINS COM SERV DISTR SA</v>
      </c>
      <c r="C2136" s="17" t="n">
        <f aca="false">Report!U4400</f>
        <v>328.15</v>
      </c>
      <c r="D2136" s="1" t="str">
        <f aca="false">Report!X4400</f>
        <v>NF 2680 1/1 - ALICIA</v>
      </c>
    </row>
    <row r="2137" customFormat="false" ht="12.75" hidden="false" customHeight="true" outlineLevel="0" collapsed="false">
      <c r="A2137" s="16" t="n">
        <f aca="false">Report!C4410</f>
        <v>46351</v>
      </c>
      <c r="B2137" s="1" t="str">
        <f aca="false">Report!E4410</f>
        <v>A. CORREA JUNIOR</v>
      </c>
      <c r="C2137" s="17" t="n">
        <f aca="false">Report!U4410</f>
        <v>1009.5</v>
      </c>
      <c r="D2137" s="1" t="str">
        <f aca="false">Report!X4410</f>
        <v>NF 1987 2/2 - COMPRAS ELETRONICOS - ALICIA</v>
      </c>
    </row>
    <row r="2138" customFormat="false" ht="12.75" hidden="false" customHeight="true" outlineLevel="0" collapsed="false">
      <c r="A2138" s="16" t="n">
        <f aca="false">Report!C4412</f>
        <v>46351</v>
      </c>
      <c r="B2138" s="1" t="str">
        <f aca="false">Report!E4412</f>
        <v>C.B.D DO NASCIMENTO LTDA</v>
      </c>
      <c r="C2138" s="17" t="n">
        <f aca="false">Report!U4412</f>
        <v>387.66</v>
      </c>
      <c r="D2138" s="1" t="str">
        <f aca="false">Report!X4412</f>
        <v>NF 1340 2/6 - COMPRAS BRINQUEDO - ALICIA</v>
      </c>
    </row>
    <row r="2139" customFormat="false" ht="12.75" hidden="false" customHeight="true" outlineLevel="0" collapsed="false">
      <c r="A2139" s="16" t="n">
        <f aca="false">Report!C4413</f>
        <v>46351</v>
      </c>
      <c r="B2139" s="1" t="str">
        <f aca="false">Report!E4413</f>
        <v>JHOEL APAESTEGUI VARGAS</v>
      </c>
      <c r="C2139" s="17" t="n">
        <f aca="false">Report!U4413</f>
        <v>355.63</v>
      </c>
      <c r="D2139" s="1" t="str">
        <f aca="false">Report!X4413</f>
        <v>NF 53 2/3 - COMPRAS BRINQUEDOS - ALICIA</v>
      </c>
    </row>
    <row r="2140" customFormat="false" ht="12.75" hidden="false" customHeight="true" outlineLevel="0" collapsed="false">
      <c r="A2140" s="16" t="n">
        <f aca="false">Report!C4430</f>
        <v>46368</v>
      </c>
      <c r="B2140" s="1" t="str">
        <f aca="false">Report!E4430</f>
        <v>L S M COMERCIO DE ALIMENTOS E NAVEGACAO</v>
      </c>
      <c r="C2140" s="17" t="n">
        <f aca="false">Report!U4430</f>
        <v>934.34</v>
      </c>
      <c r="D2140" s="1" t="str">
        <f aca="false">Report!X4430</f>
        <v>NF285081/3/3/DEYSE</v>
      </c>
    </row>
    <row r="2141" customFormat="false" ht="12.75" hidden="false" customHeight="true" outlineLevel="0" collapsed="false">
      <c r="A2141" s="16" t="n">
        <f aca="false">Report!C4444</f>
        <v>46381</v>
      </c>
      <c r="B2141" s="1" t="str">
        <f aca="false">Report!E4444</f>
        <v>C.B.D DO NASCIMENTO LTDA</v>
      </c>
      <c r="C2141" s="17" t="n">
        <f aca="false">Report!U4444</f>
        <v>387.66</v>
      </c>
      <c r="D2141" s="1" t="str">
        <f aca="false">Report!X4444</f>
        <v>NF 1340 3/6 - COMPRAS BRINQUEDO - ALICIA</v>
      </c>
    </row>
    <row r="2142" customFormat="false" ht="12.75" hidden="false" customHeight="true" outlineLevel="0" collapsed="false">
      <c r="A2142" s="16" t="n">
        <f aca="false">Report!C4445</f>
        <v>46381</v>
      </c>
      <c r="B2142" s="1" t="str">
        <f aca="false">Report!E4445</f>
        <v>JHOEL APAESTEGUI VARGAS</v>
      </c>
      <c r="C2142" s="17" t="n">
        <f aca="false">Report!U4445</f>
        <v>355.63</v>
      </c>
      <c r="D2142" s="1" t="str">
        <f aca="false">Report!X4445</f>
        <v>NF 53 3/3 - COMPRAS BRINQUEDOS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3449</v>
      </c>
      <c r="B1" s="20" t="s">
        <v>3450</v>
      </c>
      <c r="C1" s="20" t="s">
        <v>3451</v>
      </c>
      <c r="D1" s="20" t="s">
        <v>3452</v>
      </c>
    </row>
    <row r="2" customFormat="false" ht="12.75" hidden="false" customHeight="true" outlineLevel="0" collapsed="false">
      <c r="A2" s="21" t="s">
        <v>3453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3454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3455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3456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3457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3458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3459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3460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1" t="s">
        <v>3461</v>
      </c>
      <c r="B10" s="17" t="n">
        <f aca="false">SUMIFS(Report!$U:$U,Report!$T:$T,"&lt;&gt;"&amp;"MERCADORIAS P/REVENDA",Report!$AA:$AA,"SIM",Report!$C:$C,"&gt;="&amp;DATE(2026,9,1),Report!$C:$C,"&lt;="&amp;DATE(2026,9,30))</f>
        <v>151181.13</v>
      </c>
      <c r="C10" s="17" t="n">
        <f aca="false">SUMIFS(Report!$U:$U,Report!$T:$T,"MERCADORIAS P/REVENDA",Report!$AA:$AA,"SIM",Report!$C:$C,"&gt;="&amp;DATE(2026,9,1),Report!$C:$C,"&lt;="&amp;DATE(2026,9,30))</f>
        <v>364096.26</v>
      </c>
      <c r="D10" s="17" t="n">
        <f aca="false">B10+C10</f>
        <v>515277.39</v>
      </c>
    </row>
    <row r="11" s="25" customFormat="true" ht="12.75" hidden="false" customHeight="true" outlineLevel="0" collapsed="false">
      <c r="A11" s="23" t="s">
        <v>3462</v>
      </c>
      <c r="B11" s="24" t="n">
        <f aca="false">SUMIFS(Report!$U:$U,Report!$T:$T,"&lt;&gt;"&amp;"MERCADORIAS P/REVENDA",Report!$AA:$AA,"SIM",Report!$C:$C,"&gt;="&amp;DATE(2026,10,1),Report!$C:$C,"&lt;="&amp;DATE(2026,10,31))</f>
        <v>94821.91</v>
      </c>
      <c r="C11" s="24" t="n">
        <f aca="false">SUMIFS(Report!$U:$U,Report!$T:$T,"MERCADORIAS P/REVENDA",Report!$AA:$AA,"SIM",Report!$C:$C,"&gt;="&amp;DATE(2026,10,1),Report!$C:$C,"&lt;="&amp;DATE(2026,10,31))</f>
        <v>215087.86</v>
      </c>
      <c r="D11" s="24" t="n">
        <f aca="false">B11+C11</f>
        <v>309909.77</v>
      </c>
    </row>
    <row r="12" customFormat="false" ht="12.75" hidden="false" customHeight="true" outlineLevel="0" collapsed="false">
      <c r="A12" s="21" t="s">
        <v>3463</v>
      </c>
      <c r="B12" s="17" t="n">
        <f aca="false">SUMIFS(Report!$U:$U,Report!$T:$T,"&lt;&gt;"&amp;"MERCADORIAS P/REVENDA",Report!$AA:$AA,"SIM",Report!$C:$C,"&gt;="&amp;DATE(2026,11,1),Report!$C:$C,"&lt;="&amp;DATE(2026,11,30))</f>
        <v>43373.08</v>
      </c>
      <c r="C12" s="17" t="n">
        <f aca="false">SUMIFS(Report!$U:$U,Report!$T:$T,"MERCADORIAS P/REVENDA",Report!$AA:$AA,"SIM",Report!$C:$C,"&gt;="&amp;DATE(2026,11,1),Report!$C:$C,"&lt;="&amp;DATE(2026,11,30))</f>
        <v>7644.11</v>
      </c>
      <c r="D12" s="17" t="n">
        <f aca="false">B12+C12</f>
        <v>51017.19</v>
      </c>
    </row>
    <row r="13" customFormat="false" ht="12.75" hidden="false" customHeight="true" outlineLevel="0" collapsed="false">
      <c r="A13" s="21" t="s">
        <v>3464</v>
      </c>
      <c r="B13" s="17" t="n">
        <f aca="false">SUMIFS(Report!$U:$U,Report!$T:$T,"&lt;&gt;"&amp;"MERCADORIAS P/REVENDA",Report!$AA:$AA,"SIM",Report!$C:$C,"&gt;="&amp;DATE(2026,12,1),Report!$C:$C,"&lt;="&amp;DATE(2026,12,31))</f>
        <v>41921.21</v>
      </c>
      <c r="C13" s="17" t="n">
        <f aca="false">SUMIFS(Report!$U:$U,Report!$T:$T,"MERCADORIAS P/REVENDA",Report!$AA:$AA,"SIM",Report!$C:$C,"&gt;="&amp;DATE(2026,12,1),Report!$C:$C,"&lt;="&amp;DATE(2026,12,31))</f>
        <v>1677.63</v>
      </c>
      <c r="D13" s="17" t="n">
        <f aca="false">B13+C13</f>
        <v>43598.84</v>
      </c>
    </row>
    <row r="14" customFormat="false" ht="12.75" hidden="false" customHeight="true" outlineLevel="0" collapsed="false">
      <c r="A14" s="21" t="s">
        <v>3465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3466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3467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3468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3469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3470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3471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3472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3473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3474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3475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3476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3477</v>
      </c>
      <c r="B26" s="27" t="n">
        <f aca="false">SUM(B2:B25)</f>
        <v>803141.01</v>
      </c>
      <c r="C26" s="27" t="n">
        <f aca="false">SUM(C2:C25)</f>
        <v>1837857.88</v>
      </c>
      <c r="D26" s="27" t="n">
        <f aca="false">SUM(D2:D25)</f>
        <v>2640998.89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3478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</row>
    <row r="3" customFormat="false" ht="12.75" hidden="false" customHeight="true" outlineLevel="0" collapsed="false">
      <c r="A3" s="1" t="s">
        <v>3479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515277.39</v>
      </c>
      <c r="K3" s="17" t="n">
        <f aca="false">SUMIFS(Report!$U:$U,Report!$AA:$AA,"SIM",Report!$C:$C,"&gt;="&amp;DATE(2026,10,1),Report!$C:$C,"&lt;"&amp;DATE(2026,11,1))</f>
        <v>309909.77</v>
      </c>
      <c r="L3" s="17" t="n">
        <f aca="false">SUMIFS(Report!$U:$U,Report!$AA:$AA,"SIM",Report!$C:$C,"&gt;="&amp;DATE(2026,11,1),Report!$C:$C,"&lt;"&amp;DATE(2026,12,1))</f>
        <v>51017.19</v>
      </c>
      <c r="M3" s="17" t="n">
        <f aca="false">SUMIFS(Report!$U:$U,Report!$AA:$AA,"SIM",Report!$C:$C,"&gt;="&amp;DATE(2026,12,1),Report!$C:$C,"&lt;"&amp;DATE(2027,1,1))</f>
        <v>43598.84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2640998.89</v>
      </c>
      <c r="AB3" s="1" t="s">
        <v>538</v>
      </c>
      <c r="AC3" s="1" t="s">
        <v>3480</v>
      </c>
      <c r="AE3" s="1" t="s">
        <v>2113</v>
      </c>
    </row>
    <row r="4" customFormat="false" ht="12.75" hidden="false" customHeight="true" outlineLevel="0" collapsed="false">
      <c r="A4" s="1" t="s">
        <v>3481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1200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5380</v>
      </c>
      <c r="AB4" s="1" t="s">
        <v>155</v>
      </c>
      <c r="AC4" s="1" t="s">
        <v>3482</v>
      </c>
    </row>
    <row r="5" customFormat="false" ht="12.75" hidden="false" customHeight="true" outlineLevel="0" collapsed="false">
      <c r="A5" s="1" t="s">
        <v>3482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64764.13</v>
      </c>
      <c r="K5" s="17" t="n">
        <f aca="false">SUMIFS(Report!$U:$U,Report!$Z:$Z,"Despesa",Report!$AA:$AA,"SIM",Report!$C:$C,"&gt;="&amp;DATE(2026,10,1),Report!$C:$C,"&lt;"&amp;DATE(2026,11,1))</f>
        <v>31796.11</v>
      </c>
      <c r="L5" s="17" t="n">
        <f aca="false">SUMIFS(Report!$U:$U,Report!$Z:$Z,"Despesa",Report!$AA:$AA,"SIM",Report!$C:$C,"&gt;="&amp;DATE(2026,11,1),Report!$C:$C,"&lt;"&amp;DATE(2026,12,1))</f>
        <v>21680.26</v>
      </c>
      <c r="M5" s="17" t="n">
        <f aca="false">SUMIFS(Report!$U:$U,Report!$Z:$Z,"Despesa",Report!$AA:$AA,"SIM",Report!$C:$C,"&gt;="&amp;DATE(2026,12,1),Report!$C:$C,"&lt;"&amp;DATE(2027,1,1))</f>
        <v>20228.39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363863.27</v>
      </c>
      <c r="AB5" s="1" t="s">
        <v>40</v>
      </c>
      <c r="AC5" s="1" t="s">
        <v>3482</v>
      </c>
    </row>
    <row r="6" customFormat="false" ht="12.75" hidden="false" customHeight="true" outlineLevel="0" collapsed="false">
      <c r="A6" s="1" t="s">
        <v>3483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17219.62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132594.7</v>
      </c>
      <c r="AB6" s="1" t="s">
        <v>428</v>
      </c>
      <c r="AC6" s="1" t="s">
        <v>3482</v>
      </c>
    </row>
    <row r="7" customFormat="false" ht="12.75" hidden="false" customHeight="true" outlineLevel="0" collapsed="false">
      <c r="A7" s="1" t="s">
        <v>3484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9039.51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67947.8</v>
      </c>
      <c r="AB7" s="1" t="s">
        <v>1425</v>
      </c>
      <c r="AC7" s="1" t="s">
        <v>3482</v>
      </c>
    </row>
    <row r="8" customFormat="false" ht="12.75" hidden="false" customHeight="true" outlineLevel="0" collapsed="false">
      <c r="A8" s="1" t="s">
        <v>3485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364096.26</v>
      </c>
      <c r="K8" s="17" t="n">
        <f aca="false">SUMIFS(Report!$U:$U,Report!$Z:$Z,"Mercadoria",Report!$AA:$AA,"SIM",Report!$C:$C,"&gt;="&amp;DATE(2026,10,1),Report!$C:$C,"&lt;"&amp;DATE(2026,11,1))</f>
        <v>215087.86</v>
      </c>
      <c r="L8" s="17" t="n">
        <f aca="false">SUMIFS(Report!$U:$U,Report!$Z:$Z,"Mercadoria",Report!$AA:$AA,"SIM",Report!$C:$C,"&gt;="&amp;DATE(2026,11,1),Report!$C:$C,"&lt;"&amp;DATE(2026,12,1))</f>
        <v>7644.11</v>
      </c>
      <c r="M8" s="17" t="n">
        <f aca="false">SUMIFS(Report!$U:$U,Report!$Z:$Z,"Mercadoria",Report!$AA:$AA,"SIM",Report!$C:$C,"&gt;="&amp;DATE(2026,12,1),Report!$C:$C,"&lt;"&amp;DATE(2027,1,1))</f>
        <v>1677.63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1837857.88</v>
      </c>
      <c r="AB8" s="1" t="s">
        <v>99</v>
      </c>
      <c r="AC8" s="1" t="s">
        <v>3480</v>
      </c>
    </row>
    <row r="9" customFormat="false" ht="12.75" hidden="false" customHeight="true" outlineLevel="0" collapsed="false">
      <c r="A9" s="1" t="s">
        <v>3486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3482</v>
      </c>
    </row>
    <row r="10" customFormat="false" ht="12.75" hidden="false" customHeight="true" outlineLevel="0" collapsed="false">
      <c r="A10" s="1" t="s">
        <v>3480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30240.82</v>
      </c>
      <c r="K10" s="17" t="n">
        <f aca="false">SUMIFS(Report!$U:$U,Report!$Z:$Z,"Salários",Report!$AA:$AA,"SIM",Report!$C:$C,"&gt;="&amp;DATE(2026,10,1),Report!$C:$C,"&lt;"&amp;DATE(2026,11,1))</f>
        <v>24906.69</v>
      </c>
      <c r="L10" s="17" t="n">
        <f aca="false">SUMIFS(Report!$U:$U,Report!$Z:$Z,"Salários",Report!$AA:$AA,"SIM",Report!$C:$C,"&gt;="&amp;DATE(2026,11,1),Report!$C:$C,"&lt;"&amp;DATE(2026,12,1))</f>
        <v>675.61</v>
      </c>
      <c r="M10" s="17" t="n">
        <f aca="false">SUMIFS(Report!$U:$U,Report!$Z:$Z,"Salários",Report!$AA:$AA,"SIM",Report!$C:$C,"&gt;="&amp;DATE(2026,12,1),Report!$C:$C,"&lt;"&amp;DATE(2027,1,1))</f>
        <v>675.61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155344.76</v>
      </c>
      <c r="AB10" s="1" t="s">
        <v>1430</v>
      </c>
      <c r="AC10" s="1" t="s">
        <v>3482</v>
      </c>
    </row>
    <row r="11" customFormat="false" ht="12.75" hidden="false" customHeight="true" outlineLevel="0" collapsed="false">
      <c r="A11" s="1" t="s">
        <v>3487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3482</v>
      </c>
    </row>
    <row r="12" customFormat="false" ht="12.75" hidden="false" customHeight="true" outlineLevel="0" collapsed="false">
      <c r="AB12" s="1" t="s">
        <v>414</v>
      </c>
      <c r="AC12" s="1" t="s">
        <v>3482</v>
      </c>
    </row>
    <row r="13" customFormat="false" ht="12.75" hidden="false" customHeight="true" outlineLevel="0" collapsed="false">
      <c r="A13" s="1" t="s">
        <v>3488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151181.13</v>
      </c>
      <c r="K13" s="17" t="n">
        <f aca="false">SUM(K4,K5,K6,K7,K9,K10)</f>
        <v>94821.91</v>
      </c>
      <c r="L13" s="17" t="n">
        <f aca="false">SUM(L4,L5,L6,L7,L9,L10)</f>
        <v>43373.08</v>
      </c>
      <c r="M13" s="17" t="n">
        <f aca="false">SUM(M4,M5,M6,M7,M9,M10)</f>
        <v>41921.21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803141.01</v>
      </c>
      <c r="AB13" s="1" t="s">
        <v>35</v>
      </c>
      <c r="AC13" s="1" t="s">
        <v>3481</v>
      </c>
    </row>
    <row r="14" customFormat="false" ht="12.75" hidden="false" customHeight="true" outlineLevel="0" collapsed="false">
      <c r="AB14" s="1" t="s">
        <v>1490</v>
      </c>
      <c r="AC14" s="1" t="s">
        <v>3482</v>
      </c>
    </row>
    <row r="15" customFormat="false" ht="12.75" hidden="false" customHeight="true" outlineLevel="0" collapsed="false">
      <c r="AB15" s="1" t="s">
        <v>1411</v>
      </c>
      <c r="AC15" s="1" t="s">
        <v>3482</v>
      </c>
    </row>
    <row r="16" customFormat="false" ht="12.75" hidden="false" customHeight="true" outlineLevel="0" collapsed="false">
      <c r="A16" s="1" t="s">
        <v>3489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3482</v>
      </c>
    </row>
    <row r="17" customFormat="false" ht="12.75" hidden="false" customHeight="true" outlineLevel="0" collapsed="false">
      <c r="A17" s="1" t="s">
        <v>3490</v>
      </c>
      <c r="AB17" s="1" t="s">
        <v>113</v>
      </c>
      <c r="AC17" s="1" t="s">
        <v>3482</v>
      </c>
    </row>
    <row r="18" customFormat="false" ht="12.75" hidden="false" customHeight="true" outlineLevel="0" collapsed="false">
      <c r="AB18" s="1" t="s">
        <v>285</v>
      </c>
      <c r="AC18" s="1" t="s">
        <v>3482</v>
      </c>
    </row>
    <row r="19" customFormat="false" ht="12.75" hidden="false" customHeight="true" outlineLevel="0" collapsed="false">
      <c r="AB19" s="1" t="s">
        <v>115</v>
      </c>
      <c r="AC19" s="1" t="s">
        <v>3480</v>
      </c>
    </row>
    <row r="20" customFormat="false" ht="12.75" hidden="false" customHeight="true" outlineLevel="0" collapsed="false">
      <c r="AB20" s="1" t="s">
        <v>137</v>
      </c>
      <c r="AC20" s="1" t="s">
        <v>3483</v>
      </c>
    </row>
    <row r="21" customFormat="false" ht="12.75" hidden="false" customHeight="true" outlineLevel="0" collapsed="false">
      <c r="AB21" s="1" t="s">
        <v>340</v>
      </c>
      <c r="AC21" s="1" t="s">
        <v>3483</v>
      </c>
    </row>
    <row r="22" customFormat="false" ht="12.75" hidden="false" customHeight="true" outlineLevel="0" collapsed="false">
      <c r="AB22" s="1" t="s">
        <v>54</v>
      </c>
      <c r="AC22" s="1" t="s">
        <v>3482</v>
      </c>
    </row>
    <row r="23" customFormat="false" ht="12.75" hidden="false" customHeight="true" outlineLevel="0" collapsed="false">
      <c r="AB23" s="1" t="s">
        <v>936</v>
      </c>
      <c r="AC23" s="1" t="s">
        <v>3480</v>
      </c>
    </row>
    <row r="24" customFormat="false" ht="12.75" hidden="false" customHeight="true" outlineLevel="0" collapsed="false">
      <c r="AB24" s="1" t="s">
        <v>668</v>
      </c>
      <c r="AC24" s="1" t="s">
        <v>3484</v>
      </c>
    </row>
    <row r="25" customFormat="false" ht="12.75" hidden="false" customHeight="true" outlineLevel="0" collapsed="false">
      <c r="AB25" s="1" t="s">
        <v>48</v>
      </c>
      <c r="AC25" s="1" t="s">
        <v>3482</v>
      </c>
    </row>
    <row r="26" customFormat="false" ht="12.75" hidden="false" customHeight="true" outlineLevel="0" collapsed="false">
      <c r="AB26" s="1" t="s">
        <v>470</v>
      </c>
      <c r="AC26" s="1" t="s">
        <v>3482</v>
      </c>
    </row>
    <row r="27" customFormat="false" ht="12.75" hidden="false" customHeight="true" outlineLevel="0" collapsed="false">
      <c r="AB27" s="1" t="s">
        <v>1055</v>
      </c>
      <c r="AC27" s="1" t="s">
        <v>3482</v>
      </c>
    </row>
    <row r="28" customFormat="false" ht="12.75" hidden="false" customHeight="true" outlineLevel="0" collapsed="false">
      <c r="AB28" s="1" t="s">
        <v>118</v>
      </c>
      <c r="AC28" s="1" t="s">
        <v>3482</v>
      </c>
    </row>
    <row r="29" customFormat="false" ht="12.75" hidden="false" customHeight="true" outlineLevel="0" collapsed="false">
      <c r="AB29" s="1" t="s">
        <v>735</v>
      </c>
      <c r="AC29" s="1" t="s">
        <v>3484</v>
      </c>
    </row>
    <row r="30" customFormat="false" ht="12.75" hidden="false" customHeight="true" outlineLevel="0" collapsed="false">
      <c r="AB30" s="1" t="s">
        <v>2754</v>
      </c>
      <c r="AC30" s="1" t="s">
        <v>3484</v>
      </c>
    </row>
    <row r="31" customFormat="false" ht="12.75" hidden="false" customHeight="true" outlineLevel="0" collapsed="false">
      <c r="AB31" s="1" t="s">
        <v>1872</v>
      </c>
      <c r="AC31" s="1" t="s">
        <v>3482</v>
      </c>
    </row>
    <row r="32" customFormat="false" ht="12.75" hidden="false" customHeight="true" outlineLevel="0" collapsed="false">
      <c r="AB32" s="1" t="s">
        <v>670</v>
      </c>
      <c r="AC32" s="1" t="s">
        <v>3484</v>
      </c>
    </row>
    <row r="33" customFormat="false" ht="12.75" hidden="false" customHeight="true" outlineLevel="0" collapsed="false">
      <c r="AB33" s="1" t="s">
        <v>549</v>
      </c>
      <c r="AC33" s="1" t="s">
        <v>3482</v>
      </c>
    </row>
    <row r="34" customFormat="false" ht="12.75" hidden="false" customHeight="true" outlineLevel="0" collapsed="false">
      <c r="AB34" s="1" t="s">
        <v>148</v>
      </c>
      <c r="AC34" s="1" t="s">
        <v>3482</v>
      </c>
    </row>
    <row r="35" customFormat="false" ht="12.75" hidden="false" customHeight="true" outlineLevel="0" collapsed="false">
      <c r="AB35" s="1" t="s">
        <v>558</v>
      </c>
      <c r="AC35" s="1" t="s">
        <v>3484</v>
      </c>
    </row>
    <row r="36" customFormat="false" ht="12.75" hidden="false" customHeight="true" outlineLevel="0" collapsed="false">
      <c r="AB36" s="1" t="s">
        <v>964</v>
      </c>
      <c r="AC36" s="1" t="s">
        <v>3482</v>
      </c>
    </row>
    <row r="37" customFormat="false" ht="12.75" hidden="false" customHeight="true" outlineLevel="0" collapsed="false">
      <c r="AB37" s="1" t="s">
        <v>85</v>
      </c>
      <c r="AC37" s="1" t="s">
        <v>3482</v>
      </c>
    </row>
    <row r="38" customFormat="false" ht="12.75" hidden="false" customHeight="true" outlineLevel="0" collapsed="false">
      <c r="AB38" s="1" t="s">
        <v>196</v>
      </c>
      <c r="AC38" s="1" t="s">
        <v>3483</v>
      </c>
    </row>
    <row r="39" customFormat="false" ht="12.75" hidden="false" customHeight="true" outlineLevel="0" collapsed="false">
      <c r="AB39" s="1" t="s">
        <v>2803</v>
      </c>
      <c r="AC39" s="1" t="s">
        <v>3483</v>
      </c>
    </row>
    <row r="40" customFormat="false" ht="12.75" hidden="false" customHeight="true" outlineLevel="0" collapsed="false">
      <c r="AB40" s="1" t="s">
        <v>2942</v>
      </c>
      <c r="AC40" s="1" t="s">
        <v>3482</v>
      </c>
    </row>
    <row r="41" customFormat="false" ht="12.75" hidden="false" customHeight="true" outlineLevel="0" collapsed="false">
      <c r="AB41" s="1" t="s">
        <v>2270</v>
      </c>
      <c r="AC41" s="1" t="s">
        <v>3482</v>
      </c>
    </row>
    <row r="42" customFormat="false" ht="12.75" hidden="false" customHeight="true" outlineLevel="0" collapsed="false">
      <c r="AB42" s="1" t="s">
        <v>824</v>
      </c>
      <c r="AC42" s="1" t="s">
        <v>3482</v>
      </c>
    </row>
    <row r="43" customFormat="false" ht="12.75" hidden="false" customHeight="true" outlineLevel="0" collapsed="false">
      <c r="AB43" s="1" t="s">
        <v>850</v>
      </c>
      <c r="AC43" s="1" t="s">
        <v>3482</v>
      </c>
    </row>
    <row r="44" customFormat="false" ht="12.75" hidden="false" customHeight="true" outlineLevel="0" collapsed="false">
      <c r="AB44" s="1" t="s">
        <v>858</v>
      </c>
      <c r="AC44" s="1" t="s">
        <v>3482</v>
      </c>
    </row>
    <row r="45" customFormat="false" ht="12.75" hidden="false" customHeight="true" outlineLevel="0" collapsed="false">
      <c r="AB45" s="1" t="s">
        <v>1697</v>
      </c>
      <c r="AC45" s="1" t="s">
        <v>3482</v>
      </c>
    </row>
    <row r="46" customFormat="false" ht="12.75" hidden="false" customHeight="true" outlineLevel="0" collapsed="false">
      <c r="AB46" s="1" t="s">
        <v>50</v>
      </c>
      <c r="AC46" s="1" t="s">
        <v>3485</v>
      </c>
    </row>
    <row r="47" customFormat="false" ht="12.75" hidden="false" customHeight="true" outlineLevel="0" collapsed="false">
      <c r="AB47" s="1" t="s">
        <v>106</v>
      </c>
      <c r="AC47" s="1" t="s">
        <v>3482</v>
      </c>
    </row>
    <row r="48" customFormat="false" ht="12.75" hidden="false" customHeight="true" outlineLevel="0" collapsed="false">
      <c r="AB48" s="1" t="s">
        <v>301</v>
      </c>
      <c r="AC48" s="1" t="s">
        <v>3486</v>
      </c>
    </row>
    <row r="49" customFormat="false" ht="12.75" hidden="false" customHeight="true" outlineLevel="0" collapsed="false">
      <c r="AB49" s="1" t="s">
        <v>1759</v>
      </c>
      <c r="AC49" s="1" t="s">
        <v>3482</v>
      </c>
    </row>
    <row r="50" customFormat="false" ht="12.75" hidden="false" customHeight="true" outlineLevel="0" collapsed="false">
      <c r="AB50" s="1" t="s">
        <v>2113</v>
      </c>
      <c r="AC50" s="1" t="s">
        <v>3483</v>
      </c>
    </row>
    <row r="51" customFormat="false" ht="12.75" hidden="false" customHeight="true" outlineLevel="0" collapsed="false">
      <c r="AB51" s="1" t="s">
        <v>708</v>
      </c>
      <c r="AC51" s="1" t="s">
        <v>3482</v>
      </c>
    </row>
    <row r="52" customFormat="false" ht="12.75" hidden="false" customHeight="true" outlineLevel="0" collapsed="false">
      <c r="AB52" s="1" t="s">
        <v>966</v>
      </c>
      <c r="AC52" s="1" t="s">
        <v>3484</v>
      </c>
    </row>
    <row r="53" customFormat="false" ht="12.75" hidden="false" customHeight="true" outlineLevel="0" collapsed="false">
      <c r="AB53" s="1" t="s">
        <v>1585</v>
      </c>
      <c r="AC53" s="1" t="s">
        <v>3480</v>
      </c>
    </row>
    <row r="54" customFormat="false" ht="12.75" hidden="false" customHeight="true" outlineLevel="0" collapsed="false">
      <c r="AB54" s="1" t="s">
        <v>247</v>
      </c>
      <c r="AC54" s="1" t="s">
        <v>3480</v>
      </c>
    </row>
    <row r="55" customFormat="false" ht="12.75" hidden="false" customHeight="true" outlineLevel="0" collapsed="false">
      <c r="AB55" s="1" t="s">
        <v>271</v>
      </c>
      <c r="AC55" s="1" t="s">
        <v>3482</v>
      </c>
    </row>
    <row r="56" customFormat="false" ht="12.75" hidden="false" customHeight="true" outlineLevel="0" collapsed="false">
      <c r="AB56" s="1" t="s">
        <v>3491</v>
      </c>
      <c r="AC56" s="1" t="s">
        <v>3482</v>
      </c>
    </row>
    <row r="57" customFormat="false" ht="12.75" hidden="false" customHeight="true" outlineLevel="0" collapsed="false">
      <c r="AB57" s="1" t="s">
        <v>730</v>
      </c>
      <c r="AC57" s="1" t="s">
        <v>3484</v>
      </c>
    </row>
    <row r="58" customFormat="false" ht="12.75" hidden="false" customHeight="true" outlineLevel="0" collapsed="false">
      <c r="AB58" s="1" t="s">
        <v>61</v>
      </c>
      <c r="AC58" s="1" t="s">
        <v>3482</v>
      </c>
    </row>
    <row r="59" customFormat="false" ht="12.75" hidden="false" customHeight="true" outlineLevel="0" collapsed="false">
      <c r="AB59" s="1" t="s">
        <v>619</v>
      </c>
      <c r="AC59" s="1" t="s">
        <v>3482</v>
      </c>
    </row>
    <row r="60" customFormat="false" ht="12.75" hidden="false" customHeight="true" outlineLevel="0" collapsed="false">
      <c r="AB60" s="1" t="s">
        <v>572</v>
      </c>
      <c r="AC60" s="1" t="s">
        <v>3482</v>
      </c>
    </row>
    <row r="61" customFormat="false" ht="12.75" hidden="false" customHeight="true" outlineLevel="0" collapsed="false">
      <c r="AB61" s="1" t="s">
        <v>1461</v>
      </c>
      <c r="AC61" s="1" t="s">
        <v>3482</v>
      </c>
    </row>
    <row r="62" customFormat="false" ht="12.75" hidden="false" customHeight="true" outlineLevel="0" collapsed="false">
      <c r="AB62" s="1" t="s">
        <v>1513</v>
      </c>
      <c r="AC62" s="1" t="s">
        <v>3480</v>
      </c>
    </row>
    <row r="63" customFormat="false" ht="12.75" hidden="false" customHeight="true" outlineLevel="0" collapsed="false">
      <c r="AB63" s="1" t="s">
        <v>42</v>
      </c>
      <c r="AC63" s="1" t="s">
        <v>3480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9" t="s">
        <v>3492</v>
      </c>
      <c r="B1" s="29" t="s">
        <v>3478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31" t="s">
        <v>3452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250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580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339.08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2556.64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6028</v>
      </c>
      <c r="L4" s="17" t="n">
        <f aca="false">SUMIFS(Report!$U:$U,Report!$T:$T,$A4,Report!$C:$C,"&gt;="&amp;DATE(2026,10,1),Report!$C:$C,"&lt;"&amp;DATE(2026,11,1))</f>
        <v>4957.5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31589.5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454.83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1970.93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987.46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1551.52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1200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5380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3703.73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26173.11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2231.72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14244.96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3657.53</v>
      </c>
      <c r="L16" s="17" t="n">
        <f aca="false">SUMIFS(Report!$U:$U,Report!$T:$T,$A16,Report!$C:$C,"&gt;="&amp;DATE(2026,10,1),Report!$C:$C,"&lt;"&amp;DATE(2026,11,1))</f>
        <v>1562.7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23270.94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3520</v>
      </c>
      <c r="L18" s="17" t="n">
        <f aca="false">SUMIFS(Report!$U:$U,Report!$T:$T,$A18,Report!$C:$C,"&gt;="&amp;DATE(2026,10,1),Report!$C:$C,"&lt;"&amp;DATE(2026,11,1))</f>
        <v>510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21575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11973.28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95311.76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4170.42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35353.95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2349.46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10787.07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14424.9</v>
      </c>
      <c r="L24" s="17" t="n">
        <f aca="false">SUMIFS(Report!$U:$U,Report!$T:$T,$A24,Report!$C:$C,"&gt;="&amp;DATE(2026,10,1),Report!$C:$C,"&lt;"&amp;DATE(2026,11,1))</f>
        <v>1632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62375.45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2431.5</v>
      </c>
      <c r="N25" s="17" t="n">
        <f aca="false">SUMIFS(Report!$U:$U,Report!$T:$T,$A25,Report!$C:$C,"&gt;="&amp;DATE(2026,12,1),Report!$C:$C,"&lt;"&amp;DATE(2027,1,1))</f>
        <v>2431.5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17020.5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2280</v>
      </c>
      <c r="L27" s="17" t="n">
        <f aca="false">SUMIFS(Report!$U:$U,Report!$T:$T,$A27,Report!$C:$C,"&gt;="&amp;DATE(2026,10,1),Report!$C:$C,"&lt;"&amp;DATE(2026,11,1))</f>
        <v>210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9050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8814.31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17415.31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246.34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8713.02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364096.26</v>
      </c>
      <c r="L45" s="17" t="n">
        <f aca="false">SUMIFS(Report!$U:$U,Report!$T:$T,$A45,Report!$C:$C,"&gt;="&amp;DATE(2026,10,1),Report!$C:$C,"&lt;"&amp;DATE(2026,11,1))</f>
        <v>215087.86</v>
      </c>
      <c r="M45" s="17" t="n">
        <f aca="false">SUMIFS(Report!$U:$U,Report!$T:$T,$A45,Report!$C:$C,"&gt;="&amp;DATE(2026,11,1),Report!$C:$C,"&lt;"&amp;DATE(2026,12,1))</f>
        <v>7644.11</v>
      </c>
      <c r="N45" s="17" t="n">
        <f aca="false">SUMIFS(Report!$U:$U,Report!$T:$T,$A45,Report!$C:$C,"&gt;="&amp;DATE(2026,12,1),Report!$C:$C,"&lt;"&amp;DATE(2027,1,1))</f>
        <v>1677.63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1837857.88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199</v>
      </c>
      <c r="M49" s="17" t="n">
        <f aca="false">SUMIFS(Report!$U:$U,Report!$T:$T,$A49,Report!$C:$C,"&gt;="&amp;DATE(2026,11,1),Report!$C:$C,"&lt;"&amp;DATE(2026,12,1))</f>
        <v>122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1169.24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22796.69</v>
      </c>
      <c r="M52" s="17" t="n">
        <f aca="false">SUMIFS(Report!$U:$U,Report!$T:$T,$A52,Report!$C:$C,"&gt;="&amp;DATE(2026,11,1),Report!$C:$C,"&lt;"&amp;DATE(2026,12,1))</f>
        <v>675.61</v>
      </c>
      <c r="N52" s="17" t="n">
        <f aca="false">SUMIFS(Report!$U:$U,Report!$T:$T,$A52,Report!$C:$C,"&gt;="&amp;DATE(2026,12,1),Report!$C:$C,"&lt;"&amp;DATE(2027,1,1))</f>
        <v>675.61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109387.59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1730</v>
      </c>
      <c r="L60" s="17" t="n">
        <f aca="false">SUMIFS(Report!$U:$U,Report!$T:$T,$A60,Report!$C:$C,"&gt;="&amp;DATE(2026,10,1),Report!$C:$C,"&lt;"&amp;DATE(2026,11,1))</f>
        <v>1350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9010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2" t="s">
        <v>3493</v>
      </c>
      <c r="B1" s="33" t="n">
        <f aca="false">SUMIFS(Report!$U:$U,Report!$T:$T,"&lt;&gt;"&amp;"MERCADORIAS P/REVENDA",Report!$AA:$AA,"SIM",Report!$C:$C,"&gt;="&amp;DATE(2026,1,1),Report!$C:$C,"&lt;="&amp;DATE(2027,12,31))</f>
        <v>803141.01</v>
      </c>
      <c r="C1" s="33" t="n">
        <f aca="false">SUMIFS(Report!$U:$U,Report!$T:$T,"MERCADORIAS P/REVENDA",Report!$AA:$AA,"SIM",Report!$C:$C,"&gt;="&amp;DATE(2026,1,1),Report!$C:$C,"&lt;="&amp;DATE(2027,12,31))</f>
        <v>1837857.88</v>
      </c>
      <c r="D1" s="34" t="s">
        <v>3494</v>
      </c>
      <c r="E1" s="33" t="n">
        <f aca="false">SUMIFS(Report!$U:$U,Report!$AA:$AA,"NAO",Report!$C:$C,"&gt;="&amp;DATE(2026,1,1),Report!$C:$C,"&lt;="&amp;DATE(2027,12,31))</f>
        <v>725000</v>
      </c>
      <c r="F1" s="33" t="n">
        <f aca="false">B1+C1</f>
        <v>2640998.89</v>
      </c>
      <c r="I1" s="17"/>
    </row>
    <row r="2" customFormat="false" ht="12.75" hidden="false" customHeight="true" outlineLevel="0" collapsed="false">
      <c r="A2" s="18" t="s">
        <v>3495</v>
      </c>
      <c r="B2" s="20" t="s">
        <v>3450</v>
      </c>
      <c r="C2" s="20" t="s">
        <v>3451</v>
      </c>
      <c r="D2" s="34" t="s">
        <v>3496</v>
      </c>
      <c r="E2" s="33" t="n">
        <f aca="false">F1+E1</f>
        <v>3365998.89</v>
      </c>
      <c r="F2" s="20" t="s">
        <v>3497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3498</v>
      </c>
      <c r="B8" s="27" t="n">
        <f aca="false">SUM(B3:B7)</f>
        <v>0</v>
      </c>
      <c r="C8" s="27" t="n">
        <f aca="false">SUM(C3:C7)</f>
        <v>0</v>
      </c>
      <c r="D8" s="39"/>
      <c r="E8" s="39"/>
      <c r="F8" s="27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3499</v>
      </c>
      <c r="B16" s="27" t="n">
        <f aca="false">SUM(B9:B15)</f>
        <v>0</v>
      </c>
      <c r="C16" s="27" t="n">
        <f aca="false">SUM(C9:C15)</f>
        <v>0</v>
      </c>
      <c r="D16" s="39"/>
      <c r="E16" s="39"/>
      <c r="F16" s="27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3500</v>
      </c>
      <c r="B24" s="27" t="n">
        <f aca="false">SUM(B17:B23)</f>
        <v>0</v>
      </c>
      <c r="C24" s="27" t="n">
        <f aca="false">SUM(C17:C23)</f>
        <v>0</v>
      </c>
      <c r="D24" s="39"/>
      <c r="E24" s="39"/>
      <c r="F24" s="27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3501</v>
      </c>
      <c r="B32" s="27" t="n">
        <f aca="false">SUM(B25:B31)</f>
        <v>0</v>
      </c>
      <c r="C32" s="27" t="n">
        <f aca="false">SUM(C25:C31)</f>
        <v>0</v>
      </c>
      <c r="D32" s="39"/>
      <c r="E32" s="39"/>
      <c r="F32" s="27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3502</v>
      </c>
      <c r="B40" s="27" t="n">
        <f aca="false">SUM(B33:B39)</f>
        <v>0</v>
      </c>
      <c r="C40" s="27" t="n">
        <f aca="false">SUM(C33:C39)</f>
        <v>0</v>
      </c>
      <c r="D40" s="39"/>
      <c r="E40" s="39"/>
      <c r="F40" s="27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3503</v>
      </c>
      <c r="B48" s="27" t="n">
        <f aca="false">SUM(B41:B47)</f>
        <v>0</v>
      </c>
      <c r="C48" s="27" t="n">
        <f aca="false">SUM(C41:C47)</f>
        <v>0</v>
      </c>
      <c r="D48" s="39"/>
      <c r="E48" s="39"/>
      <c r="F48" s="27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3504</v>
      </c>
      <c r="B56" s="27" t="n">
        <f aca="false">SUM(B49:B55)</f>
        <v>0</v>
      </c>
      <c r="C56" s="27" t="n">
        <f aca="false">SUM(C49:C55)</f>
        <v>0</v>
      </c>
      <c r="D56" s="39"/>
      <c r="E56" s="39"/>
      <c r="F56" s="27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3505</v>
      </c>
      <c r="B64" s="27" t="n">
        <f aca="false">SUM(B57:B63)</f>
        <v>0</v>
      </c>
      <c r="C64" s="27" t="n">
        <f aca="false">SUM(C57:C63)</f>
        <v>0</v>
      </c>
      <c r="D64" s="39"/>
      <c r="E64" s="39"/>
      <c r="F64" s="27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3506</v>
      </c>
      <c r="B72" s="27" t="n">
        <f aca="false">SUM(B65:B71)</f>
        <v>0</v>
      </c>
      <c r="C72" s="27" t="n">
        <f aca="false">SUM(C65:C71)</f>
        <v>0</v>
      </c>
      <c r="D72" s="39"/>
      <c r="E72" s="39"/>
      <c r="F72" s="27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3507</v>
      </c>
      <c r="B80" s="27" t="n">
        <f aca="false">SUM(B73:B79)</f>
        <v>0</v>
      </c>
      <c r="C80" s="27" t="n">
        <f aca="false">SUM(C73:C79)</f>
        <v>0</v>
      </c>
      <c r="D80" s="39"/>
      <c r="E80" s="39"/>
      <c r="F80" s="27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3508</v>
      </c>
      <c r="B88" s="27" t="n">
        <f aca="false">SUM(B81:B87)</f>
        <v>0</v>
      </c>
      <c r="C88" s="27" t="n">
        <f aca="false">SUM(C81:C87)</f>
        <v>0</v>
      </c>
      <c r="D88" s="39"/>
      <c r="E88" s="39"/>
      <c r="F88" s="27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3509</v>
      </c>
      <c r="B96" s="27" t="n">
        <f aca="false">SUM(B89:B95)</f>
        <v>0</v>
      </c>
      <c r="C96" s="27" t="n">
        <f aca="false">SUM(C89:C95)</f>
        <v>0</v>
      </c>
      <c r="D96" s="39"/>
      <c r="E96" s="39"/>
      <c r="F96" s="27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3510</v>
      </c>
      <c r="B104" s="27" t="n">
        <f aca="false">SUM(B97:B103)</f>
        <v>0</v>
      </c>
      <c r="C104" s="27" t="n">
        <f aca="false">SUM(C97:C103)</f>
        <v>0</v>
      </c>
      <c r="D104" s="39"/>
      <c r="E104" s="39"/>
      <c r="F104" s="27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3511</v>
      </c>
      <c r="B112" s="27" t="n">
        <f aca="false">SUM(B105:B111)</f>
        <v>0</v>
      </c>
      <c r="C112" s="27" t="n">
        <f aca="false">SUM(C105:C111)</f>
        <v>0</v>
      </c>
      <c r="D112" s="39"/>
      <c r="E112" s="39"/>
      <c r="F112" s="27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3512</v>
      </c>
      <c r="B120" s="27" t="n">
        <f aca="false">SUM(B113:B119)</f>
        <v>0</v>
      </c>
      <c r="C120" s="27" t="n">
        <f aca="false">SUM(C113:C119)</f>
        <v>0</v>
      </c>
      <c r="D120" s="39"/>
      <c r="E120" s="39"/>
      <c r="F120" s="27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3513</v>
      </c>
      <c r="B128" s="27" t="n">
        <f aca="false">SUM(B121:B127)</f>
        <v>0</v>
      </c>
      <c r="C128" s="27" t="n">
        <f aca="false">SUM(C121:C127)</f>
        <v>0</v>
      </c>
      <c r="D128" s="39"/>
      <c r="E128" s="39"/>
      <c r="F128" s="27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3514</v>
      </c>
      <c r="B136" s="27" t="n">
        <f aca="false">SUM(B129:B135)</f>
        <v>0</v>
      </c>
      <c r="C136" s="27" t="n">
        <f aca="false">SUM(C129:C135)</f>
        <v>0</v>
      </c>
      <c r="D136" s="39"/>
      <c r="E136" s="39"/>
      <c r="F136" s="27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3515</v>
      </c>
      <c r="B144" s="27" t="n">
        <f aca="false">SUM(B137:B143)</f>
        <v>0</v>
      </c>
      <c r="C144" s="27" t="n">
        <f aca="false">SUM(C137:C143)</f>
        <v>0</v>
      </c>
      <c r="D144" s="39"/>
      <c r="E144" s="39"/>
      <c r="F144" s="27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3516</v>
      </c>
      <c r="B152" s="27" t="n">
        <f aca="false">SUM(B145:B151)</f>
        <v>0</v>
      </c>
      <c r="C152" s="27" t="n">
        <f aca="false">SUM(C145:C151)</f>
        <v>0</v>
      </c>
      <c r="D152" s="39"/>
      <c r="E152" s="39"/>
      <c r="F152" s="27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3517</v>
      </c>
      <c r="B160" s="27" t="n">
        <f aca="false">SUM(B153:B159)</f>
        <v>0</v>
      </c>
      <c r="C160" s="27" t="n">
        <f aca="false">SUM(C153:C159)</f>
        <v>0</v>
      </c>
      <c r="D160" s="39"/>
      <c r="E160" s="39"/>
      <c r="F160" s="27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3518</v>
      </c>
      <c r="B168" s="27" t="n">
        <f aca="false">SUM(B161:B167)</f>
        <v>0</v>
      </c>
      <c r="C168" s="27" t="n">
        <f aca="false">SUM(C161:C167)</f>
        <v>0</v>
      </c>
      <c r="D168" s="39"/>
      <c r="E168" s="39"/>
      <c r="F168" s="27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14170.8</v>
      </c>
      <c r="C175" s="36" t="n">
        <f aca="false">SUMIFS(Report!$U:$U,Report!$T:$T,"MERCADORIAS P/REVENDA",Report!$AA:$AA,"SIM",Report!$C:$C,A175)</f>
        <v>18056.61</v>
      </c>
      <c r="D175" s="37"/>
      <c r="E175" s="37"/>
      <c r="F175" s="36" t="n">
        <f aca="false">B175+C175</f>
        <v>32227.41</v>
      </c>
    </row>
    <row r="176" customFormat="false" ht="12.75" hidden="false" customHeight="true" outlineLevel="0" collapsed="false">
      <c r="A176" s="38" t="s">
        <v>3519</v>
      </c>
      <c r="B176" s="27" t="n">
        <f aca="false">SUM(B169:B175)</f>
        <v>14170.8</v>
      </c>
      <c r="C176" s="27" t="n">
        <f aca="false">SUM(C169:C175)</f>
        <v>18056.61</v>
      </c>
      <c r="D176" s="39"/>
      <c r="E176" s="39"/>
      <c r="F176" s="27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2095.94</v>
      </c>
      <c r="C181" s="36" t="n">
        <f aca="false">SUMIFS(Report!$U:$U,Report!$T:$T,"MERCADORIAS P/REVENDA",Report!$AA:$AA,"SIM",Report!$C:$C,A181)</f>
        <v>20508.81</v>
      </c>
      <c r="D181" s="37"/>
      <c r="E181" s="37"/>
      <c r="F181" s="36" t="n">
        <f aca="false">B181+C181</f>
        <v>22604.75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302</v>
      </c>
      <c r="C182" s="36" t="n">
        <f aca="false">SUMIFS(Report!$U:$U,Report!$T:$T,"MERCADORIAS P/REVENDA",Report!$AA:$AA,"SIM",Report!$C:$C,A182)</f>
        <v>5988.19</v>
      </c>
      <c r="D182" s="37"/>
      <c r="E182" s="37"/>
      <c r="F182" s="36" t="n">
        <f aca="false">B182+C182</f>
        <v>6290.19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1442.17</v>
      </c>
      <c r="C183" s="36" t="n">
        <f aca="false">SUMIFS(Report!$U:$U,Report!$T:$T,"MERCADORIAS P/REVENDA",Report!$AA:$AA,"SIM",Report!$C:$C,A183)</f>
        <v>24883.04</v>
      </c>
      <c r="D183" s="37"/>
      <c r="E183" s="37"/>
      <c r="F183" s="36" t="n">
        <f aca="false">B183+C183</f>
        <v>26325.21</v>
      </c>
    </row>
    <row r="184" customFormat="false" ht="12.75" hidden="false" customHeight="true" outlineLevel="0" collapsed="false">
      <c r="A184" s="38" t="s">
        <v>3520</v>
      </c>
      <c r="B184" s="27" t="n">
        <f aca="false">SUM(B177:B183)</f>
        <v>41141.78</v>
      </c>
      <c r="C184" s="27" t="n">
        <f aca="false">SUM(C177:C183)</f>
        <v>95248.21</v>
      </c>
      <c r="D184" s="39"/>
      <c r="E184" s="39"/>
      <c r="F184" s="27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695</v>
      </c>
      <c r="C189" s="36" t="n">
        <f aca="false">SUMIFS(Report!$U:$U,Report!$T:$T,"MERCADORIAS P/REVENDA",Report!$AA:$AA,"SIM",Report!$C:$C,A189)</f>
        <v>37562.11</v>
      </c>
      <c r="D189" s="37"/>
      <c r="E189" s="37"/>
      <c r="F189" s="36" t="n">
        <f aca="false">B189+C189</f>
        <v>38257.11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825.5</v>
      </c>
      <c r="C190" s="36" t="n">
        <f aca="false">SUMIFS(Report!$U:$U,Report!$T:$T,"MERCADORIAS P/REVENDA",Report!$AA:$AA,"SIM",Report!$C:$C,A190)</f>
        <v>1503.2</v>
      </c>
      <c r="D190" s="37"/>
      <c r="E190" s="37"/>
      <c r="F190" s="36" t="n">
        <f aca="false">B190+C190</f>
        <v>2328.7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5632.96</v>
      </c>
      <c r="C191" s="36" t="n">
        <f aca="false">SUMIFS(Report!$U:$U,Report!$T:$T,"MERCADORIAS P/REVENDA",Report!$AA:$AA,"SIM",Report!$C:$C,A191)</f>
        <v>11564.63</v>
      </c>
      <c r="D191" s="37"/>
      <c r="E191" s="37"/>
      <c r="F191" s="36" t="n">
        <f aca="false">B191+C191</f>
        <v>17197.59</v>
      </c>
    </row>
    <row r="192" customFormat="false" ht="12.75" hidden="false" customHeight="true" outlineLevel="0" collapsed="false">
      <c r="A192" s="38" t="s">
        <v>3521</v>
      </c>
      <c r="B192" s="27" t="n">
        <f aca="false">SUM(B185:B191)</f>
        <v>31897.49</v>
      </c>
      <c r="C192" s="27" t="n">
        <f aca="false">SUM(C185:C191)</f>
        <v>92242.11</v>
      </c>
      <c r="D192" s="39"/>
      <c r="E192" s="39"/>
      <c r="F192" s="27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2658.49</v>
      </c>
      <c r="C197" s="36" t="n">
        <f aca="false">SUMIFS(Report!$U:$U,Report!$T:$T,"MERCADORIAS P/REVENDA",Report!$AA:$AA,"SIM",Report!$C:$C,A197)</f>
        <v>36619.79</v>
      </c>
      <c r="D197" s="37"/>
      <c r="E197" s="37"/>
      <c r="F197" s="36" t="n">
        <f aca="false">B197+C197</f>
        <v>39278.28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465</v>
      </c>
      <c r="C198" s="36" t="n">
        <f aca="false">SUMIFS(Report!$U:$U,Report!$T:$T,"MERCADORIAS P/REVENDA",Report!$AA:$AA,"SIM",Report!$C:$C,A198)</f>
        <v>4748.8</v>
      </c>
      <c r="D198" s="37"/>
      <c r="E198" s="37"/>
      <c r="F198" s="36" t="n">
        <f aca="false">B198+C198</f>
        <v>5213.8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14280.28</v>
      </c>
      <c r="C199" s="36" t="n">
        <f aca="false">SUMIFS(Report!$U:$U,Report!$T:$T,"MERCADORIAS P/REVENDA",Report!$AA:$AA,"SIM",Report!$C:$C,A199)</f>
        <v>12600.66</v>
      </c>
      <c r="D199" s="37"/>
      <c r="E199" s="37"/>
      <c r="F199" s="36" t="n">
        <f aca="false">B199+C199</f>
        <v>26880.94</v>
      </c>
    </row>
    <row r="200" customFormat="false" ht="12.75" hidden="false" customHeight="true" outlineLevel="0" collapsed="false">
      <c r="A200" s="38" t="s">
        <v>3522</v>
      </c>
      <c r="B200" s="27" t="n">
        <f aca="false">SUM(B193:B199)</f>
        <v>33788.01</v>
      </c>
      <c r="C200" s="27" t="n">
        <f aca="false">SUM(C193:C199)</f>
        <v>105040.49</v>
      </c>
      <c r="D200" s="39"/>
      <c r="E200" s="39"/>
      <c r="F200" s="27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1516.15</v>
      </c>
      <c r="C205" s="36" t="n">
        <f aca="false">SUMIFS(Report!$U:$U,Report!$T:$T,"MERCADORIAS P/REVENDA",Report!$AA:$AA,"SIM",Report!$C:$C,A205)</f>
        <v>43869.69</v>
      </c>
      <c r="D205" s="37"/>
      <c r="E205" s="37"/>
      <c r="F205" s="36" t="n">
        <f aca="false">B205+C205</f>
        <v>45385.84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487</v>
      </c>
      <c r="C206" s="36" t="n">
        <f aca="false">SUMIFS(Report!$U:$U,Report!$T:$T,"MERCADORIAS P/REVENDA",Report!$AA:$AA,"SIM",Report!$C:$C,A206)</f>
        <v>0</v>
      </c>
      <c r="D206" s="37"/>
      <c r="E206" s="37"/>
      <c r="F206" s="36" t="n">
        <f aca="false">B206+C206</f>
        <v>487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5550.81</v>
      </c>
      <c r="C207" s="36" t="n">
        <f aca="false">SUMIFS(Report!$U:$U,Report!$T:$T,"MERCADORIAS P/REVENDA",Report!$AA:$AA,"SIM",Report!$C:$C,A207)</f>
        <v>7710.64</v>
      </c>
      <c r="D207" s="37"/>
      <c r="E207" s="37"/>
      <c r="F207" s="36" t="n">
        <f aca="false">B207+C207</f>
        <v>13261.45</v>
      </c>
    </row>
    <row r="208" customFormat="false" ht="12.75" hidden="false" customHeight="true" outlineLevel="0" collapsed="false">
      <c r="A208" s="38" t="s">
        <v>3523</v>
      </c>
      <c r="B208" s="27" t="n">
        <f aca="false">SUM(B201:B207)</f>
        <v>19866.67</v>
      </c>
      <c r="C208" s="27" t="n">
        <f aca="false">SUM(C201:C207)</f>
        <v>107752.07</v>
      </c>
      <c r="D208" s="39"/>
      <c r="E208" s="39"/>
      <c r="F208" s="27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2527.8</v>
      </c>
      <c r="C213" s="36" t="n">
        <f aca="false">SUMIFS(Report!$U:$U,Report!$T:$T,"MERCADORIAS P/REVENDA",Report!$AA:$AA,"SIM",Report!$C:$C,A213)</f>
        <v>25036.54</v>
      </c>
      <c r="D213" s="37"/>
      <c r="E213" s="37"/>
      <c r="F213" s="36" t="n">
        <f aca="false">B213+C213</f>
        <v>27564.34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517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517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34085.51</v>
      </c>
      <c r="C215" s="36" t="n">
        <f aca="false">SUMIFS(Report!$U:$U,Report!$T:$T,"MERCADORIAS P/REVENDA",Report!$AA:$AA,"SIM",Report!$C:$C,A215)</f>
        <v>3020.73</v>
      </c>
      <c r="D215" s="37"/>
      <c r="E215" s="37"/>
      <c r="F215" s="36" t="n">
        <f aca="false">B215+C215</f>
        <v>37106.24</v>
      </c>
    </row>
    <row r="216" customFormat="false" ht="12.75" hidden="false" customHeight="true" outlineLevel="0" collapsed="false">
      <c r="A216" s="38" t="s">
        <v>3524</v>
      </c>
      <c r="B216" s="27" t="n">
        <f aca="false">SUM(B209:B215)</f>
        <v>61618.58</v>
      </c>
      <c r="C216" s="27" t="n">
        <f aca="false">SUM(C209:C215)</f>
        <v>82239.28</v>
      </c>
      <c r="D216" s="39"/>
      <c r="E216" s="39"/>
      <c r="F216" s="27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7945.62</v>
      </c>
      <c r="C221" s="36" t="n">
        <f aca="false">SUMIFS(Report!$U:$U,Report!$T:$T,"MERCADORIAS P/REVENDA",Report!$AA:$AA,"SIM",Report!$C:$C,A221)</f>
        <v>16345.65</v>
      </c>
      <c r="D221" s="37"/>
      <c r="E221" s="37"/>
      <c r="F221" s="36" t="n">
        <f aca="false">B221+C221</f>
        <v>24291.27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534</v>
      </c>
      <c r="C222" s="36" t="n">
        <f aca="false">SUMIFS(Report!$U:$U,Report!$T:$T,"MERCADORIAS P/REVENDA",Report!$AA:$AA,"SIM",Report!$C:$C,A222)</f>
        <v>0</v>
      </c>
      <c r="D222" s="37"/>
      <c r="E222" s="37"/>
      <c r="F222" s="36" t="n">
        <f aca="false">B222+C222</f>
        <v>534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9131.28</v>
      </c>
      <c r="C223" s="36" t="n">
        <f aca="false">SUMIFS(Report!$U:$U,Report!$T:$T,"MERCADORIAS P/REVENDA",Report!$AA:$AA,"SIM",Report!$C:$C,A223)</f>
        <v>1061.17</v>
      </c>
      <c r="D223" s="37"/>
      <c r="E223" s="37"/>
      <c r="F223" s="36" t="n">
        <f aca="false">B223+C223</f>
        <v>10192.45</v>
      </c>
    </row>
    <row r="224" customFormat="false" ht="12.75" hidden="false" customHeight="true" outlineLevel="0" collapsed="false">
      <c r="A224" s="38" t="s">
        <v>3525</v>
      </c>
      <c r="B224" s="27" t="n">
        <f aca="false">SUM(B217:B223)</f>
        <v>24047.33</v>
      </c>
      <c r="C224" s="27" t="n">
        <f aca="false">SUM(C217:C223)</f>
        <v>91627.04</v>
      </c>
      <c r="D224" s="39"/>
      <c r="E224" s="39"/>
      <c r="F224" s="27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3810.79</v>
      </c>
      <c r="C229" s="36" t="n">
        <f aca="false">SUMIFS(Report!$U:$U,Report!$T:$T,"MERCADORIAS P/REVENDA",Report!$AA:$AA,"SIM",Report!$C:$C,A229)</f>
        <v>7148.08</v>
      </c>
      <c r="D229" s="37"/>
      <c r="E229" s="37"/>
      <c r="F229" s="36" t="n">
        <f aca="false">B229+C229</f>
        <v>10958.87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745</v>
      </c>
      <c r="C230" s="36" t="n">
        <f aca="false">SUMIFS(Report!$U:$U,Report!$T:$T,"MERCADORIAS P/REVENDA",Report!$AA:$AA,"SIM",Report!$C:$C,A230)</f>
        <v>3841.24</v>
      </c>
      <c r="D230" s="37"/>
      <c r="E230" s="37"/>
      <c r="F230" s="36" t="n">
        <f aca="false">B230+C230</f>
        <v>4586.24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17224.57</v>
      </c>
      <c r="C231" s="36" t="n">
        <f aca="false">SUMIFS(Report!$U:$U,Report!$T:$T,"MERCADORIAS P/REVENDA",Report!$AA:$AA,"SIM",Report!$C:$C,A231)</f>
        <v>5093.38</v>
      </c>
      <c r="D231" s="37"/>
      <c r="E231" s="37"/>
      <c r="F231" s="36" t="n">
        <f aca="false">B231+C231</f>
        <v>22317.95</v>
      </c>
    </row>
    <row r="232" customFormat="false" ht="12.75" hidden="false" customHeight="true" outlineLevel="0" collapsed="false">
      <c r="A232" s="38" t="s">
        <v>3526</v>
      </c>
      <c r="B232" s="27" t="n">
        <f aca="false">SUM(B225:B231)</f>
        <v>60084.54</v>
      </c>
      <c r="C232" s="27" t="n">
        <f aca="false">SUM(C225:C231)</f>
        <v>158950.85</v>
      </c>
      <c r="D232" s="39"/>
      <c r="E232" s="39"/>
      <c r="F232" s="27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2553.93</v>
      </c>
      <c r="C237" s="36" t="n">
        <f aca="false">SUMIFS(Report!$U:$U,Report!$T:$T,"MERCADORIAS P/REVENDA",Report!$AA:$AA,"SIM",Report!$C:$C,A237)</f>
        <v>5996.37</v>
      </c>
      <c r="D237" s="37"/>
      <c r="E237" s="37"/>
      <c r="F237" s="36" t="n">
        <f aca="false">B237+C237</f>
        <v>8550.3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845.9</v>
      </c>
      <c r="C238" s="36" t="n">
        <f aca="false">SUMIFS(Report!$U:$U,Report!$T:$T,"MERCADORIAS P/REVENDA",Report!$AA:$AA,"SIM",Report!$C:$C,A238)</f>
        <v>280</v>
      </c>
      <c r="D238" s="37"/>
      <c r="E238" s="37"/>
      <c r="F238" s="36" t="n">
        <f aca="false">B238+C238</f>
        <v>1125.9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13602.57</v>
      </c>
      <c r="C239" s="36" t="n">
        <f aca="false">SUMIFS(Report!$U:$U,Report!$T:$T,"MERCADORIAS P/REVENDA",Report!$AA:$AA,"SIM",Report!$C:$C,A239)</f>
        <v>16554.98</v>
      </c>
      <c r="D239" s="37"/>
      <c r="E239" s="37"/>
      <c r="F239" s="36" t="n">
        <f aca="false">B239+C239</f>
        <v>30157.55</v>
      </c>
    </row>
    <row r="240" customFormat="false" ht="12.75" hidden="false" customHeight="true" outlineLevel="0" collapsed="false">
      <c r="A240" s="38" t="s">
        <v>3527</v>
      </c>
      <c r="B240" s="27" t="n">
        <f aca="false">SUM(B233:B239)</f>
        <v>34398.91</v>
      </c>
      <c r="C240" s="27" t="n">
        <f aca="false">SUM(C233:C239)</f>
        <v>76386.68</v>
      </c>
      <c r="D240" s="39"/>
      <c r="E240" s="39"/>
      <c r="F240" s="27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3580.74</v>
      </c>
      <c r="C245" s="36" t="n">
        <f aca="false">SUMIFS(Report!$U:$U,Report!$T:$T,"MERCADORIAS P/REVENDA",Report!$AA:$AA,"SIM",Report!$C:$C,A245)</f>
        <v>10665.19</v>
      </c>
      <c r="D245" s="37"/>
      <c r="E245" s="37"/>
      <c r="F245" s="36" t="n">
        <f aca="false">B245+C245</f>
        <v>14245.93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4965.71</v>
      </c>
      <c r="C246" s="36" t="n">
        <f aca="false">SUMIFS(Report!$U:$U,Report!$T:$T,"MERCADORIAS P/REVENDA",Report!$AA:$AA,"SIM",Report!$C:$C,A246)</f>
        <v>836.5</v>
      </c>
      <c r="D246" s="37"/>
      <c r="E246" s="37"/>
      <c r="F246" s="36" t="n">
        <f aca="false">B246+C246</f>
        <v>5802.21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12843.74</v>
      </c>
      <c r="C247" s="36" t="n">
        <f aca="false">SUMIFS(Report!$U:$U,Report!$T:$T,"MERCADORIAS P/REVENDA",Report!$AA:$AA,"SIM",Report!$C:$C,A247)</f>
        <v>15203.71</v>
      </c>
      <c r="D247" s="37"/>
      <c r="E247" s="37"/>
      <c r="F247" s="36" t="n">
        <f aca="false">B247+C247</f>
        <v>28047.45</v>
      </c>
    </row>
    <row r="248" customFormat="false" ht="12.75" hidden="false" customHeight="true" outlineLevel="0" collapsed="false">
      <c r="A248" s="38" t="s">
        <v>3528</v>
      </c>
      <c r="B248" s="27" t="n">
        <f aca="false">SUM(B241:B247)</f>
        <v>31676.92</v>
      </c>
      <c r="C248" s="27" t="n">
        <f aca="false">SUM(C241:C247)</f>
        <v>82794.78</v>
      </c>
      <c r="D248" s="39"/>
      <c r="E248" s="39"/>
      <c r="F248" s="27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1277</v>
      </c>
      <c r="C253" s="36" t="n">
        <f aca="false">SUMIFS(Report!$U:$U,Report!$T:$T,"MERCADORIAS P/REVENDA",Report!$AA:$AA,"SIM",Report!$C:$C,A253)</f>
        <v>9648.58</v>
      </c>
      <c r="D253" s="37"/>
      <c r="E253" s="37"/>
      <c r="F253" s="36" t="n">
        <f aca="false">B253+C253</f>
        <v>10925.58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574</v>
      </c>
      <c r="C254" s="36" t="n">
        <f aca="false">SUMIFS(Report!$U:$U,Report!$T:$T,"MERCADORIAS P/REVENDA",Report!$AA:$AA,"SIM",Report!$C:$C,A254)</f>
        <v>1207.04</v>
      </c>
      <c r="D254" s="37"/>
      <c r="E254" s="37"/>
      <c r="F254" s="36" t="n">
        <f aca="false">B254+C254</f>
        <v>1781.04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9894.33</v>
      </c>
      <c r="C255" s="36" t="n">
        <f aca="false">SUMIFS(Report!$U:$U,Report!$T:$T,"MERCADORIAS P/REVENDA",Report!$AA:$AA,"SIM",Report!$C:$C,A255)</f>
        <v>11664.38</v>
      </c>
      <c r="D255" s="37"/>
      <c r="E255" s="37"/>
      <c r="F255" s="36" t="n">
        <f aca="false">B255+C255</f>
        <v>21558.71</v>
      </c>
    </row>
    <row r="256" customFormat="false" ht="12.75" hidden="false" customHeight="true" outlineLevel="0" collapsed="false">
      <c r="A256" s="38" t="s">
        <v>3529</v>
      </c>
      <c r="B256" s="27" t="n">
        <f aca="false">SUM(B249:B255)</f>
        <v>42091.14</v>
      </c>
      <c r="C256" s="27" t="n">
        <f aca="false">SUM(C249:C255)</f>
        <v>78193.43</v>
      </c>
      <c r="D256" s="39"/>
      <c r="E256" s="39"/>
      <c r="F256" s="27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1671.67</v>
      </c>
      <c r="C261" s="36" t="n">
        <f aca="false">SUMIFS(Report!$U:$U,Report!$T:$T,"MERCADORIAS P/REVENDA",Report!$AA:$AA,"SIM",Report!$C:$C,A261)</f>
        <v>10172.98</v>
      </c>
      <c r="D261" s="37"/>
      <c r="E261" s="37"/>
      <c r="F261" s="36" t="n">
        <f aca="false">B261+C261</f>
        <v>11844.65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720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720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5447.03</v>
      </c>
      <c r="C263" s="36" t="n">
        <f aca="false">SUMIFS(Report!$U:$U,Report!$T:$T,"MERCADORIAS P/REVENDA",Report!$AA:$AA,"SIM",Report!$C:$C,A263)</f>
        <v>18751.92</v>
      </c>
      <c r="D263" s="37"/>
      <c r="E263" s="37"/>
      <c r="F263" s="36" t="n">
        <f aca="false">B263+C263</f>
        <v>24198.95</v>
      </c>
    </row>
    <row r="264" customFormat="false" ht="12.75" hidden="false" customHeight="true" outlineLevel="0" collapsed="false">
      <c r="A264" s="38" t="s">
        <v>3530</v>
      </c>
      <c r="B264" s="27" t="n">
        <f aca="false">SUM(B257:B263)</f>
        <v>22831.48</v>
      </c>
      <c r="C264" s="27" t="n">
        <f aca="false">SUM(C257:C263)</f>
        <v>84347.21</v>
      </c>
      <c r="D264" s="39"/>
      <c r="E264" s="39"/>
      <c r="F264" s="27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13461.98</v>
      </c>
      <c r="C269" s="36" t="n">
        <f aca="false">SUMIFS(Report!$U:$U,Report!$T:$T,"MERCADORIAS P/REVENDA",Report!$AA:$AA,"SIM",Report!$C:$C,A269)</f>
        <v>19117.32</v>
      </c>
      <c r="D269" s="37"/>
      <c r="E269" s="37"/>
      <c r="F269" s="36" t="n">
        <f aca="false">B269+C269</f>
        <v>32579.3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547</v>
      </c>
      <c r="C270" s="36" t="n">
        <f aca="false">SUMIFS(Report!$U:$U,Report!$T:$T,"MERCADORIAS P/REVENDA",Report!$AA:$AA,"SIM",Report!$C:$C,A270)</f>
        <v>1760.2</v>
      </c>
      <c r="D270" s="37"/>
      <c r="E270" s="37"/>
      <c r="F270" s="36" t="n">
        <f aca="false">B270+C270</f>
        <v>2307.2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692.73</v>
      </c>
      <c r="C271" s="36" t="n">
        <f aca="false">SUMIFS(Report!$U:$U,Report!$T:$T,"MERCADORIAS P/REVENDA",Report!$AA:$AA,"SIM",Report!$C:$C,A271)</f>
        <v>9730.49</v>
      </c>
      <c r="D271" s="37"/>
      <c r="E271" s="37"/>
      <c r="F271" s="36" t="n">
        <f aca="false">B271+C271</f>
        <v>10423.22</v>
      </c>
    </row>
    <row r="272" customFormat="false" ht="12.75" hidden="false" customHeight="true" outlineLevel="0" collapsed="false">
      <c r="A272" s="38" t="s">
        <v>3531</v>
      </c>
      <c r="B272" s="27" t="n">
        <f aca="false">SUM(B265:B271)</f>
        <v>39853.68</v>
      </c>
      <c r="C272" s="27" t="n">
        <f aca="false">SUM(C265:C271)</f>
        <v>79252.73</v>
      </c>
      <c r="D272" s="39"/>
      <c r="E272" s="39"/>
      <c r="F272" s="27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714.53</v>
      </c>
      <c r="C277" s="36" t="n">
        <f aca="false">SUMIFS(Report!$U:$U,Report!$T:$T,"MERCADORIAS P/REVENDA",Report!$AA:$AA,"SIM",Report!$C:$C,A277)</f>
        <v>7821.54</v>
      </c>
      <c r="D277" s="37"/>
      <c r="E277" s="37"/>
      <c r="F277" s="36" t="n">
        <f aca="false">B277+C277</f>
        <v>8536.07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300</v>
      </c>
      <c r="C278" s="36" t="n">
        <f aca="false">SUMIFS(Report!$U:$U,Report!$T:$T,"MERCADORIAS P/REVENDA",Report!$AA:$AA,"SIM",Report!$C:$C,A278)</f>
        <v>0</v>
      </c>
      <c r="D278" s="37"/>
      <c r="E278" s="37"/>
      <c r="F278" s="36" t="n">
        <f aca="false">B278+C278</f>
        <v>300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1902.27</v>
      </c>
      <c r="C279" s="36" t="n">
        <f aca="false">SUMIFS(Report!$U:$U,Report!$T:$T,"MERCADORIAS P/REVENDA",Report!$AA:$AA,"SIM",Report!$C:$C,A279)</f>
        <v>19475.58</v>
      </c>
      <c r="D279" s="37"/>
      <c r="E279" s="37"/>
      <c r="F279" s="36" t="n">
        <f aca="false">B279+C279</f>
        <v>21377.85</v>
      </c>
    </row>
    <row r="280" customFormat="false" ht="12.75" hidden="false" customHeight="true" outlineLevel="0" collapsed="false">
      <c r="A280" s="38" t="s">
        <v>3532</v>
      </c>
      <c r="B280" s="27" t="n">
        <f aca="false">SUM(B273:B279)</f>
        <v>14376.35</v>
      </c>
      <c r="C280" s="27" t="n">
        <f aca="false">SUM(C273:C279)</f>
        <v>97220.53</v>
      </c>
      <c r="D280" s="39"/>
      <c r="E280" s="39"/>
      <c r="F280" s="27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5057.53</v>
      </c>
      <c r="C285" s="36" t="n">
        <f aca="false">SUMIFS(Report!$U:$U,Report!$T:$T,"MERCADORIAS P/REVENDA",Report!$AA:$AA,"SIM",Report!$C:$C,A285)</f>
        <v>7462.79</v>
      </c>
      <c r="D285" s="37"/>
      <c r="E285" s="37"/>
      <c r="F285" s="36" t="n">
        <f aca="false">B285+C285</f>
        <v>12520.32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517</v>
      </c>
      <c r="C286" s="36" t="n">
        <f aca="false">SUMIFS(Report!$U:$U,Report!$T:$T,"MERCADORIAS P/REVENDA",Report!$AA:$AA,"SIM",Report!$C:$C,A286)</f>
        <v>787.32</v>
      </c>
      <c r="D286" s="37"/>
      <c r="E286" s="37"/>
      <c r="F286" s="36" t="n">
        <f aca="false">B286+C286</f>
        <v>1304.32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477</v>
      </c>
      <c r="C287" s="36" t="n">
        <f aca="false">SUMIFS(Report!$U:$U,Report!$T:$T,"MERCADORIAS P/REVENDA",Report!$AA:$AA,"SIM",Report!$C:$C,A287)</f>
        <v>13201.29</v>
      </c>
      <c r="D287" s="37"/>
      <c r="E287" s="37"/>
      <c r="F287" s="36" t="n">
        <f aca="false">B287+C287</f>
        <v>13678.29</v>
      </c>
    </row>
    <row r="288" customFormat="false" ht="12.75" hidden="false" customHeight="true" outlineLevel="0" collapsed="false">
      <c r="A288" s="38" t="s">
        <v>3533</v>
      </c>
      <c r="B288" s="27" t="n">
        <f aca="false">SUM(B281:B287)</f>
        <v>45176.94</v>
      </c>
      <c r="C288" s="27" t="n">
        <f aca="false">SUM(C281:C287)</f>
        <v>82811.92</v>
      </c>
      <c r="D288" s="39"/>
      <c r="E288" s="39"/>
      <c r="F288" s="27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1641.03</v>
      </c>
      <c r="C293" s="36" t="n">
        <f aca="false">SUMIFS(Report!$U:$U,Report!$T:$T,"MERCADORIAS P/REVENDA",Report!$AA:$AA,"SIM",Report!$C:$C,A293)</f>
        <v>13012.86</v>
      </c>
      <c r="D293" s="37"/>
      <c r="E293" s="37"/>
      <c r="F293" s="36" t="n">
        <f aca="false">B293+C293</f>
        <v>14653.89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576</v>
      </c>
      <c r="C294" s="36" t="n">
        <f aca="false">SUMIFS(Report!$U:$U,Report!$T:$T,"MERCADORIAS P/REVENDA",Report!$AA:$AA,"SIM",Report!$C:$C,A294)</f>
        <v>0</v>
      </c>
      <c r="D294" s="37"/>
      <c r="E294" s="37"/>
      <c r="F294" s="36" t="n">
        <f aca="false">B294+C294</f>
        <v>576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3428</v>
      </c>
      <c r="C295" s="36" t="n">
        <f aca="false">SUMIFS(Report!$U:$U,Report!$T:$T,"MERCADORIAS P/REVENDA",Report!$AA:$AA,"SIM",Report!$C:$C,A295)</f>
        <v>13495.36</v>
      </c>
      <c r="D295" s="37"/>
      <c r="E295" s="37"/>
      <c r="F295" s="36" t="n">
        <f aca="false">B295+C295</f>
        <v>16923.36</v>
      </c>
    </row>
    <row r="296" customFormat="false" ht="12.75" hidden="false" customHeight="true" outlineLevel="0" collapsed="false">
      <c r="A296" s="38" t="s">
        <v>3534</v>
      </c>
      <c r="B296" s="27" t="n">
        <f aca="false">SUM(B289:B295)</f>
        <v>40555.56</v>
      </c>
      <c r="C296" s="27" t="n">
        <f aca="false">SUM(C289:C295)</f>
        <v>88415.02</v>
      </c>
      <c r="D296" s="39"/>
      <c r="E296" s="39"/>
      <c r="F296" s="27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1424.02</v>
      </c>
      <c r="C301" s="36" t="n">
        <f aca="false">SUMIFS(Report!$U:$U,Report!$T:$T,"MERCADORIAS P/REVENDA",Report!$AA:$AA,"SIM",Report!$C:$C,A301)</f>
        <v>11430.51</v>
      </c>
      <c r="D301" s="37"/>
      <c r="E301" s="37"/>
      <c r="F301" s="36" t="n">
        <f aca="false">B301+C301</f>
        <v>12854.53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4999.13</v>
      </c>
      <c r="C302" s="36" t="n">
        <f aca="false">SUMIFS(Report!$U:$U,Report!$T:$T,"MERCADORIAS P/REVENDA",Report!$AA:$AA,"SIM",Report!$C:$C,A302)</f>
        <v>2032.77</v>
      </c>
      <c r="D302" s="37"/>
      <c r="E302" s="37"/>
      <c r="F302" s="36" t="n">
        <f aca="false">B302+C302</f>
        <v>7031.9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7225.16</v>
      </c>
      <c r="C303" s="36" t="n">
        <f aca="false">SUMIFS(Report!$U:$U,Report!$T:$T,"MERCADORIAS P/REVENDA",Report!$AA:$AA,"SIM",Report!$C:$C,A303)</f>
        <v>8185.16</v>
      </c>
      <c r="D303" s="37"/>
      <c r="E303" s="37"/>
      <c r="F303" s="36" t="n">
        <f aca="false">B303+C303</f>
        <v>15410.32</v>
      </c>
    </row>
    <row r="304" customFormat="false" ht="12.75" hidden="false" customHeight="true" outlineLevel="0" collapsed="false">
      <c r="A304" s="38" t="s">
        <v>3535</v>
      </c>
      <c r="B304" s="27" t="n">
        <f aca="false">SUM(B297:B303)</f>
        <v>36478.5</v>
      </c>
      <c r="C304" s="27" t="n">
        <f aca="false">SUM(C297:C303)</f>
        <v>66085.29</v>
      </c>
      <c r="D304" s="39"/>
      <c r="E304" s="39"/>
      <c r="F304" s="27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2224.63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20238.09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985.9</v>
      </c>
      <c r="C309" s="36" t="n">
        <f aca="false">SUMIFS(Report!$U:$U,Report!$T:$T,"MERCADORIAS P/REVENDA",Report!$AA:$AA,"SIM",Report!$C:$C,A309)</f>
        <v>13055.83</v>
      </c>
      <c r="D309" s="37"/>
      <c r="E309" s="37"/>
      <c r="F309" s="36" t="n">
        <f aca="false">B309+C309</f>
        <v>14041.73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471</v>
      </c>
      <c r="C310" s="36" t="n">
        <f aca="false">SUMIFS(Report!$U:$U,Report!$T:$T,"MERCADORIAS P/REVENDA",Report!$AA:$AA,"SIM",Report!$C:$C,A310)</f>
        <v>1004.34</v>
      </c>
      <c r="D310" s="37"/>
      <c r="E310" s="37"/>
      <c r="F310" s="36" t="n">
        <f aca="false">B310+C310</f>
        <v>1475.34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467</v>
      </c>
      <c r="C311" s="36" t="n">
        <f aca="false">SUMIFS(Report!$U:$U,Report!$T:$T,"MERCADORIAS P/REVENDA",Report!$AA:$AA,"SIM",Report!$C:$C,A311)</f>
        <v>29765.89</v>
      </c>
      <c r="D311" s="37"/>
      <c r="E311" s="37"/>
      <c r="F311" s="36" t="n">
        <f aca="false">B311+C311</f>
        <v>30232.89</v>
      </c>
    </row>
    <row r="312" customFormat="false" ht="12.75" hidden="false" customHeight="true" outlineLevel="0" collapsed="false">
      <c r="A312" s="38" t="s">
        <v>3536</v>
      </c>
      <c r="B312" s="27" t="n">
        <f aca="false">SUM(B305:B311)</f>
        <v>18245.11</v>
      </c>
      <c r="C312" s="27" t="n">
        <f aca="false">SUM(C305:C311)</f>
        <v>105351.33</v>
      </c>
      <c r="D312" s="39"/>
      <c r="E312" s="39"/>
      <c r="F312" s="27" t="n">
        <f aca="false">B312+C312</f>
        <v>123596.44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9668.02</v>
      </c>
      <c r="C313" s="17" t="n">
        <f aca="false">SUMIFS(Report!$U:$U,Report!$T:$T,"MERCADORIAS P/REVENDA",Report!$AA:$AA,"SIM",Report!$C:$C,A313)</f>
        <v>8987.05</v>
      </c>
      <c r="F313" s="17" t="n">
        <f aca="false">B313+C313</f>
        <v>18655.07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1057</v>
      </c>
      <c r="C314" s="17" t="n">
        <f aca="false">SUMIFS(Report!$U:$U,Report!$T:$T,"MERCADORIAS P/REVENDA",Report!$AA:$AA,"SIM",Report!$C:$C,A314)</f>
        <v>12445.65</v>
      </c>
      <c r="F314" s="17" t="n">
        <f aca="false">B314+C314</f>
        <v>13502.65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11145.03</v>
      </c>
      <c r="C315" s="17" t="n">
        <f aca="false">SUMIFS(Report!$U:$U,Report!$T:$T,"MERCADORIAS P/REVENDA",Report!$AA:$AA,"SIM",Report!$C:$C,A315)</f>
        <v>16625.09</v>
      </c>
      <c r="F315" s="17" t="n">
        <f aca="false">B315+C315</f>
        <v>27770.12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2325.12</v>
      </c>
      <c r="C316" s="17" t="n">
        <f aca="false">SUMIFS(Report!$U:$U,Report!$T:$T,"MERCADORIAS P/REVENDA",Report!$AA:$AA,"SIM",Report!$C:$C,A316)</f>
        <v>17302.79</v>
      </c>
      <c r="F316" s="17" t="n">
        <f aca="false">B316+C316</f>
        <v>19627.91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250</v>
      </c>
      <c r="C317" s="36" t="n">
        <f aca="false">SUMIFS(Report!$U:$U,Report!$T:$T,"MERCADORIAS P/REVENDA",Report!$AA:$AA,"SIM",Report!$C:$C,A317)</f>
        <v>10101.58</v>
      </c>
      <c r="D317" s="37"/>
      <c r="E317" s="37"/>
      <c r="F317" s="36" t="n">
        <f aca="false">B317+C317</f>
        <v>10351.58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1000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1000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30295.8</v>
      </c>
      <c r="C319" s="36" t="n">
        <f aca="false">SUMIFS(Report!$U:$U,Report!$T:$T,"MERCADORIAS P/REVENDA",Report!$AA:$AA,"SIM",Report!$C:$C,A319)</f>
        <v>17516.1</v>
      </c>
      <c r="D319" s="37"/>
      <c r="E319" s="37"/>
      <c r="F319" s="36" t="n">
        <f aca="false">B319+C319</f>
        <v>47811.9</v>
      </c>
    </row>
    <row r="320" customFormat="false" ht="12.75" hidden="false" customHeight="true" outlineLevel="0" collapsed="false">
      <c r="A320" s="38" t="s">
        <v>3537</v>
      </c>
      <c r="B320" s="27" t="n">
        <f aca="false">SUM(B313:B319)</f>
        <v>55740.97</v>
      </c>
      <c r="C320" s="27" t="n">
        <f aca="false">SUM(C313:C319)</f>
        <v>82978.26</v>
      </c>
      <c r="D320" s="39"/>
      <c r="E320" s="39"/>
      <c r="F320" s="27" t="n">
        <f aca="false">B320+C320</f>
        <v>138719.23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20090.83</v>
      </c>
      <c r="F321" s="17" t="n">
        <f aca="false">B321+C321</f>
        <v>20090.83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9972.82</v>
      </c>
      <c r="F322" s="17" t="n">
        <f aca="false">B322+C322</f>
        <v>10523.13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929.61</v>
      </c>
      <c r="C323" s="17" t="n">
        <f aca="false">SUMIFS(Report!$U:$U,Report!$T:$T,"MERCADORIAS P/REVENDA",Report!$AA:$AA,"SIM",Report!$C:$C,A323)</f>
        <v>13192.66</v>
      </c>
      <c r="F323" s="17" t="n">
        <f aca="false">B323+C323</f>
        <v>14122.27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14508.89</v>
      </c>
      <c r="F324" s="17" t="n">
        <f aca="false">B324+C324</f>
        <v>14508.89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7668.46</v>
      </c>
      <c r="C325" s="36" t="n">
        <f aca="false">SUMIFS(Report!$U:$U,Report!$T:$T,"MERCADORIAS P/REVENDA",Report!$AA:$AA,"SIM",Report!$C:$C,A325)</f>
        <v>7580.94</v>
      </c>
      <c r="D325" s="37"/>
      <c r="E325" s="37"/>
      <c r="F325" s="36" t="n">
        <f aca="false">B325+C325</f>
        <v>15249.4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8059.98</v>
      </c>
      <c r="C326" s="36" t="n">
        <f aca="false">SUMIFS(Report!$U:$U,Report!$T:$T,"MERCADORIAS P/REVENDA",Report!$AA:$AA,"SIM",Report!$C:$C,A326)</f>
        <v>4967.44</v>
      </c>
      <c r="D326" s="37"/>
      <c r="E326" s="37"/>
      <c r="F326" s="36" t="n">
        <f aca="false">B326+C326</f>
        <v>13027.42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6679.72</v>
      </c>
      <c r="D327" s="37"/>
      <c r="E327" s="37"/>
      <c r="F327" s="36" t="n">
        <f aca="false">B327+C327</f>
        <v>6679.72</v>
      </c>
    </row>
    <row r="328" customFormat="false" ht="12.75" hidden="false" customHeight="true" outlineLevel="0" collapsed="false">
      <c r="A328" s="38" t="s">
        <v>3538</v>
      </c>
      <c r="B328" s="27" t="n">
        <f aca="false">SUM(B321:B327)</f>
        <v>17208.36</v>
      </c>
      <c r="C328" s="27" t="n">
        <f aca="false">SUM(C321:C327)</f>
        <v>76993.3</v>
      </c>
      <c r="D328" s="39"/>
      <c r="E328" s="39"/>
      <c r="F328" s="27" t="n">
        <f aca="false">B328+C328</f>
        <v>94201.66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8814.31</v>
      </c>
      <c r="C329" s="17" t="n">
        <f aca="false">SUMIFS(Report!$U:$U,Report!$T:$T,"MERCADORIAS P/REVENDA",Report!$AA:$AA,"SIM",Report!$C:$C,A329)</f>
        <v>13594.21</v>
      </c>
      <c r="F329" s="17" t="n">
        <f aca="false">B329+C329</f>
        <v>22408.52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7224.85</v>
      </c>
      <c r="F330" s="17" t="n">
        <f aca="false">B330+C330</f>
        <v>7224.85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6768.42</v>
      </c>
      <c r="F331" s="17" t="n">
        <f aca="false">B331+C331</f>
        <v>7334.43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9407.65</v>
      </c>
      <c r="F332" s="17" t="n">
        <f aca="false">B332+C332</f>
        <v>9407.65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5358.29</v>
      </c>
      <c r="C333" s="36" t="n">
        <f aca="false">SUMIFS(Report!$U:$U,Report!$T:$T,"MERCADORIAS P/REVENDA",Report!$AA:$AA,"SIM",Report!$C:$C,A333)</f>
        <v>3070.1</v>
      </c>
      <c r="D333" s="37"/>
      <c r="E333" s="37"/>
      <c r="F333" s="36" t="n">
        <f aca="false">B333+C333</f>
        <v>8428.39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2510.34</v>
      </c>
      <c r="C334" s="36" t="n">
        <f aca="false">SUMIFS(Report!$U:$U,Report!$T:$T,"MERCADORIAS P/REVENDA",Report!$AA:$AA,"SIM",Report!$C:$C,A334)</f>
        <v>3932.22</v>
      </c>
      <c r="D334" s="37"/>
      <c r="E334" s="37"/>
      <c r="F334" s="36" t="n">
        <f aca="false">B334+C334</f>
        <v>6442.56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3007.43</v>
      </c>
      <c r="D335" s="37"/>
      <c r="E335" s="37"/>
      <c r="F335" s="36" t="n">
        <f aca="false">B335+C335</f>
        <v>3007.43</v>
      </c>
    </row>
    <row r="336" customFormat="false" ht="12.75" hidden="false" customHeight="true" outlineLevel="0" collapsed="false">
      <c r="A336" s="38" t="s">
        <v>3539</v>
      </c>
      <c r="B336" s="27" t="n">
        <f aca="false">SUM(B329:B335)</f>
        <v>17248.95</v>
      </c>
      <c r="C336" s="27" t="n">
        <f aca="false">SUM(C329:C335)</f>
        <v>47004.88</v>
      </c>
      <c r="D336" s="39"/>
      <c r="E336" s="39"/>
      <c r="F336" s="27" t="n">
        <f aca="false">B336+C336</f>
        <v>64253.83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4202.27</v>
      </c>
      <c r="C337" s="17" t="n">
        <f aca="false">SUMIFS(Report!$U:$U,Report!$T:$T,"MERCADORIAS P/REVENDA",Report!$AA:$AA,"SIM",Report!$C:$C,A337)</f>
        <v>3494.9</v>
      </c>
      <c r="F337" s="17" t="n">
        <f aca="false">B337+C337</f>
        <v>7697.17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5384.44</v>
      </c>
      <c r="F338" s="17" t="n">
        <f aca="false">B338+C338</f>
        <v>5384.44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1556.86</v>
      </c>
      <c r="F339" s="17" t="n">
        <f aca="false">B339+C339</f>
        <v>11285.5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3392.62</v>
      </c>
      <c r="F340" s="17" t="n">
        <f aca="false">B340+C340</f>
        <v>3392.62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2163.25</v>
      </c>
      <c r="D341" s="37"/>
      <c r="E341" s="37"/>
      <c r="F341" s="36" t="n">
        <f aca="false">B341+C341</f>
        <v>2163.25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1044.14</v>
      </c>
      <c r="C342" s="36" t="n">
        <f aca="false">SUMIFS(Report!$U:$U,Report!$T:$T,"MERCADORIAS P/REVENDA",Report!$AA:$AA,"SIM",Report!$C:$C,A342)</f>
        <v>3935.33</v>
      </c>
      <c r="D342" s="37"/>
      <c r="E342" s="37"/>
      <c r="F342" s="36" t="n">
        <f aca="false">B342+C342</f>
        <v>4979.47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0</v>
      </c>
      <c r="C343" s="36" t="n">
        <f aca="false">SUMIFS(Report!$U:$U,Report!$T:$T,"MERCADORIAS P/REVENDA",Report!$AA:$AA,"SIM",Report!$C:$C,A343)</f>
        <v>1586.04</v>
      </c>
      <c r="D343" s="37"/>
      <c r="E343" s="37"/>
      <c r="F343" s="36" t="n">
        <f aca="false">B343+C343</f>
        <v>1586.04</v>
      </c>
    </row>
    <row r="344" customFormat="false" ht="12.75" hidden="false" customHeight="true" outlineLevel="0" collapsed="false">
      <c r="A344" s="38" t="s">
        <v>3540</v>
      </c>
      <c r="B344" s="27" t="n">
        <f aca="false">SUM(B337:B343)</f>
        <v>14975.05</v>
      </c>
      <c r="C344" s="27" t="n">
        <f aca="false">SUM(C337:C343)</f>
        <v>21513.44</v>
      </c>
      <c r="D344" s="39"/>
      <c r="E344" s="39"/>
      <c r="F344" s="27" t="n">
        <f aca="false">B344+C344</f>
        <v>36488.49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1090.45</v>
      </c>
      <c r="F345" s="17" t="n">
        <f aca="false">B345+C345</f>
        <v>1090.45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2044.46</v>
      </c>
      <c r="F346" s="17" t="n">
        <f aca="false">B346+C346</f>
        <v>2044.46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373.6</v>
      </c>
      <c r="C347" s="17" t="n">
        <f aca="false">SUMIFS(Report!$U:$U,Report!$T:$T,"MERCADORIAS P/REVENDA",Report!$AA:$AA,"SIM",Report!$C:$C,A347)</f>
        <v>614.89</v>
      </c>
      <c r="F347" s="17" t="n">
        <f aca="false">B347+C347</f>
        <v>988.49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2261.09</v>
      </c>
      <c r="F348" s="17" t="n">
        <f aca="false">B348+C348</f>
        <v>2261.09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2019.79</v>
      </c>
      <c r="D349" s="37"/>
      <c r="E349" s="37"/>
      <c r="F349" s="36" t="n">
        <f aca="false">B349+C349</f>
        <v>2019.79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5651.61</v>
      </c>
      <c r="C350" s="36" t="n">
        <f aca="false">SUMIFS(Report!$U:$U,Report!$T:$T,"MERCADORIAS P/REVENDA",Report!$AA:$AA,"SIM",Report!$C:$C,A350)</f>
        <v>0</v>
      </c>
      <c r="D350" s="37"/>
      <c r="E350" s="37"/>
      <c r="F350" s="36" t="n">
        <f aca="false">B350+C350</f>
        <v>5651.61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4337.29</v>
      </c>
      <c r="C351" s="36" t="n">
        <f aca="false">SUMIFS(Report!$U:$U,Report!$T:$T,"MERCADORIAS P/REVENDA",Report!$AA:$AA,"SIM",Report!$C:$C,A351)</f>
        <v>368.12</v>
      </c>
      <c r="D351" s="37"/>
      <c r="E351" s="37"/>
      <c r="F351" s="36" t="n">
        <f aca="false">B351+C351</f>
        <v>4705.41</v>
      </c>
    </row>
    <row r="352" customFormat="false" ht="12.75" hidden="false" customHeight="true" outlineLevel="0" collapsed="false">
      <c r="A352" s="38" t="s">
        <v>3541</v>
      </c>
      <c r="B352" s="27" t="n">
        <f aca="false">SUM(B345:B351)</f>
        <v>10362.5</v>
      </c>
      <c r="C352" s="27" t="n">
        <f aca="false">SUM(C345:C351)</f>
        <v>8398.8</v>
      </c>
      <c r="D352" s="39"/>
      <c r="E352" s="39"/>
      <c r="F352" s="27" t="n">
        <f aca="false">B352+C352</f>
        <v>18761.3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412.39</v>
      </c>
      <c r="F353" s="17" t="n">
        <f aca="false">B353+C353</f>
        <v>412.39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1485.4</v>
      </c>
      <c r="F354" s="17" t="n">
        <f aca="false">B354+C354</f>
        <v>2485.4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3064.02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3064.02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0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0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778</v>
      </c>
      <c r="C358" s="36" t="n">
        <f aca="false">SUMIFS(Report!$U:$U,Report!$T:$T,"MERCADORIAS P/REVENDA",Report!$AA:$AA,"SIM",Report!$C:$C,A358)</f>
        <v>0</v>
      </c>
      <c r="D358" s="37"/>
      <c r="E358" s="37"/>
      <c r="F358" s="36" t="n">
        <f aca="false">B358+C358</f>
        <v>778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3542</v>
      </c>
      <c r="B360" s="27" t="n">
        <f aca="false">SUM(B353:B359)</f>
        <v>4842.02</v>
      </c>
      <c r="C360" s="27" t="n">
        <f aca="false">SUM(C353:C359)</f>
        <v>1897.79</v>
      </c>
      <c r="D360" s="39"/>
      <c r="E360" s="39"/>
      <c r="F360" s="27" t="n">
        <f aca="false">B360+C360</f>
        <v>6739.81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567.37</v>
      </c>
      <c r="D365" s="37"/>
      <c r="E365" s="37"/>
      <c r="F365" s="36" t="n">
        <f aca="false">B365+C365</f>
        <v>567.37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402.85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402.85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3543</v>
      </c>
      <c r="B368" s="27" t="n">
        <f aca="false">SUM(B361:B367)</f>
        <v>8921.11</v>
      </c>
      <c r="C368" s="27" t="n">
        <f aca="false">SUM(C361:C367)</f>
        <v>3297.26</v>
      </c>
      <c r="D368" s="39"/>
      <c r="E368" s="39"/>
      <c r="F368" s="27" t="n">
        <f aca="false">B368+C368</f>
        <v>12218.37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4125.27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4125.27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9728.64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9728.64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3544</v>
      </c>
      <c r="B376" s="27" t="n">
        <f aca="false">SUM(B369:B375)</f>
        <v>19364.25</v>
      </c>
      <c r="C376" s="27" t="n">
        <f aca="false">SUM(C369:C375)</f>
        <v>328.15</v>
      </c>
      <c r="D376" s="39"/>
      <c r="E376" s="39"/>
      <c r="F376" s="27" t="n">
        <f aca="false">B376+C376</f>
        <v>19692.4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1752.79</v>
      </c>
      <c r="F378" s="17" t="n">
        <f aca="false">B378+C378</f>
        <v>2009.59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0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0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3545</v>
      </c>
      <c r="B384" s="27" t="n">
        <f aca="false">SUM(B377:B383)</f>
        <v>256.8</v>
      </c>
      <c r="C384" s="27" t="n">
        <f aca="false">SUM(C377:C383)</f>
        <v>1752.79</v>
      </c>
      <c r="D384" s="39"/>
      <c r="E384" s="39"/>
      <c r="F384" s="27" t="n">
        <f aca="false">B384+C384</f>
        <v>2009.59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5651.61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5651.61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4337.29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4337.29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3064.02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3064.02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3546</v>
      </c>
      <c r="B392" s="27" t="n">
        <f aca="false">SUM(B385:B391)</f>
        <v>14052.92</v>
      </c>
      <c r="C392" s="27" t="n">
        <f aca="false">SUM(C385:C391)</f>
        <v>0</v>
      </c>
      <c r="D392" s="39"/>
      <c r="E392" s="39"/>
      <c r="F392" s="27" t="n">
        <f aca="false">B392+C392</f>
        <v>14052.92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934.34</v>
      </c>
      <c r="D397" s="37"/>
      <c r="E397" s="37"/>
      <c r="F397" s="36" t="n">
        <f aca="false">B397+C397</f>
        <v>934.34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3547</v>
      </c>
      <c r="B400" s="27" t="n">
        <f aca="false">SUM(B393:B399)</f>
        <v>8773.76</v>
      </c>
      <c r="C400" s="27" t="n">
        <f aca="false">SUM(C393:C399)</f>
        <v>934.34</v>
      </c>
      <c r="D400" s="39"/>
      <c r="E400" s="39"/>
      <c r="F400" s="27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3195.9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3195.9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3548</v>
      </c>
      <c r="B408" s="27" t="n">
        <f aca="false">SUM(B401:B407)</f>
        <v>9109.09</v>
      </c>
      <c r="C408" s="27" t="n">
        <f aca="false">SUM(C401:C407)</f>
        <v>0</v>
      </c>
      <c r="D408" s="39"/>
      <c r="E408" s="39"/>
      <c r="F408" s="27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743.29</v>
      </c>
      <c r="F412" s="17" t="n">
        <f aca="false">B412+C412</f>
        <v>1000.09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0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0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3549</v>
      </c>
      <c r="B416" s="27" t="n">
        <f aca="false">SUM(B409:B415)</f>
        <v>9985.44</v>
      </c>
      <c r="C416" s="27" t="n">
        <f aca="false">SUM(C409:C415)</f>
        <v>743.29</v>
      </c>
      <c r="D416" s="39"/>
      <c r="E416" s="39"/>
      <c r="F416" s="27" t="n">
        <f aca="false">B416+C416</f>
        <v>10728.73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3550</v>
      </c>
      <c r="B424" s="27" t="n">
        <f aca="false">SUM(B417:B423)</f>
        <v>0</v>
      </c>
      <c r="C424" s="27" t="n">
        <f aca="false">SUM(C417:C423)</f>
        <v>0</v>
      </c>
      <c r="D424" s="39"/>
      <c r="E424" s="39"/>
      <c r="F424" s="27" t="n">
        <f aca="false">B424+C424</f>
        <v>0</v>
      </c>
    </row>
    <row r="425" customFormat="false" ht="12.75" hidden="tru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tru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tru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tru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tru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tru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tru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true" customHeight="true" outlineLevel="0" collapsed="false">
      <c r="A432" s="38" t="s">
        <v>3551</v>
      </c>
      <c r="B432" s="27" t="n">
        <f aca="false">SUM(B425:B431)</f>
        <v>0</v>
      </c>
      <c r="C432" s="27" t="n">
        <f aca="false">SUM(C425:C431)</f>
        <v>0</v>
      </c>
      <c r="D432" s="39"/>
      <c r="E432" s="39"/>
      <c r="F432" s="27" t="n">
        <f aca="false">B432+C432</f>
        <v>0</v>
      </c>
    </row>
    <row r="433" customFormat="false" ht="12.75" hidden="tru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tru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tru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tru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tru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tru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tru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true" customHeight="true" outlineLevel="0" collapsed="false">
      <c r="A440" s="38" t="s">
        <v>3552</v>
      </c>
      <c r="B440" s="27" t="n">
        <f aca="false">SUM(B433:B439)</f>
        <v>0</v>
      </c>
      <c r="C440" s="27" t="n">
        <f aca="false">SUM(C433:C439)</f>
        <v>0</v>
      </c>
      <c r="D440" s="39"/>
      <c r="E440" s="39"/>
      <c r="F440" s="27" t="n">
        <f aca="false">B440+C440</f>
        <v>0</v>
      </c>
    </row>
    <row r="441" customFormat="false" ht="12.75" hidden="tru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tru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tru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tru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tru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tru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tru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true" customHeight="true" outlineLevel="0" collapsed="false">
      <c r="A448" s="38" t="s">
        <v>3553</v>
      </c>
      <c r="B448" s="27" t="n">
        <f aca="false">SUM(B441:B447)</f>
        <v>0</v>
      </c>
      <c r="C448" s="27" t="n">
        <f aca="false">SUM(C441:C447)</f>
        <v>0</v>
      </c>
      <c r="D448" s="39"/>
      <c r="E448" s="39"/>
      <c r="F448" s="27" t="n">
        <f aca="false">B448+C448</f>
        <v>0</v>
      </c>
    </row>
    <row r="449" customFormat="false" ht="12.75" hidden="tru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tru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tru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tru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tru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tru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tru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true" customHeight="true" outlineLevel="0" collapsed="false">
      <c r="A456" s="38" t="s">
        <v>3554</v>
      </c>
      <c r="B456" s="27" t="n">
        <f aca="false">SUM(B449:B455)</f>
        <v>0</v>
      </c>
      <c r="C456" s="27" t="n">
        <f aca="false">SUM(C449:C455)</f>
        <v>0</v>
      </c>
      <c r="D456" s="39"/>
      <c r="E456" s="39"/>
      <c r="F456" s="27" t="n">
        <f aca="false">B456+C456</f>
        <v>0</v>
      </c>
    </row>
    <row r="457" customFormat="false" ht="12.75" hidden="tru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tru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tru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tru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tru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tru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tru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true" customHeight="true" outlineLevel="0" collapsed="false">
      <c r="A464" s="38" t="s">
        <v>3555</v>
      </c>
      <c r="B464" s="27" t="n">
        <f aca="false">SUM(B457:B463)</f>
        <v>0</v>
      </c>
      <c r="C464" s="27" t="n">
        <f aca="false">SUM(C457:C463)</f>
        <v>0</v>
      </c>
      <c r="D464" s="39"/>
      <c r="E464" s="39"/>
      <c r="F464" s="27" t="n">
        <f aca="false">B464+C464</f>
        <v>0</v>
      </c>
    </row>
    <row r="465" customFormat="false" ht="12.75" hidden="tru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tru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tru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tru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tru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tru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tru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true" customHeight="true" outlineLevel="0" collapsed="false">
      <c r="A472" s="38" t="s">
        <v>3556</v>
      </c>
      <c r="B472" s="27" t="n">
        <f aca="false">SUM(B465:B471)</f>
        <v>0</v>
      </c>
      <c r="C472" s="27" t="n">
        <f aca="false">SUM(C465:C471)</f>
        <v>0</v>
      </c>
      <c r="D472" s="39"/>
      <c r="E472" s="39"/>
      <c r="F472" s="27" t="n">
        <f aca="false">B472+C472</f>
        <v>0</v>
      </c>
    </row>
    <row r="473" customFormat="false" ht="12.75" hidden="tru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tru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tru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tru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tru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tru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tru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true" customHeight="true" outlineLevel="0" collapsed="false">
      <c r="A480" s="38" t="s">
        <v>3557</v>
      </c>
      <c r="B480" s="27" t="n">
        <f aca="false">SUM(B473:B479)</f>
        <v>0</v>
      </c>
      <c r="C480" s="27" t="n">
        <f aca="false">SUM(C473:C479)</f>
        <v>0</v>
      </c>
      <c r="D480" s="39"/>
      <c r="E480" s="39"/>
      <c r="F480" s="27" t="n">
        <f aca="false">B480+C480</f>
        <v>0</v>
      </c>
    </row>
    <row r="481" customFormat="false" ht="12.75" hidden="tru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tru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tru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tru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tru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tru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tru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true" customHeight="true" outlineLevel="0" collapsed="false">
      <c r="A488" s="38" t="s">
        <v>3558</v>
      </c>
      <c r="B488" s="27" t="n">
        <f aca="false">SUM(B481:B487)</f>
        <v>0</v>
      </c>
      <c r="C488" s="27" t="n">
        <f aca="false">SUM(C481:C487)</f>
        <v>0</v>
      </c>
      <c r="D488" s="39"/>
      <c r="E488" s="39"/>
      <c r="F488" s="27" t="n">
        <f aca="false">B488+C488</f>
        <v>0</v>
      </c>
    </row>
    <row r="489" customFormat="false" ht="12.75" hidden="tru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tru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tru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tru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tru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tru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tru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true" customHeight="true" outlineLevel="0" collapsed="false">
      <c r="A496" s="38" t="s">
        <v>3559</v>
      </c>
      <c r="B496" s="27" t="n">
        <f aca="false">SUM(B489:B495)</f>
        <v>0</v>
      </c>
      <c r="C496" s="27" t="n">
        <f aca="false">SUM(C489:C495)</f>
        <v>0</v>
      </c>
      <c r="D496" s="39"/>
      <c r="E496" s="39"/>
      <c r="F496" s="27" t="n">
        <f aca="false">B496+C496</f>
        <v>0</v>
      </c>
    </row>
    <row r="497" customFormat="false" ht="12.75" hidden="tru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tru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tru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tru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tru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tru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tru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true" customHeight="true" outlineLevel="0" collapsed="false">
      <c r="A504" s="38" t="s">
        <v>3560</v>
      </c>
      <c r="B504" s="27" t="n">
        <f aca="false">SUM(B497:B503)</f>
        <v>0</v>
      </c>
      <c r="C504" s="27" t="n">
        <f aca="false">SUM(C497:C503)</f>
        <v>0</v>
      </c>
      <c r="D504" s="39"/>
      <c r="E504" s="39"/>
      <c r="F504" s="27" t="n">
        <f aca="false">B504+C504</f>
        <v>0</v>
      </c>
    </row>
    <row r="505" customFormat="false" ht="12.75" hidden="tru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tru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tru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tru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tru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tru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tru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true" customHeight="true" outlineLevel="0" collapsed="false">
      <c r="A512" s="38" t="s">
        <v>3561</v>
      </c>
      <c r="B512" s="27" t="n">
        <f aca="false">SUM(B505:B511)</f>
        <v>0</v>
      </c>
      <c r="C512" s="27" t="n">
        <f aca="false">SUM(C505:C511)</f>
        <v>0</v>
      </c>
      <c r="D512" s="39"/>
      <c r="E512" s="39"/>
      <c r="F512" s="27" t="n">
        <f aca="false">B512+C512</f>
        <v>0</v>
      </c>
    </row>
    <row r="513" customFormat="false" ht="12.75" hidden="tru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tru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tru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tru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tru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tru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tru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true" customHeight="true" outlineLevel="0" collapsed="false">
      <c r="A520" s="38" t="s">
        <v>3562</v>
      </c>
      <c r="B520" s="27" t="n">
        <f aca="false">SUM(B513:B519)</f>
        <v>0</v>
      </c>
      <c r="C520" s="27" t="n">
        <f aca="false">SUM(C513:C519)</f>
        <v>0</v>
      </c>
      <c r="D520" s="39"/>
      <c r="E520" s="39"/>
      <c r="F520" s="27" t="n">
        <f aca="false">B520+C520</f>
        <v>0</v>
      </c>
    </row>
    <row r="521" customFormat="false" ht="12.75" hidden="tru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tru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tru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tru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tru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tru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tru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true" customHeight="true" outlineLevel="0" collapsed="false">
      <c r="A528" s="38" t="s">
        <v>3563</v>
      </c>
      <c r="B528" s="27" t="n">
        <f aca="false">SUM(B521:B527)</f>
        <v>0</v>
      </c>
      <c r="C528" s="27" t="n">
        <f aca="false">SUM(C521:C527)</f>
        <v>0</v>
      </c>
      <c r="D528" s="39"/>
      <c r="E528" s="39"/>
      <c r="F528" s="27" t="n">
        <f aca="false">B528+C528</f>
        <v>0</v>
      </c>
    </row>
    <row r="529" customFormat="false" ht="12.75" hidden="tru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tru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tru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tru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tru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tru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tru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true" customHeight="true" outlineLevel="0" collapsed="false">
      <c r="A536" s="38" t="s">
        <v>3564</v>
      </c>
      <c r="B536" s="27" t="n">
        <f aca="false">SUM(B529:B535)</f>
        <v>0</v>
      </c>
      <c r="C536" s="27" t="n">
        <f aca="false">SUM(C529:C535)</f>
        <v>0</v>
      </c>
      <c r="D536" s="39"/>
      <c r="E536" s="39"/>
      <c r="F536" s="27" t="n">
        <f aca="false">B536+C536</f>
        <v>0</v>
      </c>
    </row>
    <row r="537" customFormat="false" ht="12.75" hidden="tru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tru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tru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tru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tru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tru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tru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true" customHeight="true" outlineLevel="0" collapsed="false">
      <c r="A544" s="38" t="s">
        <v>3565</v>
      </c>
      <c r="B544" s="27" t="n">
        <f aca="false">SUM(B537:B543)</f>
        <v>0</v>
      </c>
      <c r="C544" s="27" t="n">
        <f aca="false">SUM(C537:C543)</f>
        <v>0</v>
      </c>
      <c r="D544" s="39"/>
      <c r="E544" s="39"/>
      <c r="F544" s="27" t="n">
        <f aca="false">B544+C544</f>
        <v>0</v>
      </c>
    </row>
    <row r="545" customFormat="false" ht="12.75" hidden="tru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tru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tru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tru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tru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tru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tru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true" customHeight="true" outlineLevel="0" collapsed="false">
      <c r="A552" s="38" t="s">
        <v>3566</v>
      </c>
      <c r="B552" s="27" t="n">
        <f aca="false">SUM(B545:B551)</f>
        <v>0</v>
      </c>
      <c r="C552" s="27" t="n">
        <f aca="false">SUM(C545:C551)</f>
        <v>0</v>
      </c>
      <c r="D552" s="39"/>
      <c r="E552" s="39"/>
      <c r="F552" s="27" t="n">
        <f aca="false">B552+C552</f>
        <v>0</v>
      </c>
    </row>
    <row r="553" customFormat="false" ht="12.75" hidden="tru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tru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tru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tru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tru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tru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tru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true" customHeight="true" outlineLevel="0" collapsed="false">
      <c r="A560" s="38" t="s">
        <v>3567</v>
      </c>
      <c r="B560" s="27" t="n">
        <f aca="false">SUM(B553:B559)</f>
        <v>0</v>
      </c>
      <c r="C560" s="27" t="n">
        <f aca="false">SUM(C553:C559)</f>
        <v>0</v>
      </c>
      <c r="D560" s="39"/>
      <c r="E560" s="39"/>
      <c r="F560" s="27" t="n">
        <f aca="false">B560+C560</f>
        <v>0</v>
      </c>
    </row>
    <row r="561" customFormat="false" ht="12.75" hidden="tru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tru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tru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tru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tru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tru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tru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true" customHeight="true" outlineLevel="0" collapsed="false">
      <c r="A568" s="38" t="s">
        <v>3568</v>
      </c>
      <c r="B568" s="27" t="n">
        <f aca="false">SUM(B561:B567)</f>
        <v>0</v>
      </c>
      <c r="C568" s="27" t="n">
        <f aca="false">SUM(C561:C567)</f>
        <v>0</v>
      </c>
      <c r="D568" s="39"/>
      <c r="E568" s="39"/>
      <c r="F568" s="27" t="n">
        <f aca="false">B568+C568</f>
        <v>0</v>
      </c>
    </row>
    <row r="569" customFormat="false" ht="12.75" hidden="tru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tru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tru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tru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tru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tru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tru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true" customHeight="true" outlineLevel="0" collapsed="false">
      <c r="A576" s="38" t="s">
        <v>3569</v>
      </c>
      <c r="B576" s="27" t="n">
        <f aca="false">SUM(B569:B575)</f>
        <v>0</v>
      </c>
      <c r="C576" s="27" t="n">
        <f aca="false">SUM(C569:C575)</f>
        <v>0</v>
      </c>
      <c r="D576" s="39"/>
      <c r="E576" s="39"/>
      <c r="F576" s="27" t="n">
        <f aca="false">B576+C576</f>
        <v>0</v>
      </c>
    </row>
    <row r="577" customFormat="false" ht="12.75" hidden="tru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tru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tru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tru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tru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tru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tru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true" customHeight="true" outlineLevel="0" collapsed="false">
      <c r="A584" s="38" t="s">
        <v>3570</v>
      </c>
      <c r="B584" s="27" t="n">
        <f aca="false">SUM(B577:B583)</f>
        <v>0</v>
      </c>
      <c r="C584" s="27" t="n">
        <f aca="false">SUM(C577:C583)</f>
        <v>0</v>
      </c>
      <c r="D584" s="39"/>
      <c r="E584" s="39"/>
      <c r="F584" s="27" t="n">
        <f aca="false">B584+C584</f>
        <v>0</v>
      </c>
    </row>
    <row r="585" customFormat="false" ht="12.75" hidden="tru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tru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tru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tru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tru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tru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tru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true" customHeight="true" outlineLevel="0" collapsed="false">
      <c r="A592" s="38" t="s">
        <v>3571</v>
      </c>
      <c r="B592" s="27" t="n">
        <f aca="false">SUM(B585:B591)</f>
        <v>0</v>
      </c>
      <c r="C592" s="27" t="n">
        <f aca="false">SUM(C585:C591)</f>
        <v>0</v>
      </c>
      <c r="D592" s="39"/>
      <c r="E592" s="39"/>
      <c r="F592" s="27" t="n">
        <f aca="false">B592+C592</f>
        <v>0</v>
      </c>
    </row>
    <row r="593" customFormat="false" ht="12.75" hidden="tru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tru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tru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tru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tru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tru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tru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true" customHeight="true" outlineLevel="0" collapsed="false">
      <c r="A600" s="38" t="s">
        <v>3572</v>
      </c>
      <c r="B600" s="27" t="n">
        <f aca="false">SUM(B593:B599)</f>
        <v>0</v>
      </c>
      <c r="C600" s="27" t="n">
        <f aca="false">SUM(C593:C599)</f>
        <v>0</v>
      </c>
      <c r="D600" s="39"/>
      <c r="E600" s="39"/>
      <c r="F600" s="27" t="n">
        <f aca="false">B600+C600</f>
        <v>0</v>
      </c>
    </row>
    <row r="601" customFormat="false" ht="12.75" hidden="tru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tru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tru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tru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tru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tru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tru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true" customHeight="true" outlineLevel="0" collapsed="false">
      <c r="A608" s="38" t="s">
        <v>3573</v>
      </c>
      <c r="B608" s="27" t="n">
        <f aca="false">SUM(B601:B607)</f>
        <v>0</v>
      </c>
      <c r="C608" s="27" t="n">
        <f aca="false">SUM(C601:C607)</f>
        <v>0</v>
      </c>
      <c r="D608" s="39"/>
      <c r="E608" s="39"/>
      <c r="F608" s="27" t="n">
        <f aca="false">B608+C608</f>
        <v>0</v>
      </c>
    </row>
    <row r="609" customFormat="false" ht="12.75" hidden="tru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tru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tru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tru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tru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tru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tru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true" customHeight="true" outlineLevel="0" collapsed="false">
      <c r="A616" s="38" t="s">
        <v>3574</v>
      </c>
      <c r="B616" s="27" t="n">
        <f aca="false">SUM(B609:B615)</f>
        <v>0</v>
      </c>
      <c r="C616" s="27" t="n">
        <f aca="false">SUM(C609:C615)</f>
        <v>0</v>
      </c>
      <c r="D616" s="39"/>
      <c r="E616" s="39"/>
      <c r="F616" s="27" t="n">
        <f aca="false">B616+C616</f>
        <v>0</v>
      </c>
    </row>
    <row r="617" customFormat="false" ht="12.75" hidden="tru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tru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tru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tru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tru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tru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tru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true" customHeight="true" outlineLevel="0" collapsed="false">
      <c r="A624" s="38" t="s">
        <v>3575</v>
      </c>
      <c r="B624" s="27" t="n">
        <f aca="false">SUM(B617:B623)</f>
        <v>0</v>
      </c>
      <c r="C624" s="27" t="n">
        <f aca="false">SUM(C617:C623)</f>
        <v>0</v>
      </c>
      <c r="D624" s="39"/>
      <c r="E624" s="39"/>
      <c r="F624" s="27" t="n">
        <f aca="false">B624+C624</f>
        <v>0</v>
      </c>
    </row>
    <row r="625" customFormat="false" ht="12.75" hidden="tru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tru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tru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tru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tru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tru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tru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true" customHeight="true" outlineLevel="0" collapsed="false">
      <c r="A632" s="38" t="s">
        <v>3576</v>
      </c>
      <c r="B632" s="27" t="n">
        <f aca="false">SUM(B625:B631)</f>
        <v>0</v>
      </c>
      <c r="C632" s="27" t="n">
        <f aca="false">SUM(C625:C631)</f>
        <v>0</v>
      </c>
      <c r="D632" s="39"/>
      <c r="E632" s="39"/>
      <c r="F632" s="27" t="n">
        <f aca="false">B632+C632</f>
        <v>0</v>
      </c>
    </row>
    <row r="633" customFormat="false" ht="12.75" hidden="tru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tru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tru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tru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tru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tru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tru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true" customHeight="true" outlineLevel="0" collapsed="false">
      <c r="A640" s="38" t="s">
        <v>3577</v>
      </c>
      <c r="B640" s="27" t="n">
        <f aca="false">SUM(B633:B639)</f>
        <v>0</v>
      </c>
      <c r="C640" s="27" t="n">
        <f aca="false">SUM(C633:C639)</f>
        <v>0</v>
      </c>
      <c r="D640" s="39"/>
      <c r="E640" s="39"/>
      <c r="F640" s="27" t="n">
        <f aca="false">B640+C640</f>
        <v>0</v>
      </c>
    </row>
    <row r="641" customFormat="false" ht="12.75" hidden="tru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tru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tru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tru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tru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tru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tru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true" customHeight="true" outlineLevel="0" collapsed="false">
      <c r="A648" s="38" t="s">
        <v>3578</v>
      </c>
      <c r="B648" s="27" t="n">
        <f aca="false">SUM(B641:B647)</f>
        <v>0</v>
      </c>
      <c r="C648" s="27" t="n">
        <f aca="false">SUM(C641:C647)</f>
        <v>0</v>
      </c>
      <c r="D648" s="39"/>
      <c r="E648" s="39"/>
      <c r="F648" s="27" t="n">
        <f aca="false">B648+C648</f>
        <v>0</v>
      </c>
    </row>
    <row r="649" customFormat="false" ht="12.75" hidden="tru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tru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tru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tru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tru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tru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tru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true" customHeight="true" outlineLevel="0" collapsed="false">
      <c r="A656" s="38" t="s">
        <v>3579</v>
      </c>
      <c r="B656" s="27" t="n">
        <f aca="false">SUM(B649:B655)</f>
        <v>0</v>
      </c>
      <c r="C656" s="27" t="n">
        <f aca="false">SUM(C649:C655)</f>
        <v>0</v>
      </c>
      <c r="D656" s="39"/>
      <c r="E656" s="39"/>
      <c r="F656" s="27" t="n">
        <f aca="false">B656+C656</f>
        <v>0</v>
      </c>
    </row>
    <row r="657" customFormat="false" ht="12.75" hidden="tru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tru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tru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tru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tru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tru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tru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true" customHeight="true" outlineLevel="0" collapsed="false">
      <c r="A664" s="38" t="s">
        <v>3580</v>
      </c>
      <c r="B664" s="27" t="n">
        <f aca="false">SUM(B657:B663)</f>
        <v>0</v>
      </c>
      <c r="C664" s="27" t="n">
        <f aca="false">SUM(C657:C663)</f>
        <v>0</v>
      </c>
      <c r="D664" s="39"/>
      <c r="E664" s="39"/>
      <c r="F664" s="27" t="n">
        <f aca="false">B664+C664</f>
        <v>0</v>
      </c>
    </row>
    <row r="665" customFormat="false" ht="12.75" hidden="tru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tru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tru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tru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tru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tru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tru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true" customHeight="true" outlineLevel="0" collapsed="false">
      <c r="A672" s="38" t="s">
        <v>3581</v>
      </c>
      <c r="B672" s="27" t="n">
        <f aca="false">SUM(B665:B671)</f>
        <v>0</v>
      </c>
      <c r="C672" s="27" t="n">
        <f aca="false">SUM(C665:C671)</f>
        <v>0</v>
      </c>
      <c r="D672" s="39"/>
      <c r="E672" s="39"/>
      <c r="F672" s="27" t="n">
        <f aca="false">B672+C672</f>
        <v>0</v>
      </c>
    </row>
    <row r="673" customFormat="false" ht="12.75" hidden="tru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tru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tru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tru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tru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tru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tru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true" customHeight="true" outlineLevel="0" collapsed="false">
      <c r="A680" s="38" t="s">
        <v>3582</v>
      </c>
      <c r="B680" s="27" t="n">
        <f aca="false">SUM(B673:B679)</f>
        <v>0</v>
      </c>
      <c r="C680" s="27" t="n">
        <f aca="false">SUM(C673:C679)</f>
        <v>0</v>
      </c>
      <c r="D680" s="39"/>
      <c r="E680" s="39"/>
      <c r="F680" s="27" t="n">
        <f aca="false">B680+C680</f>
        <v>0</v>
      </c>
    </row>
    <row r="681" customFormat="false" ht="12.75" hidden="tru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tru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tru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tru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tru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tru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tru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true" customHeight="true" outlineLevel="0" collapsed="false">
      <c r="A688" s="38" t="s">
        <v>3583</v>
      </c>
      <c r="B688" s="27" t="n">
        <f aca="false">SUM(B681:B687)</f>
        <v>0</v>
      </c>
      <c r="C688" s="27" t="n">
        <f aca="false">SUM(C681:C687)</f>
        <v>0</v>
      </c>
      <c r="D688" s="39"/>
      <c r="E688" s="39"/>
      <c r="F688" s="27" t="n">
        <f aca="false">B688+C688</f>
        <v>0</v>
      </c>
    </row>
    <row r="689" customFormat="false" ht="12.75" hidden="tru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tru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tru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tru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tru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tru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tru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true" customHeight="true" outlineLevel="0" collapsed="false">
      <c r="A696" s="38" t="s">
        <v>3584</v>
      </c>
      <c r="B696" s="27" t="n">
        <f aca="false">SUM(B689:B695)</f>
        <v>0</v>
      </c>
      <c r="C696" s="27" t="n">
        <f aca="false">SUM(C689:C695)</f>
        <v>0</v>
      </c>
      <c r="D696" s="39"/>
      <c r="E696" s="39"/>
      <c r="F696" s="27" t="n">
        <f aca="false">B696+C696</f>
        <v>0</v>
      </c>
    </row>
    <row r="697" customFormat="false" ht="12.75" hidden="tru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tru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tru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tru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tru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tru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tru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true" customHeight="true" outlineLevel="0" collapsed="false">
      <c r="A704" s="38" t="s">
        <v>3585</v>
      </c>
      <c r="B704" s="27" t="n">
        <f aca="false">SUM(B697:B703)</f>
        <v>0</v>
      </c>
      <c r="C704" s="27" t="n">
        <f aca="false">SUM(C697:C703)</f>
        <v>0</v>
      </c>
      <c r="D704" s="39"/>
      <c r="E704" s="39"/>
      <c r="F704" s="27" t="n">
        <f aca="false">B704+C704</f>
        <v>0</v>
      </c>
    </row>
    <row r="705" customFormat="false" ht="12.75" hidden="tru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tru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tru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tru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tru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tru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tru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true" customHeight="true" outlineLevel="0" collapsed="false">
      <c r="A712" s="38" t="s">
        <v>3586</v>
      </c>
      <c r="B712" s="27" t="n">
        <f aca="false">SUM(B705:B711)</f>
        <v>0</v>
      </c>
      <c r="C712" s="27" t="n">
        <f aca="false">SUM(C705:C711)</f>
        <v>0</v>
      </c>
      <c r="D712" s="39"/>
      <c r="E712" s="39"/>
      <c r="F712" s="27" t="n">
        <f aca="false">B712+C712</f>
        <v>0</v>
      </c>
    </row>
    <row r="713" customFormat="false" ht="12.75" hidden="tru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tru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tru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tru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tru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tru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tru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true" customHeight="true" outlineLevel="0" collapsed="false">
      <c r="A720" s="38" t="s">
        <v>3587</v>
      </c>
      <c r="B720" s="27" t="n">
        <f aca="false">SUM(B713:B719)</f>
        <v>0</v>
      </c>
      <c r="C720" s="27" t="n">
        <f aca="false">SUM(C713:C719)</f>
        <v>0</v>
      </c>
      <c r="D720" s="39"/>
      <c r="E720" s="39"/>
      <c r="F720" s="27" t="n">
        <f aca="false">B720+C720</f>
        <v>0</v>
      </c>
    </row>
    <row r="721" customFormat="false" ht="12.75" hidden="tru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tru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tru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tru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tru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tru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tru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true" customHeight="true" outlineLevel="0" collapsed="false">
      <c r="A728" s="38" t="s">
        <v>3588</v>
      </c>
      <c r="B728" s="27" t="n">
        <f aca="false">SUM(B721:B727)</f>
        <v>0</v>
      </c>
      <c r="C728" s="27" t="n">
        <f aca="false">SUM(C721:C727)</f>
        <v>0</v>
      </c>
      <c r="D728" s="39"/>
      <c r="E728" s="39"/>
      <c r="F728" s="27" t="n">
        <f aca="false">B728+C728</f>
        <v>0</v>
      </c>
    </row>
    <row r="729" customFormat="false" ht="12.75" hidden="tru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tru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tru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tru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tru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tru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tru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true" customHeight="true" outlineLevel="0" collapsed="false">
      <c r="A736" s="38" t="s">
        <v>3589</v>
      </c>
      <c r="B736" s="27" t="n">
        <f aca="false">SUM(B729:B735)</f>
        <v>0</v>
      </c>
      <c r="C736" s="27" t="n">
        <f aca="false">SUM(C729:C735)</f>
        <v>0</v>
      </c>
      <c r="D736" s="39"/>
      <c r="E736" s="39"/>
      <c r="F736" s="27" t="n">
        <f aca="false">B736+C736</f>
        <v>0</v>
      </c>
    </row>
    <row r="737" customFormat="false" ht="12.75" hidden="tru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tru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tru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tru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tru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tru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tru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true" customHeight="true" outlineLevel="0" collapsed="false">
      <c r="A744" s="38" t="s">
        <v>3590</v>
      </c>
      <c r="B744" s="27" t="n">
        <f aca="false">SUM(B737:B743)</f>
        <v>0</v>
      </c>
      <c r="C744" s="27" t="n">
        <f aca="false">SUM(C737:C743)</f>
        <v>0</v>
      </c>
      <c r="D744" s="39"/>
      <c r="E744" s="39"/>
      <c r="F744" s="27" t="n">
        <f aca="false">B744+C744</f>
        <v>0</v>
      </c>
    </row>
    <row r="745" customFormat="false" ht="12.75" hidden="tru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tru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tru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tru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tru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tru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tru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true" customHeight="true" outlineLevel="0" collapsed="false">
      <c r="A752" s="38" t="s">
        <v>3591</v>
      </c>
      <c r="B752" s="27" t="n">
        <f aca="false">SUM(B745:B751)</f>
        <v>0</v>
      </c>
      <c r="C752" s="27" t="n">
        <f aca="false">SUM(C745:C751)</f>
        <v>0</v>
      </c>
      <c r="D752" s="39"/>
      <c r="E752" s="39"/>
      <c r="F752" s="27" t="n">
        <f aca="false">B752+C752</f>
        <v>0</v>
      </c>
    </row>
    <row r="753" customFormat="false" ht="12.75" hidden="tru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tru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tru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tru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tru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tru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tru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true" customHeight="true" outlineLevel="0" collapsed="false">
      <c r="A760" s="38" t="s">
        <v>3592</v>
      </c>
      <c r="B760" s="27" t="n">
        <f aca="false">SUM(B753:B759)</f>
        <v>0</v>
      </c>
      <c r="C760" s="27" t="n">
        <f aca="false">SUM(C753:C759)</f>
        <v>0</v>
      </c>
      <c r="D760" s="39"/>
      <c r="E760" s="39"/>
      <c r="F760" s="27" t="n">
        <f aca="false">B760+C760</f>
        <v>0</v>
      </c>
    </row>
    <row r="761" customFormat="false" ht="12.75" hidden="tru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tru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tru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tru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tru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tru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tru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true" customHeight="true" outlineLevel="0" collapsed="false">
      <c r="A768" s="38" t="s">
        <v>3593</v>
      </c>
      <c r="B768" s="27" t="n">
        <f aca="false">SUM(B761:B767)</f>
        <v>0</v>
      </c>
      <c r="C768" s="27" t="n">
        <f aca="false">SUM(C761:C767)</f>
        <v>0</v>
      </c>
      <c r="D768" s="39"/>
      <c r="E768" s="39"/>
      <c r="F768" s="27" t="n">
        <f aca="false">B768+C768</f>
        <v>0</v>
      </c>
    </row>
    <row r="769" customFormat="false" ht="12.75" hidden="tru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tru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tru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tru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tru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tru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tru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true" customHeight="true" outlineLevel="0" collapsed="false">
      <c r="A776" s="38" t="s">
        <v>3594</v>
      </c>
      <c r="B776" s="27" t="n">
        <f aca="false">SUM(B769:B775)</f>
        <v>0</v>
      </c>
      <c r="C776" s="27" t="n">
        <f aca="false">SUM(C769:C775)</f>
        <v>0</v>
      </c>
      <c r="D776" s="39"/>
      <c r="E776" s="39"/>
      <c r="F776" s="27" t="n">
        <f aca="false">B776+C776</f>
        <v>0</v>
      </c>
    </row>
    <row r="777" customFormat="false" ht="12.75" hidden="tru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tru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tru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tru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tru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tru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tru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true" customHeight="true" outlineLevel="0" collapsed="false">
      <c r="A784" s="38" t="s">
        <v>3595</v>
      </c>
      <c r="B784" s="27" t="n">
        <f aca="false">SUM(B777:B783)</f>
        <v>0</v>
      </c>
      <c r="C784" s="27" t="n">
        <f aca="false">SUM(C777:C783)</f>
        <v>0</v>
      </c>
      <c r="D784" s="39"/>
      <c r="E784" s="39"/>
      <c r="F784" s="27" t="n">
        <f aca="false">B784+C784</f>
        <v>0</v>
      </c>
    </row>
    <row r="785" customFormat="false" ht="12.75" hidden="tru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tru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tru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tru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tru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tru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tru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true" customHeight="true" outlineLevel="0" collapsed="false">
      <c r="A792" s="38" t="s">
        <v>3596</v>
      </c>
      <c r="B792" s="27" t="n">
        <f aca="false">SUM(B785:B791)</f>
        <v>0</v>
      </c>
      <c r="C792" s="27" t="n">
        <f aca="false">SUM(C785:C791)</f>
        <v>0</v>
      </c>
      <c r="D792" s="39"/>
      <c r="E792" s="39"/>
      <c r="F792" s="27" t="n">
        <f aca="false">B792+C792</f>
        <v>0</v>
      </c>
    </row>
    <row r="793" customFormat="false" ht="12.75" hidden="tru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tru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tru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tru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tru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tru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tru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true" customHeight="true" outlineLevel="0" collapsed="false">
      <c r="A800" s="38" t="s">
        <v>3597</v>
      </c>
      <c r="B800" s="27" t="n">
        <f aca="false">SUM(B793:B799)</f>
        <v>0</v>
      </c>
      <c r="C800" s="27" t="n">
        <f aca="false">SUM(C793:C799)</f>
        <v>0</v>
      </c>
      <c r="D800" s="39"/>
      <c r="E800" s="39"/>
      <c r="F800" s="27" t="n">
        <f aca="false">B800+C800</f>
        <v>0</v>
      </c>
    </row>
    <row r="801" customFormat="false" ht="12.75" hidden="tru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tru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tru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tru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tru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tru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tru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true" customHeight="true" outlineLevel="0" collapsed="false">
      <c r="A808" s="38" t="s">
        <v>3598</v>
      </c>
      <c r="B808" s="27" t="n">
        <f aca="false">SUM(B801:B807)</f>
        <v>0</v>
      </c>
      <c r="C808" s="27" t="n">
        <f aca="false">SUM(C801:C807)</f>
        <v>0</v>
      </c>
      <c r="D808" s="39"/>
      <c r="E808" s="39"/>
      <c r="F808" s="27" t="n">
        <f aca="false">B808+C808</f>
        <v>0</v>
      </c>
    </row>
    <row r="809" customFormat="false" ht="12.75" hidden="tru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tru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tru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tru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tru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tru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tru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true" customHeight="true" outlineLevel="0" collapsed="false">
      <c r="A816" s="38" t="s">
        <v>3599</v>
      </c>
      <c r="B816" s="27" t="n">
        <f aca="false">SUM(B809:B815)</f>
        <v>0</v>
      </c>
      <c r="C816" s="27" t="n">
        <f aca="false">SUM(C809:C815)</f>
        <v>0</v>
      </c>
      <c r="D816" s="39"/>
      <c r="E816" s="39"/>
      <c r="F816" s="27" t="n">
        <f aca="false">B816+C816</f>
        <v>0</v>
      </c>
    </row>
    <row r="817" customFormat="false" ht="12.75" hidden="tru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tru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tru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tru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tru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tru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tru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true" customHeight="true" outlineLevel="0" collapsed="false">
      <c r="A824" s="38" t="s">
        <v>3600</v>
      </c>
      <c r="B824" s="27" t="n">
        <f aca="false">SUM(B817:B823)</f>
        <v>0</v>
      </c>
      <c r="C824" s="27" t="n">
        <f aca="false">SUM(C817:C823)</f>
        <v>0</v>
      </c>
      <c r="D824" s="39"/>
      <c r="E824" s="39"/>
      <c r="F824" s="27" t="n">
        <f aca="false">B824+C824</f>
        <v>0</v>
      </c>
    </row>
    <row r="825" customFormat="false" ht="12.75" hidden="tru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tru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tru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tru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tru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tru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tru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true" customHeight="true" outlineLevel="0" collapsed="false">
      <c r="A832" s="38" t="s">
        <v>3601</v>
      </c>
      <c r="B832" s="27" t="n">
        <f aca="false">SUM(B825:B831)</f>
        <v>0</v>
      </c>
      <c r="C832" s="27" t="n">
        <f aca="false">SUM(C825:C831)</f>
        <v>0</v>
      </c>
      <c r="D832" s="39"/>
      <c r="E832" s="39"/>
      <c r="F832" s="27" t="n">
        <f aca="false">B832+C832</f>
        <v>0</v>
      </c>
    </row>
    <row r="833" customFormat="false" ht="12.75" hidden="tru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tru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tru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tru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true" customHeight="true" outlineLevel="0" collapsed="false">
      <c r="A837" s="38" t="s">
        <v>3602</v>
      </c>
      <c r="B837" s="27" t="n">
        <f aca="false">SUM(B833:B836)</f>
        <v>0</v>
      </c>
      <c r="C837" s="27" t="n">
        <f aca="false">SUM(C833:C836)</f>
        <v>0</v>
      </c>
      <c r="D837" s="39"/>
      <c r="E837" s="39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3603</v>
      </c>
      <c r="B1" s="40"/>
      <c r="C1" s="40"/>
      <c r="D1" s="40"/>
    </row>
    <row r="2" customFormat="false" ht="12.75" hidden="false" customHeight="true" outlineLevel="0" collapsed="false">
      <c r="A2" s="41" t="s">
        <v>3604</v>
      </c>
      <c r="B2" s="41"/>
      <c r="C2" s="41"/>
      <c r="D2" s="41"/>
    </row>
    <row r="4" customFormat="false" ht="24.75" hidden="false" customHeight="true" outlineLevel="0" collapsed="false">
      <c r="A4" s="42" t="s">
        <v>3449</v>
      </c>
      <c r="B4" s="42" t="s">
        <v>3605</v>
      </c>
      <c r="C4" s="42" t="s">
        <v>3606</v>
      </c>
    </row>
    <row r="5" customFormat="false" ht="12.75" hidden="false" customHeight="true" outlineLevel="0" collapsed="false">
      <c r="A5" s="43" t="s">
        <v>3453</v>
      </c>
      <c r="B5" s="43" t="n">
        <v>2026</v>
      </c>
      <c r="C5" s="44" t="n">
        <v>537222.65</v>
      </c>
    </row>
    <row r="6" customFormat="false" ht="12.75" hidden="false" customHeight="true" outlineLevel="0" collapsed="false">
      <c r="A6" s="43" t="s">
        <v>3454</v>
      </c>
      <c r="B6" s="43" t="n">
        <v>2026</v>
      </c>
      <c r="C6" s="44" t="n">
        <v>475241.32</v>
      </c>
    </row>
    <row r="7" customFormat="false" ht="12.75" hidden="false" customHeight="true" outlineLevel="0" collapsed="false">
      <c r="A7" s="43" t="s">
        <v>3455</v>
      </c>
      <c r="B7" s="43" t="n">
        <v>2026</v>
      </c>
      <c r="C7" s="44" t="n">
        <v>548119.47</v>
      </c>
    </row>
    <row r="8" customFormat="false" ht="12.75" hidden="false" customHeight="true" outlineLevel="0" collapsed="false">
      <c r="A8" s="43" t="s">
        <v>3456</v>
      </c>
      <c r="B8" s="43" t="n">
        <v>2026</v>
      </c>
      <c r="C8" s="44" t="n">
        <v>557442.07</v>
      </c>
    </row>
    <row r="9" customFormat="false" ht="12.75" hidden="false" customHeight="true" outlineLevel="0" collapsed="false">
      <c r="A9" s="43" t="s">
        <v>3457</v>
      </c>
      <c r="B9" s="43" t="n">
        <v>2026</v>
      </c>
      <c r="C9" s="44" t="n">
        <v>569583.19</v>
      </c>
    </row>
    <row r="10" customFormat="false" ht="12.75" hidden="false" customHeight="true" outlineLevel="0" collapsed="false">
      <c r="A10" s="43" t="s">
        <v>3458</v>
      </c>
      <c r="B10" s="43" t="n">
        <v>2026</v>
      </c>
      <c r="C10" s="44" t="n">
        <v>573030.89</v>
      </c>
    </row>
    <row r="11" customFormat="false" ht="12.75" hidden="false" customHeight="true" outlineLevel="0" collapsed="false">
      <c r="A11" s="43" t="s">
        <v>3459</v>
      </c>
      <c r="B11" s="43" t="n">
        <v>2026</v>
      </c>
      <c r="C11" s="44" t="n">
        <v>514415.44</v>
      </c>
    </row>
    <row r="12" customFormat="false" ht="13.5" hidden="false" customHeight="true" outlineLevel="0" collapsed="false">
      <c r="A12" s="43" t="s">
        <v>3460</v>
      </c>
      <c r="B12" s="43" t="n">
        <v>2026</v>
      </c>
      <c r="C12" s="45" t="n">
        <v>502976.89</v>
      </c>
    </row>
    <row r="13" customFormat="false" ht="13.5" hidden="false" customHeight="true" outlineLevel="0" collapsed="false">
      <c r="A13" s="43" t="s">
        <v>3461</v>
      </c>
      <c r="B13" s="43" t="n">
        <v>2026</v>
      </c>
      <c r="C13" s="45" t="n">
        <v>485616.65</v>
      </c>
    </row>
    <row r="14" customFormat="false" ht="13.5" hidden="false" customHeight="true" outlineLevel="0" collapsed="false">
      <c r="A14" s="43" t="s">
        <v>3462</v>
      </c>
      <c r="B14" s="43" t="n">
        <v>2026</v>
      </c>
      <c r="C14" s="45" t="n">
        <v>117063.1</v>
      </c>
    </row>
    <row r="15" customFormat="false" ht="13.5" hidden="false" customHeight="true" outlineLevel="0" collapsed="false">
      <c r="A15" s="43" t="s">
        <v>3463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3464</v>
      </c>
      <c r="B16" s="43" t="n">
        <v>2026</v>
      </c>
      <c r="C16" s="45" t="n">
        <v>0</v>
      </c>
    </row>
    <row r="17" customFormat="false" ht="12.75" hidden="false" customHeight="true" outlineLevel="0" collapsed="false">
      <c r="C17" s="28" t="n">
        <v>46261</v>
      </c>
    </row>
    <row r="18" customFormat="false" ht="13.5" hidden="false" customHeight="true" outlineLevel="0" collapsed="false">
      <c r="A18" s="46" t="s">
        <v>3607</v>
      </c>
      <c r="B18" s="46"/>
      <c r="C18" s="47" t="n">
        <v>46303.3213425926</v>
      </c>
    </row>
    <row r="19" customFormat="false" ht="12.75" hidden="false" customHeight="true" outlineLevel="0" collapsed="false">
      <c r="A19" s="1" t="s">
        <v>3608</v>
      </c>
      <c r="C19" s="17" t="n">
        <f aca="false">IF(ISNUMBER(INDEX($C$5:$C$16,MONTH($C$18))),(INDEX($C$5:$C$16,MONTH($C$18))/DAY($C$18))*DAY(EOMONTH($C$18,0)),"")</f>
        <v>453619.5125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3609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3610</v>
      </c>
    </row>
    <row r="3" customFormat="false" ht="12.75" hidden="false" customHeight="true" outlineLevel="0" collapsed="false">
      <c r="A3" s="21" t="s">
        <v>3611</v>
      </c>
      <c r="E3" s="51" t="n">
        <v>0.7</v>
      </c>
      <c r="F3" s="52" t="s">
        <v>3612</v>
      </c>
      <c r="G3" s="52" t="s">
        <v>3613</v>
      </c>
      <c r="H3" s="52" t="s">
        <v>3614</v>
      </c>
      <c r="I3" s="52" t="s">
        <v>3615</v>
      </c>
      <c r="J3" s="52" t="s">
        <v>3616</v>
      </c>
      <c r="K3" s="53" t="s">
        <v>3617</v>
      </c>
      <c r="L3" s="53" t="s">
        <v>3618</v>
      </c>
      <c r="M3" s="53" t="s">
        <v>3619</v>
      </c>
      <c r="N3" s="52" t="s">
        <v>3620</v>
      </c>
    </row>
    <row r="4" customFormat="false" ht="12.75" hidden="false" customHeight="tru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6"/>
      <c r="K4" s="17"/>
      <c r="L4" s="17"/>
      <c r="M4" s="17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  <c r="K5" s="17"/>
      <c r="L5" s="17"/>
      <c r="M5" s="17"/>
    </row>
    <row r="6" customFormat="false" ht="12.75" hidden="false" customHeight="true" outlineLevel="0" collapsed="false">
      <c r="A6" s="60" t="s">
        <v>3449</v>
      </c>
      <c r="B6" s="53" t="s">
        <v>3621</v>
      </c>
      <c r="C6" s="53" t="s">
        <v>3622</v>
      </c>
      <c r="D6" s="53" t="s">
        <v>3623</v>
      </c>
      <c r="E6" s="53" t="s">
        <v>3624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6"/>
      <c r="K6" s="17"/>
      <c r="L6" s="17"/>
      <c r="M6" s="17"/>
    </row>
    <row r="7" customFormat="false" ht="12.75" hidden="false" customHeight="true" outlineLevel="0" collapsed="false">
      <c r="A7" s="21" t="s">
        <v>3453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1" t="s">
        <v>3454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376055.855</v>
      </c>
      <c r="J8" s="56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1" t="s">
        <v>3455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7" t="n">
        <f aca="false">IF(AND(ISNUMBER(B8),ISNUMBER(B7),B7&lt;&gt;0),B8/B7,"")</f>
        <v>0.884626364878696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ALERTA</v>
      </c>
      <c r="I9" s="59" t="n">
        <f aca="false">IF(C9="","",IF(AND(F9&lt;&gt;"",F9&lt;1),C9*F9,C9))</f>
        <v>294287.700946227</v>
      </c>
      <c r="J9" s="59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1" t="s">
        <v>3456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4" t="n">
        <f aca="false">IF(AND(ISNUMBER(B9),ISNUMBER(B8),B8&lt;&gt;0),B9/B8,"")</f>
        <v>1.15334977606745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383683.629</v>
      </c>
      <c r="J10" s="56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1" t="s">
        <v>3457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7" t="n">
        <f aca="false">IF(AND(ISNUMBER(B10),ISNUMBER(B9),B9&lt;&gt;0),B10/B9,"")</f>
        <v>1.0170083357922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390209.449</v>
      </c>
      <c r="J11" s="59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1" t="s">
        <v>3458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4" t="n">
        <f aca="false">IF(AND(ISNUMBER(B11),ISNUMBER(B10),B10&lt;&gt;0),B11/B10,"")</f>
        <v>1.02178005689452</v>
      </c>
      <c r="G12" s="54" t="n">
        <f aca="false">IF(AND(ISNUMBER(D12),ISNUMBER(B12),B12&lt;&gt;0),(D12/B12)*30,"")</f>
        <v>22.7285338840983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398708.233</v>
      </c>
      <c r="J12" s="56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1" t="s">
        <v>3459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7" t="n">
        <f aca="false">IF(AND(ISNUMBER(B12),ISNUMBER(B11),B11&lt;&gt;0),B12/B11,"")</f>
        <v>1.00605302273756</v>
      </c>
      <c r="G13" s="57" t="n">
        <f aca="false">IF(AND(ISNUMBER(D13),ISNUMBER(B13),B13&lt;&gt;0),(D13/B13)*30,"")</f>
        <v>26.2138896919579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401121.623</v>
      </c>
      <c r="J13" s="59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1" t="s">
        <v>3460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4" t="n">
        <f aca="false">IF(AND(ISNUMBER(B13),ISNUMBER(B12),B12&lt;&gt;0),B13/B12,"")</f>
        <v>0.897709790130162</v>
      </c>
      <c r="G14" s="54" t="n">
        <f aca="false">IF(AND(ISNUMBER(D14),ISNUMBER(B14),B14&lt;&gt;0),(D14/B14)*30,"")</f>
        <v>21.823764904984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323257.04367748</v>
      </c>
      <c r="J14" s="56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1" t="s">
        <v>3461</v>
      </c>
      <c r="B15" s="17" t="n">
        <f aca="false">IFERROR(INDEX('Venda Anual (Base)'!$C$5:$C$16,MATCH($A15,'Venda Anual (Base)'!$A$5:$A$16,0)),"")</f>
        <v>485616.65</v>
      </c>
      <c r="C15" s="17" t="n">
        <f aca="false">(B14*$E$3)</f>
        <v>352083.823</v>
      </c>
      <c r="D15" s="17" t="n">
        <f aca="false">IFERROR(INDEX('Resumo Mensal'!$C$2:$C$25,MATCH($A15,'Resumo Mensal'!$A$2:$A$25,0)),0)</f>
        <v>364096.26</v>
      </c>
      <c r="E15" s="17" t="n">
        <f aca="false">IF(AND(ISNUMBER(C15),D15&gt;0),D15-C15,"")</f>
        <v>12012.437</v>
      </c>
      <c r="F15" s="57" t="n">
        <f aca="false">IF(AND(ISNUMBER(B14),ISNUMBER(B13),B13&lt;&gt;0),B14/B13,"")</f>
        <v>0.977763983911525</v>
      </c>
      <c r="G15" s="57" t="n">
        <f aca="false">IF(AND(ISNUMBER(D15),ISNUMBER(B15),B15&lt;&gt;0),(D15/B15)*30,"")</f>
        <v>22.4928197993211</v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344254.88144728</v>
      </c>
      <c r="J15" s="59" t="n">
        <f aca="false">SUMIFS('Notas Fiscais (Rel 19)'!$K:$K,'Notas Fiscais (Rel 19)'!$L:$L,"MERCADORIA",'Notas Fiscais (Rel 19)'!$E:$E,"&gt;="&amp;DATE(2026,9,1),'Notas Fiscais (Rel 19)'!$E:$E,"&lt;="&amp;DATE(2026,9,30))</f>
        <v>364675.98</v>
      </c>
      <c r="K15" s="17" t="str">
        <f aca="false">IF($A15=INDEX('Venda Anual (Base)'!$A$5:$A$16,MONTH('Venda Anual (Base)'!$C$18)),IFERROR(B15/DAY('Venda Anual (Base)'!$C$18)*DAY(EOMONTH('Venda Anual (Base)'!$C$18,0)),""),"")</f>
        <v/>
      </c>
      <c r="L15" s="17" t="n">
        <f aca="false">('Resumo Grupos'!J13)</f>
        <v>151181.13</v>
      </c>
      <c r="M15" s="17" t="n">
        <f aca="false">IFERROR(B15-D15-L15,"")</f>
        <v>-29660.74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1" t="s">
        <v>3462</v>
      </c>
      <c r="B16" s="17" t="n">
        <f aca="false">IFERROR(INDEX('Venda Anual (Base)'!$C$5:$C$16,MATCH($A16,'Venda Anual (Base)'!$A$5:$A$16,0)),"")</f>
        <v>117063.1</v>
      </c>
      <c r="C16" s="17" t="n">
        <f aca="false">(B15*$E$3)</f>
        <v>339931.655</v>
      </c>
      <c r="D16" s="17" t="n">
        <f aca="false">IFERROR(INDEX('Resumo Mensal'!$C$2:$C$25,MATCH($A16,'Resumo Mensal'!$A$2:$A$25,0)),0)</f>
        <v>215087.86</v>
      </c>
      <c r="E16" s="17" t="n">
        <f aca="false">IF(AND(ISNUMBER(C16),D16&gt;0),D16-C16,"")</f>
        <v>-124843.795</v>
      </c>
      <c r="F16" s="62" t="n">
        <f aca="false">IF(AND(ISNUMBER(B15),ISNUMBER(B14),B14&lt;&gt;0),B15/B14,"")</f>
        <v>0.965485014629599</v>
      </c>
      <c r="G16" s="62" t="n">
        <f aca="false">IF(AND(ISNUMBER(D16),ISNUMBER(B16),B16&lt;&gt;0),(D16/B16)*30,"")</f>
        <v>55.1210056798427</v>
      </c>
      <c r="H16" s="63" t="str">
        <f aca="false">IF(F16="","",IF(OR(F16&lt;0.9,F16&gt;1.1),"ALERTA","OK"))</f>
        <v>OK</v>
      </c>
      <c r="I16" s="64" t="n">
        <f aca="false">IF(C16="","",IF(AND(F16&lt;&gt;"",F16&lt;1),C16*F16,C16))</f>
        <v>328198.918900739</v>
      </c>
      <c r="J16" s="65" t="n">
        <f aca="false">SUMIFS('Notas Fiscais (Rel 19)'!$K:$K,'Notas Fiscais (Rel 19)'!$L:$L,"MERCADORIA",'Notas Fiscais (Rel 19)'!$E:$E,"&gt;="&amp;DATE(2026,10,1),'Notas Fiscais (Rel 19)'!$E:$E,"&lt;="&amp;DATE(2026,10,31))</f>
        <v>58945.62</v>
      </c>
      <c r="K16" s="17" t="n">
        <f aca="false">IF($A16=INDEX('Venda Anual (Base)'!$A$5:$A$16,MONTH('Venda Anual (Base)'!$C$18)),IFERROR(B16/DAY('Venda Anual (Base)'!$C$18)*DAY(EOMONTH('Venda Anual (Base)'!$C$18,0)),""),"")</f>
        <v>453619.5125</v>
      </c>
      <c r="L16" s="17" t="n">
        <f aca="false">('Resumo Grupos'!K13)</f>
        <v>94821.91</v>
      </c>
      <c r="M16" s="17" t="n">
        <f aca="false">IFERROR(B16-D16-L16,"")</f>
        <v>-192846.67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1" t="s">
        <v>3463</v>
      </c>
      <c r="B17" s="17" t="n">
        <f aca="false">IFERROR(INDEX('Venda Anual (Base)'!$C$5:$C$16,MATCH($A17,'Venda Anual (Base)'!$A$5:$A$16,0)),"")</f>
        <v>0</v>
      </c>
      <c r="C17" s="17" t="n">
        <f aca="false">(B16*$E$3)</f>
        <v>81944.17</v>
      </c>
      <c r="D17" s="17" t="n">
        <f aca="false">IFERROR(INDEX('Resumo Mensal'!$C$2:$C$25,MATCH($A17,'Resumo Mensal'!$A$2:$A$25,0)),0)</f>
        <v>7644.11</v>
      </c>
      <c r="E17" s="17" t="n">
        <f aca="false">IF(AND(ISNUMBER(C17),D17&gt;0),D17-C17,"")</f>
        <v>-74300.06</v>
      </c>
      <c r="F17" s="66" t="n">
        <f aca="false">IF(AND(ISNUMBER(B16),ISNUMBER(B15),B15&lt;&gt;0),B16/B15,"")</f>
        <v>0.241060721455906</v>
      </c>
      <c r="G17" s="66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19753.5207393054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43373.08</v>
      </c>
      <c r="M17" s="17" t="n">
        <f aca="false">IFERROR(B17-D17-L17,"")</f>
        <v>-51017.19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1" t="s">
        <v>3464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1677.63</v>
      </c>
      <c r="E18" s="17" t="n">
        <f aca="false">IF(AND(ISNUMBER(C18),D18&gt;0),D18-C18,"")</f>
        <v>1677.63</v>
      </c>
      <c r="F18" s="66" t="n">
        <f aca="false">IF(AND(ISNUMBER(B17),ISNUMBER(B16),B16&lt;&gt;0),B17/B16,"")</f>
        <v>0</v>
      </c>
      <c r="G18" s="66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41921.21</v>
      </c>
      <c r="M18" s="17" t="n">
        <f aca="false">IFERROR(B18-D18-L18,"")</f>
        <v>-43598.84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0" t="s">
        <v>3477</v>
      </c>
      <c r="B19" s="67" t="n">
        <f aca="false">SUM(B7:B18)</f>
        <v>4880711.67</v>
      </c>
      <c r="C19" s="67" t="n">
        <f aca="false">SUM(C7:C18)</f>
        <v>3416498.169</v>
      </c>
      <c r="D19" s="67" t="n">
        <f aca="false">SUM(D7:D18)</f>
        <v>1838033.56</v>
      </c>
      <c r="E19" s="67" t="n">
        <f aca="false">IF(COUNT(E7:E18)=0,"sem dados comparaveis ainda",SUM(E7:E18))</f>
        <v>-95846.7519999998</v>
      </c>
      <c r="F19" s="68" t="n">
        <f aca="false">SUM(F7:F18)</f>
        <v>8.16483706649761</v>
      </c>
      <c r="G19" s="66"/>
      <c r="I19" s="17" t="n">
        <f aca="false">SUM(I7:I18)</f>
        <v>3259530.85471103</v>
      </c>
      <c r="J19" s="17" t="n">
        <f aca="false">SUM(J7:J18)</f>
        <v>1632179.37</v>
      </c>
      <c r="K19" s="17" t="n">
        <f aca="false">SUM(K7:K18)</f>
        <v>453619.5125</v>
      </c>
      <c r="L19" s="17" t="n">
        <f aca="false">SUM(L7:L18)</f>
        <v>793785.81</v>
      </c>
      <c r="M19" s="17" t="n">
        <f aca="false">SUM(M7:M18)</f>
        <v>2248892.3</v>
      </c>
      <c r="N19" s="17" t="n">
        <f aca="false">SUM(N7:N18)</f>
        <v>7504.55</v>
      </c>
    </row>
    <row r="21" customFormat="false" ht="12.75" hidden="false" customHeight="true" outlineLevel="0" collapsed="false">
      <c r="A21" s="21" t="s">
        <v>3625</v>
      </c>
    </row>
    <row r="23" customFormat="false" ht="12.75" hidden="false" customHeight="true" outlineLevel="0" collapsed="false">
      <c r="A23" s="21" t="s">
        <v>3626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Out/2026</v>
      </c>
      <c r="B25" s="16" t="n">
        <f aca="false">'Venda Anual (Base)'!$C$18</f>
        <v>46303.3213425926</v>
      </c>
      <c r="C25" s="17" t="n">
        <f aca="false">INDEX('Venda Anual (Base)'!$C$5:$C$16,MONTH('Venda Anual (Base)'!$C$18))</f>
        <v>117063.1</v>
      </c>
      <c r="D25" s="1" t="n">
        <f aca="false">DAY(B25)</f>
        <v>8</v>
      </c>
      <c r="E25" s="1" t="n">
        <f aca="false">DAY(EOMONTH(B25,0))</f>
        <v>31</v>
      </c>
      <c r="F25" s="17" t="n">
        <f aca="false">IFERROR(IF(D25=0,"",C25/D25*E25),"")</f>
        <v>453619.5125</v>
      </c>
    </row>
    <row r="27" customFormat="false" ht="12.75" hidden="false" customHeight="true" outlineLevel="0" collapsed="false">
      <c r="A27" s="21" t="s">
        <v>3627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10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3628</v>
      </c>
      <c r="B1" s="1" t="s">
        <v>3629</v>
      </c>
      <c r="C1" s="1" t="s">
        <v>3630</v>
      </c>
      <c r="D1" s="1" t="s">
        <v>3631</v>
      </c>
      <c r="E1" s="1" t="s">
        <v>3632</v>
      </c>
      <c r="F1" s="1" t="s">
        <v>3633</v>
      </c>
      <c r="G1" s="1" t="s">
        <v>3634</v>
      </c>
      <c r="H1" s="1" t="s">
        <v>3635</v>
      </c>
      <c r="I1" s="1" t="s">
        <v>3636</v>
      </c>
      <c r="J1" s="1" t="s">
        <v>3637</v>
      </c>
      <c r="K1" s="69" t="s">
        <v>3638</v>
      </c>
      <c r="L1" s="1" t="s">
        <v>3639</v>
      </c>
      <c r="N1" s="70" t="s">
        <v>3640</v>
      </c>
      <c r="O1" s="70" t="s">
        <v>3641</v>
      </c>
      <c r="P1" s="29" t="s">
        <v>3642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3643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3644</v>
      </c>
      <c r="K2" s="69" t="n">
        <v>131</v>
      </c>
      <c r="L2" s="1" t="s">
        <v>3645</v>
      </c>
      <c r="N2" s="71" t="n">
        <v>6</v>
      </c>
      <c r="O2" s="33" t="n">
        <f aca="false">IF($N2="","",SUMIFS($K:$K,$E:$E,"&gt;="&amp;DATE(2026,$N2,1),$E:$E,"&lt;="&amp;EOMONTH(DATE(2026,$N2,1),0)))</f>
        <v>497222.93</v>
      </c>
      <c r="P2" s="33" t="n">
        <f aca="false">IF($N2="","",SUMIFS($K:$K,$L:$L,"MERCADORIA",$E:$E,"&gt;="&amp;DATE(2026,$N2,1),$E:$E,"&lt;="&amp;EOMONTH(DATE(2026,$N2,1),0)))</f>
        <v>492967.97</v>
      </c>
      <c r="Q2" s="72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3643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3644</v>
      </c>
      <c r="K3" s="69" t="n">
        <v>120</v>
      </c>
      <c r="L3" s="1" t="s">
        <v>3645</v>
      </c>
      <c r="N3" s="71" t="n">
        <v>7</v>
      </c>
      <c r="O3" s="73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3643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3644</v>
      </c>
      <c r="K4" s="69" t="n">
        <v>260</v>
      </c>
      <c r="L4" s="1" t="s">
        <v>3645</v>
      </c>
      <c r="N4" s="71" t="n">
        <v>8</v>
      </c>
      <c r="O4" s="73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3646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3644</v>
      </c>
      <c r="K5" s="69" t="n">
        <v>1454.09</v>
      </c>
      <c r="L5" s="1" t="s">
        <v>3645</v>
      </c>
      <c r="N5" s="71" t="n">
        <v>9</v>
      </c>
      <c r="O5" s="73" t="n">
        <f aca="false">IF($N5="","",SUMIFS($K:$K,$E:$E,"&gt;="&amp;DATE(2026,$N5,1),$E:$E,"&lt;="&amp;EOMONTH(DATE(2026,$N5,1),0)))</f>
        <v>367077.1</v>
      </c>
      <c r="P5" s="17" t="n">
        <f aca="false">IF($N5="","",SUMIFS($K:$K,$L:$L,"MERCADORIA",$E:$E,"&gt;="&amp;DATE(2026,$N5,1),$E:$E,"&lt;="&amp;EOMONTH(DATE(2026,$N5,1),0)))</f>
        <v>364675.98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3646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3644</v>
      </c>
      <c r="K6" s="69" t="n">
        <v>3078.35</v>
      </c>
      <c r="L6" s="1" t="s">
        <v>3645</v>
      </c>
      <c r="N6" s="71" t="n">
        <v>10</v>
      </c>
      <c r="O6" s="17" t="n">
        <f aca="false">IF($N6="","",SUMIFS($K:$K,$E:$E,"&gt;="&amp;DATE(2026,$N6,1),$E:$E,"&lt;="&amp;EOMONTH(DATE(2026,$N6,1),0)))</f>
        <v>59319.22</v>
      </c>
      <c r="P6" s="17" t="n">
        <f aca="false">IF($N6="","",SUMIFS($K:$K,$L:$L,"MERCADORIA",$E:$E,"&gt;="&amp;DATE(2026,$N6,1),$E:$E,"&lt;="&amp;EOMONTH(DATE(2026,$N6,1),0)))</f>
        <v>58945.62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3643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3644</v>
      </c>
      <c r="K7" s="69" t="n">
        <v>131</v>
      </c>
      <c r="L7" s="1" t="s">
        <v>3645</v>
      </c>
      <c r="N7" s="71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3643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3644</v>
      </c>
      <c r="K8" s="69" t="n">
        <v>120</v>
      </c>
      <c r="L8" s="1" t="s">
        <v>3645</v>
      </c>
      <c r="N8" s="29" t="s">
        <v>3477</v>
      </c>
      <c r="O8" s="74" t="n">
        <f aca="false">SUM(O2:O7)</f>
        <v>1652265.57</v>
      </c>
      <c r="P8" s="74" t="n">
        <f aca="false">SUM(P2:P7)</f>
        <v>1632179.37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3643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3644</v>
      </c>
      <c r="K9" s="69" t="n">
        <v>260</v>
      </c>
      <c r="L9" s="1" t="s">
        <v>3645</v>
      </c>
      <c r="P9" s="75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3647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3644</v>
      </c>
      <c r="K10" s="69" t="n">
        <v>140</v>
      </c>
      <c r="L10" s="1" t="s">
        <v>3645</v>
      </c>
      <c r="N10" s="1" t="s">
        <v>3648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3643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3644</v>
      </c>
      <c r="K11" s="69" t="n">
        <v>205</v>
      </c>
      <c r="L11" s="1" t="s">
        <v>3645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3643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3644</v>
      </c>
      <c r="K12" s="69" t="n">
        <v>1287</v>
      </c>
      <c r="L12" s="1" t="s">
        <v>3645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3643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3644</v>
      </c>
      <c r="K13" s="69" t="n">
        <v>205</v>
      </c>
      <c r="L13" s="1" t="s">
        <v>3645</v>
      </c>
      <c r="O13" s="72"/>
      <c r="P13" s="72"/>
      <c r="Q13" s="72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3643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3644</v>
      </c>
      <c r="K14" s="69" t="n">
        <v>1287</v>
      </c>
      <c r="L14" s="1" t="s">
        <v>3645</v>
      </c>
      <c r="O14" s="16"/>
      <c r="P14" s="75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3649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3644</v>
      </c>
      <c r="K15" s="69" t="n">
        <v>270</v>
      </c>
      <c r="L15" s="1" t="s">
        <v>3645</v>
      </c>
      <c r="O15" s="16"/>
      <c r="P15" s="75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3650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3644</v>
      </c>
      <c r="K16" s="69" t="n">
        <v>2228.8</v>
      </c>
      <c r="L16" s="1" t="s">
        <v>3645</v>
      </c>
      <c r="O16" s="16"/>
      <c r="P16" s="75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3651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3644</v>
      </c>
      <c r="K17" s="69" t="n">
        <v>1190.5</v>
      </c>
      <c r="L17" s="1" t="s">
        <v>3645</v>
      </c>
      <c r="O17" s="16"/>
      <c r="P17" s="75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3652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3644</v>
      </c>
      <c r="K18" s="69" t="n">
        <v>5604</v>
      </c>
      <c r="L18" s="1" t="s">
        <v>3645</v>
      </c>
      <c r="O18" s="16"/>
      <c r="P18" s="75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3652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3644</v>
      </c>
      <c r="K19" s="69" t="n">
        <v>4151.7</v>
      </c>
      <c r="L19" s="1" t="s">
        <v>3645</v>
      </c>
      <c r="O19" s="16"/>
      <c r="P19" s="75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3652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3644</v>
      </c>
      <c r="K20" s="69" t="n">
        <v>6255.2</v>
      </c>
      <c r="L20" s="1" t="s">
        <v>3645</v>
      </c>
      <c r="O20" s="16"/>
      <c r="P20" s="75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3653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3644</v>
      </c>
      <c r="K21" s="69" t="n">
        <v>302</v>
      </c>
      <c r="L21" s="1" t="s">
        <v>3645</v>
      </c>
      <c r="O21" s="16"/>
      <c r="P21" s="75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3654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3644</v>
      </c>
      <c r="K22" s="69" t="n">
        <v>680.29</v>
      </c>
      <c r="L22" s="1" t="s">
        <v>3645</v>
      </c>
      <c r="O22" s="16"/>
      <c r="P22" s="75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3655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3644</v>
      </c>
      <c r="K23" s="69" t="n">
        <v>916.62</v>
      </c>
      <c r="L23" s="1" t="s">
        <v>3645</v>
      </c>
      <c r="O23" s="16"/>
      <c r="P23" s="75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3656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3644</v>
      </c>
      <c r="K24" s="69" t="n">
        <v>445</v>
      </c>
      <c r="L24" s="1" t="s">
        <v>3645</v>
      </c>
      <c r="O24" s="16"/>
      <c r="P24" s="75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3657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3644</v>
      </c>
      <c r="K25" s="69" t="n">
        <v>510.86</v>
      </c>
      <c r="L25" s="1" t="s">
        <v>3645</v>
      </c>
      <c r="O25" s="16"/>
      <c r="P25" s="75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3657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3644</v>
      </c>
      <c r="K26" s="69" t="n">
        <v>679.75</v>
      </c>
      <c r="L26" s="1" t="s">
        <v>3645</v>
      </c>
      <c r="O26" s="16"/>
      <c r="P26" s="75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3658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3644</v>
      </c>
      <c r="K27" s="69" t="n">
        <v>1203.14</v>
      </c>
      <c r="L27" s="1" t="s">
        <v>3645</v>
      </c>
      <c r="O27" s="16"/>
      <c r="P27" s="75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3643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3644</v>
      </c>
      <c r="K28" s="69" t="n">
        <v>135</v>
      </c>
      <c r="L28" s="1" t="s">
        <v>3645</v>
      </c>
      <c r="O28" s="16"/>
      <c r="P28" s="75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3659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3644</v>
      </c>
      <c r="K29" s="69" t="n">
        <v>4474.35</v>
      </c>
      <c r="L29" s="1" t="s">
        <v>3645</v>
      </c>
      <c r="O29" s="16"/>
      <c r="P29" s="75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3643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3644</v>
      </c>
      <c r="K30" s="69" t="n">
        <v>135</v>
      </c>
      <c r="L30" s="1" t="s">
        <v>3645</v>
      </c>
      <c r="O30" s="16"/>
      <c r="P30" s="75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3660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3644</v>
      </c>
      <c r="K31" s="69" t="n">
        <v>180</v>
      </c>
      <c r="L31" s="1" t="s">
        <v>3645</v>
      </c>
      <c r="O31" s="16"/>
      <c r="P31" s="75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3661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3644</v>
      </c>
      <c r="K32" s="69" t="n">
        <v>2734.13</v>
      </c>
      <c r="L32" s="1" t="s">
        <v>3645</v>
      </c>
      <c r="O32" s="16"/>
      <c r="P32" s="75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3662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3644</v>
      </c>
      <c r="K33" s="69" t="n">
        <v>1303.45</v>
      </c>
      <c r="L33" s="1" t="s">
        <v>3645</v>
      </c>
      <c r="O33" s="16"/>
      <c r="P33" s="75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3663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3644</v>
      </c>
      <c r="K34" s="69" t="n">
        <v>590.66</v>
      </c>
      <c r="L34" s="1" t="s">
        <v>3645</v>
      </c>
      <c r="O34" s="16"/>
      <c r="P34" s="75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3664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3644</v>
      </c>
      <c r="K35" s="69" t="n">
        <v>228</v>
      </c>
      <c r="L35" s="1" t="s">
        <v>3645</v>
      </c>
      <c r="O35" s="16"/>
      <c r="P35" s="75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3665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3644</v>
      </c>
      <c r="K36" s="69" t="n">
        <v>196.02</v>
      </c>
      <c r="L36" s="1" t="s">
        <v>3645</v>
      </c>
      <c r="O36" s="16"/>
      <c r="P36" s="75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3650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3644</v>
      </c>
      <c r="K37" s="69" t="n">
        <v>287.05</v>
      </c>
      <c r="L37" s="1" t="s">
        <v>3645</v>
      </c>
      <c r="O37" s="16"/>
      <c r="P37" s="75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3666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3644</v>
      </c>
      <c r="K38" s="69" t="n">
        <v>333</v>
      </c>
      <c r="L38" s="1" t="s">
        <v>3667</v>
      </c>
      <c r="O38" s="16"/>
      <c r="P38" s="75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3668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3644</v>
      </c>
      <c r="K39" s="69" t="n">
        <v>2136.33</v>
      </c>
      <c r="L39" s="1" t="s">
        <v>3645</v>
      </c>
      <c r="O39" s="16"/>
      <c r="P39" s="75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3652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3644</v>
      </c>
      <c r="K40" s="69" t="n">
        <v>3170</v>
      </c>
      <c r="L40" s="1" t="s">
        <v>3645</v>
      </c>
      <c r="O40" s="16"/>
      <c r="P40" s="75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3652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3644</v>
      </c>
      <c r="K41" s="69" t="n">
        <v>1348.2</v>
      </c>
      <c r="L41" s="1" t="s">
        <v>3645</v>
      </c>
      <c r="O41" s="16"/>
      <c r="P41" s="75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3652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3644</v>
      </c>
      <c r="K42" s="69" t="n">
        <v>2872.8</v>
      </c>
      <c r="L42" s="1" t="s">
        <v>3645</v>
      </c>
      <c r="O42" s="16"/>
      <c r="P42" s="75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3669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3644</v>
      </c>
      <c r="K43" s="69" t="n">
        <v>694</v>
      </c>
      <c r="L43" s="1" t="s">
        <v>3645</v>
      </c>
      <c r="O43" s="16"/>
      <c r="P43" s="75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3670</v>
      </c>
      <c r="E44" s="16" t="n">
        <v>46178</v>
      </c>
      <c r="F44" s="16" t="n">
        <v>46178</v>
      </c>
      <c r="G44" s="1" t="s">
        <v>3671</v>
      </c>
      <c r="H44" s="1" t="n">
        <v>1210771</v>
      </c>
      <c r="I44" s="1" t="n">
        <v>1</v>
      </c>
      <c r="J44" s="1" t="s">
        <v>3644</v>
      </c>
      <c r="K44" s="69" t="n">
        <v>768</v>
      </c>
      <c r="L44" s="1" t="s">
        <v>3645</v>
      </c>
      <c r="O44" s="16"/>
      <c r="P44" s="75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3643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3644</v>
      </c>
      <c r="K45" s="69" t="n">
        <v>140</v>
      </c>
      <c r="L45" s="1" t="s">
        <v>3645</v>
      </c>
      <c r="O45" s="16"/>
      <c r="P45" s="75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3643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3644</v>
      </c>
      <c r="K46" s="69" t="n">
        <v>260</v>
      </c>
      <c r="L46" s="1" t="s">
        <v>3645</v>
      </c>
      <c r="O46" s="16"/>
      <c r="P46" s="75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3643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3644</v>
      </c>
      <c r="K47" s="69" t="n">
        <v>165</v>
      </c>
      <c r="L47" s="1" t="s">
        <v>3645</v>
      </c>
      <c r="O47" s="16"/>
      <c r="P47" s="75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3643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3644</v>
      </c>
      <c r="K48" s="69" t="n">
        <v>120</v>
      </c>
      <c r="L48" s="1" t="s">
        <v>3645</v>
      </c>
      <c r="O48" s="16"/>
      <c r="P48" s="75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3643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3644</v>
      </c>
      <c r="K49" s="69" t="n">
        <v>120</v>
      </c>
      <c r="L49" s="1" t="s">
        <v>3645</v>
      </c>
      <c r="O49" s="16"/>
      <c r="P49" s="75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3643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3644</v>
      </c>
      <c r="K50" s="69" t="n">
        <v>1772</v>
      </c>
      <c r="L50" s="1" t="s">
        <v>3645</v>
      </c>
      <c r="O50" s="16"/>
      <c r="P50" s="75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3643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3644</v>
      </c>
      <c r="K51" s="69" t="n">
        <v>140</v>
      </c>
      <c r="L51" s="1" t="s">
        <v>3645</v>
      </c>
      <c r="O51" s="16"/>
      <c r="P51" s="75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3643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3644</v>
      </c>
      <c r="K52" s="69" t="n">
        <v>260</v>
      </c>
      <c r="L52" s="1" t="s">
        <v>3645</v>
      </c>
      <c r="O52" s="16"/>
      <c r="P52" s="75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3643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3644</v>
      </c>
      <c r="K53" s="69" t="n">
        <v>165</v>
      </c>
      <c r="L53" s="1" t="s">
        <v>3645</v>
      </c>
      <c r="O53" s="16"/>
      <c r="P53" s="75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3643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3644</v>
      </c>
      <c r="K54" s="69" t="n">
        <v>120</v>
      </c>
      <c r="L54" s="1" t="s">
        <v>3645</v>
      </c>
      <c r="O54" s="16"/>
      <c r="P54" s="75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3643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3644</v>
      </c>
      <c r="K55" s="69" t="n">
        <v>120</v>
      </c>
      <c r="L55" s="1" t="s">
        <v>3645</v>
      </c>
      <c r="O55" s="16"/>
      <c r="P55" s="75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3643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3644</v>
      </c>
      <c r="K56" s="69" t="n">
        <v>1772</v>
      </c>
      <c r="L56" s="1" t="s">
        <v>3645</v>
      </c>
      <c r="O56" s="16"/>
      <c r="P56" s="75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3672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3644</v>
      </c>
      <c r="K57" s="69" t="n">
        <v>2267.72</v>
      </c>
      <c r="L57" s="1" t="s">
        <v>3645</v>
      </c>
      <c r="O57" s="16"/>
      <c r="P57" s="75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3653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3644</v>
      </c>
      <c r="K58" s="69" t="n">
        <v>300.5</v>
      </c>
      <c r="L58" s="1" t="s">
        <v>3645</v>
      </c>
      <c r="O58" s="16"/>
      <c r="P58" s="75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3673</v>
      </c>
      <c r="D59" s="1" t="s">
        <v>3674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3644</v>
      </c>
      <c r="K59" s="69" t="n">
        <v>1860</v>
      </c>
      <c r="L59" s="1" t="s">
        <v>3645</v>
      </c>
      <c r="O59" s="16"/>
      <c r="P59" s="75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3675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3644</v>
      </c>
      <c r="K60" s="69" t="n">
        <v>1050</v>
      </c>
      <c r="L60" s="1" t="s">
        <v>3645</v>
      </c>
      <c r="O60" s="16"/>
      <c r="P60" s="75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3676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3644</v>
      </c>
      <c r="K61" s="69" t="n">
        <v>1387.2</v>
      </c>
      <c r="L61" s="1" t="s">
        <v>3667</v>
      </c>
      <c r="O61" s="16"/>
      <c r="P61" s="75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3643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3644</v>
      </c>
      <c r="K62" s="69" t="n">
        <v>311</v>
      </c>
      <c r="L62" s="1" t="s">
        <v>3645</v>
      </c>
      <c r="O62" s="16"/>
      <c r="P62" s="75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3643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3644</v>
      </c>
      <c r="K63" s="69" t="n">
        <v>240</v>
      </c>
      <c r="L63" s="1" t="s">
        <v>3645</v>
      </c>
      <c r="O63" s="16"/>
      <c r="P63" s="75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3677</v>
      </c>
      <c r="E64" s="16" t="n">
        <v>46179</v>
      </c>
      <c r="F64" s="16" t="n">
        <v>46177</v>
      </c>
      <c r="G64" s="1" t="s">
        <v>3678</v>
      </c>
      <c r="H64" s="1" t="n">
        <v>1210603</v>
      </c>
      <c r="I64" s="1" t="n">
        <v>1</v>
      </c>
      <c r="J64" s="1" t="s">
        <v>3644</v>
      </c>
      <c r="K64" s="69" t="n">
        <v>707.65</v>
      </c>
      <c r="L64" s="1" t="s">
        <v>3645</v>
      </c>
      <c r="O64" s="16"/>
      <c r="P64" s="75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3643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3644</v>
      </c>
      <c r="K65" s="69" t="n">
        <v>311</v>
      </c>
      <c r="L65" s="1" t="s">
        <v>3645</v>
      </c>
      <c r="O65" s="16"/>
      <c r="P65" s="75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3643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3644</v>
      </c>
      <c r="K66" s="69" t="n">
        <v>240</v>
      </c>
      <c r="L66" s="1" t="s">
        <v>3645</v>
      </c>
      <c r="O66" s="16"/>
      <c r="P66" s="75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3649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3644</v>
      </c>
      <c r="K67" s="69" t="n">
        <v>270</v>
      </c>
      <c r="L67" s="1" t="s">
        <v>3645</v>
      </c>
      <c r="O67" s="16"/>
      <c r="P67" s="75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3679</v>
      </c>
      <c r="D68" s="1" t="s">
        <v>3680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3644</v>
      </c>
      <c r="K68" s="69" t="n">
        <v>3845.86</v>
      </c>
      <c r="L68" s="1" t="s">
        <v>3645</v>
      </c>
      <c r="O68" s="16"/>
      <c r="P68" s="75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3651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3644</v>
      </c>
      <c r="K69" s="69" t="n">
        <v>1261.5</v>
      </c>
      <c r="L69" s="1" t="s">
        <v>3645</v>
      </c>
      <c r="O69" s="16"/>
      <c r="P69" s="75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3681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3644</v>
      </c>
      <c r="K70" s="69" t="n">
        <v>668.05</v>
      </c>
      <c r="L70" s="1" t="s">
        <v>3645</v>
      </c>
      <c r="O70" s="16"/>
      <c r="P70" s="75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3681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3644</v>
      </c>
      <c r="K71" s="69" t="n">
        <v>547.22</v>
      </c>
      <c r="L71" s="1" t="s">
        <v>3645</v>
      </c>
      <c r="O71" s="16"/>
      <c r="P71" s="75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3681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3644</v>
      </c>
      <c r="K72" s="69" t="n">
        <v>554.53</v>
      </c>
      <c r="L72" s="1" t="s">
        <v>3645</v>
      </c>
      <c r="O72" s="16"/>
      <c r="P72" s="75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3681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3644</v>
      </c>
      <c r="K73" s="69" t="n">
        <v>220.73</v>
      </c>
      <c r="L73" s="1" t="s">
        <v>3645</v>
      </c>
      <c r="O73" s="16"/>
      <c r="P73" s="75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3681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3644</v>
      </c>
      <c r="K74" s="69" t="n">
        <v>453.6</v>
      </c>
      <c r="L74" s="1" t="s">
        <v>3645</v>
      </c>
      <c r="O74" s="16"/>
      <c r="P74" s="75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3647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3644</v>
      </c>
      <c r="K75" s="69" t="n">
        <v>450</v>
      </c>
      <c r="L75" s="1" t="s">
        <v>3645</v>
      </c>
      <c r="O75" s="16"/>
      <c r="P75" s="75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3668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3644</v>
      </c>
      <c r="K76" s="69" t="n">
        <v>3405.71</v>
      </c>
      <c r="L76" s="1" t="s">
        <v>3645</v>
      </c>
      <c r="O76" s="16"/>
      <c r="P76" s="75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3652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3644</v>
      </c>
      <c r="K77" s="69" t="n">
        <v>8627.3</v>
      </c>
      <c r="L77" s="1" t="s">
        <v>3645</v>
      </c>
      <c r="O77" s="16"/>
      <c r="P77" s="75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3682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3644</v>
      </c>
      <c r="K78" s="69" t="n">
        <v>863.1</v>
      </c>
      <c r="L78" s="1" t="s">
        <v>3645</v>
      </c>
      <c r="O78" s="16"/>
      <c r="P78" s="75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3683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3644</v>
      </c>
      <c r="K79" s="69" t="n">
        <v>1189.5</v>
      </c>
      <c r="L79" s="1" t="s">
        <v>3645</v>
      </c>
      <c r="O79" s="16"/>
      <c r="P79" s="75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3684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3644</v>
      </c>
      <c r="K80" s="69" t="n">
        <v>1496</v>
      </c>
      <c r="L80" s="1" t="s">
        <v>3645</v>
      </c>
      <c r="O80" s="16"/>
      <c r="P80" s="75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3659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3644</v>
      </c>
      <c r="K81" s="69" t="n">
        <v>2118.6</v>
      </c>
      <c r="L81" s="1" t="s">
        <v>3645</v>
      </c>
      <c r="O81" s="16"/>
      <c r="P81" s="75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3685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3644</v>
      </c>
      <c r="K82" s="69" t="n">
        <v>198.5</v>
      </c>
      <c r="L82" s="1" t="s">
        <v>3645</v>
      </c>
      <c r="O82" s="16"/>
      <c r="P82" s="75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3643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3644</v>
      </c>
      <c r="K83" s="69" t="n">
        <v>161</v>
      </c>
      <c r="L83" s="1" t="s">
        <v>3645</v>
      </c>
      <c r="O83" s="16"/>
      <c r="P83" s="75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3643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3644</v>
      </c>
      <c r="K84" s="69" t="n">
        <v>260</v>
      </c>
      <c r="L84" s="1" t="s">
        <v>3645</v>
      </c>
      <c r="O84" s="16"/>
      <c r="P84" s="75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3643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3644</v>
      </c>
      <c r="K85" s="69" t="n">
        <v>120</v>
      </c>
      <c r="L85" s="1" t="s">
        <v>3645</v>
      </c>
      <c r="O85" s="16"/>
      <c r="P85" s="75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3686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3644</v>
      </c>
      <c r="K86" s="69" t="n">
        <v>240</v>
      </c>
      <c r="L86" s="1" t="s">
        <v>3645</v>
      </c>
      <c r="O86" s="16"/>
      <c r="P86" s="75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3427</v>
      </c>
      <c r="D87" s="1" t="s">
        <v>3687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3644</v>
      </c>
      <c r="K87" s="69" t="n">
        <v>5009.82</v>
      </c>
      <c r="L87" s="1" t="s">
        <v>3645</v>
      </c>
      <c r="O87" s="16"/>
      <c r="P87" s="75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3660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3644</v>
      </c>
      <c r="K88" s="69" t="n">
        <v>240</v>
      </c>
      <c r="L88" s="1" t="s">
        <v>3645</v>
      </c>
      <c r="O88" s="16"/>
      <c r="P88" s="75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3688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3644</v>
      </c>
      <c r="K89" s="69" t="n">
        <v>210</v>
      </c>
      <c r="L89" s="1" t="s">
        <v>3645</v>
      </c>
      <c r="O89" s="16"/>
      <c r="P89" s="75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3661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3644</v>
      </c>
      <c r="K90" s="69" t="n">
        <v>1943.5</v>
      </c>
      <c r="L90" s="1" t="s">
        <v>3645</v>
      </c>
      <c r="O90" s="16"/>
      <c r="P90" s="75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3643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3644</v>
      </c>
      <c r="K91" s="69" t="n">
        <v>161</v>
      </c>
      <c r="L91" s="1" t="s">
        <v>3645</v>
      </c>
      <c r="O91" s="16"/>
      <c r="P91" s="75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3643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3644</v>
      </c>
      <c r="K92" s="69" t="n">
        <v>260</v>
      </c>
      <c r="L92" s="1" t="s">
        <v>3645</v>
      </c>
      <c r="O92" s="16"/>
      <c r="P92" s="75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3643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3644</v>
      </c>
      <c r="K93" s="69" t="n">
        <v>120</v>
      </c>
      <c r="L93" s="1" t="s">
        <v>3645</v>
      </c>
      <c r="O93" s="16"/>
      <c r="P93" s="75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3689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3644</v>
      </c>
      <c r="K94" s="69" t="n">
        <v>500</v>
      </c>
      <c r="L94" s="1" t="s">
        <v>3645</v>
      </c>
      <c r="O94" s="16"/>
      <c r="P94" s="75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3647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3644</v>
      </c>
      <c r="K95" s="69" t="n">
        <v>250</v>
      </c>
      <c r="L95" s="1" t="s">
        <v>3645</v>
      </c>
      <c r="O95" s="16"/>
      <c r="P95" s="75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3682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3644</v>
      </c>
      <c r="K96" s="69" t="n">
        <v>736.8</v>
      </c>
      <c r="L96" s="1" t="s">
        <v>3645</v>
      </c>
      <c r="O96" s="16"/>
      <c r="P96" s="75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3690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3644</v>
      </c>
      <c r="K97" s="69" t="n">
        <v>1298.98</v>
      </c>
      <c r="L97" s="1" t="s">
        <v>3645</v>
      </c>
      <c r="O97" s="16"/>
      <c r="P97" s="75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3643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3644</v>
      </c>
      <c r="K98" s="69" t="n">
        <v>155</v>
      </c>
      <c r="L98" s="1" t="s">
        <v>3645</v>
      </c>
      <c r="O98" s="16"/>
      <c r="P98" s="75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3643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3644</v>
      </c>
      <c r="K99" s="69" t="n">
        <v>120</v>
      </c>
      <c r="L99" s="1" t="s">
        <v>3645</v>
      </c>
      <c r="O99" s="16"/>
      <c r="P99" s="75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3643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3644</v>
      </c>
      <c r="K100" s="69" t="n">
        <v>260</v>
      </c>
      <c r="L100" s="1" t="s">
        <v>3645</v>
      </c>
      <c r="O100" s="16"/>
      <c r="P100" s="75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3643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3644</v>
      </c>
      <c r="K101" s="69" t="n">
        <v>2642.5</v>
      </c>
      <c r="L101" s="1" t="s">
        <v>3645</v>
      </c>
      <c r="O101" s="16"/>
      <c r="P101" s="75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3691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3644</v>
      </c>
      <c r="K102" s="69" t="n">
        <v>263.27</v>
      </c>
      <c r="L102" s="1" t="s">
        <v>3645</v>
      </c>
      <c r="O102" s="16"/>
      <c r="P102" s="75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3692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3644</v>
      </c>
      <c r="K103" s="69" t="n">
        <v>330</v>
      </c>
      <c r="L103" s="1" t="s">
        <v>3645</v>
      </c>
      <c r="O103" s="16"/>
      <c r="P103" s="75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3693</v>
      </c>
      <c r="E104" s="16" t="n">
        <v>46182</v>
      </c>
      <c r="F104" s="16" t="n">
        <v>46122</v>
      </c>
      <c r="G104" s="1" t="s">
        <v>3694</v>
      </c>
      <c r="H104" s="1" t="n">
        <v>1226361</v>
      </c>
      <c r="I104" s="1" t="n">
        <v>11</v>
      </c>
      <c r="J104" s="1" t="s">
        <v>3644</v>
      </c>
      <c r="K104" s="69" t="n">
        <v>436.01</v>
      </c>
      <c r="L104" s="1" t="s">
        <v>3645</v>
      </c>
      <c r="O104" s="16"/>
      <c r="P104" s="75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3643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3644</v>
      </c>
      <c r="K105" s="69" t="n">
        <v>155</v>
      </c>
      <c r="L105" s="1" t="s">
        <v>3645</v>
      </c>
      <c r="O105" s="16"/>
      <c r="P105" s="75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3643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3644</v>
      </c>
      <c r="K106" s="69" t="n">
        <v>120</v>
      </c>
      <c r="L106" s="1" t="s">
        <v>3645</v>
      </c>
      <c r="O106" s="16"/>
      <c r="P106" s="75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3643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3644</v>
      </c>
      <c r="K107" s="69" t="n">
        <v>260</v>
      </c>
      <c r="L107" s="1" t="s">
        <v>3645</v>
      </c>
      <c r="O107" s="16"/>
      <c r="P107" s="75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3643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3644</v>
      </c>
      <c r="K108" s="69" t="n">
        <v>2642.5</v>
      </c>
      <c r="L108" s="1" t="s">
        <v>3645</v>
      </c>
      <c r="O108" s="16"/>
      <c r="P108" s="75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3643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3644</v>
      </c>
      <c r="K109" s="69" t="n">
        <v>140</v>
      </c>
      <c r="L109" s="1" t="s">
        <v>3645</v>
      </c>
      <c r="O109" s="16"/>
      <c r="P109" s="75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3643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3644</v>
      </c>
      <c r="K110" s="69" t="n">
        <v>120</v>
      </c>
      <c r="L110" s="1" t="s">
        <v>3645</v>
      </c>
      <c r="O110" s="16"/>
      <c r="P110" s="75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3650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3644</v>
      </c>
      <c r="K111" s="69" t="n">
        <v>3466.2</v>
      </c>
      <c r="L111" s="1" t="s">
        <v>3645</v>
      </c>
      <c r="O111" s="16"/>
      <c r="P111" s="75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3650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3644</v>
      </c>
      <c r="K112" s="69" t="n">
        <v>80.82</v>
      </c>
      <c r="L112" s="1" t="s">
        <v>3645</v>
      </c>
      <c r="O112" s="16"/>
      <c r="P112" s="75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3651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3644</v>
      </c>
      <c r="K113" s="69" t="n">
        <v>883</v>
      </c>
      <c r="L113" s="1" t="s">
        <v>3645</v>
      </c>
      <c r="O113" s="16"/>
      <c r="P113" s="75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3652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3644</v>
      </c>
      <c r="K114" s="69" t="n">
        <v>3106.4</v>
      </c>
      <c r="L114" s="1" t="s">
        <v>3645</v>
      </c>
      <c r="O114" s="16"/>
      <c r="P114" s="75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3695</v>
      </c>
      <c r="D115" s="1" t="s">
        <v>3696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3644</v>
      </c>
      <c r="K115" s="69" t="n">
        <v>1195.4</v>
      </c>
      <c r="L115" s="1" t="s">
        <v>3645</v>
      </c>
      <c r="O115" s="16"/>
      <c r="P115" s="75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3697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3644</v>
      </c>
      <c r="K116" s="69" t="n">
        <v>6619.56</v>
      </c>
      <c r="L116" s="1" t="s">
        <v>3645</v>
      </c>
      <c r="O116" s="16"/>
      <c r="P116" s="75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3697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3644</v>
      </c>
      <c r="K117" s="69" t="n">
        <v>909.13</v>
      </c>
      <c r="L117" s="1" t="s">
        <v>3645</v>
      </c>
      <c r="O117" s="16"/>
      <c r="P117" s="75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3657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3644</v>
      </c>
      <c r="K118" s="69" t="n">
        <v>541.26</v>
      </c>
      <c r="L118" s="1" t="s">
        <v>3645</v>
      </c>
      <c r="O118" s="16"/>
      <c r="P118" s="75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3657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3644</v>
      </c>
      <c r="K119" s="69" t="n">
        <v>849.69</v>
      </c>
      <c r="L119" s="1" t="s">
        <v>3645</v>
      </c>
      <c r="O119" s="16"/>
      <c r="P119" s="75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3643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3644</v>
      </c>
      <c r="K120" s="69" t="n">
        <v>140</v>
      </c>
      <c r="L120" s="1" t="s">
        <v>3645</v>
      </c>
      <c r="O120" s="16"/>
      <c r="P120" s="75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3643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3644</v>
      </c>
      <c r="K121" s="69" t="n">
        <v>120</v>
      </c>
      <c r="L121" s="1" t="s">
        <v>3645</v>
      </c>
      <c r="O121" s="16"/>
      <c r="P121" s="75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3660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3644</v>
      </c>
      <c r="K122" s="69" t="n">
        <v>240</v>
      </c>
      <c r="L122" s="1" t="s">
        <v>3645</v>
      </c>
      <c r="O122" s="16"/>
      <c r="P122" s="75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3649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3644</v>
      </c>
      <c r="K123" s="69" t="n">
        <v>270</v>
      </c>
      <c r="L123" s="1" t="s">
        <v>3645</v>
      </c>
      <c r="O123" s="16"/>
      <c r="P123" s="75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3695</v>
      </c>
      <c r="D124" s="1" t="s">
        <v>3698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3644</v>
      </c>
      <c r="K124" s="69" t="n">
        <v>1944.71</v>
      </c>
      <c r="L124" s="1" t="s">
        <v>3645</v>
      </c>
      <c r="O124" s="16"/>
      <c r="P124" s="75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3699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3644</v>
      </c>
      <c r="K125" s="69" t="n">
        <v>2374.81</v>
      </c>
      <c r="L125" s="1" t="s">
        <v>3645</v>
      </c>
      <c r="O125" s="16"/>
      <c r="P125" s="75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3663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3644</v>
      </c>
      <c r="K126" s="69" t="n">
        <v>729.38</v>
      </c>
      <c r="L126" s="1" t="s">
        <v>3645</v>
      </c>
      <c r="O126" s="16"/>
      <c r="P126" s="75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3643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3644</v>
      </c>
      <c r="K127" s="69" t="n">
        <v>128</v>
      </c>
      <c r="L127" s="1" t="s">
        <v>3645</v>
      </c>
      <c r="O127" s="16"/>
      <c r="P127" s="75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3643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3644</v>
      </c>
      <c r="K128" s="69" t="n">
        <v>120</v>
      </c>
      <c r="L128" s="1" t="s">
        <v>3645</v>
      </c>
      <c r="O128" s="16"/>
      <c r="P128" s="75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3665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3644</v>
      </c>
      <c r="K129" s="69" t="n">
        <v>436.38</v>
      </c>
      <c r="L129" s="1" t="s">
        <v>3645</v>
      </c>
      <c r="O129" s="16"/>
      <c r="P129" s="75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3700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3644</v>
      </c>
      <c r="K130" s="69" t="n">
        <v>1126.38</v>
      </c>
      <c r="L130" s="1" t="s">
        <v>3645</v>
      </c>
      <c r="O130" s="16"/>
      <c r="P130" s="75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3701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3644</v>
      </c>
      <c r="K131" s="69" t="n">
        <v>250</v>
      </c>
      <c r="L131" s="1" t="s">
        <v>3645</v>
      </c>
      <c r="O131" s="16"/>
      <c r="P131" s="75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3654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3644</v>
      </c>
      <c r="K132" s="69" t="n">
        <v>742.5</v>
      </c>
      <c r="L132" s="1" t="s">
        <v>3645</v>
      </c>
      <c r="O132" s="16"/>
      <c r="P132" s="75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3655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3644</v>
      </c>
      <c r="K133" s="69" t="n">
        <v>1145.4</v>
      </c>
      <c r="L133" s="1" t="s">
        <v>3645</v>
      </c>
      <c r="O133" s="16"/>
      <c r="P133" s="75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3702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3644</v>
      </c>
      <c r="K134" s="69" t="n">
        <v>3734.4</v>
      </c>
      <c r="L134" s="1" t="s">
        <v>3645</v>
      </c>
      <c r="O134" s="16"/>
      <c r="P134" s="75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3684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3644</v>
      </c>
      <c r="K135" s="69" t="n">
        <v>2190</v>
      </c>
      <c r="L135" s="1" t="s">
        <v>3645</v>
      </c>
      <c r="O135" s="16"/>
      <c r="P135" s="75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3703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3644</v>
      </c>
      <c r="K136" s="69" t="n">
        <v>3325.11</v>
      </c>
      <c r="L136" s="1" t="s">
        <v>3645</v>
      </c>
      <c r="O136" s="16"/>
      <c r="P136" s="75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3659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3644</v>
      </c>
      <c r="K137" s="69" t="n">
        <v>6946.48</v>
      </c>
      <c r="L137" s="1" t="s">
        <v>3645</v>
      </c>
      <c r="O137" s="16"/>
      <c r="P137" s="75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3643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3644</v>
      </c>
      <c r="K138" s="69" t="n">
        <v>128</v>
      </c>
      <c r="L138" s="1" t="s">
        <v>3645</v>
      </c>
      <c r="O138" s="16"/>
      <c r="P138" s="75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3643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3644</v>
      </c>
      <c r="K139" s="69" t="n">
        <v>120</v>
      </c>
      <c r="L139" s="1" t="s">
        <v>3645</v>
      </c>
      <c r="O139" s="16"/>
      <c r="P139" s="75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3704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3644</v>
      </c>
      <c r="K140" s="69" t="n">
        <v>1488.1</v>
      </c>
      <c r="L140" s="1" t="s">
        <v>3645</v>
      </c>
      <c r="O140" s="16"/>
      <c r="P140" s="75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3705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3644</v>
      </c>
      <c r="K141" s="69" t="n">
        <v>417</v>
      </c>
      <c r="L141" s="1" t="s">
        <v>3645</v>
      </c>
      <c r="O141" s="16"/>
      <c r="P141" s="75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3646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3644</v>
      </c>
      <c r="K142" s="69" t="n">
        <v>604.66</v>
      </c>
      <c r="L142" s="1" t="s">
        <v>3645</v>
      </c>
      <c r="O142" s="16"/>
      <c r="P142" s="75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3643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3644</v>
      </c>
      <c r="K143" s="69" t="n">
        <v>176</v>
      </c>
      <c r="L143" s="1" t="s">
        <v>3645</v>
      </c>
      <c r="O143" s="16"/>
      <c r="P143" s="75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3643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3644</v>
      </c>
      <c r="K144" s="69" t="n">
        <v>120</v>
      </c>
      <c r="L144" s="1" t="s">
        <v>3645</v>
      </c>
      <c r="O144" s="16"/>
      <c r="P144" s="75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3643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3644</v>
      </c>
      <c r="K145" s="69" t="n">
        <v>260</v>
      </c>
      <c r="L145" s="1" t="s">
        <v>3645</v>
      </c>
      <c r="O145" s="16"/>
      <c r="P145" s="75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3643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3644</v>
      </c>
      <c r="K146" s="69" t="n">
        <v>3014.5</v>
      </c>
      <c r="L146" s="1" t="s">
        <v>3645</v>
      </c>
      <c r="O146" s="16"/>
      <c r="P146" s="75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3700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3644</v>
      </c>
      <c r="K147" s="69" t="n">
        <v>1053.9</v>
      </c>
      <c r="L147" s="1" t="s">
        <v>3645</v>
      </c>
      <c r="O147" s="16"/>
      <c r="P147" s="75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3651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3644</v>
      </c>
      <c r="K148" s="69" t="n">
        <v>1124.1</v>
      </c>
      <c r="L148" s="1" t="s">
        <v>3645</v>
      </c>
      <c r="O148" s="16"/>
      <c r="P148" s="75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3647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3644</v>
      </c>
      <c r="K149" s="69" t="n">
        <v>670</v>
      </c>
      <c r="L149" s="1" t="s">
        <v>3645</v>
      </c>
      <c r="O149" s="16"/>
      <c r="P149" s="75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3646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3644</v>
      </c>
      <c r="K150" s="69" t="n">
        <v>6197.73</v>
      </c>
      <c r="L150" s="1" t="s">
        <v>3645</v>
      </c>
      <c r="O150" s="16"/>
      <c r="P150" s="75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3673</v>
      </c>
      <c r="D151" s="1" t="s">
        <v>3674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3644</v>
      </c>
      <c r="K151" s="69" t="n">
        <v>2050</v>
      </c>
      <c r="L151" s="1" t="s">
        <v>3645</v>
      </c>
      <c r="O151" s="16"/>
      <c r="P151" s="75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3670</v>
      </c>
      <c r="E152" s="16" t="n">
        <v>46185</v>
      </c>
      <c r="F152" s="16" t="n">
        <v>46185</v>
      </c>
      <c r="G152" s="1" t="s">
        <v>3671</v>
      </c>
      <c r="H152" s="1" t="n">
        <v>1243882</v>
      </c>
      <c r="I152" s="1" t="n">
        <v>1</v>
      </c>
      <c r="J152" s="1" t="s">
        <v>3644</v>
      </c>
      <c r="K152" s="69" t="n">
        <v>1155</v>
      </c>
      <c r="L152" s="1" t="s">
        <v>3645</v>
      </c>
      <c r="O152" s="16"/>
      <c r="P152" s="75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3643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3644</v>
      </c>
      <c r="K153" s="69" t="n">
        <v>176</v>
      </c>
      <c r="L153" s="1" t="s">
        <v>3645</v>
      </c>
      <c r="O153" s="16"/>
      <c r="P153" s="75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3643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3644</v>
      </c>
      <c r="K154" s="69" t="n">
        <v>120</v>
      </c>
      <c r="L154" s="1" t="s">
        <v>3645</v>
      </c>
      <c r="O154" s="16"/>
      <c r="P154" s="75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3643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3644</v>
      </c>
      <c r="K155" s="69" t="n">
        <v>260</v>
      </c>
      <c r="L155" s="1" t="s">
        <v>3645</v>
      </c>
      <c r="O155" s="16"/>
      <c r="P155" s="75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3643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3644</v>
      </c>
      <c r="K156" s="69" t="n">
        <v>3014.5</v>
      </c>
      <c r="L156" s="1" t="s">
        <v>3645</v>
      </c>
      <c r="O156" s="16"/>
      <c r="P156" s="75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3705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3644</v>
      </c>
      <c r="K157" s="69" t="n">
        <v>1512.8</v>
      </c>
      <c r="L157" s="1" t="s">
        <v>3645</v>
      </c>
      <c r="O157" s="16"/>
      <c r="P157" s="75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3662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3644</v>
      </c>
      <c r="K158" s="69" t="n">
        <v>855.75</v>
      </c>
      <c r="L158" s="1" t="s">
        <v>3645</v>
      </c>
      <c r="O158" s="16"/>
      <c r="P158" s="75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3643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3644</v>
      </c>
      <c r="K159" s="69" t="n">
        <v>335</v>
      </c>
      <c r="L159" s="1" t="s">
        <v>3645</v>
      </c>
      <c r="O159" s="16"/>
      <c r="P159" s="75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3643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3644</v>
      </c>
      <c r="K160" s="69" t="n">
        <v>120</v>
      </c>
      <c r="L160" s="1" t="s">
        <v>3645</v>
      </c>
      <c r="O160" s="16"/>
      <c r="P160" s="75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3655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3644</v>
      </c>
      <c r="K161" s="69" t="n">
        <v>446.46</v>
      </c>
      <c r="L161" s="1" t="s">
        <v>3645</v>
      </c>
      <c r="O161" s="16"/>
      <c r="P161" s="75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3643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3644</v>
      </c>
      <c r="K162" s="69" t="n">
        <v>335</v>
      </c>
      <c r="L162" s="1" t="s">
        <v>3645</v>
      </c>
      <c r="O162" s="16"/>
      <c r="P162" s="75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3643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3644</v>
      </c>
      <c r="K163" s="69" t="n">
        <v>120</v>
      </c>
      <c r="L163" s="1" t="s">
        <v>3645</v>
      </c>
      <c r="O163" s="16"/>
      <c r="P163" s="75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3660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3644</v>
      </c>
      <c r="K164" s="69" t="n">
        <v>240</v>
      </c>
      <c r="L164" s="1" t="s">
        <v>3645</v>
      </c>
      <c r="O164" s="16"/>
      <c r="P164" s="75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3681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3644</v>
      </c>
      <c r="K165" s="69" t="n">
        <v>716.75</v>
      </c>
      <c r="L165" s="1" t="s">
        <v>3645</v>
      </c>
      <c r="O165" s="16"/>
      <c r="P165" s="75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3643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3644</v>
      </c>
      <c r="K166" s="69" t="n">
        <v>1670</v>
      </c>
      <c r="L166" s="1" t="s">
        <v>3645</v>
      </c>
      <c r="O166" s="16"/>
      <c r="P166" s="75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3643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3644</v>
      </c>
      <c r="K167" s="69" t="n">
        <v>280</v>
      </c>
      <c r="L167" s="1" t="s">
        <v>3645</v>
      </c>
      <c r="O167" s="16"/>
      <c r="P167" s="75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3706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3644</v>
      </c>
      <c r="K168" s="69" t="n">
        <v>3052.86</v>
      </c>
      <c r="L168" s="1" t="s">
        <v>3645</v>
      </c>
      <c r="O168" s="16"/>
      <c r="P168" s="75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3707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3644</v>
      </c>
      <c r="K169" s="69" t="n">
        <v>3483</v>
      </c>
      <c r="L169" s="1" t="s">
        <v>3645</v>
      </c>
      <c r="O169" s="16"/>
      <c r="P169" s="75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3652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3644</v>
      </c>
      <c r="K170" s="69" t="n">
        <v>4748.8</v>
      </c>
      <c r="L170" s="1" t="s">
        <v>3645</v>
      </c>
      <c r="O170" s="16"/>
      <c r="P170" s="75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3652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3644</v>
      </c>
      <c r="K171" s="69" t="n">
        <v>2252.8</v>
      </c>
      <c r="L171" s="1" t="s">
        <v>3645</v>
      </c>
      <c r="O171" s="16"/>
      <c r="P171" s="75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3652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3644</v>
      </c>
      <c r="K172" s="69" t="n">
        <v>5746</v>
      </c>
      <c r="L172" s="1" t="s">
        <v>3645</v>
      </c>
      <c r="O172" s="16"/>
      <c r="P172" s="75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3652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3644</v>
      </c>
      <c r="K173" s="69" t="n">
        <v>3966.4</v>
      </c>
      <c r="L173" s="1" t="s">
        <v>3645</v>
      </c>
      <c r="O173" s="16"/>
      <c r="P173" s="75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3695</v>
      </c>
      <c r="D174" s="1" t="s">
        <v>3696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3644</v>
      </c>
      <c r="K174" s="69" t="n">
        <v>6875.05</v>
      </c>
      <c r="L174" s="1" t="s">
        <v>3645</v>
      </c>
      <c r="O174" s="16"/>
      <c r="P174" s="75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3708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3644</v>
      </c>
      <c r="K175" s="69" t="n">
        <v>934.38</v>
      </c>
      <c r="L175" s="1" t="s">
        <v>3645</v>
      </c>
      <c r="O175" s="16"/>
      <c r="P175" s="75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3643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3644</v>
      </c>
      <c r="K176" s="69" t="n">
        <v>1670</v>
      </c>
      <c r="L176" s="1" t="s">
        <v>3645</v>
      </c>
      <c r="O176" s="16"/>
      <c r="P176" s="75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3643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3644</v>
      </c>
      <c r="K177" s="69" t="n">
        <v>280</v>
      </c>
      <c r="L177" s="1" t="s">
        <v>3645</v>
      </c>
      <c r="O177" s="16"/>
      <c r="P177" s="75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3709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3644</v>
      </c>
      <c r="K178" s="69" t="n">
        <v>781.5</v>
      </c>
      <c r="L178" s="1" t="s">
        <v>3645</v>
      </c>
      <c r="O178" s="16"/>
      <c r="P178" s="75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3686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3644</v>
      </c>
      <c r="K179" s="69" t="n">
        <v>360</v>
      </c>
      <c r="L179" s="1" t="s">
        <v>3645</v>
      </c>
      <c r="O179" s="16"/>
      <c r="P179" s="75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3710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3644</v>
      </c>
      <c r="K180" s="69" t="n">
        <v>2974.44</v>
      </c>
      <c r="L180" s="1" t="s">
        <v>3645</v>
      </c>
      <c r="O180" s="16"/>
      <c r="P180" s="75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3649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3644</v>
      </c>
      <c r="K181" s="69" t="n">
        <v>270</v>
      </c>
      <c r="L181" s="1" t="s">
        <v>3645</v>
      </c>
      <c r="O181" s="16"/>
      <c r="P181" s="75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3679</v>
      </c>
      <c r="D182" s="1" t="s">
        <v>3680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3644</v>
      </c>
      <c r="K182" s="69" t="n">
        <v>4393.07</v>
      </c>
      <c r="L182" s="1" t="s">
        <v>3645</v>
      </c>
      <c r="O182" s="16"/>
      <c r="P182" s="75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3646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3644</v>
      </c>
      <c r="K183" s="69" t="n">
        <v>1174.72</v>
      </c>
      <c r="L183" s="1" t="s">
        <v>3645</v>
      </c>
      <c r="O183" s="16"/>
      <c r="P183" s="75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3650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3644</v>
      </c>
      <c r="K184" s="69" t="n">
        <v>632.15</v>
      </c>
      <c r="L184" s="1" t="s">
        <v>3645</v>
      </c>
      <c r="O184" s="16"/>
      <c r="P184" s="75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3650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3644</v>
      </c>
      <c r="K185" s="69" t="n">
        <v>431.5</v>
      </c>
      <c r="L185" s="1" t="s">
        <v>3645</v>
      </c>
      <c r="O185" s="16"/>
      <c r="P185" s="75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3651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3644</v>
      </c>
      <c r="K186" s="69" t="n">
        <v>420</v>
      </c>
      <c r="L186" s="1" t="s">
        <v>3645</v>
      </c>
      <c r="O186" s="16"/>
      <c r="P186" s="75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3647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3644</v>
      </c>
      <c r="K187" s="69" t="n">
        <v>450</v>
      </c>
      <c r="L187" s="1" t="s">
        <v>3645</v>
      </c>
      <c r="O187" s="16"/>
      <c r="P187" s="75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3711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3644</v>
      </c>
      <c r="K188" s="69" t="n">
        <v>2778</v>
      </c>
      <c r="L188" s="1" t="s">
        <v>3645</v>
      </c>
      <c r="O188" s="16"/>
      <c r="P188" s="75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3643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3644</v>
      </c>
      <c r="K189" s="69" t="n">
        <v>86</v>
      </c>
      <c r="L189" s="1" t="s">
        <v>3645</v>
      </c>
      <c r="O189" s="16"/>
      <c r="P189" s="75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3643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3644</v>
      </c>
      <c r="K190" s="69" t="n">
        <v>240</v>
      </c>
      <c r="L190" s="1" t="s">
        <v>3645</v>
      </c>
      <c r="O190" s="16"/>
      <c r="P190" s="75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3643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3644</v>
      </c>
      <c r="K191" s="69" t="n">
        <v>2433</v>
      </c>
      <c r="L191" s="1" t="s">
        <v>3645</v>
      </c>
      <c r="O191" s="16"/>
      <c r="P191" s="75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3652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3644</v>
      </c>
      <c r="K192" s="69" t="n">
        <v>5708.8</v>
      </c>
      <c r="L192" s="1" t="s">
        <v>3645</v>
      </c>
      <c r="O192" s="16"/>
      <c r="P192" s="75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3653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3644</v>
      </c>
      <c r="K193" s="69" t="n">
        <v>312.4</v>
      </c>
      <c r="L193" s="1" t="s">
        <v>3645</v>
      </c>
      <c r="O193" s="16"/>
      <c r="P193" s="75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3653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3644</v>
      </c>
      <c r="K194" s="69" t="n">
        <v>221</v>
      </c>
      <c r="L194" s="1" t="s">
        <v>3645</v>
      </c>
      <c r="O194" s="16"/>
      <c r="P194" s="75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3712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3644</v>
      </c>
      <c r="K195" s="69" t="n">
        <v>2507.29</v>
      </c>
      <c r="L195" s="1" t="s">
        <v>3645</v>
      </c>
      <c r="O195" s="16"/>
      <c r="P195" s="75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3646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3644</v>
      </c>
      <c r="K196" s="69" t="n">
        <v>1514.13</v>
      </c>
      <c r="L196" s="1" t="s">
        <v>3645</v>
      </c>
      <c r="O196" s="16"/>
      <c r="P196" s="75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3682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3644</v>
      </c>
      <c r="K197" s="69" t="n">
        <v>1103.52</v>
      </c>
      <c r="L197" s="1" t="s">
        <v>3645</v>
      </c>
      <c r="O197" s="16"/>
      <c r="P197" s="75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3682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3644</v>
      </c>
      <c r="K198" s="69" t="n">
        <v>1799</v>
      </c>
      <c r="L198" s="1" t="s">
        <v>3645</v>
      </c>
      <c r="O198" s="16"/>
      <c r="P198" s="75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3685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3644</v>
      </c>
      <c r="K199" s="69" t="n">
        <v>105</v>
      </c>
      <c r="L199" s="1" t="s">
        <v>3645</v>
      </c>
      <c r="O199" s="16"/>
      <c r="P199" s="75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3656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3644</v>
      </c>
      <c r="K200" s="69" t="n">
        <v>489.3</v>
      </c>
      <c r="L200" s="1" t="s">
        <v>3645</v>
      </c>
      <c r="O200" s="16"/>
      <c r="P200" s="75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3685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3644</v>
      </c>
      <c r="K201" s="69" t="n">
        <v>137.5</v>
      </c>
      <c r="L201" s="1" t="s">
        <v>3645</v>
      </c>
      <c r="O201" s="16"/>
      <c r="P201" s="75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3643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3644</v>
      </c>
      <c r="K202" s="69" t="n">
        <v>86</v>
      </c>
      <c r="L202" s="1" t="s">
        <v>3645</v>
      </c>
      <c r="O202" s="16"/>
      <c r="P202" s="75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3643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3644</v>
      </c>
      <c r="K203" s="69" t="n">
        <v>240</v>
      </c>
      <c r="L203" s="1" t="s">
        <v>3645</v>
      </c>
      <c r="O203" s="16"/>
      <c r="P203" s="75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3643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3644</v>
      </c>
      <c r="K204" s="69" t="n">
        <v>2433</v>
      </c>
      <c r="L204" s="1" t="s">
        <v>3645</v>
      </c>
      <c r="O204" s="16"/>
      <c r="P204" s="75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3713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3644</v>
      </c>
      <c r="K205" s="69" t="n">
        <v>3282.75</v>
      </c>
      <c r="L205" s="1" t="s">
        <v>3645</v>
      </c>
      <c r="O205" s="16"/>
      <c r="P205" s="75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3714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3644</v>
      </c>
      <c r="K206" s="69" t="n">
        <v>1040</v>
      </c>
      <c r="L206" s="1" t="s">
        <v>3645</v>
      </c>
      <c r="O206" s="16"/>
      <c r="P206" s="75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3715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3644</v>
      </c>
      <c r="K207" s="69" t="n">
        <v>2574.72</v>
      </c>
      <c r="L207" s="1" t="s">
        <v>3645</v>
      </c>
      <c r="O207" s="16"/>
      <c r="P207" s="75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3646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3644</v>
      </c>
      <c r="K208" s="69" t="n">
        <v>916.19</v>
      </c>
      <c r="L208" s="1" t="s">
        <v>3645</v>
      </c>
      <c r="O208" s="16"/>
      <c r="P208" s="75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3650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3644</v>
      </c>
      <c r="K209" s="69" t="n">
        <v>2791.05</v>
      </c>
      <c r="L209" s="1" t="s">
        <v>3645</v>
      </c>
      <c r="O209" s="16"/>
      <c r="P209" s="75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3651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3644</v>
      </c>
      <c r="K210" s="69" t="n">
        <v>1322.5</v>
      </c>
      <c r="L210" s="1" t="s">
        <v>3645</v>
      </c>
      <c r="O210" s="16"/>
      <c r="P210" s="75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3643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3644</v>
      </c>
      <c r="K211" s="69" t="n">
        <v>181</v>
      </c>
      <c r="L211" s="1" t="s">
        <v>3645</v>
      </c>
      <c r="O211" s="16"/>
      <c r="P211" s="75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3646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3644</v>
      </c>
      <c r="K212" s="69" t="n">
        <v>4072.51</v>
      </c>
      <c r="L212" s="1" t="s">
        <v>3645</v>
      </c>
      <c r="O212" s="16"/>
      <c r="P212" s="75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3716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3644</v>
      </c>
      <c r="K213" s="69" t="n">
        <v>1326.02</v>
      </c>
      <c r="L213" s="1" t="s">
        <v>3645</v>
      </c>
      <c r="O213" s="16"/>
      <c r="P213" s="75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3657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3644</v>
      </c>
      <c r="K214" s="69" t="n">
        <v>352.46</v>
      </c>
      <c r="L214" s="1" t="s">
        <v>3645</v>
      </c>
      <c r="O214" s="16"/>
      <c r="P214" s="75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3657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3644</v>
      </c>
      <c r="K215" s="69" t="n">
        <v>860.14</v>
      </c>
      <c r="L215" s="1" t="s">
        <v>3645</v>
      </c>
      <c r="O215" s="16"/>
      <c r="P215" s="75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3658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3644</v>
      </c>
      <c r="K216" s="69" t="n">
        <v>973.94</v>
      </c>
      <c r="L216" s="1" t="s">
        <v>3645</v>
      </c>
      <c r="O216" s="16"/>
      <c r="P216" s="75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3717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3644</v>
      </c>
      <c r="K217" s="69" t="n">
        <v>539.46</v>
      </c>
      <c r="L217" s="1" t="s">
        <v>3645</v>
      </c>
      <c r="O217" s="16"/>
      <c r="P217" s="75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3684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3644</v>
      </c>
      <c r="K218" s="69" t="n">
        <v>1104</v>
      </c>
      <c r="L218" s="1" t="s">
        <v>3645</v>
      </c>
      <c r="O218" s="16"/>
      <c r="P218" s="75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3690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3644</v>
      </c>
      <c r="K219" s="69" t="n">
        <v>1428</v>
      </c>
      <c r="L219" s="1" t="s">
        <v>3645</v>
      </c>
      <c r="O219" s="16"/>
      <c r="P219" s="75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3659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3644</v>
      </c>
      <c r="K220" s="69" t="n">
        <v>1107</v>
      </c>
      <c r="L220" s="1" t="s">
        <v>3645</v>
      </c>
      <c r="O220" s="16"/>
      <c r="P220" s="75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3718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3644</v>
      </c>
      <c r="K221" s="69" t="n">
        <v>1229.96</v>
      </c>
      <c r="L221" s="1" t="s">
        <v>3645</v>
      </c>
      <c r="O221" s="16"/>
      <c r="P221" s="75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3643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3644</v>
      </c>
      <c r="K222" s="69" t="n">
        <v>181</v>
      </c>
      <c r="L222" s="1" t="s">
        <v>3645</v>
      </c>
      <c r="O222" s="16"/>
      <c r="P222" s="75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3719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3644</v>
      </c>
      <c r="K223" s="69" t="n">
        <v>411.68</v>
      </c>
      <c r="L223" s="1" t="s">
        <v>3645</v>
      </c>
      <c r="O223" s="16"/>
      <c r="P223" s="75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3663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3644</v>
      </c>
      <c r="K224" s="69" t="n">
        <v>756.82</v>
      </c>
      <c r="L224" s="1" t="s">
        <v>3645</v>
      </c>
      <c r="O224" s="16"/>
      <c r="P224" s="75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3665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3644</v>
      </c>
      <c r="K225" s="69" t="n">
        <v>180.27</v>
      </c>
      <c r="L225" s="1" t="s">
        <v>3645</v>
      </c>
      <c r="O225" s="16"/>
      <c r="P225" s="75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3706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3644</v>
      </c>
      <c r="K226" s="69" t="n">
        <v>6080.62</v>
      </c>
      <c r="L226" s="1" t="s">
        <v>3645</v>
      </c>
      <c r="O226" s="16"/>
      <c r="P226" s="75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3643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3644</v>
      </c>
      <c r="K227" s="69" t="n">
        <v>130</v>
      </c>
      <c r="L227" s="1" t="s">
        <v>3645</v>
      </c>
      <c r="O227" s="16"/>
      <c r="P227" s="75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3643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3644</v>
      </c>
      <c r="K228" s="69" t="n">
        <v>280</v>
      </c>
      <c r="L228" s="1" t="s">
        <v>3645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3643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3644</v>
      </c>
      <c r="K229" s="69" t="n">
        <v>240</v>
      </c>
      <c r="L229" s="1" t="s">
        <v>3645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3720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3644</v>
      </c>
      <c r="K230" s="69" t="n">
        <v>595.62</v>
      </c>
      <c r="L230" s="1" t="s">
        <v>3645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3721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3644</v>
      </c>
      <c r="K231" s="69" t="n">
        <v>1518.05</v>
      </c>
      <c r="L231" s="1" t="s">
        <v>3667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3643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3644</v>
      </c>
      <c r="K232" s="69" t="n">
        <v>130</v>
      </c>
      <c r="L232" s="1" t="s">
        <v>3645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3643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3644</v>
      </c>
      <c r="K233" s="69" t="n">
        <v>280</v>
      </c>
      <c r="L233" s="1" t="s">
        <v>3645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3643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3644</v>
      </c>
      <c r="K234" s="69" t="n">
        <v>240</v>
      </c>
      <c r="L234" s="1" t="s">
        <v>3645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3677</v>
      </c>
      <c r="E235" s="16" t="n">
        <v>46191</v>
      </c>
      <c r="F235" s="16" t="n">
        <v>46191</v>
      </c>
      <c r="G235" s="1" t="s">
        <v>3678</v>
      </c>
      <c r="H235" s="1" t="n">
        <v>1270052</v>
      </c>
      <c r="I235" s="1" t="n">
        <v>1</v>
      </c>
      <c r="J235" s="1" t="s">
        <v>3644</v>
      </c>
      <c r="K235" s="69" t="n">
        <v>566</v>
      </c>
      <c r="L235" s="1" t="s">
        <v>3645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3700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3644</v>
      </c>
      <c r="K236" s="69" t="n">
        <v>941.2</v>
      </c>
      <c r="L236" s="1" t="s">
        <v>3645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3647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3644</v>
      </c>
      <c r="K237" s="69" t="n">
        <v>170</v>
      </c>
      <c r="L237" s="1" t="s">
        <v>3645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3652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3644</v>
      </c>
      <c r="K238" s="69" t="n">
        <v>2882</v>
      </c>
      <c r="L238" s="1" t="s">
        <v>3645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3652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3644</v>
      </c>
      <c r="K239" s="69" t="n">
        <v>4761.6</v>
      </c>
      <c r="L239" s="1" t="s">
        <v>3645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3695</v>
      </c>
      <c r="D240" s="1" t="s">
        <v>3696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3644</v>
      </c>
      <c r="K240" s="69" t="n">
        <v>1180.5</v>
      </c>
      <c r="L240" s="1" t="s">
        <v>3645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3653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3644</v>
      </c>
      <c r="K241" s="69" t="n">
        <v>201</v>
      </c>
      <c r="L241" s="1" t="s">
        <v>3645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3643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3644</v>
      </c>
      <c r="K242" s="69" t="n">
        <v>145</v>
      </c>
      <c r="L242" s="1" t="s">
        <v>3645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3643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3644</v>
      </c>
      <c r="K243" s="69" t="n">
        <v>2624</v>
      </c>
      <c r="L243" s="1" t="s">
        <v>3645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3697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3644</v>
      </c>
      <c r="K244" s="69" t="n">
        <v>245.49</v>
      </c>
      <c r="L244" s="1" t="s">
        <v>3645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3673</v>
      </c>
      <c r="D245" s="1" t="s">
        <v>3674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3644</v>
      </c>
      <c r="K245" s="69" t="n">
        <v>1865</v>
      </c>
      <c r="L245" s="1" t="s">
        <v>3645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3702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3644</v>
      </c>
      <c r="K246" s="69" t="n">
        <v>1174.2</v>
      </c>
      <c r="L246" s="1" t="s">
        <v>3645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3670</v>
      </c>
      <c r="E247" s="16" t="n">
        <v>46192</v>
      </c>
      <c r="F247" s="16" t="n">
        <v>46192</v>
      </c>
      <c r="G247" s="1" t="s">
        <v>3671</v>
      </c>
      <c r="H247" s="1" t="n">
        <v>1279589</v>
      </c>
      <c r="I247" s="1" t="n">
        <v>1</v>
      </c>
      <c r="J247" s="1" t="s">
        <v>3644</v>
      </c>
      <c r="K247" s="69" t="n">
        <v>927</v>
      </c>
      <c r="L247" s="1" t="s">
        <v>3645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3690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3644</v>
      </c>
      <c r="K248" s="69" t="n">
        <v>3288.08</v>
      </c>
      <c r="L248" s="1" t="s">
        <v>3645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3690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3644</v>
      </c>
      <c r="K249" s="69" t="n">
        <v>3218.1</v>
      </c>
      <c r="L249" s="1" t="s">
        <v>3645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3690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3644</v>
      </c>
      <c r="K250" s="69" t="n">
        <v>3951.52</v>
      </c>
      <c r="L250" s="1" t="s">
        <v>3645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3690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3644</v>
      </c>
      <c r="K251" s="69" t="n">
        <v>3052.79</v>
      </c>
      <c r="L251" s="1" t="s">
        <v>3645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3643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3644</v>
      </c>
      <c r="K252" s="69" t="n">
        <v>145</v>
      </c>
      <c r="L252" s="1" t="s">
        <v>3645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3643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3644</v>
      </c>
      <c r="K253" s="69" t="n">
        <v>2624</v>
      </c>
      <c r="L253" s="1" t="s">
        <v>3645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3427</v>
      </c>
      <c r="D254" s="1" t="s">
        <v>3687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3644</v>
      </c>
      <c r="K254" s="69" t="n">
        <v>2552.12</v>
      </c>
      <c r="L254" s="1" t="s">
        <v>3645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3722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3644</v>
      </c>
      <c r="K255" s="69" t="n">
        <v>320.4</v>
      </c>
      <c r="L255" s="1" t="s">
        <v>3645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3643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3644</v>
      </c>
      <c r="K256" s="69" t="n">
        <v>359</v>
      </c>
      <c r="L256" s="1" t="s">
        <v>3645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3643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3644</v>
      </c>
      <c r="K257" s="69" t="n">
        <v>240</v>
      </c>
      <c r="L257" s="1" t="s">
        <v>3645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3723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3644</v>
      </c>
      <c r="K258" s="69" t="n">
        <v>3908.29</v>
      </c>
      <c r="L258" s="1" t="s">
        <v>3645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3685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3644</v>
      </c>
      <c r="K259" s="69" t="n">
        <v>1613</v>
      </c>
      <c r="L259" s="1" t="s">
        <v>3645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3643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3644</v>
      </c>
      <c r="K260" s="69" t="n">
        <v>359</v>
      </c>
      <c r="L260" s="1" t="s">
        <v>3645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3643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3644</v>
      </c>
      <c r="K261" s="69" t="n">
        <v>240</v>
      </c>
      <c r="L261" s="1" t="s">
        <v>3645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3679</v>
      </c>
      <c r="D262" s="1" t="s">
        <v>3680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3644</v>
      </c>
      <c r="K262" s="69" t="n">
        <v>3902.24</v>
      </c>
      <c r="L262" s="1" t="s">
        <v>3645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3681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3644</v>
      </c>
      <c r="K263" s="69" t="n">
        <v>732.36</v>
      </c>
      <c r="L263" s="1" t="s">
        <v>3645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3681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3644</v>
      </c>
      <c r="K264" s="69" t="n">
        <v>388.89</v>
      </c>
      <c r="L264" s="1" t="s">
        <v>3645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3724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3644</v>
      </c>
      <c r="K265" s="69" t="n">
        <v>11901.86</v>
      </c>
      <c r="L265" s="1" t="s">
        <v>3645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3652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3644</v>
      </c>
      <c r="K266" s="69" t="n">
        <v>4085.5</v>
      </c>
      <c r="L266" s="1" t="s">
        <v>3645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3712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3644</v>
      </c>
      <c r="K267" s="69" t="n">
        <v>1564.37</v>
      </c>
      <c r="L267" s="1" t="s">
        <v>3645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3643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3644</v>
      </c>
      <c r="K268" s="69" t="n">
        <v>115</v>
      </c>
      <c r="L268" s="1" t="s">
        <v>3645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3643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3644</v>
      </c>
      <c r="K269" s="69" t="n">
        <v>120</v>
      </c>
      <c r="L269" s="1" t="s">
        <v>3645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3643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3644</v>
      </c>
      <c r="K270" s="69" t="n">
        <v>2380</v>
      </c>
      <c r="L270" s="1" t="s">
        <v>3645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3725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3644</v>
      </c>
      <c r="K271" s="69" t="n">
        <v>3130.25</v>
      </c>
      <c r="L271" s="1" t="s">
        <v>3645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3669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3644</v>
      </c>
      <c r="K272" s="69" t="n">
        <v>536.1</v>
      </c>
      <c r="L272" s="1" t="s">
        <v>3645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3690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3644</v>
      </c>
      <c r="K273" s="69" t="n">
        <v>3409.01</v>
      </c>
      <c r="L273" s="1" t="s">
        <v>3645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3643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3644</v>
      </c>
      <c r="K274" s="69" t="n">
        <v>115</v>
      </c>
      <c r="L274" s="1" t="s">
        <v>3645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3643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3644</v>
      </c>
      <c r="K275" s="69" t="n">
        <v>120</v>
      </c>
      <c r="L275" s="1" t="s">
        <v>3645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3726</v>
      </c>
      <c r="E276" s="16" t="n">
        <v>46195</v>
      </c>
      <c r="F276" s="16" t="n">
        <v>46179</v>
      </c>
      <c r="G276" s="1" t="s">
        <v>3727</v>
      </c>
      <c r="H276" s="1" t="n">
        <v>1289649</v>
      </c>
      <c r="I276" s="1" t="n">
        <v>11</v>
      </c>
      <c r="J276" s="1" t="s">
        <v>3644</v>
      </c>
      <c r="K276" s="69" t="n">
        <v>523.45</v>
      </c>
      <c r="L276" s="1" t="s">
        <v>3645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3726</v>
      </c>
      <c r="E277" s="16" t="n">
        <v>46195</v>
      </c>
      <c r="F277" s="16" t="n">
        <v>46186</v>
      </c>
      <c r="G277" s="1" t="s">
        <v>3727</v>
      </c>
      <c r="H277" s="1" t="n">
        <v>1289650</v>
      </c>
      <c r="I277" s="1" t="n">
        <v>11</v>
      </c>
      <c r="J277" s="1" t="s">
        <v>3644</v>
      </c>
      <c r="K277" s="69" t="n">
        <v>324.44</v>
      </c>
      <c r="L277" s="1" t="s">
        <v>3645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3726</v>
      </c>
      <c r="E278" s="16" t="n">
        <v>46195</v>
      </c>
      <c r="F278" s="16" t="n">
        <v>46193</v>
      </c>
      <c r="G278" s="1" t="s">
        <v>3727</v>
      </c>
      <c r="H278" s="1" t="n">
        <v>1289657</v>
      </c>
      <c r="I278" s="1" t="n">
        <v>11</v>
      </c>
      <c r="J278" s="1" t="s">
        <v>3644</v>
      </c>
      <c r="K278" s="69" t="n">
        <v>547.64</v>
      </c>
      <c r="L278" s="1" t="s">
        <v>3645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3726</v>
      </c>
      <c r="E279" s="16" t="n">
        <v>46195</v>
      </c>
      <c r="F279" s="16" t="n">
        <v>46194</v>
      </c>
      <c r="G279" s="1" t="s">
        <v>3727</v>
      </c>
      <c r="H279" s="1" t="n">
        <v>1289655</v>
      </c>
      <c r="I279" s="1" t="n">
        <v>11</v>
      </c>
      <c r="J279" s="1" t="s">
        <v>3644</v>
      </c>
      <c r="K279" s="69" t="n">
        <v>329</v>
      </c>
      <c r="L279" s="1" t="s">
        <v>3645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3686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3644</v>
      </c>
      <c r="K280" s="69" t="n">
        <v>240</v>
      </c>
      <c r="L280" s="1" t="s">
        <v>3645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3679</v>
      </c>
      <c r="D281" s="1" t="s">
        <v>3680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3644</v>
      </c>
      <c r="K281" s="69" t="n">
        <v>1050.99</v>
      </c>
      <c r="L281" s="1" t="s">
        <v>3645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3728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3644</v>
      </c>
      <c r="K282" s="69" t="n">
        <v>862</v>
      </c>
      <c r="L282" s="1" t="s">
        <v>3645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3668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3644</v>
      </c>
      <c r="K283" s="69" t="n">
        <v>3568</v>
      </c>
      <c r="L283" s="1" t="s">
        <v>3645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3701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3644</v>
      </c>
      <c r="K284" s="69" t="n">
        <v>250</v>
      </c>
      <c r="L284" s="1" t="s">
        <v>3645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3643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3644</v>
      </c>
      <c r="K285" s="69" t="n">
        <v>115</v>
      </c>
      <c r="L285" s="1" t="s">
        <v>3645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3643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3644</v>
      </c>
      <c r="K286" s="69" t="n">
        <v>120</v>
      </c>
      <c r="L286" s="1" t="s">
        <v>3645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3643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3644</v>
      </c>
      <c r="K287" s="69" t="n">
        <v>280</v>
      </c>
      <c r="L287" s="1" t="s">
        <v>3645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3643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3644</v>
      </c>
      <c r="K288" s="69" t="n">
        <v>2570.5</v>
      </c>
      <c r="L288" s="1" t="s">
        <v>3645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3723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3644</v>
      </c>
      <c r="K289" s="69" t="n">
        <v>2258.55</v>
      </c>
      <c r="L289" s="1" t="s">
        <v>3645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3643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3644</v>
      </c>
      <c r="K290" s="69" t="n">
        <v>115</v>
      </c>
      <c r="L290" s="1" t="s">
        <v>3645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3643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3644</v>
      </c>
      <c r="K291" s="69" t="n">
        <v>120</v>
      </c>
      <c r="L291" s="1" t="s">
        <v>3645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3643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3644</v>
      </c>
      <c r="K292" s="69" t="n">
        <v>280</v>
      </c>
      <c r="L292" s="1" t="s">
        <v>3645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3643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3644</v>
      </c>
      <c r="K293" s="69" t="n">
        <v>2570.5</v>
      </c>
      <c r="L293" s="1" t="s">
        <v>3645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3649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3644</v>
      </c>
      <c r="K294" s="69" t="n">
        <v>270</v>
      </c>
      <c r="L294" s="1" t="s">
        <v>3645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3664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3644</v>
      </c>
      <c r="K295" s="69" t="n">
        <v>266</v>
      </c>
      <c r="L295" s="1" t="s">
        <v>3645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3646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3644</v>
      </c>
      <c r="K296" s="69" t="n">
        <v>1514.51</v>
      </c>
      <c r="L296" s="1" t="s">
        <v>3645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3665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3644</v>
      </c>
      <c r="K297" s="69" t="n">
        <v>351.36</v>
      </c>
      <c r="L297" s="1" t="s">
        <v>3645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3651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3644</v>
      </c>
      <c r="K298" s="69" t="n">
        <v>1392.5</v>
      </c>
      <c r="L298" s="1" t="s">
        <v>3645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3729</v>
      </c>
      <c r="E299" s="16" t="n">
        <v>46197</v>
      </c>
      <c r="F299" s="16" t="n">
        <v>46190</v>
      </c>
      <c r="G299" s="1" t="s">
        <v>3730</v>
      </c>
      <c r="H299" s="1" t="n">
        <v>1299871</v>
      </c>
      <c r="I299" s="1" t="n">
        <v>39</v>
      </c>
      <c r="J299" s="1" t="s">
        <v>3644</v>
      </c>
      <c r="K299" s="69" t="n">
        <v>593</v>
      </c>
      <c r="L299" s="1" t="s">
        <v>3667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3668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3644</v>
      </c>
      <c r="K300" s="69" t="n">
        <v>1964.89</v>
      </c>
      <c r="L300" s="1" t="s">
        <v>3645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3668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3644</v>
      </c>
      <c r="K301" s="69" t="n">
        <v>1016</v>
      </c>
      <c r="L301" s="1" t="s">
        <v>3645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3646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3644</v>
      </c>
      <c r="K302" s="69" t="n">
        <v>5450.28</v>
      </c>
      <c r="L302" s="1" t="s">
        <v>3645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3655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3644</v>
      </c>
      <c r="K303" s="69" t="n">
        <v>1351.84</v>
      </c>
      <c r="L303" s="1" t="s">
        <v>3645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3643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3644</v>
      </c>
      <c r="K304" s="69" t="n">
        <v>120</v>
      </c>
      <c r="L304" s="1" t="s">
        <v>3645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3643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3644</v>
      </c>
      <c r="K305" s="69" t="n">
        <v>144</v>
      </c>
      <c r="L305" s="1" t="s">
        <v>3645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3731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3644</v>
      </c>
      <c r="K306" s="69" t="n">
        <v>120</v>
      </c>
      <c r="L306" s="1" t="s">
        <v>3645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3731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3644</v>
      </c>
      <c r="K307" s="69" t="n">
        <v>180</v>
      </c>
      <c r="L307" s="1" t="s">
        <v>3645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3732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3644</v>
      </c>
      <c r="K308" s="69" t="n">
        <v>1790</v>
      </c>
      <c r="L308" s="1" t="s">
        <v>3645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3733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3644</v>
      </c>
      <c r="K309" s="69" t="n">
        <v>100</v>
      </c>
      <c r="L309" s="1" t="s">
        <v>3645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3695</v>
      </c>
      <c r="D310" s="1" t="s">
        <v>3734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3644</v>
      </c>
      <c r="K310" s="69" t="n">
        <v>534.8</v>
      </c>
      <c r="L310" s="1" t="s">
        <v>3645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3643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3644</v>
      </c>
      <c r="K311" s="69" t="n">
        <v>120</v>
      </c>
      <c r="L311" s="1" t="s">
        <v>3645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3643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3644</v>
      </c>
      <c r="K312" s="69" t="n">
        <v>144</v>
      </c>
      <c r="L312" s="1" t="s">
        <v>3645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3643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3644</v>
      </c>
      <c r="K313" s="69" t="n">
        <v>2380</v>
      </c>
      <c r="L313" s="1" t="s">
        <v>3645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3735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3644</v>
      </c>
      <c r="K314" s="69" t="n">
        <v>228.8</v>
      </c>
      <c r="L314" s="1" t="s">
        <v>3645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3663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3644</v>
      </c>
      <c r="K315" s="69" t="n">
        <v>594.06</v>
      </c>
      <c r="L315" s="1" t="s">
        <v>3645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3736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3644</v>
      </c>
      <c r="K316" s="69" t="n">
        <v>1295.64</v>
      </c>
      <c r="L316" s="1" t="s">
        <v>3645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3650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3644</v>
      </c>
      <c r="K317" s="69" t="n">
        <v>2227.6</v>
      </c>
      <c r="L317" s="1" t="s">
        <v>3645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3653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3644</v>
      </c>
      <c r="K318" s="69" t="n">
        <v>406.3</v>
      </c>
      <c r="L318" s="1" t="s">
        <v>3645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3643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3644</v>
      </c>
      <c r="K319" s="69" t="n">
        <v>100</v>
      </c>
      <c r="L319" s="1" t="s">
        <v>3645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3657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3644</v>
      </c>
      <c r="K320" s="69" t="n">
        <v>648.28</v>
      </c>
      <c r="L320" s="1" t="s">
        <v>3645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3657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3644</v>
      </c>
      <c r="K321" s="69" t="n">
        <v>469.93</v>
      </c>
      <c r="L321" s="1" t="s">
        <v>3645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3737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3644</v>
      </c>
      <c r="K322" s="69" t="n">
        <v>1911.94</v>
      </c>
      <c r="L322" s="1" t="s">
        <v>3645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3738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3644</v>
      </c>
      <c r="K323" s="69" t="n">
        <v>1279.8</v>
      </c>
      <c r="L323" s="1" t="s">
        <v>3645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3659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3644</v>
      </c>
      <c r="K324" s="69" t="n">
        <v>3705.35</v>
      </c>
      <c r="L324" s="1" t="s">
        <v>3645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3643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3644</v>
      </c>
      <c r="K325" s="69" t="n">
        <v>100</v>
      </c>
      <c r="L325" s="1" t="s">
        <v>3645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3726</v>
      </c>
      <c r="E326" s="16" t="n">
        <v>46198</v>
      </c>
      <c r="F326" s="16" t="n">
        <v>46142</v>
      </c>
      <c r="G326" s="1" t="s">
        <v>3727</v>
      </c>
      <c r="H326" s="1" t="n">
        <v>1392270</v>
      </c>
      <c r="I326" s="1" t="n">
        <v>11</v>
      </c>
      <c r="J326" s="1" t="s">
        <v>3644</v>
      </c>
      <c r="K326" s="69" t="n">
        <v>1970</v>
      </c>
      <c r="L326" s="1" t="s">
        <v>3645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3662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3644</v>
      </c>
      <c r="K327" s="69" t="n">
        <v>2293</v>
      </c>
      <c r="L327" s="1" t="s">
        <v>3645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3647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3644</v>
      </c>
      <c r="K328" s="69" t="n">
        <v>670</v>
      </c>
      <c r="L328" s="1" t="s">
        <v>3645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3643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3644</v>
      </c>
      <c r="K329" s="69" t="n">
        <v>85</v>
      </c>
      <c r="L329" s="1" t="s">
        <v>3645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3643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3644</v>
      </c>
      <c r="K330" s="69" t="n">
        <v>120</v>
      </c>
      <c r="L330" s="1" t="s">
        <v>3645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3643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3644</v>
      </c>
      <c r="K331" s="69" t="n">
        <v>2799</v>
      </c>
      <c r="L331" s="1" t="s">
        <v>3645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3670</v>
      </c>
      <c r="E332" s="16" t="n">
        <v>46199</v>
      </c>
      <c r="F332" s="16" t="n">
        <v>46199</v>
      </c>
      <c r="G332" s="1" t="s">
        <v>3671</v>
      </c>
      <c r="H332" s="1" t="n">
        <v>1312429</v>
      </c>
      <c r="I332" s="1" t="n">
        <v>1</v>
      </c>
      <c r="J332" s="1" t="s">
        <v>3644</v>
      </c>
      <c r="K332" s="69" t="n">
        <v>1071.5</v>
      </c>
      <c r="L332" s="1" t="s">
        <v>3645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3643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3644</v>
      </c>
      <c r="K333" s="69" t="n">
        <v>85</v>
      </c>
      <c r="L333" s="1" t="s">
        <v>3645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3643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3644</v>
      </c>
      <c r="K334" s="69" t="n">
        <v>120</v>
      </c>
      <c r="L334" s="1" t="s">
        <v>3645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3643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3644</v>
      </c>
      <c r="K335" s="69" t="n">
        <v>2799</v>
      </c>
      <c r="L335" s="1" t="s">
        <v>3645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3739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3644</v>
      </c>
      <c r="K336" s="69" t="n">
        <v>208.5</v>
      </c>
      <c r="L336" s="1" t="s">
        <v>3645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3700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3644</v>
      </c>
      <c r="K337" s="69" t="n">
        <v>931.6</v>
      </c>
      <c r="L337" s="1" t="s">
        <v>3645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3651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3644</v>
      </c>
      <c r="K338" s="69" t="n">
        <v>1912.3</v>
      </c>
      <c r="L338" s="1" t="s">
        <v>3645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3685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3644</v>
      </c>
      <c r="K339" s="69" t="n">
        <v>105</v>
      </c>
      <c r="L339" s="1" t="s">
        <v>3645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3643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3644</v>
      </c>
      <c r="K340" s="69" t="n">
        <v>385</v>
      </c>
      <c r="L340" s="1" t="s">
        <v>3645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3643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3644</v>
      </c>
      <c r="K341" s="69" t="n">
        <v>240</v>
      </c>
      <c r="L341" s="1" t="s">
        <v>3645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3685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3644</v>
      </c>
      <c r="K342" s="69" t="n">
        <v>137.5</v>
      </c>
      <c r="L342" s="1" t="s">
        <v>3645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3740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3644</v>
      </c>
      <c r="K343" s="69" t="n">
        <v>2128.43</v>
      </c>
      <c r="L343" s="1" t="s">
        <v>3645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3643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3644</v>
      </c>
      <c r="K344" s="69" t="n">
        <v>385</v>
      </c>
      <c r="L344" s="1" t="s">
        <v>3645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3643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3644</v>
      </c>
      <c r="K345" s="69" t="n">
        <v>240</v>
      </c>
      <c r="L345" s="1" t="s">
        <v>3645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3741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3644</v>
      </c>
      <c r="K346" s="69" t="n">
        <v>653.6</v>
      </c>
      <c r="L346" s="1" t="s">
        <v>3645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3731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3644</v>
      </c>
      <c r="K347" s="69" t="n">
        <v>180</v>
      </c>
      <c r="L347" s="1" t="s">
        <v>3645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3652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3644</v>
      </c>
      <c r="K348" s="69" t="n">
        <v>3578.4</v>
      </c>
      <c r="L348" s="1" t="s">
        <v>3645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3652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3644</v>
      </c>
      <c r="K349" s="69" t="n">
        <v>2176</v>
      </c>
      <c r="L349" s="1" t="s">
        <v>3645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3652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3644</v>
      </c>
      <c r="K350" s="69" t="n">
        <v>3672</v>
      </c>
      <c r="L350" s="1" t="s">
        <v>3645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3652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3644</v>
      </c>
      <c r="K351" s="69" t="n">
        <v>8101.7</v>
      </c>
      <c r="L351" s="1" t="s">
        <v>3645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3643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3644</v>
      </c>
      <c r="K352" s="69" t="n">
        <v>240</v>
      </c>
      <c r="L352" s="1" t="s">
        <v>3645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3643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3644</v>
      </c>
      <c r="K353" s="69" t="n">
        <v>280</v>
      </c>
      <c r="L353" s="1" t="s">
        <v>3645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3643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3644</v>
      </c>
      <c r="K354" s="69" t="n">
        <v>385</v>
      </c>
      <c r="L354" s="1" t="s">
        <v>3645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3702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3644</v>
      </c>
      <c r="K355" s="69" t="n">
        <v>1947.55</v>
      </c>
      <c r="L355" s="1" t="s">
        <v>3645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3742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3644</v>
      </c>
      <c r="K356" s="69" t="n">
        <v>3661.91</v>
      </c>
      <c r="L356" s="1" t="s">
        <v>3645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3353</v>
      </c>
      <c r="D357" s="1" t="s">
        <v>3742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3644</v>
      </c>
      <c r="K357" s="69" t="n">
        <v>3302.4</v>
      </c>
      <c r="L357" s="1" t="s">
        <v>3645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3643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3644</v>
      </c>
      <c r="K358" s="69" t="n">
        <v>240</v>
      </c>
      <c r="L358" s="1" t="s">
        <v>3645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3643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3644</v>
      </c>
      <c r="K359" s="69" t="n">
        <v>280</v>
      </c>
      <c r="L359" s="1" t="s">
        <v>3645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3643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3644</v>
      </c>
      <c r="K360" s="69" t="n">
        <v>385</v>
      </c>
      <c r="L360" s="1" t="s">
        <v>3645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3686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3644</v>
      </c>
      <c r="K361" s="69" t="n">
        <v>240</v>
      </c>
      <c r="L361" s="1" t="s">
        <v>3645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3677</v>
      </c>
      <c r="E362" s="16" t="n">
        <v>46202</v>
      </c>
      <c r="F362" s="16" t="n">
        <v>46200</v>
      </c>
      <c r="G362" s="1" t="s">
        <v>3678</v>
      </c>
      <c r="H362" s="1" t="n">
        <v>1322109</v>
      </c>
      <c r="I362" s="1" t="n">
        <v>1</v>
      </c>
      <c r="J362" s="1" t="s">
        <v>3644</v>
      </c>
      <c r="K362" s="69" t="n">
        <v>728</v>
      </c>
      <c r="L362" s="1" t="s">
        <v>3645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3715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3644</v>
      </c>
      <c r="K363" s="69" t="n">
        <v>1660.08</v>
      </c>
      <c r="L363" s="1" t="s">
        <v>3645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3646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3644</v>
      </c>
      <c r="K364" s="69" t="n">
        <v>1480.81</v>
      </c>
      <c r="L364" s="1" t="s">
        <v>3645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3743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3644</v>
      </c>
      <c r="K365" s="69" t="n">
        <v>222.97</v>
      </c>
      <c r="L365" s="1" t="s">
        <v>3645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3647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3644</v>
      </c>
      <c r="K366" s="69" t="n">
        <v>680</v>
      </c>
      <c r="L366" s="1" t="s">
        <v>3645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3706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3644</v>
      </c>
      <c r="K367" s="69" t="n">
        <v>4196.86</v>
      </c>
      <c r="L367" s="1" t="s">
        <v>3645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3652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3644</v>
      </c>
      <c r="K368" s="69" t="n">
        <v>4742.4</v>
      </c>
      <c r="L368" s="1" t="s">
        <v>3645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3646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3644</v>
      </c>
      <c r="K369" s="69" t="n">
        <v>5599.16</v>
      </c>
      <c r="L369" s="1" t="s">
        <v>3645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3643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3644</v>
      </c>
      <c r="K370" s="69" t="n">
        <v>250</v>
      </c>
      <c r="L370" s="1" t="s">
        <v>3645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3643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3644</v>
      </c>
      <c r="K371" s="69" t="n">
        <v>60</v>
      </c>
      <c r="L371" s="1" t="s">
        <v>3645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3643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3644</v>
      </c>
      <c r="K372" s="69" t="n">
        <v>2666.5</v>
      </c>
      <c r="L372" s="1" t="s">
        <v>3645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3643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3644</v>
      </c>
      <c r="K373" s="69" t="n">
        <v>120</v>
      </c>
      <c r="L373" s="1" t="s">
        <v>3645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3684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3644</v>
      </c>
      <c r="K374" s="69" t="n">
        <v>1307.95</v>
      </c>
      <c r="L374" s="1" t="s">
        <v>3645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3684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3644</v>
      </c>
      <c r="K375" s="69" t="n">
        <v>2224</v>
      </c>
      <c r="L375" s="1" t="s">
        <v>3645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3744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3644</v>
      </c>
      <c r="K376" s="69" t="n">
        <v>865.1</v>
      </c>
      <c r="L376" s="1" t="s">
        <v>3645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3656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3644</v>
      </c>
      <c r="K377" s="69" t="n">
        <v>524.3</v>
      </c>
      <c r="L377" s="1" t="s">
        <v>3645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3745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3644</v>
      </c>
      <c r="K378" s="69" t="n">
        <v>2777.7</v>
      </c>
      <c r="L378" s="1" t="s">
        <v>3645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3643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3644</v>
      </c>
      <c r="K379" s="69" t="n">
        <v>250</v>
      </c>
      <c r="L379" s="1" t="s">
        <v>3645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3643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3644</v>
      </c>
      <c r="K380" s="69" t="n">
        <v>60</v>
      </c>
      <c r="L380" s="1" t="s">
        <v>3645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3643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3644</v>
      </c>
      <c r="K381" s="69" t="n">
        <v>2666.5</v>
      </c>
      <c r="L381" s="1" t="s">
        <v>3645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3643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3644</v>
      </c>
      <c r="K382" s="69" t="n">
        <v>120</v>
      </c>
      <c r="L382" s="1" t="s">
        <v>3645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3726</v>
      </c>
      <c r="E383" s="16" t="n">
        <v>46203</v>
      </c>
      <c r="F383" s="16" t="n">
        <v>46203</v>
      </c>
      <c r="G383" s="1" t="s">
        <v>3727</v>
      </c>
      <c r="H383" s="1" t="n">
        <v>1334186</v>
      </c>
      <c r="I383" s="1" t="n">
        <v>11</v>
      </c>
      <c r="J383" s="1" t="s">
        <v>3644</v>
      </c>
      <c r="K383" s="69" t="n">
        <v>250.73</v>
      </c>
      <c r="L383" s="1" t="s">
        <v>3645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3735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3644</v>
      </c>
      <c r="K384" s="69" t="n">
        <v>343.38</v>
      </c>
      <c r="L384" s="1" t="s">
        <v>3645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3688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3644</v>
      </c>
      <c r="K385" s="69" t="n">
        <v>303</v>
      </c>
      <c r="L385" s="1" t="s">
        <v>3645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3695</v>
      </c>
      <c r="D386" s="1" t="s">
        <v>3698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3644</v>
      </c>
      <c r="K386" s="69" t="n">
        <v>423.71</v>
      </c>
      <c r="L386" s="1" t="s">
        <v>3667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3649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3644</v>
      </c>
      <c r="K387" s="69" t="n">
        <v>270</v>
      </c>
      <c r="L387" s="1" t="s">
        <v>3645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3643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3644</v>
      </c>
      <c r="K388" s="69" t="n">
        <v>125</v>
      </c>
      <c r="L388" s="1" t="s">
        <v>3645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3650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3644</v>
      </c>
      <c r="K389" s="69" t="n">
        <v>502.2</v>
      </c>
      <c r="L389" s="1" t="s">
        <v>3645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3650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3644</v>
      </c>
      <c r="K390" s="69" t="n">
        <v>2049</v>
      </c>
      <c r="L390" s="1" t="s">
        <v>3645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3650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3644</v>
      </c>
      <c r="K391" s="69" t="n">
        <v>2292</v>
      </c>
      <c r="L391" s="1" t="s">
        <v>3645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3665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3644</v>
      </c>
      <c r="K392" s="69" t="n">
        <v>328.41</v>
      </c>
      <c r="L392" s="1" t="s">
        <v>3645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3695</v>
      </c>
      <c r="D393" s="1" t="s">
        <v>3746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3644</v>
      </c>
      <c r="K393" s="69" t="n">
        <v>345</v>
      </c>
      <c r="L393" s="1" t="s">
        <v>3645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3652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3644</v>
      </c>
      <c r="K394" s="69" t="n">
        <v>2305.6</v>
      </c>
      <c r="L394" s="1" t="s">
        <v>3645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3657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3644</v>
      </c>
      <c r="K395" s="69" t="n">
        <v>383.93</v>
      </c>
      <c r="L395" s="1" t="s">
        <v>3645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3657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3644</v>
      </c>
      <c r="K396" s="69" t="n">
        <v>650.35</v>
      </c>
      <c r="L396" s="1" t="s">
        <v>3645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3643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3644</v>
      </c>
      <c r="K397" s="69" t="n">
        <v>125</v>
      </c>
      <c r="L397" s="1" t="s">
        <v>3645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3663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3644</v>
      </c>
      <c r="K398" s="69" t="n">
        <v>542.46</v>
      </c>
      <c r="L398" s="1" t="s">
        <v>3645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3652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3644</v>
      </c>
      <c r="K399" s="69" t="n">
        <v>1971.2</v>
      </c>
      <c r="L399" s="1" t="s">
        <v>3645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3643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3644</v>
      </c>
      <c r="K400" s="69" t="n">
        <v>40.48</v>
      </c>
      <c r="L400" s="1" t="s">
        <v>3645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3643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3644</v>
      </c>
      <c r="K401" s="69" t="n">
        <v>240</v>
      </c>
      <c r="L401" s="1" t="s">
        <v>3645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3643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3644</v>
      </c>
      <c r="K402" s="69" t="n">
        <v>173</v>
      </c>
      <c r="L402" s="1" t="s">
        <v>3645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3643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3644</v>
      </c>
      <c r="K403" s="69" t="n">
        <v>280</v>
      </c>
      <c r="L403" s="1" t="s">
        <v>3645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3711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3644</v>
      </c>
      <c r="K404" s="69" t="n">
        <v>4797.1</v>
      </c>
      <c r="L404" s="1" t="s">
        <v>3645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3673</v>
      </c>
      <c r="D405" s="1" t="s">
        <v>3747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3644</v>
      </c>
      <c r="K405" s="69" t="n">
        <v>249.77</v>
      </c>
      <c r="L405" s="1" t="s">
        <v>3645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3643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3644</v>
      </c>
      <c r="K406" s="69" t="n">
        <v>240</v>
      </c>
      <c r="L406" s="1" t="s">
        <v>3645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3643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3644</v>
      </c>
      <c r="K407" s="69" t="n">
        <v>173</v>
      </c>
      <c r="L407" s="1" t="s">
        <v>3645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3643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3644</v>
      </c>
      <c r="K408" s="69" t="n">
        <v>40.48</v>
      </c>
      <c r="L408" s="1" t="s">
        <v>3645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3643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3644</v>
      </c>
      <c r="K409" s="69" t="n">
        <v>280</v>
      </c>
      <c r="L409" s="1" t="s">
        <v>3645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3427</v>
      </c>
      <c r="D410" s="1" t="s">
        <v>3687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3644</v>
      </c>
      <c r="K410" s="69" t="n">
        <v>3783.32</v>
      </c>
      <c r="L410" s="1" t="s">
        <v>3645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3748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3644</v>
      </c>
      <c r="K411" s="69" t="n">
        <v>1968.6</v>
      </c>
      <c r="L411" s="1" t="s">
        <v>3645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3704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3644</v>
      </c>
      <c r="K412" s="69" t="n">
        <v>1903.8</v>
      </c>
      <c r="L412" s="1" t="s">
        <v>3667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3700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3644</v>
      </c>
      <c r="K413" s="69" t="n">
        <v>937.9</v>
      </c>
      <c r="L413" s="1" t="s">
        <v>3645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3647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3644</v>
      </c>
      <c r="K414" s="69" t="n">
        <v>440</v>
      </c>
      <c r="L414" s="1" t="s">
        <v>3645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3673</v>
      </c>
      <c r="D415" s="1" t="s">
        <v>3674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3644</v>
      </c>
      <c r="K415" s="69" t="n">
        <v>1815</v>
      </c>
      <c r="L415" s="1" t="s">
        <v>3645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3685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3644</v>
      </c>
      <c r="K416" s="69" t="n">
        <v>105</v>
      </c>
      <c r="L416" s="1" t="s">
        <v>3645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3643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3644</v>
      </c>
      <c r="K417" s="69" t="n">
        <v>110</v>
      </c>
      <c r="L417" s="1" t="s">
        <v>3645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3643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3644</v>
      </c>
      <c r="K418" s="69" t="n">
        <v>1615</v>
      </c>
      <c r="L418" s="1" t="s">
        <v>3645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3643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3644</v>
      </c>
      <c r="K419" s="69" t="n">
        <v>240</v>
      </c>
      <c r="L419" s="1" t="s">
        <v>3645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3684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3644</v>
      </c>
      <c r="K420" s="69" t="n">
        <v>3294</v>
      </c>
      <c r="L420" s="1" t="s">
        <v>3645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3670</v>
      </c>
      <c r="E421" s="16" t="n">
        <v>46206</v>
      </c>
      <c r="F421" s="16" t="n">
        <v>46206</v>
      </c>
      <c r="G421" s="1" t="s">
        <v>3671</v>
      </c>
      <c r="H421" s="1" t="n">
        <v>1348284</v>
      </c>
      <c r="I421" s="1" t="n">
        <v>1</v>
      </c>
      <c r="J421" s="1" t="s">
        <v>3644</v>
      </c>
      <c r="K421" s="69" t="n">
        <v>704</v>
      </c>
      <c r="L421" s="1" t="s">
        <v>3645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3685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3644</v>
      </c>
      <c r="K422" s="69" t="n">
        <v>249.5</v>
      </c>
      <c r="L422" s="1" t="s">
        <v>3645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3685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3644</v>
      </c>
      <c r="K423" s="69" t="n">
        <v>1440</v>
      </c>
      <c r="L423" s="1" t="s">
        <v>3645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3695</v>
      </c>
      <c r="D424" s="1" t="s">
        <v>3749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3644</v>
      </c>
      <c r="K424" s="69" t="n">
        <v>450</v>
      </c>
      <c r="L424" s="1" t="s">
        <v>3645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3643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3644</v>
      </c>
      <c r="K425" s="69" t="n">
        <v>110</v>
      </c>
      <c r="L425" s="1" t="s">
        <v>3645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3643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3644</v>
      </c>
      <c r="K426" s="69" t="n">
        <v>1615</v>
      </c>
      <c r="L426" s="1" t="s">
        <v>3645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3643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3644</v>
      </c>
      <c r="K427" s="69" t="n">
        <v>240</v>
      </c>
      <c r="L427" s="1" t="s">
        <v>3645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3750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3644</v>
      </c>
      <c r="K428" s="69" t="n">
        <v>971.34</v>
      </c>
      <c r="L428" s="1" t="s">
        <v>3645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3681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3644</v>
      </c>
      <c r="K429" s="69" t="n">
        <v>914.42</v>
      </c>
      <c r="L429" s="1" t="s">
        <v>3645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3681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3644</v>
      </c>
      <c r="K430" s="69" t="n">
        <v>849.67</v>
      </c>
      <c r="L430" s="1" t="s">
        <v>3645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3652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3644</v>
      </c>
      <c r="K431" s="69" t="n">
        <v>5615.6</v>
      </c>
      <c r="L431" s="1" t="s">
        <v>3645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3653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3644</v>
      </c>
      <c r="K432" s="69" t="n">
        <v>291.6</v>
      </c>
      <c r="L432" s="1" t="s">
        <v>3645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3658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3644</v>
      </c>
      <c r="K433" s="69" t="n">
        <v>1175.25</v>
      </c>
      <c r="L433" s="1" t="s">
        <v>3645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3643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3644</v>
      </c>
      <c r="K434" s="69" t="n">
        <v>318</v>
      </c>
      <c r="L434" s="1" t="s">
        <v>3645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3643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3644</v>
      </c>
      <c r="K435" s="69" t="n">
        <v>318</v>
      </c>
      <c r="L435" s="1" t="s">
        <v>3645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3652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3644</v>
      </c>
      <c r="K436" s="69" t="n">
        <v>5232.9</v>
      </c>
      <c r="L436" s="1" t="s">
        <v>3645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3652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3644</v>
      </c>
      <c r="K437" s="69" t="n">
        <v>1151.7</v>
      </c>
      <c r="L437" s="1" t="s">
        <v>3645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3682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3644</v>
      </c>
      <c r="K438" s="69" t="n">
        <v>1573.75</v>
      </c>
      <c r="L438" s="1" t="s">
        <v>3645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3751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3644</v>
      </c>
      <c r="K439" s="69" t="n">
        <v>5457.93</v>
      </c>
      <c r="L439" s="1" t="s">
        <v>3645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3670</v>
      </c>
      <c r="E440" s="16" t="n">
        <v>46209</v>
      </c>
      <c r="F440" s="16" t="n">
        <v>46207</v>
      </c>
      <c r="G440" s="1" t="s">
        <v>3671</v>
      </c>
      <c r="H440" s="1" t="n">
        <v>1364295</v>
      </c>
      <c r="I440" s="1" t="n">
        <v>1</v>
      </c>
      <c r="J440" s="1" t="s">
        <v>3644</v>
      </c>
      <c r="K440" s="69" t="n">
        <v>320</v>
      </c>
      <c r="L440" s="1" t="s">
        <v>3645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3643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3644</v>
      </c>
      <c r="K441" s="69" t="n">
        <v>90</v>
      </c>
      <c r="L441" s="1" t="s">
        <v>3645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3643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3644</v>
      </c>
      <c r="K442" s="69" t="n">
        <v>240</v>
      </c>
      <c r="L442" s="1" t="s">
        <v>3645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3726</v>
      </c>
      <c r="E443" s="16" t="n">
        <v>46209</v>
      </c>
      <c r="F443" s="16" t="n">
        <v>46207</v>
      </c>
      <c r="G443" s="1" t="s">
        <v>3727</v>
      </c>
      <c r="H443" s="1" t="n">
        <v>1361453</v>
      </c>
      <c r="I443" s="1" t="n">
        <v>11</v>
      </c>
      <c r="J443" s="1" t="s">
        <v>3644</v>
      </c>
      <c r="K443" s="69" t="n">
        <v>1539.99</v>
      </c>
      <c r="L443" s="1" t="s">
        <v>3645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3686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3644</v>
      </c>
      <c r="K444" s="69" t="n">
        <v>300</v>
      </c>
      <c r="L444" s="1" t="s">
        <v>3645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3643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3644</v>
      </c>
      <c r="K445" s="69" t="n">
        <v>90</v>
      </c>
      <c r="L445" s="1" t="s">
        <v>3645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3643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3644</v>
      </c>
      <c r="K446" s="69" t="n">
        <v>240</v>
      </c>
      <c r="L446" s="1" t="s">
        <v>3645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3679</v>
      </c>
      <c r="D447" s="1" t="s">
        <v>3680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3644</v>
      </c>
      <c r="K447" s="69" t="n">
        <v>4805.92</v>
      </c>
      <c r="L447" s="1" t="s">
        <v>3645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3647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3644</v>
      </c>
      <c r="K448" s="69" t="n">
        <v>450</v>
      </c>
      <c r="L448" s="1" t="s">
        <v>3645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3675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3644</v>
      </c>
      <c r="K449" s="69" t="n">
        <v>2932.71</v>
      </c>
      <c r="L449" s="1" t="s">
        <v>3645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3659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3644</v>
      </c>
      <c r="K450" s="69" t="n">
        <v>7526.72</v>
      </c>
      <c r="L450" s="1" t="s">
        <v>3645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3643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3644</v>
      </c>
      <c r="K451" s="69" t="n">
        <v>105</v>
      </c>
      <c r="L451" s="1" t="s">
        <v>3645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3643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3644</v>
      </c>
      <c r="K452" s="69" t="n">
        <v>280</v>
      </c>
      <c r="L452" s="1" t="s">
        <v>3645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3643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3644</v>
      </c>
      <c r="K453" s="69" t="n">
        <v>1818</v>
      </c>
      <c r="L453" s="1" t="s">
        <v>3645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3714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3644</v>
      </c>
      <c r="K454" s="69" t="n">
        <v>618.5</v>
      </c>
      <c r="L454" s="1" t="s">
        <v>3645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3643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3644</v>
      </c>
      <c r="K455" s="69" t="n">
        <v>105</v>
      </c>
      <c r="L455" s="1" t="s">
        <v>3645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3643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3644</v>
      </c>
      <c r="K456" s="69" t="n">
        <v>280</v>
      </c>
      <c r="L456" s="1" t="s">
        <v>3645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3643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3644</v>
      </c>
      <c r="K457" s="69" t="n">
        <v>1818</v>
      </c>
      <c r="L457" s="1" t="s">
        <v>3645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3649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3644</v>
      </c>
      <c r="K458" s="69" t="n">
        <v>270</v>
      </c>
      <c r="L458" s="1" t="s">
        <v>3645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3651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3644</v>
      </c>
      <c r="K459" s="69" t="n">
        <v>1775</v>
      </c>
      <c r="L459" s="1" t="s">
        <v>3645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3653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3644</v>
      </c>
      <c r="K460" s="69" t="n">
        <v>259</v>
      </c>
      <c r="L460" s="1" t="s">
        <v>3645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3643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3644</v>
      </c>
      <c r="K461" s="69" t="n">
        <v>600</v>
      </c>
      <c r="L461" s="1" t="s">
        <v>3645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3643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3644</v>
      </c>
      <c r="K462" s="69" t="n">
        <v>240</v>
      </c>
      <c r="L462" s="1" t="s">
        <v>3645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3643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3644</v>
      </c>
      <c r="K463" s="69" t="n">
        <v>110</v>
      </c>
      <c r="L463" s="1" t="s">
        <v>3645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3643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3644</v>
      </c>
      <c r="K464" s="69" t="n">
        <v>600</v>
      </c>
      <c r="L464" s="1" t="s">
        <v>3645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3643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3644</v>
      </c>
      <c r="K465" s="69" t="n">
        <v>240</v>
      </c>
      <c r="L465" s="1" t="s">
        <v>3645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3643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3644</v>
      </c>
      <c r="K466" s="69" t="n">
        <v>110</v>
      </c>
      <c r="L466" s="1" t="s">
        <v>3645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3663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3644</v>
      </c>
      <c r="K467" s="69" t="n">
        <v>501.3</v>
      </c>
      <c r="L467" s="1" t="s">
        <v>3645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3699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3644</v>
      </c>
      <c r="K468" s="69" t="n">
        <v>1717.28</v>
      </c>
      <c r="L468" s="1" t="s">
        <v>3645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3646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3644</v>
      </c>
      <c r="K469" s="69" t="n">
        <v>82.27</v>
      </c>
      <c r="L469" s="1" t="s">
        <v>3645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3646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3644</v>
      </c>
      <c r="K470" s="69" t="n">
        <v>653.29</v>
      </c>
      <c r="L470" s="1" t="s">
        <v>3645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3646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3644</v>
      </c>
      <c r="K471" s="69" t="n">
        <v>806.21</v>
      </c>
      <c r="L471" s="1" t="s">
        <v>3645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3646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3644</v>
      </c>
      <c r="K472" s="69" t="n">
        <v>510.87</v>
      </c>
      <c r="L472" s="1" t="s">
        <v>3645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3650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3644</v>
      </c>
      <c r="K473" s="69" t="n">
        <v>2707.7</v>
      </c>
      <c r="L473" s="1" t="s">
        <v>3645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3665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3644</v>
      </c>
      <c r="K474" s="69" t="n">
        <v>173.66</v>
      </c>
      <c r="L474" s="1" t="s">
        <v>3645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3652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3644</v>
      </c>
      <c r="K475" s="69" t="n">
        <v>2772</v>
      </c>
      <c r="L475" s="1" t="s">
        <v>3645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3652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3644</v>
      </c>
      <c r="K476" s="69" t="n">
        <v>5267.2</v>
      </c>
      <c r="L476" s="1" t="s">
        <v>3645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3646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3644</v>
      </c>
      <c r="K477" s="69" t="n">
        <v>4501.19</v>
      </c>
      <c r="L477" s="1" t="s">
        <v>3645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3655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3644</v>
      </c>
      <c r="K478" s="69" t="n">
        <v>1071.8</v>
      </c>
      <c r="L478" s="1" t="s">
        <v>3645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3725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3644</v>
      </c>
      <c r="K479" s="69" t="n">
        <v>1189.54</v>
      </c>
      <c r="L479" s="1" t="s">
        <v>3645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3657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3644</v>
      </c>
      <c r="K480" s="69" t="n">
        <v>879.02</v>
      </c>
      <c r="L480" s="1" t="s">
        <v>3645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3657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3644</v>
      </c>
      <c r="K481" s="69" t="n">
        <v>553.87</v>
      </c>
      <c r="L481" s="1" t="s">
        <v>3645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3685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3644</v>
      </c>
      <c r="K482" s="69" t="n">
        <v>2200</v>
      </c>
      <c r="L482" s="1" t="s">
        <v>3645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3740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3644</v>
      </c>
      <c r="K483" s="69" t="n">
        <v>1953.32</v>
      </c>
      <c r="L483" s="1" t="s">
        <v>3645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3643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3644</v>
      </c>
      <c r="K484" s="69" t="n">
        <v>65</v>
      </c>
      <c r="L484" s="1" t="s">
        <v>3645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3688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3644</v>
      </c>
      <c r="K485" s="69" t="n">
        <v>199</v>
      </c>
      <c r="L485" s="1" t="s">
        <v>3645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3661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3644</v>
      </c>
      <c r="K486" s="69" t="n">
        <v>739.64</v>
      </c>
      <c r="L486" s="1" t="s">
        <v>3645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3700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3644</v>
      </c>
      <c r="K487" s="69" t="n">
        <v>700.4</v>
      </c>
      <c r="L487" s="1" t="s">
        <v>3645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3647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3644</v>
      </c>
      <c r="K488" s="69" t="n">
        <v>440</v>
      </c>
      <c r="L488" s="1" t="s">
        <v>3645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3673</v>
      </c>
      <c r="D489" s="1" t="s">
        <v>3674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3644</v>
      </c>
      <c r="K489" s="69" t="n">
        <v>1815</v>
      </c>
      <c r="L489" s="1" t="s">
        <v>3645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3670</v>
      </c>
      <c r="E490" s="16" t="n">
        <v>46213</v>
      </c>
      <c r="F490" s="16" t="n">
        <v>46213</v>
      </c>
      <c r="G490" s="1" t="s">
        <v>3671</v>
      </c>
      <c r="H490" s="1" t="n">
        <v>1381927</v>
      </c>
      <c r="I490" s="1" t="n">
        <v>1</v>
      </c>
      <c r="J490" s="1" t="s">
        <v>3644</v>
      </c>
      <c r="K490" s="69" t="n">
        <v>784</v>
      </c>
      <c r="L490" s="1" t="s">
        <v>3645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3643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3644</v>
      </c>
      <c r="K491" s="69" t="n">
        <v>128</v>
      </c>
      <c r="L491" s="1" t="s">
        <v>3645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3643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3644</v>
      </c>
      <c r="K492" s="69" t="n">
        <v>1904</v>
      </c>
      <c r="L492" s="1" t="s">
        <v>3645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3752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3644</v>
      </c>
      <c r="K493" s="69" t="n">
        <v>54</v>
      </c>
      <c r="L493" s="1" t="s">
        <v>3645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3710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3644</v>
      </c>
      <c r="K494" s="69" t="n">
        <v>1135.43</v>
      </c>
      <c r="L494" s="1" t="s">
        <v>3645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3691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3644</v>
      </c>
      <c r="K495" s="69" t="n">
        <v>591.47</v>
      </c>
      <c r="L495" s="1" t="s">
        <v>3645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3427</v>
      </c>
      <c r="D496" s="1" t="s">
        <v>3687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3644</v>
      </c>
      <c r="K496" s="69" t="n">
        <v>3803.85</v>
      </c>
      <c r="L496" s="1" t="s">
        <v>3645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3677</v>
      </c>
      <c r="E497" s="16" t="n">
        <v>46213</v>
      </c>
      <c r="F497" s="16" t="n">
        <v>46213</v>
      </c>
      <c r="G497" s="1" t="s">
        <v>3678</v>
      </c>
      <c r="H497" s="1" t="n">
        <v>1377144</v>
      </c>
      <c r="I497" s="1" t="n">
        <v>1</v>
      </c>
      <c r="J497" s="1" t="s">
        <v>3644</v>
      </c>
      <c r="K497" s="69" t="n">
        <v>859</v>
      </c>
      <c r="L497" s="1" t="s">
        <v>3645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3653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3644</v>
      </c>
      <c r="K498" s="69" t="n">
        <v>202.4</v>
      </c>
      <c r="L498" s="1" t="s">
        <v>3645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3643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3644</v>
      </c>
      <c r="K499" s="69" t="n">
        <v>280</v>
      </c>
      <c r="L499" s="1" t="s">
        <v>3645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3643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3644</v>
      </c>
      <c r="K500" s="69" t="n">
        <v>330</v>
      </c>
      <c r="L500" s="1" t="s">
        <v>3645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3643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3644</v>
      </c>
      <c r="K501" s="69" t="n">
        <v>41.44</v>
      </c>
      <c r="L501" s="1" t="s">
        <v>3645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3643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3644</v>
      </c>
      <c r="K502" s="69" t="n">
        <v>120</v>
      </c>
      <c r="L502" s="1" t="s">
        <v>3645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3753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3644</v>
      </c>
      <c r="K503" s="69" t="n">
        <v>210</v>
      </c>
      <c r="L503" s="1" t="s">
        <v>3645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3692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3644</v>
      </c>
      <c r="K504" s="69" t="n">
        <v>572.5</v>
      </c>
      <c r="L504" s="1" t="s">
        <v>3645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3646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3644</v>
      </c>
      <c r="K505" s="69" t="n">
        <v>246.66</v>
      </c>
      <c r="L505" s="1" t="s">
        <v>3645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3652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3644</v>
      </c>
      <c r="K506" s="69" t="n">
        <v>2442</v>
      </c>
      <c r="L506" s="1" t="s">
        <v>3645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3652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3644</v>
      </c>
      <c r="K507" s="69" t="n">
        <v>2052.8</v>
      </c>
      <c r="L507" s="1" t="s">
        <v>3645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3646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3644</v>
      </c>
      <c r="K508" s="69" t="n">
        <v>2686.59</v>
      </c>
      <c r="L508" s="1" t="s">
        <v>3645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3754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3644</v>
      </c>
      <c r="K509" s="69" t="n">
        <v>2260.14</v>
      </c>
      <c r="L509" s="1" t="s">
        <v>3645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3656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3644</v>
      </c>
      <c r="K510" s="69" t="n">
        <v>524.3</v>
      </c>
      <c r="L510" s="1" t="s">
        <v>3645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3643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3644</v>
      </c>
      <c r="K511" s="69" t="n">
        <v>20</v>
      </c>
      <c r="L511" s="1" t="s">
        <v>3645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3643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3644</v>
      </c>
      <c r="K512" s="69" t="n">
        <v>240</v>
      </c>
      <c r="L512" s="1" t="s">
        <v>3645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3686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3644</v>
      </c>
      <c r="K513" s="69" t="n">
        <v>300</v>
      </c>
      <c r="L513" s="1" t="s">
        <v>3645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3713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3644</v>
      </c>
      <c r="K514" s="69" t="n">
        <v>4585.85</v>
      </c>
      <c r="L514" s="1" t="s">
        <v>3645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3643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3644</v>
      </c>
      <c r="K515" s="69" t="n">
        <v>148</v>
      </c>
      <c r="L515" s="1" t="s">
        <v>3645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3643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3644</v>
      </c>
      <c r="K516" s="69" t="n">
        <v>1738.5</v>
      </c>
      <c r="L516" s="1" t="s">
        <v>3645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3649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3644</v>
      </c>
      <c r="K517" s="69" t="n">
        <v>270</v>
      </c>
      <c r="L517" s="1" t="s">
        <v>3645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3650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3644</v>
      </c>
      <c r="K518" s="69" t="n">
        <v>623.07</v>
      </c>
      <c r="L518" s="1" t="s">
        <v>3645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3650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3644</v>
      </c>
      <c r="K519" s="69" t="n">
        <v>1681.85</v>
      </c>
      <c r="L519" s="1" t="s">
        <v>3645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3665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3644</v>
      </c>
      <c r="K520" s="69" t="n">
        <v>269.49</v>
      </c>
      <c r="L520" s="1" t="s">
        <v>3645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3681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3644</v>
      </c>
      <c r="K521" s="69" t="n">
        <v>1113.53</v>
      </c>
      <c r="L521" s="1" t="s">
        <v>3645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3681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3644</v>
      </c>
      <c r="K522" s="69" t="n">
        <v>1041.28</v>
      </c>
      <c r="L522" s="1" t="s">
        <v>3645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3653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3644</v>
      </c>
      <c r="K523" s="69" t="n">
        <v>223.3</v>
      </c>
      <c r="L523" s="1" t="s">
        <v>3645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3643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3644</v>
      </c>
      <c r="K524" s="69" t="n">
        <v>100</v>
      </c>
      <c r="L524" s="1" t="s">
        <v>3645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3643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3644</v>
      </c>
      <c r="K525" s="69" t="n">
        <v>120</v>
      </c>
      <c r="L525" s="1" t="s">
        <v>3645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3663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3644</v>
      </c>
      <c r="K526" s="69" t="n">
        <v>577.1</v>
      </c>
      <c r="L526" s="1" t="s">
        <v>3645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3755</v>
      </c>
      <c r="E527" s="16" t="n">
        <v>46219</v>
      </c>
      <c r="F527" s="16" t="n">
        <v>46216</v>
      </c>
      <c r="G527" s="1" t="s">
        <v>3756</v>
      </c>
      <c r="H527" s="1" t="n">
        <v>1407079</v>
      </c>
      <c r="I527" s="1" t="n">
        <v>11</v>
      </c>
      <c r="J527" s="1" t="s">
        <v>3644</v>
      </c>
      <c r="K527" s="69" t="n">
        <v>1844.96</v>
      </c>
      <c r="L527" s="1" t="s">
        <v>3645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3643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3644</v>
      </c>
      <c r="K528" s="69" t="n">
        <v>280</v>
      </c>
      <c r="L528" s="1" t="s">
        <v>3645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3643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3644</v>
      </c>
      <c r="K529" s="69" t="n">
        <v>240</v>
      </c>
      <c r="L529" s="1" t="s">
        <v>3645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3643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3644</v>
      </c>
      <c r="K530" s="69" t="n">
        <v>85</v>
      </c>
      <c r="L530" s="1" t="s">
        <v>3645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3643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3644</v>
      </c>
      <c r="K531" s="69" t="n">
        <v>59.95</v>
      </c>
      <c r="L531" s="1" t="s">
        <v>3645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3757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3644</v>
      </c>
      <c r="K532" s="69" t="n">
        <v>675</v>
      </c>
      <c r="L532" s="1" t="s">
        <v>3645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3646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3644</v>
      </c>
      <c r="K533" s="69" t="n">
        <v>1452.19</v>
      </c>
      <c r="L533" s="1" t="s">
        <v>3645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3647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3644</v>
      </c>
      <c r="K534" s="69" t="n">
        <v>370</v>
      </c>
      <c r="L534" s="1" t="s">
        <v>3645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3712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3644</v>
      </c>
      <c r="K535" s="69" t="n">
        <v>4361.78</v>
      </c>
      <c r="L535" s="1" t="s">
        <v>3645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3646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3644</v>
      </c>
      <c r="K536" s="69" t="n">
        <v>1042.19</v>
      </c>
      <c r="L536" s="1" t="s">
        <v>3645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3658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3644</v>
      </c>
      <c r="K537" s="69" t="n">
        <v>1356.26</v>
      </c>
      <c r="L537" s="1" t="s">
        <v>3645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3758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3644</v>
      </c>
      <c r="K538" s="69" t="n">
        <v>1968.76</v>
      </c>
      <c r="L538" s="1" t="s">
        <v>3645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3732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3644</v>
      </c>
      <c r="K539" s="69" t="n">
        <v>925</v>
      </c>
      <c r="L539" s="1" t="s">
        <v>3645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3670</v>
      </c>
      <c r="E540" s="16" t="n">
        <v>46220</v>
      </c>
      <c r="F540" s="16" t="n">
        <v>46220</v>
      </c>
      <c r="G540" s="1" t="s">
        <v>3671</v>
      </c>
      <c r="H540" s="1" t="n">
        <v>1424243</v>
      </c>
      <c r="I540" s="1" t="n">
        <v>1</v>
      </c>
      <c r="J540" s="1" t="s">
        <v>3644</v>
      </c>
      <c r="K540" s="69" t="n">
        <v>504</v>
      </c>
      <c r="L540" s="1" t="s">
        <v>3645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3643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3644</v>
      </c>
      <c r="K541" s="69" t="n">
        <v>140</v>
      </c>
      <c r="L541" s="1" t="s">
        <v>3645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3643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3644</v>
      </c>
      <c r="K542" s="69" t="n">
        <v>1926.5</v>
      </c>
      <c r="L542" s="1" t="s">
        <v>3645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3652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3644</v>
      </c>
      <c r="K543" s="69" t="n">
        <v>4513.6</v>
      </c>
      <c r="L543" s="1" t="s">
        <v>3645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3652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3644</v>
      </c>
      <c r="K544" s="69" t="n">
        <v>2889.6</v>
      </c>
      <c r="L544" s="1" t="s">
        <v>3645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3653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3644</v>
      </c>
      <c r="K545" s="69" t="n">
        <v>201.5</v>
      </c>
      <c r="L545" s="1" t="s">
        <v>3645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3695</v>
      </c>
      <c r="D546" s="1" t="s">
        <v>3759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3644</v>
      </c>
      <c r="K546" s="69" t="n">
        <v>337.4</v>
      </c>
      <c r="L546" s="1" t="s">
        <v>3645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3670</v>
      </c>
      <c r="E547" s="16" t="n">
        <v>46221</v>
      </c>
      <c r="F547" s="16" t="n">
        <v>46221</v>
      </c>
      <c r="G547" s="1" t="s">
        <v>3671</v>
      </c>
      <c r="H547" s="1" t="n">
        <v>1423876</v>
      </c>
      <c r="I547" s="1" t="n">
        <v>1</v>
      </c>
      <c r="J547" s="1" t="s">
        <v>3644</v>
      </c>
      <c r="K547" s="69" t="n">
        <v>200</v>
      </c>
      <c r="L547" s="1" t="s">
        <v>3645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3760</v>
      </c>
      <c r="D548" s="1" t="s">
        <v>3761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3644</v>
      </c>
      <c r="K548" s="69" t="n">
        <v>2254.72</v>
      </c>
      <c r="L548" s="1" t="s">
        <v>3645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3643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3644</v>
      </c>
      <c r="K549" s="69" t="n">
        <v>120</v>
      </c>
      <c r="L549" s="1" t="s">
        <v>3645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3643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3644</v>
      </c>
      <c r="K550" s="69" t="n">
        <v>330</v>
      </c>
      <c r="L550" s="1" t="s">
        <v>3645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3679</v>
      </c>
      <c r="D551" s="1" t="s">
        <v>3680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3644</v>
      </c>
      <c r="K551" s="69" t="n">
        <v>924.13</v>
      </c>
      <c r="L551" s="1" t="s">
        <v>3645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3762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3644</v>
      </c>
      <c r="K552" s="69" t="n">
        <v>2368.21</v>
      </c>
      <c r="L552" s="1" t="s">
        <v>3645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3700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3644</v>
      </c>
      <c r="K553" s="69" t="n">
        <v>772</v>
      </c>
      <c r="L553" s="1" t="s">
        <v>3645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3723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3644</v>
      </c>
      <c r="K554" s="69" t="n">
        <v>2124.28</v>
      </c>
      <c r="L554" s="1" t="s">
        <v>3645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3690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3644</v>
      </c>
      <c r="K555" s="69" t="n">
        <v>2785.38</v>
      </c>
      <c r="L555" s="1" t="s">
        <v>3645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3695</v>
      </c>
      <c r="D556" s="1" t="s">
        <v>3734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3644</v>
      </c>
      <c r="K556" s="69" t="n">
        <v>1894.86</v>
      </c>
      <c r="L556" s="1" t="s">
        <v>3645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3695</v>
      </c>
      <c r="D557" s="1" t="s">
        <v>3734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3644</v>
      </c>
      <c r="K557" s="69" t="n">
        <v>809.1</v>
      </c>
      <c r="L557" s="1" t="s">
        <v>3645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3643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3644</v>
      </c>
      <c r="K558" s="69" t="n">
        <v>100</v>
      </c>
      <c r="L558" s="1" t="s">
        <v>3645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3643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3644</v>
      </c>
      <c r="K559" s="69" t="n">
        <v>120</v>
      </c>
      <c r="L559" s="1" t="s">
        <v>3645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3686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3644</v>
      </c>
      <c r="K560" s="69" t="n">
        <v>180</v>
      </c>
      <c r="L560" s="1" t="s">
        <v>3645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3649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3644</v>
      </c>
      <c r="K561" s="69" t="n">
        <v>270</v>
      </c>
      <c r="L561" s="1" t="s">
        <v>3645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3646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3644</v>
      </c>
      <c r="K562" s="69" t="n">
        <v>990.53</v>
      </c>
      <c r="L562" s="1" t="s">
        <v>3645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3724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3644</v>
      </c>
      <c r="K563" s="69" t="n">
        <v>3682.25</v>
      </c>
      <c r="L563" s="1" t="s">
        <v>3645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3652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3644</v>
      </c>
      <c r="K564" s="69" t="n">
        <v>10956.5</v>
      </c>
      <c r="L564" s="1" t="s">
        <v>3645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3646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3644</v>
      </c>
      <c r="K565" s="69" t="n">
        <v>4839.24</v>
      </c>
      <c r="L565" s="1" t="s">
        <v>3645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3643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3644</v>
      </c>
      <c r="K566" s="69" t="n">
        <v>95</v>
      </c>
      <c r="L566" s="1" t="s">
        <v>3645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3643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3644</v>
      </c>
      <c r="K567" s="69" t="n">
        <v>280</v>
      </c>
      <c r="L567" s="1" t="s">
        <v>3645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3643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3644</v>
      </c>
      <c r="K568" s="69" t="n">
        <v>125</v>
      </c>
      <c r="L568" s="1" t="s">
        <v>3645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3643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3644</v>
      </c>
      <c r="K569" s="69" t="n">
        <v>1699.5</v>
      </c>
      <c r="L569" s="1" t="s">
        <v>3645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3664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3644</v>
      </c>
      <c r="K570" s="69" t="n">
        <v>285</v>
      </c>
      <c r="L570" s="1" t="s">
        <v>3645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3665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3644</v>
      </c>
      <c r="K571" s="69" t="n">
        <v>203.08</v>
      </c>
      <c r="L571" s="1" t="s">
        <v>3645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3651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3644</v>
      </c>
      <c r="K572" s="69" t="n">
        <v>2633.5</v>
      </c>
      <c r="L572" s="1" t="s">
        <v>3645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3724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3644</v>
      </c>
      <c r="K573" s="69" t="n">
        <v>2086.5</v>
      </c>
      <c r="L573" s="1" t="s">
        <v>3645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3647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3644</v>
      </c>
      <c r="K574" s="69" t="n">
        <v>320</v>
      </c>
      <c r="L574" s="1" t="s">
        <v>3645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3706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3644</v>
      </c>
      <c r="K575" s="69" t="n">
        <v>3947</v>
      </c>
      <c r="L575" s="1" t="s">
        <v>3645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3653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3644</v>
      </c>
      <c r="K576" s="69" t="n">
        <v>200</v>
      </c>
      <c r="L576" s="1" t="s">
        <v>3645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3716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3644</v>
      </c>
      <c r="K577" s="69" t="n">
        <v>1080.46</v>
      </c>
      <c r="L577" s="1" t="s">
        <v>3645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3760</v>
      </c>
      <c r="D578" s="1" t="s">
        <v>3761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3644</v>
      </c>
      <c r="K578" s="69" t="n">
        <v>2419.55</v>
      </c>
      <c r="L578" s="1" t="s">
        <v>3645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3685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3644</v>
      </c>
      <c r="K579" s="69" t="n">
        <v>249.5</v>
      </c>
      <c r="L579" s="1" t="s">
        <v>3645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3643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3644</v>
      </c>
      <c r="K580" s="69" t="n">
        <v>120</v>
      </c>
      <c r="L580" s="1" t="s">
        <v>3645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3643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3644</v>
      </c>
      <c r="K581" s="69" t="n">
        <v>600</v>
      </c>
      <c r="L581" s="1" t="s">
        <v>3645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3643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3644</v>
      </c>
      <c r="K582" s="69" t="n">
        <v>125</v>
      </c>
      <c r="L582" s="1" t="s">
        <v>3645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3677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3644</v>
      </c>
      <c r="K583" s="69" t="n">
        <v>884.95</v>
      </c>
      <c r="L583" s="1" t="s">
        <v>3645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3714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3644</v>
      </c>
      <c r="K584" s="69" t="n">
        <v>1200.8</v>
      </c>
      <c r="L584" s="1" t="s">
        <v>3645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3688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3644</v>
      </c>
      <c r="K585" s="69" t="n">
        <v>233</v>
      </c>
      <c r="L585" s="1" t="s">
        <v>3645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3663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3644</v>
      </c>
      <c r="K586" s="69" t="n">
        <v>540.18</v>
      </c>
      <c r="L586" s="1" t="s">
        <v>3645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3650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3644</v>
      </c>
      <c r="K587" s="69" t="n">
        <v>2601.94</v>
      </c>
      <c r="L587" s="1" t="s">
        <v>3645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3651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3644</v>
      </c>
      <c r="K588" s="69" t="n">
        <v>1775</v>
      </c>
      <c r="L588" s="1" t="s">
        <v>3645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3657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3644</v>
      </c>
      <c r="K589" s="69" t="n">
        <v>711.24</v>
      </c>
      <c r="L589" s="1" t="s">
        <v>3645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3702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3644</v>
      </c>
      <c r="K590" s="69" t="n">
        <v>2683</v>
      </c>
      <c r="L590" s="1" t="s">
        <v>3645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3659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3644</v>
      </c>
      <c r="K591" s="69" t="n">
        <v>6201.84</v>
      </c>
      <c r="L591" s="1" t="s">
        <v>3645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3643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3644</v>
      </c>
      <c r="K592" s="69" t="n">
        <v>60</v>
      </c>
      <c r="L592" s="1" t="s">
        <v>3645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3643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3644</v>
      </c>
      <c r="K593" s="69" t="n">
        <v>1200</v>
      </c>
      <c r="L593" s="1" t="s">
        <v>3645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3643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3644</v>
      </c>
      <c r="K594" s="69" t="n">
        <v>125</v>
      </c>
      <c r="L594" s="1" t="s">
        <v>3645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3692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3644</v>
      </c>
      <c r="K595" s="69" t="n">
        <v>400.5</v>
      </c>
      <c r="L595" s="1" t="s">
        <v>3645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3647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3644</v>
      </c>
      <c r="K596" s="69" t="n">
        <v>310</v>
      </c>
      <c r="L596" s="1" t="s">
        <v>3645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3668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3644</v>
      </c>
      <c r="K597" s="69" t="n">
        <v>2496.75</v>
      </c>
      <c r="L597" s="1" t="s">
        <v>3645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3673</v>
      </c>
      <c r="D598" s="1" t="s">
        <v>3674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3644</v>
      </c>
      <c r="K598" s="69" t="n">
        <v>1870</v>
      </c>
      <c r="L598" s="1" t="s">
        <v>3645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3670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3644</v>
      </c>
      <c r="K599" s="69" t="n">
        <v>1030</v>
      </c>
      <c r="L599" s="1" t="s">
        <v>3645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3643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3644</v>
      </c>
      <c r="K600" s="69" t="n">
        <v>133.74</v>
      </c>
      <c r="L600" s="1" t="s">
        <v>3645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3643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3644</v>
      </c>
      <c r="K601" s="69" t="n">
        <v>280</v>
      </c>
      <c r="L601" s="1" t="s">
        <v>3645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3643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3644</v>
      </c>
      <c r="K602" s="69" t="n">
        <v>80</v>
      </c>
      <c r="L602" s="1" t="s">
        <v>3645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3643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3644</v>
      </c>
      <c r="K603" s="69" t="n">
        <v>2232</v>
      </c>
      <c r="L603" s="1" t="s">
        <v>3645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3763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3644</v>
      </c>
      <c r="K604" s="69" t="n">
        <v>240</v>
      </c>
      <c r="L604" s="1" t="s">
        <v>3645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3646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3644</v>
      </c>
      <c r="K605" s="69" t="n">
        <v>1661.93</v>
      </c>
      <c r="L605" s="1" t="s">
        <v>3645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3764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3644</v>
      </c>
      <c r="K606" s="69" t="n">
        <v>51</v>
      </c>
      <c r="L606" s="1" t="s">
        <v>3667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3681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3644</v>
      </c>
      <c r="K607" s="69" t="n">
        <v>741.08</v>
      </c>
      <c r="L607" s="1" t="s">
        <v>3645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3652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3644</v>
      </c>
      <c r="K608" s="69" t="n">
        <v>7307.8</v>
      </c>
      <c r="L608" s="1" t="s">
        <v>3645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3653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3644</v>
      </c>
      <c r="K609" s="69" t="n">
        <v>199</v>
      </c>
      <c r="L609" s="1" t="s">
        <v>3645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3712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3644</v>
      </c>
      <c r="K610" s="69" t="n">
        <v>3258.54</v>
      </c>
      <c r="L610" s="1" t="s">
        <v>3645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3646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3644</v>
      </c>
      <c r="K611" s="69" t="n">
        <v>2748.77</v>
      </c>
      <c r="L611" s="1" t="s">
        <v>3645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3765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3644</v>
      </c>
      <c r="K612" s="69" t="n">
        <v>112.94</v>
      </c>
      <c r="L612" s="1" t="s">
        <v>3667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3690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3644</v>
      </c>
      <c r="K613" s="69" t="n">
        <v>861.86</v>
      </c>
      <c r="L613" s="1" t="s">
        <v>3645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3643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3644</v>
      </c>
      <c r="K614" s="69" t="n">
        <v>125</v>
      </c>
      <c r="L614" s="1" t="s">
        <v>3645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3643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3644</v>
      </c>
      <c r="K615" s="69" t="n">
        <v>305</v>
      </c>
      <c r="L615" s="1" t="s">
        <v>3645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3649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3644</v>
      </c>
      <c r="K616" s="69" t="n">
        <v>270</v>
      </c>
      <c r="L616" s="1" t="s">
        <v>3645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3724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3644</v>
      </c>
      <c r="K617" s="69" t="n">
        <v>4441.6</v>
      </c>
      <c r="L617" s="1" t="s">
        <v>3645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3643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3644</v>
      </c>
      <c r="K618" s="69" t="n">
        <v>125</v>
      </c>
      <c r="L618" s="1" t="s">
        <v>3645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3726</v>
      </c>
      <c r="E619" s="16" t="n">
        <v>46230</v>
      </c>
      <c r="F619" s="16" t="n">
        <v>46228</v>
      </c>
      <c r="G619" s="1" t="s">
        <v>3727</v>
      </c>
      <c r="H619" s="1" t="n">
        <v>1458307</v>
      </c>
      <c r="I619" s="1" t="n">
        <v>11</v>
      </c>
      <c r="J619" s="1" t="s">
        <v>3644</v>
      </c>
      <c r="K619" s="69" t="n">
        <v>567.36</v>
      </c>
      <c r="L619" s="1" t="s">
        <v>3645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3668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3644</v>
      </c>
      <c r="K620" s="69" t="n">
        <v>2710.4</v>
      </c>
      <c r="L620" s="1" t="s">
        <v>3645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3668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3644</v>
      </c>
      <c r="K621" s="69" t="n">
        <v>1256.04</v>
      </c>
      <c r="L621" s="1" t="s">
        <v>3645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3652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3644</v>
      </c>
      <c r="K622" s="69" t="n">
        <v>2329.6</v>
      </c>
      <c r="L622" s="1" t="s">
        <v>3645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3766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3644</v>
      </c>
      <c r="K623" s="69" t="n">
        <v>344.5</v>
      </c>
      <c r="L623" s="1" t="s">
        <v>3645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3643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3644</v>
      </c>
      <c r="K624" s="69" t="n">
        <v>2004</v>
      </c>
      <c r="L624" s="1" t="s">
        <v>3645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3643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3644</v>
      </c>
      <c r="K625" s="69" t="n">
        <v>75</v>
      </c>
      <c r="L625" s="1" t="s">
        <v>3645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3643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3644</v>
      </c>
      <c r="K626" s="69" t="n">
        <v>250</v>
      </c>
      <c r="L626" s="1" t="s">
        <v>3645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3686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3644</v>
      </c>
      <c r="K627" s="69" t="n">
        <v>240</v>
      </c>
      <c r="L627" s="1" t="s">
        <v>3645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3686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3644</v>
      </c>
      <c r="K628" s="69" t="n">
        <v>180</v>
      </c>
      <c r="L628" s="1" t="s">
        <v>3645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3763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3644</v>
      </c>
      <c r="K629" s="69" t="n">
        <v>180</v>
      </c>
      <c r="L629" s="1" t="s">
        <v>3645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3650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3644</v>
      </c>
      <c r="K630" s="69" t="n">
        <v>2029.35</v>
      </c>
      <c r="L630" s="1" t="s">
        <v>3645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3650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3644</v>
      </c>
      <c r="K631" s="69" t="n">
        <v>546.32</v>
      </c>
      <c r="L631" s="1" t="s">
        <v>3645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3712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3644</v>
      </c>
      <c r="K632" s="69" t="n">
        <v>2935.79</v>
      </c>
      <c r="L632" s="1" t="s">
        <v>3645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3767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3644</v>
      </c>
      <c r="K633" s="69" t="n">
        <v>2240</v>
      </c>
      <c r="L633" s="1" t="s">
        <v>3645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3643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3644</v>
      </c>
      <c r="K634" s="69" t="n">
        <v>100</v>
      </c>
      <c r="L634" s="1" t="s">
        <v>3645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3719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3644</v>
      </c>
      <c r="K635" s="69" t="n">
        <v>408.29</v>
      </c>
      <c r="L635" s="1" t="s">
        <v>3645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3663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3644</v>
      </c>
      <c r="K636" s="69" t="n">
        <v>510.9</v>
      </c>
      <c r="L636" s="1" t="s">
        <v>3645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3768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3644</v>
      </c>
      <c r="K637" s="69" t="n">
        <v>365</v>
      </c>
      <c r="L637" s="1" t="s">
        <v>3667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3722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3644</v>
      </c>
      <c r="K638" s="69" t="n">
        <v>243</v>
      </c>
      <c r="L638" s="1" t="s">
        <v>3645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3665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3644</v>
      </c>
      <c r="K639" s="69" t="n">
        <v>388.41</v>
      </c>
      <c r="L639" s="1" t="s">
        <v>3645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3651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3644</v>
      </c>
      <c r="K640" s="69" t="n">
        <v>1075</v>
      </c>
      <c r="L640" s="1" t="s">
        <v>3645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3724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3644</v>
      </c>
      <c r="K641" s="69" t="n">
        <v>6270.2</v>
      </c>
      <c r="L641" s="1" t="s">
        <v>3645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3652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3644</v>
      </c>
      <c r="K642" s="69" t="n">
        <v>4081.6</v>
      </c>
      <c r="L642" s="1" t="s">
        <v>3645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3653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3644</v>
      </c>
      <c r="K643" s="69" t="n">
        <v>237.6</v>
      </c>
      <c r="L643" s="1" t="s">
        <v>3645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3657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3644</v>
      </c>
      <c r="K644" s="69" t="n">
        <v>860.14</v>
      </c>
      <c r="L644" s="1" t="s">
        <v>3645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3685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3644</v>
      </c>
      <c r="K645" s="69" t="n">
        <v>105</v>
      </c>
      <c r="L645" s="1" t="s">
        <v>3645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3711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3644</v>
      </c>
      <c r="K646" s="69" t="n">
        <v>4196.4</v>
      </c>
      <c r="L646" s="1" t="s">
        <v>3645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3732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3644</v>
      </c>
      <c r="K647" s="69" t="n">
        <v>966.88</v>
      </c>
      <c r="L647" s="1" t="s">
        <v>3645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3685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3644</v>
      </c>
      <c r="K648" s="69" t="n">
        <v>1387.5</v>
      </c>
      <c r="L648" s="1" t="s">
        <v>3645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3643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3644</v>
      </c>
      <c r="K649" s="69" t="n">
        <v>280</v>
      </c>
      <c r="L649" s="1" t="s">
        <v>3645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3643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3644</v>
      </c>
      <c r="K650" s="69" t="n">
        <v>145</v>
      </c>
      <c r="L650" s="1" t="s">
        <v>3645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3643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3644</v>
      </c>
      <c r="K651" s="69" t="n">
        <v>250</v>
      </c>
      <c r="L651" s="1" t="s">
        <v>3645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3661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3644</v>
      </c>
      <c r="K652" s="69" t="n">
        <v>3001.4</v>
      </c>
      <c r="L652" s="1" t="s">
        <v>3645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3704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3644</v>
      </c>
      <c r="K653" s="69" t="n">
        <v>1944.4</v>
      </c>
      <c r="L653" s="1" t="s">
        <v>3667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3646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3644</v>
      </c>
      <c r="K654" s="69" t="n">
        <v>1560.7</v>
      </c>
      <c r="L654" s="1" t="s">
        <v>3645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3736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3644</v>
      </c>
      <c r="K655" s="69" t="n">
        <v>1443.46</v>
      </c>
      <c r="L655" s="1" t="s">
        <v>3645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3681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3644</v>
      </c>
      <c r="K656" s="69" t="n">
        <v>742.93</v>
      </c>
      <c r="L656" s="1" t="s">
        <v>3645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3681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3644</v>
      </c>
      <c r="K657" s="69" t="n">
        <v>1015.17</v>
      </c>
      <c r="L657" s="1" t="s">
        <v>3645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3681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3644</v>
      </c>
      <c r="K658" s="69" t="n">
        <v>1385.79</v>
      </c>
      <c r="L658" s="1" t="s">
        <v>3645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3647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3644</v>
      </c>
      <c r="K659" s="69" t="n">
        <v>410</v>
      </c>
      <c r="L659" s="1" t="s">
        <v>3645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3706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3644</v>
      </c>
      <c r="K660" s="69" t="n">
        <v>4404.48</v>
      </c>
      <c r="L660" s="1" t="s">
        <v>3645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3668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3644</v>
      </c>
      <c r="K661" s="69" t="n">
        <v>1088.05</v>
      </c>
      <c r="L661" s="1" t="s">
        <v>3645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3653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3644</v>
      </c>
      <c r="K662" s="69" t="n">
        <v>151.6</v>
      </c>
      <c r="L662" s="1" t="s">
        <v>3645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3769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3644</v>
      </c>
      <c r="K663" s="69" t="n">
        <v>4845.5</v>
      </c>
      <c r="L663" s="1" t="s">
        <v>3645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3751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3644</v>
      </c>
      <c r="K664" s="69" t="n">
        <v>3575.44</v>
      </c>
      <c r="L664" s="1" t="s">
        <v>3645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3646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3644</v>
      </c>
      <c r="K665" s="69" t="n">
        <v>4490.06</v>
      </c>
      <c r="L665" s="1" t="s">
        <v>3645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3673</v>
      </c>
      <c r="D666" s="1" t="s">
        <v>3674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3644</v>
      </c>
      <c r="K666" s="69" t="n">
        <v>1865</v>
      </c>
      <c r="L666" s="1" t="s">
        <v>3645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3658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3644</v>
      </c>
      <c r="K667" s="69" t="n">
        <v>1670.73</v>
      </c>
      <c r="L667" s="1" t="s">
        <v>3645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3702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3644</v>
      </c>
      <c r="K668" s="69" t="n">
        <v>2951.1</v>
      </c>
      <c r="L668" s="1" t="s">
        <v>3645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3676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3644</v>
      </c>
      <c r="K669" s="69" t="n">
        <v>648</v>
      </c>
      <c r="L669" s="1" t="s">
        <v>3667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3670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3644</v>
      </c>
      <c r="K670" s="69" t="n">
        <v>1070</v>
      </c>
      <c r="L670" s="1" t="s">
        <v>3645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3643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3644</v>
      </c>
      <c r="K671" s="69" t="n">
        <v>600</v>
      </c>
      <c r="L671" s="1" t="s">
        <v>3645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3643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3644</v>
      </c>
      <c r="K672" s="69" t="n">
        <v>145</v>
      </c>
      <c r="L672" s="1" t="s">
        <v>3645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3643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3644</v>
      </c>
      <c r="K673" s="69" t="n">
        <v>1774</v>
      </c>
      <c r="L673" s="1" t="s">
        <v>3645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3770</v>
      </c>
      <c r="D674" s="1" t="s">
        <v>3771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3644</v>
      </c>
      <c r="K674" s="69" t="n">
        <v>271.84</v>
      </c>
      <c r="L674" s="1" t="s">
        <v>3667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3427</v>
      </c>
      <c r="D675" s="1" t="s">
        <v>3687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3644</v>
      </c>
      <c r="K675" s="69" t="n">
        <v>5929.11</v>
      </c>
      <c r="L675" s="1" t="s">
        <v>3645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3677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3644</v>
      </c>
      <c r="K676" s="69" t="n">
        <v>596.3</v>
      </c>
      <c r="L676" s="1" t="s">
        <v>3645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3643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3644</v>
      </c>
      <c r="K677" s="69" t="n">
        <v>280</v>
      </c>
      <c r="L677" s="1" t="s">
        <v>3645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3643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3644</v>
      </c>
      <c r="K678" s="69" t="n">
        <v>250</v>
      </c>
      <c r="L678" s="1" t="s">
        <v>3645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3643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3644</v>
      </c>
      <c r="K679" s="69" t="n">
        <v>128.44</v>
      </c>
      <c r="L679" s="1" t="s">
        <v>3645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3649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3644</v>
      </c>
      <c r="K680" s="69" t="n">
        <v>270</v>
      </c>
      <c r="L680" s="1" t="s">
        <v>3645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3656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3644</v>
      </c>
      <c r="K681" s="69" t="n">
        <v>436</v>
      </c>
      <c r="L681" s="1" t="s">
        <v>3645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3763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3644</v>
      </c>
      <c r="K682" s="69" t="n">
        <v>180</v>
      </c>
      <c r="L682" s="1" t="s">
        <v>3645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3700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3644</v>
      </c>
      <c r="K683" s="69" t="n">
        <v>907.7</v>
      </c>
      <c r="L683" s="1" t="s">
        <v>3645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3724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3644</v>
      </c>
      <c r="K684" s="69" t="n">
        <v>7146.4</v>
      </c>
      <c r="L684" s="1" t="s">
        <v>3645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3668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3644</v>
      </c>
      <c r="K685" s="69" t="n">
        <v>166.32</v>
      </c>
      <c r="L685" s="1" t="s">
        <v>3645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3652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3644</v>
      </c>
      <c r="K686" s="69" t="n">
        <v>3287</v>
      </c>
      <c r="L686" s="1" t="s">
        <v>3645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3690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3644</v>
      </c>
      <c r="K687" s="69" t="n">
        <v>3790.93</v>
      </c>
      <c r="L687" s="1" t="s">
        <v>3645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3643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3644</v>
      </c>
      <c r="K688" s="69" t="n">
        <v>280</v>
      </c>
      <c r="L688" s="1" t="s">
        <v>3645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3643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3644</v>
      </c>
      <c r="K689" s="69" t="n">
        <v>100</v>
      </c>
      <c r="L689" s="1" t="s">
        <v>3645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3643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3644</v>
      </c>
      <c r="K690" s="69" t="n">
        <v>125</v>
      </c>
      <c r="L690" s="1" t="s">
        <v>3645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3679</v>
      </c>
      <c r="D691" s="1" t="s">
        <v>3680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3644</v>
      </c>
      <c r="K691" s="69" t="n">
        <v>943.32</v>
      </c>
      <c r="L691" s="1" t="s">
        <v>3645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3681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3644</v>
      </c>
      <c r="K692" s="69" t="n">
        <v>228.24</v>
      </c>
      <c r="L692" s="1" t="s">
        <v>3645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3647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3644</v>
      </c>
      <c r="K693" s="69" t="n">
        <v>410</v>
      </c>
      <c r="L693" s="1" t="s">
        <v>3645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3655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3644</v>
      </c>
      <c r="K694" s="69" t="n">
        <v>686.64</v>
      </c>
      <c r="L694" s="1" t="s">
        <v>3645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3725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3644</v>
      </c>
      <c r="K695" s="69" t="n">
        <v>1076.21</v>
      </c>
      <c r="L695" s="1" t="s">
        <v>3645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3772</v>
      </c>
      <c r="D696" s="1" t="s">
        <v>3773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3644</v>
      </c>
      <c r="K696" s="69" t="n">
        <v>2568</v>
      </c>
      <c r="L696" s="1" t="s">
        <v>3667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3774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3644</v>
      </c>
      <c r="K697" s="69" t="n">
        <v>781.36</v>
      </c>
      <c r="L697" s="1" t="s">
        <v>3645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3643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3644</v>
      </c>
      <c r="K698" s="69" t="n">
        <v>145</v>
      </c>
      <c r="L698" s="1" t="s">
        <v>3645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3643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3644</v>
      </c>
      <c r="K699" s="69" t="n">
        <v>1493</v>
      </c>
      <c r="L699" s="1" t="s">
        <v>3645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3643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3644</v>
      </c>
      <c r="K700" s="69" t="n">
        <v>125</v>
      </c>
      <c r="L700" s="1" t="s">
        <v>3645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3763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3644</v>
      </c>
      <c r="K701" s="69" t="n">
        <v>180</v>
      </c>
      <c r="L701" s="1" t="s">
        <v>3645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3650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3644</v>
      </c>
      <c r="K702" s="69" t="n">
        <v>2315.58</v>
      </c>
      <c r="L702" s="1" t="s">
        <v>3645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3650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3644</v>
      </c>
      <c r="K703" s="69" t="n">
        <v>445.69</v>
      </c>
      <c r="L703" s="1" t="s">
        <v>3645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3665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3644</v>
      </c>
      <c r="K704" s="69" t="n">
        <v>366.4</v>
      </c>
      <c r="L704" s="1" t="s">
        <v>3645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3651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3644</v>
      </c>
      <c r="K705" s="69" t="n">
        <v>490</v>
      </c>
      <c r="L705" s="1" t="s">
        <v>3645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3775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3644</v>
      </c>
      <c r="K706" s="69" t="n">
        <v>5068.23</v>
      </c>
      <c r="L706" s="1" t="s">
        <v>3645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3706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3644</v>
      </c>
      <c r="K707" s="69" t="n">
        <v>3520.9</v>
      </c>
      <c r="L707" s="1" t="s">
        <v>3645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3668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3644</v>
      </c>
      <c r="K708" s="69" t="n">
        <v>166.32</v>
      </c>
      <c r="L708" s="1" t="s">
        <v>3645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3652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3644</v>
      </c>
      <c r="K709" s="69" t="n">
        <v>3624</v>
      </c>
      <c r="L709" s="1" t="s">
        <v>3645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3653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3644</v>
      </c>
      <c r="K710" s="69" t="n">
        <v>282</v>
      </c>
      <c r="L710" s="1" t="s">
        <v>3645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3646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3644</v>
      </c>
      <c r="K711" s="69" t="n">
        <v>593.41</v>
      </c>
      <c r="L711" s="1" t="s">
        <v>3645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3657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3644</v>
      </c>
      <c r="K712" s="69" t="n">
        <v>993.23</v>
      </c>
      <c r="L712" s="1" t="s">
        <v>3645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3657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3644</v>
      </c>
      <c r="K713" s="69" t="n">
        <v>482.52</v>
      </c>
      <c r="L713" s="1" t="s">
        <v>3645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3703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3644</v>
      </c>
      <c r="K714" s="69" t="n">
        <v>1771.31</v>
      </c>
      <c r="L714" s="1" t="s">
        <v>3645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3738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3644</v>
      </c>
      <c r="K715" s="69" t="n">
        <v>1536</v>
      </c>
      <c r="L715" s="1" t="s">
        <v>3645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3643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3644</v>
      </c>
      <c r="K716" s="69" t="n">
        <v>100</v>
      </c>
      <c r="L716" s="1" t="s">
        <v>3645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3643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3644</v>
      </c>
      <c r="K717" s="69" t="n">
        <v>125</v>
      </c>
      <c r="L717" s="1" t="s">
        <v>3645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3714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3644</v>
      </c>
      <c r="K718" s="69" t="n">
        <v>210</v>
      </c>
      <c r="L718" s="1" t="s">
        <v>3645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3776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3644</v>
      </c>
      <c r="K719" s="69" t="n">
        <v>2152.75</v>
      </c>
      <c r="L719" s="1" t="s">
        <v>3645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3663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3644</v>
      </c>
      <c r="K720" s="69" t="n">
        <v>648.24</v>
      </c>
      <c r="L720" s="1" t="s">
        <v>3645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3664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3644</v>
      </c>
      <c r="K721" s="69" t="n">
        <v>228</v>
      </c>
      <c r="L721" s="1" t="s">
        <v>3645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3651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3644</v>
      </c>
      <c r="K722" s="69" t="n">
        <v>1450.1</v>
      </c>
      <c r="L722" s="1" t="s">
        <v>3645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3668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3644</v>
      </c>
      <c r="K723" s="69" t="n">
        <v>156.12</v>
      </c>
      <c r="L723" s="1" t="s">
        <v>3645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3652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3644</v>
      </c>
      <c r="K724" s="69" t="n">
        <v>2284.8</v>
      </c>
      <c r="L724" s="1" t="s">
        <v>3645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3675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3644</v>
      </c>
      <c r="K725" s="69" t="n">
        <v>1489.77</v>
      </c>
      <c r="L725" s="1" t="s">
        <v>3645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3675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3644</v>
      </c>
      <c r="K726" s="69" t="n">
        <v>1105.14</v>
      </c>
      <c r="L726" s="1" t="s">
        <v>3645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3718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3644</v>
      </c>
      <c r="K727" s="69" t="n">
        <v>1822.94</v>
      </c>
      <c r="L727" s="1" t="s">
        <v>3645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3740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3644</v>
      </c>
      <c r="K728" s="69" t="n">
        <v>2953.32</v>
      </c>
      <c r="L728" s="1" t="s">
        <v>3645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3643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3644</v>
      </c>
      <c r="K729" s="69" t="n">
        <v>145</v>
      </c>
      <c r="L729" s="1" t="s">
        <v>3645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3643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3644</v>
      </c>
      <c r="K730" s="69" t="n">
        <v>125</v>
      </c>
      <c r="L730" s="1" t="s">
        <v>3645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3646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3644</v>
      </c>
      <c r="K731" s="69" t="n">
        <v>2411.77</v>
      </c>
      <c r="L731" s="1" t="s">
        <v>3645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3700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3644</v>
      </c>
      <c r="K732" s="69" t="n">
        <v>700.4</v>
      </c>
      <c r="L732" s="1" t="s">
        <v>3645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3743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3644</v>
      </c>
      <c r="K733" s="69" t="n">
        <v>432.97</v>
      </c>
      <c r="L733" s="1" t="s">
        <v>3645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3652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3644</v>
      </c>
      <c r="K734" s="69" t="n">
        <v>1194.6</v>
      </c>
      <c r="L734" s="1" t="s">
        <v>3645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3652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3644</v>
      </c>
      <c r="K735" s="69" t="n">
        <v>3695.2</v>
      </c>
      <c r="L735" s="1" t="s">
        <v>3645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3646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3644</v>
      </c>
      <c r="K736" s="69" t="n">
        <v>3781.27</v>
      </c>
      <c r="L736" s="1" t="s">
        <v>3645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3673</v>
      </c>
      <c r="D737" s="1" t="s">
        <v>3674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3644</v>
      </c>
      <c r="K737" s="69" t="n">
        <v>940</v>
      </c>
      <c r="L737" s="1" t="s">
        <v>3645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3702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3644</v>
      </c>
      <c r="K738" s="69" t="n">
        <v>2958.1</v>
      </c>
      <c r="L738" s="1" t="s">
        <v>3645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3670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3644</v>
      </c>
      <c r="K739" s="69" t="n">
        <v>870</v>
      </c>
      <c r="L739" s="1" t="s">
        <v>3645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3643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3644</v>
      </c>
      <c r="K740" s="69" t="n">
        <v>85</v>
      </c>
      <c r="L740" s="1" t="s">
        <v>3645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3643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3644</v>
      </c>
      <c r="K741" s="69" t="n">
        <v>300</v>
      </c>
      <c r="L741" s="1" t="s">
        <v>3645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3643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3644</v>
      </c>
      <c r="K742" s="69" t="n">
        <v>1991</v>
      </c>
      <c r="L742" s="1" t="s">
        <v>3645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3710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3644</v>
      </c>
      <c r="K743" s="69" t="n">
        <v>1502.34</v>
      </c>
      <c r="L743" s="1" t="s">
        <v>3645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3705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3644</v>
      </c>
      <c r="K744" s="69" t="n">
        <v>1433.63</v>
      </c>
      <c r="L744" s="1" t="s">
        <v>3645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3662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3644</v>
      </c>
      <c r="K745" s="69" t="n">
        <v>2132.76</v>
      </c>
      <c r="L745" s="1" t="s">
        <v>3645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3653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3644</v>
      </c>
      <c r="K746" s="69" t="n">
        <v>242.1</v>
      </c>
      <c r="L746" s="1" t="s">
        <v>3645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3643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3644</v>
      </c>
      <c r="K747" s="69" t="n">
        <v>245</v>
      </c>
      <c r="L747" s="1" t="s">
        <v>3645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3643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3644</v>
      </c>
      <c r="K748" s="69" t="n">
        <v>250</v>
      </c>
      <c r="L748" s="1" t="s">
        <v>3645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3643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3644</v>
      </c>
      <c r="K749" s="69" t="n">
        <v>90</v>
      </c>
      <c r="L749" s="1" t="s">
        <v>3645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3777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3644</v>
      </c>
      <c r="K750" s="69" t="n">
        <v>901.62</v>
      </c>
      <c r="L750" s="1" t="s">
        <v>3645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3649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3644</v>
      </c>
      <c r="K751" s="69" t="n">
        <v>180</v>
      </c>
      <c r="L751" s="1" t="s">
        <v>3645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3763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3644</v>
      </c>
      <c r="K752" s="69" t="n">
        <v>240</v>
      </c>
      <c r="L752" s="1" t="s">
        <v>3645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3652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3644</v>
      </c>
      <c r="K753" s="69" t="n">
        <v>3284.6</v>
      </c>
      <c r="L753" s="1" t="s">
        <v>3645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3643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3644</v>
      </c>
      <c r="K754" s="69" t="n">
        <v>174</v>
      </c>
      <c r="L754" s="1" t="s">
        <v>3645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3643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3644</v>
      </c>
      <c r="K755" s="69" t="n">
        <v>125</v>
      </c>
      <c r="L755" s="1" t="s">
        <v>3645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3686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3644</v>
      </c>
      <c r="K756" s="69" t="n">
        <v>300</v>
      </c>
      <c r="L756" s="1" t="s">
        <v>3645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3724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3644</v>
      </c>
      <c r="K757" s="69" t="n">
        <v>7296.6</v>
      </c>
      <c r="L757" s="1" t="s">
        <v>3645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3647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3644</v>
      </c>
      <c r="K758" s="69" t="n">
        <v>320</v>
      </c>
      <c r="L758" s="1" t="s">
        <v>3645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3697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3644</v>
      </c>
      <c r="K759" s="69" t="n">
        <v>7040.8</v>
      </c>
      <c r="L759" s="1" t="s">
        <v>3645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3643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3644</v>
      </c>
      <c r="K760" s="69" t="n">
        <v>125</v>
      </c>
      <c r="L760" s="1" t="s">
        <v>3645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3643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3644</v>
      </c>
      <c r="K761" s="69" t="n">
        <v>300</v>
      </c>
      <c r="L761" s="1" t="s">
        <v>3645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3643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3644</v>
      </c>
      <c r="K762" s="69" t="n">
        <v>250</v>
      </c>
      <c r="L762" s="1" t="s">
        <v>3645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3643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3644</v>
      </c>
      <c r="K763" s="69" t="n">
        <v>1690</v>
      </c>
      <c r="L763" s="1" t="s">
        <v>3645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3763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3644</v>
      </c>
      <c r="K764" s="69" t="n">
        <v>240</v>
      </c>
      <c r="L764" s="1" t="s">
        <v>3645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3652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3644</v>
      </c>
      <c r="K765" s="69" t="n">
        <v>1963.2</v>
      </c>
      <c r="L765" s="1" t="s">
        <v>3645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3653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3644</v>
      </c>
      <c r="K766" s="69" t="n">
        <v>143</v>
      </c>
      <c r="L766" s="1" t="s">
        <v>3645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3657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3644</v>
      </c>
      <c r="K767" s="69" t="n">
        <v>897.9</v>
      </c>
      <c r="L767" s="1" t="s">
        <v>3645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3657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3644</v>
      </c>
      <c r="K768" s="69" t="n">
        <v>656.69</v>
      </c>
      <c r="L768" s="1" t="s">
        <v>3645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3702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3644</v>
      </c>
      <c r="K769" s="69" t="n">
        <v>4152</v>
      </c>
      <c r="L769" s="1" t="s">
        <v>3645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3643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3644</v>
      </c>
      <c r="K770" s="69" t="n">
        <v>65</v>
      </c>
      <c r="L770" s="1" t="s">
        <v>3645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3677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3644</v>
      </c>
      <c r="K771" s="69" t="n">
        <v>919.3</v>
      </c>
      <c r="L771" s="1" t="s">
        <v>3645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3686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3644</v>
      </c>
      <c r="K772" s="69" t="n">
        <v>300</v>
      </c>
      <c r="L772" s="1" t="s">
        <v>3645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3714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3644</v>
      </c>
      <c r="K773" s="69" t="n">
        <v>444</v>
      </c>
      <c r="L773" s="1" t="s">
        <v>3645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3649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3644</v>
      </c>
      <c r="K774" s="69" t="n">
        <v>180</v>
      </c>
      <c r="L774" s="1" t="s">
        <v>3645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3663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3644</v>
      </c>
      <c r="K775" s="69" t="n">
        <v>552.02</v>
      </c>
      <c r="L775" s="1" t="s">
        <v>3645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3650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3644</v>
      </c>
      <c r="K776" s="69" t="n">
        <v>708.41</v>
      </c>
      <c r="L776" s="1" t="s">
        <v>3645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3651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3644</v>
      </c>
      <c r="K777" s="69" t="n">
        <v>725</v>
      </c>
      <c r="L777" s="1" t="s">
        <v>3645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3655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3644</v>
      </c>
      <c r="K778" s="69" t="n">
        <v>515.16</v>
      </c>
      <c r="L778" s="1" t="s">
        <v>3645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3658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3644</v>
      </c>
      <c r="K779" s="69" t="n">
        <v>1461.43</v>
      </c>
      <c r="L779" s="1" t="s">
        <v>3645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3723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3644</v>
      </c>
      <c r="K780" s="69" t="n">
        <v>3084.54</v>
      </c>
      <c r="L780" s="1" t="s">
        <v>3645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3690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3644</v>
      </c>
      <c r="K781" s="69" t="n">
        <v>382.52</v>
      </c>
      <c r="L781" s="1" t="s">
        <v>3645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3690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3644</v>
      </c>
      <c r="K782" s="69" t="n">
        <v>1259.84</v>
      </c>
      <c r="L782" s="1" t="s">
        <v>3645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3643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3644</v>
      </c>
      <c r="K783" s="69" t="n">
        <v>1880</v>
      </c>
      <c r="L783" s="1" t="s">
        <v>3645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3643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3644</v>
      </c>
      <c r="K784" s="69" t="n">
        <v>250</v>
      </c>
      <c r="L784" s="1" t="s">
        <v>3645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3643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3644</v>
      </c>
      <c r="K785" s="69" t="n">
        <v>144</v>
      </c>
      <c r="L785" s="1" t="s">
        <v>3645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3715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3644</v>
      </c>
      <c r="K786" s="69" t="n">
        <v>622.98</v>
      </c>
      <c r="L786" s="1" t="s">
        <v>3645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3685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3644</v>
      </c>
      <c r="K787" s="69" t="n">
        <v>249.5</v>
      </c>
      <c r="L787" s="1" t="s">
        <v>3645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3700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3644</v>
      </c>
      <c r="K788" s="69" t="n">
        <v>711.94</v>
      </c>
      <c r="L788" s="1" t="s">
        <v>3645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3647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3644</v>
      </c>
      <c r="K789" s="69" t="n">
        <v>550</v>
      </c>
      <c r="L789" s="1" t="s">
        <v>3645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3707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3644</v>
      </c>
      <c r="K790" s="69" t="n">
        <v>2180.5</v>
      </c>
      <c r="L790" s="1" t="s">
        <v>3645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3652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3644</v>
      </c>
      <c r="K791" s="69" t="n">
        <v>4520.65</v>
      </c>
      <c r="L791" s="1" t="s">
        <v>3645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3652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3644</v>
      </c>
      <c r="K792" s="69" t="n">
        <v>1314.45</v>
      </c>
      <c r="L792" s="1" t="s">
        <v>3645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3716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3644</v>
      </c>
      <c r="K793" s="69" t="n">
        <v>1067.87</v>
      </c>
      <c r="L793" s="1" t="s">
        <v>3645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3708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3644</v>
      </c>
      <c r="K794" s="69" t="n">
        <v>2639.18</v>
      </c>
      <c r="L794" s="1" t="s">
        <v>3645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3673</v>
      </c>
      <c r="D795" s="1" t="s">
        <v>3674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3644</v>
      </c>
      <c r="K795" s="69" t="n">
        <v>1865</v>
      </c>
      <c r="L795" s="1" t="s">
        <v>3645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3778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3644</v>
      </c>
      <c r="K796" s="69" t="n">
        <v>802.8</v>
      </c>
      <c r="L796" s="1" t="s">
        <v>3645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3670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3644</v>
      </c>
      <c r="K797" s="69" t="n">
        <v>1070</v>
      </c>
      <c r="L797" s="1" t="s">
        <v>3645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3643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3644</v>
      </c>
      <c r="K798" s="69" t="n">
        <v>136</v>
      </c>
      <c r="L798" s="1" t="s">
        <v>3645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3643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3644</v>
      </c>
      <c r="K799" s="69" t="n">
        <v>250</v>
      </c>
      <c r="L799" s="1" t="s">
        <v>3645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3643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3644</v>
      </c>
      <c r="K800" s="69" t="n">
        <v>450</v>
      </c>
      <c r="L800" s="1" t="s">
        <v>3645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3643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3644</v>
      </c>
      <c r="K801" s="69" t="n">
        <v>1884</v>
      </c>
      <c r="L801" s="1" t="s">
        <v>3645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3643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3644</v>
      </c>
      <c r="K802" s="69" t="n">
        <v>87.04</v>
      </c>
      <c r="L802" s="1" t="s">
        <v>3645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3656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3644</v>
      </c>
      <c r="K803" s="69" t="n">
        <v>557</v>
      </c>
      <c r="L803" s="1" t="s">
        <v>3645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3706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3644</v>
      </c>
      <c r="K804" s="69" t="n">
        <v>3360.86</v>
      </c>
      <c r="L804" s="1" t="s">
        <v>3645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3653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3644</v>
      </c>
      <c r="K805" s="69" t="n">
        <v>192.3</v>
      </c>
      <c r="L805" s="1" t="s">
        <v>3645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3659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3644</v>
      </c>
      <c r="K806" s="69" t="n">
        <v>1966.83</v>
      </c>
      <c r="L806" s="1" t="s">
        <v>3645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3643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3644</v>
      </c>
      <c r="K807" s="69" t="n">
        <v>308</v>
      </c>
      <c r="L807" s="1" t="s">
        <v>3645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3662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3644</v>
      </c>
      <c r="K808" s="69" t="n">
        <v>3797.23</v>
      </c>
      <c r="L808" s="1" t="s">
        <v>3645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3679</v>
      </c>
      <c r="D809" s="1" t="s">
        <v>3680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3644</v>
      </c>
      <c r="K809" s="69" t="n">
        <v>7598.71</v>
      </c>
      <c r="L809" s="1" t="s">
        <v>3645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3763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3644</v>
      </c>
      <c r="K810" s="69" t="n">
        <v>180</v>
      </c>
      <c r="L810" s="1" t="s">
        <v>3645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3652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3644</v>
      </c>
      <c r="K811" s="69" t="n">
        <v>2998.2</v>
      </c>
      <c r="L811" s="1" t="s">
        <v>3645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3652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3644</v>
      </c>
      <c r="K812" s="69" t="n">
        <v>3375.6</v>
      </c>
      <c r="L812" s="1" t="s">
        <v>3645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3652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3644</v>
      </c>
      <c r="K813" s="69" t="n">
        <v>1138.5</v>
      </c>
      <c r="L813" s="1" t="s">
        <v>3645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3643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3644</v>
      </c>
      <c r="K814" s="69" t="n">
        <v>128</v>
      </c>
      <c r="L814" s="1" t="s">
        <v>3645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3643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3644</v>
      </c>
      <c r="K815" s="69" t="n">
        <v>125</v>
      </c>
      <c r="L815" s="1" t="s">
        <v>3645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3699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3644</v>
      </c>
      <c r="K816" s="69" t="n">
        <v>854.56</v>
      </c>
      <c r="L816" s="1" t="s">
        <v>3645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3650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3644</v>
      </c>
      <c r="K817" s="69" t="n">
        <v>1777.5</v>
      </c>
      <c r="L817" s="1" t="s">
        <v>3645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3681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3644</v>
      </c>
      <c r="K818" s="69" t="n">
        <v>1239.76</v>
      </c>
      <c r="L818" s="1" t="s">
        <v>3645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3681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3644</v>
      </c>
      <c r="K819" s="69" t="n">
        <v>1060.48</v>
      </c>
      <c r="L819" s="1" t="s">
        <v>3645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3681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3644</v>
      </c>
      <c r="K820" s="69" t="n">
        <v>1052.36</v>
      </c>
      <c r="L820" s="1" t="s">
        <v>3645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3647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3644</v>
      </c>
      <c r="K821" s="69" t="n">
        <v>450</v>
      </c>
      <c r="L821" s="1" t="s">
        <v>3645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3779</v>
      </c>
      <c r="D822" s="1" t="s">
        <v>3780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3644</v>
      </c>
      <c r="K822" s="69" t="n">
        <v>150.3</v>
      </c>
      <c r="L822" s="1" t="s">
        <v>3645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3668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3644</v>
      </c>
      <c r="K823" s="69" t="n">
        <v>629.96</v>
      </c>
      <c r="L823" s="1" t="s">
        <v>3645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3701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3644</v>
      </c>
      <c r="K824" s="69" t="n">
        <v>250</v>
      </c>
      <c r="L824" s="1" t="s">
        <v>3645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3781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3644</v>
      </c>
      <c r="K825" s="69" t="n">
        <v>4211.46</v>
      </c>
      <c r="L825" s="1" t="s">
        <v>3645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3778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3644</v>
      </c>
      <c r="K826" s="69" t="n">
        <v>963.73</v>
      </c>
      <c r="L826" s="1" t="s">
        <v>3645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3673</v>
      </c>
      <c r="D827" s="1" t="s">
        <v>3747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3644</v>
      </c>
      <c r="K827" s="69" t="n">
        <v>205.87</v>
      </c>
      <c r="L827" s="1" t="s">
        <v>3645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3740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3644</v>
      </c>
      <c r="K828" s="69" t="n">
        <v>820.57</v>
      </c>
      <c r="L828" s="1" t="s">
        <v>3645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3643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3644</v>
      </c>
      <c r="K829" s="69" t="n">
        <v>94</v>
      </c>
      <c r="L829" s="1" t="s">
        <v>3645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3643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3644</v>
      </c>
      <c r="K830" s="69" t="n">
        <v>2124</v>
      </c>
      <c r="L830" s="1" t="s">
        <v>3645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3643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3644</v>
      </c>
      <c r="K831" s="69" t="n">
        <v>250</v>
      </c>
      <c r="L831" s="1" t="s">
        <v>3645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3709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3644</v>
      </c>
      <c r="K832" s="69" t="n">
        <v>1877.25</v>
      </c>
      <c r="L832" s="1" t="s">
        <v>3645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3686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3644</v>
      </c>
      <c r="K833" s="69" t="n">
        <v>240</v>
      </c>
      <c r="L833" s="1" t="s">
        <v>3645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3695</v>
      </c>
      <c r="D834" s="1" t="s">
        <v>3698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3644</v>
      </c>
      <c r="K834" s="69" t="n">
        <v>3726.8</v>
      </c>
      <c r="L834" s="1" t="s">
        <v>3645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3650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3644</v>
      </c>
      <c r="K835" s="69" t="n">
        <v>1742.26</v>
      </c>
      <c r="L835" s="1" t="s">
        <v>3645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3782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3644</v>
      </c>
      <c r="K836" s="69" t="n">
        <v>1030.5</v>
      </c>
      <c r="L836" s="1" t="s">
        <v>3645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3681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3644</v>
      </c>
      <c r="K837" s="69" t="n">
        <v>437.25</v>
      </c>
      <c r="L837" s="1" t="s">
        <v>3645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3665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3644</v>
      </c>
      <c r="K838" s="69" t="n">
        <v>229.68</v>
      </c>
      <c r="L838" s="1" t="s">
        <v>3645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3724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3644</v>
      </c>
      <c r="K839" s="69" t="n">
        <v>4624.25</v>
      </c>
      <c r="L839" s="1" t="s">
        <v>3645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3657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3644</v>
      </c>
      <c r="K840" s="69" t="n">
        <v>472.03</v>
      </c>
      <c r="L840" s="1" t="s">
        <v>3645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3657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3644</v>
      </c>
      <c r="K841" s="69" t="n">
        <v>866.49</v>
      </c>
      <c r="L841" s="1" t="s">
        <v>3645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3760</v>
      </c>
      <c r="D842" s="1" t="s">
        <v>3761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3644</v>
      </c>
      <c r="K842" s="69" t="n">
        <v>4666.08</v>
      </c>
      <c r="L842" s="1" t="s">
        <v>3645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3643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3644</v>
      </c>
      <c r="K843" s="69" t="n">
        <v>125</v>
      </c>
      <c r="L843" s="1" t="s">
        <v>3645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3643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3644</v>
      </c>
      <c r="K844" s="69" t="n">
        <v>124</v>
      </c>
      <c r="L844" s="1" t="s">
        <v>3645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3753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3644</v>
      </c>
      <c r="K845" s="69" t="n">
        <v>320</v>
      </c>
      <c r="L845" s="1" t="s">
        <v>3645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3663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3644</v>
      </c>
      <c r="K846" s="69" t="n">
        <v>502.41</v>
      </c>
      <c r="L846" s="1" t="s">
        <v>3645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3668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3644</v>
      </c>
      <c r="K847" s="69" t="n">
        <v>2367.87</v>
      </c>
      <c r="L847" s="1" t="s">
        <v>3645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3763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3644</v>
      </c>
      <c r="K848" s="69" t="n">
        <v>240</v>
      </c>
      <c r="L848" s="1" t="s">
        <v>3645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3783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3644</v>
      </c>
      <c r="K849" s="69" t="n">
        <v>354</v>
      </c>
      <c r="L849" s="1" t="s">
        <v>3645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3690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3644</v>
      </c>
      <c r="K850" s="69" t="n">
        <v>3688.85</v>
      </c>
      <c r="L850" s="1" t="s">
        <v>3645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3643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3644</v>
      </c>
      <c r="K851" s="69" t="n">
        <v>157</v>
      </c>
      <c r="L851" s="1" t="s">
        <v>3645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3643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3644</v>
      </c>
      <c r="K852" s="69" t="n">
        <v>250</v>
      </c>
      <c r="L852" s="1" t="s">
        <v>3645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3643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3644</v>
      </c>
      <c r="K853" s="69" t="n">
        <v>650</v>
      </c>
      <c r="L853" s="1" t="s">
        <v>3645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3643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3644</v>
      </c>
      <c r="K854" s="69" t="n">
        <v>37.38</v>
      </c>
      <c r="L854" s="1" t="s">
        <v>3645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3695</v>
      </c>
      <c r="D855" s="1" t="s">
        <v>3698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3644</v>
      </c>
      <c r="K855" s="69" t="n">
        <v>274.14</v>
      </c>
      <c r="L855" s="1" t="s">
        <v>3645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3664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3644</v>
      </c>
      <c r="K856" s="69" t="n">
        <v>228</v>
      </c>
      <c r="L856" s="1" t="s">
        <v>3645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3646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3644</v>
      </c>
      <c r="K857" s="69" t="n">
        <v>229.21</v>
      </c>
      <c r="L857" s="1" t="s">
        <v>3645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3700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3644</v>
      </c>
      <c r="K858" s="69" t="n">
        <v>885.96</v>
      </c>
      <c r="L858" s="1" t="s">
        <v>3645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3647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3644</v>
      </c>
      <c r="K859" s="69" t="n">
        <v>140</v>
      </c>
      <c r="L859" s="1" t="s">
        <v>3645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3652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3644</v>
      </c>
      <c r="K860" s="69" t="n">
        <v>3682.4</v>
      </c>
      <c r="L860" s="1" t="s">
        <v>3645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3652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3644</v>
      </c>
      <c r="K861" s="69" t="n">
        <v>680</v>
      </c>
      <c r="L861" s="1" t="s">
        <v>3645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3712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3644</v>
      </c>
      <c r="K862" s="69" t="n">
        <v>5772.24</v>
      </c>
      <c r="L862" s="1" t="s">
        <v>3645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3655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3644</v>
      </c>
      <c r="K863" s="69" t="n">
        <v>511.86</v>
      </c>
      <c r="L863" s="1" t="s">
        <v>3645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3670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3644</v>
      </c>
      <c r="K864" s="69" t="n">
        <v>884</v>
      </c>
      <c r="L864" s="1" t="s">
        <v>3645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3784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3644</v>
      </c>
      <c r="K865" s="69" t="n">
        <v>1589.93</v>
      </c>
      <c r="L865" s="1" t="s">
        <v>3645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3643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3644</v>
      </c>
      <c r="K866" s="69" t="n">
        <v>1678.5</v>
      </c>
      <c r="L866" s="1" t="s">
        <v>3645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3643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3644</v>
      </c>
      <c r="K867" s="69" t="n">
        <v>90</v>
      </c>
      <c r="L867" s="1" t="s">
        <v>3645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3643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3644</v>
      </c>
      <c r="K868" s="69" t="n">
        <v>47.42</v>
      </c>
      <c r="L868" s="1" t="s">
        <v>3645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3643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3644</v>
      </c>
      <c r="K869" s="69" t="n">
        <v>102</v>
      </c>
      <c r="L869" s="1" t="s">
        <v>3645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3643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3644</v>
      </c>
      <c r="K870" s="69" t="n">
        <v>300</v>
      </c>
      <c r="L870" s="1" t="s">
        <v>3645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3705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3644</v>
      </c>
      <c r="K871" s="69" t="n">
        <v>1809.76</v>
      </c>
      <c r="L871" s="1" t="s">
        <v>3645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3649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3644</v>
      </c>
      <c r="K872" s="69" t="n">
        <v>180</v>
      </c>
      <c r="L872" s="1" t="s">
        <v>3645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3646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3644</v>
      </c>
      <c r="K873" s="69" t="n">
        <v>1345.94</v>
      </c>
      <c r="L873" s="1" t="s">
        <v>3645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3722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3644</v>
      </c>
      <c r="K874" s="69" t="n">
        <v>320.4</v>
      </c>
      <c r="L874" s="1" t="s">
        <v>3645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3651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3644</v>
      </c>
      <c r="K875" s="69" t="n">
        <v>1920</v>
      </c>
      <c r="L875" s="1" t="s">
        <v>3645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3706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3644</v>
      </c>
      <c r="K876" s="69" t="n">
        <v>3998.31</v>
      </c>
      <c r="L876" s="1" t="s">
        <v>3645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3646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3644</v>
      </c>
      <c r="K877" s="69" t="n">
        <v>6656.34</v>
      </c>
      <c r="L877" s="1" t="s">
        <v>3645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3721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3644</v>
      </c>
      <c r="K878" s="69" t="n">
        <v>1614.08</v>
      </c>
      <c r="L878" s="1" t="s">
        <v>3667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3659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3644</v>
      </c>
      <c r="K879" s="69" t="n">
        <v>3032.86</v>
      </c>
      <c r="L879" s="1" t="s">
        <v>3645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3643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3644</v>
      </c>
      <c r="K880" s="69" t="n">
        <v>261</v>
      </c>
      <c r="L880" s="1" t="s">
        <v>3645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3643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3644</v>
      </c>
      <c r="K881" s="69" t="n">
        <v>125</v>
      </c>
      <c r="L881" s="1" t="s">
        <v>3645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3427</v>
      </c>
      <c r="D882" s="1" t="s">
        <v>3687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3644</v>
      </c>
      <c r="K882" s="69" t="n">
        <v>4507.33</v>
      </c>
      <c r="L882" s="1" t="s">
        <v>3645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3677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3644</v>
      </c>
      <c r="K883" s="69" t="n">
        <v>711.3</v>
      </c>
      <c r="L883" s="1" t="s">
        <v>3645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3651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3644</v>
      </c>
      <c r="K884" s="69" t="n">
        <v>1277.5</v>
      </c>
      <c r="L884" s="1" t="s">
        <v>3645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3724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3644</v>
      </c>
      <c r="K885" s="69" t="n">
        <v>7390.5</v>
      </c>
      <c r="L885" s="1" t="s">
        <v>3645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3643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3644</v>
      </c>
      <c r="K886" s="69" t="n">
        <v>67</v>
      </c>
      <c r="L886" s="1" t="s">
        <v>3645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3643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3644</v>
      </c>
      <c r="K887" s="69" t="n">
        <v>1710</v>
      </c>
      <c r="L887" s="1" t="s">
        <v>3645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3686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3644</v>
      </c>
      <c r="K888" s="69" t="n">
        <v>240</v>
      </c>
      <c r="L888" s="1" t="s">
        <v>3645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3688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3644</v>
      </c>
      <c r="K889" s="69" t="n">
        <v>140</v>
      </c>
      <c r="L889" s="1" t="s">
        <v>3645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3679</v>
      </c>
      <c r="D890" s="1" t="s">
        <v>3680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3644</v>
      </c>
      <c r="K890" s="69" t="n">
        <v>830.63</v>
      </c>
      <c r="L890" s="1" t="s">
        <v>3645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3679</v>
      </c>
      <c r="D891" s="1" t="s">
        <v>3680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3644</v>
      </c>
      <c r="K891" s="69" t="n">
        <v>972.06</v>
      </c>
      <c r="L891" s="1" t="s">
        <v>3645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3679</v>
      </c>
      <c r="D892" s="1" t="s">
        <v>3680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3644</v>
      </c>
      <c r="K892" s="69" t="n">
        <v>671.58</v>
      </c>
      <c r="L892" s="1" t="s">
        <v>3645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3646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3644</v>
      </c>
      <c r="K893" s="69" t="n">
        <v>653.29</v>
      </c>
      <c r="L893" s="1" t="s">
        <v>3645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3646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3644</v>
      </c>
      <c r="K894" s="69" t="n">
        <v>1976.08</v>
      </c>
      <c r="L894" s="1" t="s">
        <v>3645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3755</v>
      </c>
      <c r="E895" s="16" t="n">
        <v>46259</v>
      </c>
      <c r="F895" s="16" t="n">
        <v>46254</v>
      </c>
      <c r="G895" s="1" t="s">
        <v>3756</v>
      </c>
      <c r="H895" s="1" t="n">
        <v>1598934</v>
      </c>
      <c r="I895" s="1" t="n">
        <v>11</v>
      </c>
      <c r="J895" s="1" t="s">
        <v>3644</v>
      </c>
      <c r="K895" s="69" t="n">
        <v>453.6</v>
      </c>
      <c r="L895" s="1" t="s">
        <v>3645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3762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3644</v>
      </c>
      <c r="K896" s="69" t="n">
        <v>306.67</v>
      </c>
      <c r="L896" s="1" t="s">
        <v>3645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3665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3644</v>
      </c>
      <c r="K897" s="69" t="n">
        <v>120.85</v>
      </c>
      <c r="L897" s="1" t="s">
        <v>3645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3647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3644</v>
      </c>
      <c r="K898" s="69" t="n">
        <v>320</v>
      </c>
      <c r="L898" s="1" t="s">
        <v>3645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3652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3644</v>
      </c>
      <c r="K899" s="69" t="n">
        <v>1485.8</v>
      </c>
      <c r="L899" s="1" t="s">
        <v>3645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3682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3644</v>
      </c>
      <c r="K900" s="69" t="n">
        <v>942.69</v>
      </c>
      <c r="L900" s="1" t="s">
        <v>3645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3646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3644</v>
      </c>
      <c r="K901" s="69" t="n">
        <v>4351.96</v>
      </c>
      <c r="L901" s="1" t="s">
        <v>3645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3646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3644</v>
      </c>
      <c r="K902" s="69" t="n">
        <v>567.1</v>
      </c>
      <c r="L902" s="1" t="s">
        <v>3645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3763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3644</v>
      </c>
      <c r="K903" s="69" t="n">
        <v>180</v>
      </c>
      <c r="L903" s="1" t="s">
        <v>3645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3695</v>
      </c>
      <c r="D904" s="1" t="s">
        <v>3759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3644</v>
      </c>
      <c r="K904" s="69" t="n">
        <v>253.92</v>
      </c>
      <c r="L904" s="1" t="s">
        <v>3645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3643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3644</v>
      </c>
      <c r="K905" s="69" t="n">
        <v>125</v>
      </c>
      <c r="L905" s="1" t="s">
        <v>3645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3643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3644</v>
      </c>
      <c r="K906" s="69" t="n">
        <v>100</v>
      </c>
      <c r="L906" s="1" t="s">
        <v>3645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3643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3644</v>
      </c>
      <c r="K907" s="69" t="n">
        <v>300</v>
      </c>
      <c r="L907" s="1" t="s">
        <v>3645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3643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3644</v>
      </c>
      <c r="K908" s="69" t="n">
        <v>1640.5</v>
      </c>
      <c r="L908" s="1" t="s">
        <v>3645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3770</v>
      </c>
      <c r="D909" s="1" t="s">
        <v>3771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3644</v>
      </c>
      <c r="K909" s="69" t="n">
        <v>229.86</v>
      </c>
      <c r="L909" s="1" t="s">
        <v>3667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3770</v>
      </c>
      <c r="D910" s="1" t="s">
        <v>3771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3644</v>
      </c>
      <c r="K910" s="69" t="n">
        <v>272.81</v>
      </c>
      <c r="L910" s="1" t="s">
        <v>3645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3785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3644</v>
      </c>
      <c r="K911" s="69" t="n">
        <v>695.94</v>
      </c>
      <c r="L911" s="1" t="s">
        <v>3645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3786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3644</v>
      </c>
      <c r="K912" s="69" t="n">
        <v>107.96</v>
      </c>
      <c r="L912" s="1" t="s">
        <v>3645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3652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3644</v>
      </c>
      <c r="K913" s="69" t="n">
        <v>5288.4</v>
      </c>
      <c r="L913" s="1" t="s">
        <v>3645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3643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3644</v>
      </c>
      <c r="K914" s="69" t="n">
        <v>250</v>
      </c>
      <c r="L914" s="1" t="s">
        <v>3645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3643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3644</v>
      </c>
      <c r="K915" s="69" t="n">
        <v>100</v>
      </c>
      <c r="L915" s="1" t="s">
        <v>3645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3691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3644</v>
      </c>
      <c r="K916" s="69" t="n">
        <v>342.12</v>
      </c>
      <c r="L916" s="1" t="s">
        <v>3645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3714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3644</v>
      </c>
      <c r="K917" s="69" t="n">
        <v>654</v>
      </c>
      <c r="L917" s="1" t="s">
        <v>3645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3663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3644</v>
      </c>
      <c r="K918" s="69" t="n">
        <v>718.72</v>
      </c>
      <c r="L918" s="1" t="s">
        <v>3645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3646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3644</v>
      </c>
      <c r="K919" s="69" t="n">
        <v>50.39</v>
      </c>
      <c r="L919" s="1" t="s">
        <v>3645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3646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3644</v>
      </c>
      <c r="K920" s="69" t="n">
        <v>2473.12</v>
      </c>
      <c r="L920" s="1" t="s">
        <v>3645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3724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3644</v>
      </c>
      <c r="K921" s="69" t="n">
        <v>4394.4</v>
      </c>
      <c r="L921" s="1" t="s">
        <v>3645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3720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3644</v>
      </c>
      <c r="K922" s="69" t="n">
        <v>2624.39</v>
      </c>
      <c r="L922" s="1" t="s">
        <v>3645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3646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3644</v>
      </c>
      <c r="K923" s="69" t="n">
        <v>3474.87</v>
      </c>
      <c r="L923" s="1" t="s">
        <v>3645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3657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3644</v>
      </c>
      <c r="K924" s="69" t="n">
        <v>618.88</v>
      </c>
      <c r="L924" s="1" t="s">
        <v>3645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3658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3644</v>
      </c>
      <c r="K925" s="69" t="n">
        <v>1346.32</v>
      </c>
      <c r="L925" s="1" t="s">
        <v>3645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3643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3644</v>
      </c>
      <c r="K926" s="69" t="n">
        <v>148</v>
      </c>
      <c r="L926" s="1" t="s">
        <v>3645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3656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3644</v>
      </c>
      <c r="K927" s="69" t="n">
        <v>459.3</v>
      </c>
      <c r="L927" s="1" t="s">
        <v>3645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3704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3644</v>
      </c>
      <c r="K928" s="69" t="n">
        <v>3347.6</v>
      </c>
      <c r="L928" s="1" t="s">
        <v>3667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3704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3644</v>
      </c>
      <c r="K929" s="69" t="n">
        <v>5840.1</v>
      </c>
      <c r="L929" s="1" t="s">
        <v>3645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3647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3644</v>
      </c>
      <c r="K930" s="69" t="n">
        <v>140</v>
      </c>
      <c r="L930" s="1" t="s">
        <v>3645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3706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3644</v>
      </c>
      <c r="K931" s="69" t="n">
        <v>3300.46</v>
      </c>
      <c r="L931" s="1" t="s">
        <v>3645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3668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3644</v>
      </c>
      <c r="K932" s="69" t="n">
        <v>203.74</v>
      </c>
      <c r="L932" s="1" t="s">
        <v>3645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3685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3644</v>
      </c>
      <c r="K933" s="69" t="n">
        <v>249.5</v>
      </c>
      <c r="L933" s="1" t="s">
        <v>3645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3673</v>
      </c>
      <c r="D934" s="1" t="s">
        <v>3674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3644</v>
      </c>
      <c r="K934" s="69" t="n">
        <v>925</v>
      </c>
      <c r="L934" s="1" t="s">
        <v>3645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3673</v>
      </c>
      <c r="D935" s="1" t="s">
        <v>3674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3644</v>
      </c>
      <c r="K935" s="69" t="n">
        <v>1455</v>
      </c>
      <c r="L935" s="1" t="s">
        <v>3645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3702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3644</v>
      </c>
      <c r="K936" s="69" t="n">
        <v>3195.3</v>
      </c>
      <c r="L936" s="1" t="s">
        <v>3645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3670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3644</v>
      </c>
      <c r="K937" s="69" t="n">
        <v>672.5</v>
      </c>
      <c r="L937" s="1" t="s">
        <v>3645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3643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3644</v>
      </c>
      <c r="K938" s="69" t="n">
        <v>250</v>
      </c>
      <c r="L938" s="1" t="s">
        <v>3645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3643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3644</v>
      </c>
      <c r="K939" s="69" t="n">
        <v>75</v>
      </c>
      <c r="L939" s="1" t="s">
        <v>3645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3643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3644</v>
      </c>
      <c r="K940" s="69" t="n">
        <v>2094.5</v>
      </c>
      <c r="L940" s="1" t="s">
        <v>3645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3649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3644</v>
      </c>
      <c r="K941" s="69" t="n">
        <v>270</v>
      </c>
      <c r="L941" s="1" t="s">
        <v>3645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3650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3644</v>
      </c>
      <c r="K942" s="69" t="n">
        <v>1807.2</v>
      </c>
      <c r="L942" s="1" t="s">
        <v>3645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3651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3644</v>
      </c>
      <c r="K943" s="69" t="n">
        <v>390</v>
      </c>
      <c r="L943" s="1" t="s">
        <v>3645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3754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3644</v>
      </c>
      <c r="K944" s="69" t="n">
        <v>1831.54</v>
      </c>
      <c r="L944" s="1" t="s">
        <v>3645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3643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3644</v>
      </c>
      <c r="K945" s="69" t="n">
        <v>125</v>
      </c>
      <c r="L945" s="1" t="s">
        <v>3645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3643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3644</v>
      </c>
      <c r="K946" s="69" t="n">
        <v>321</v>
      </c>
      <c r="L946" s="1" t="s">
        <v>3645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3643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3644</v>
      </c>
      <c r="K947" s="69" t="n">
        <v>109.28</v>
      </c>
      <c r="L947" s="1" t="s">
        <v>3645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3755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3644</v>
      </c>
      <c r="K948" s="69" t="n">
        <v>611.38</v>
      </c>
      <c r="L948" s="1" t="s">
        <v>3645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3651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3644</v>
      </c>
      <c r="K949" s="69" t="n">
        <v>1286.8</v>
      </c>
      <c r="L949" s="1" t="s">
        <v>3645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3651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3644</v>
      </c>
      <c r="K950" s="69" t="n">
        <v>730</v>
      </c>
      <c r="L950" s="1" t="s">
        <v>3645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3700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3644</v>
      </c>
      <c r="K951" s="69" t="n">
        <v>734.25</v>
      </c>
      <c r="L951" s="1" t="s">
        <v>3645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3647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3644</v>
      </c>
      <c r="K952" s="69" t="n">
        <v>270</v>
      </c>
      <c r="L952" s="1" t="s">
        <v>3645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3724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3644</v>
      </c>
      <c r="K953" s="69" t="n">
        <v>7365.6</v>
      </c>
      <c r="L953" s="1" t="s">
        <v>3645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3706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3644</v>
      </c>
      <c r="K954" s="69" t="n">
        <v>500.8</v>
      </c>
      <c r="L954" s="1" t="s">
        <v>3645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3763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3644</v>
      </c>
      <c r="K955" s="69" t="n">
        <v>180</v>
      </c>
      <c r="L955" s="1" t="s">
        <v>3645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3778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3644</v>
      </c>
      <c r="K956" s="69" t="n">
        <v>300</v>
      </c>
      <c r="L956" s="1" t="s">
        <v>3645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3643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3644</v>
      </c>
      <c r="K957" s="69" t="n">
        <v>132</v>
      </c>
      <c r="L957" s="1" t="s">
        <v>3645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3643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3644</v>
      </c>
      <c r="K958" s="69" t="n">
        <v>300</v>
      </c>
      <c r="L958" s="1" t="s">
        <v>3645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3643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3644</v>
      </c>
      <c r="K959" s="69" t="n">
        <v>125</v>
      </c>
      <c r="L959" s="1" t="s">
        <v>3645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3726</v>
      </c>
      <c r="E960" s="16" t="n">
        <v>46265</v>
      </c>
      <c r="F960" s="16" t="n">
        <v>46263</v>
      </c>
      <c r="G960" s="1" t="s">
        <v>3727</v>
      </c>
      <c r="H960" s="1" t="n">
        <v>1628853</v>
      </c>
      <c r="I960" s="1" t="n">
        <v>11</v>
      </c>
      <c r="J960" s="1" t="s">
        <v>3644</v>
      </c>
      <c r="K960" s="69" t="n">
        <v>795</v>
      </c>
      <c r="L960" s="1" t="s">
        <v>3645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3735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3644</v>
      </c>
      <c r="K961" s="69" t="n">
        <v>240.76</v>
      </c>
      <c r="L961" s="1" t="s">
        <v>3645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3686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3644</v>
      </c>
      <c r="K962" s="69" t="n">
        <v>240</v>
      </c>
      <c r="L962" s="1" t="s">
        <v>3645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3688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3644</v>
      </c>
      <c r="K963" s="69" t="n">
        <v>310</v>
      </c>
      <c r="L963" s="1" t="s">
        <v>3645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3786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3644</v>
      </c>
      <c r="K964" s="69" t="n">
        <v>209.94</v>
      </c>
      <c r="L964" s="1" t="s">
        <v>3645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3647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3644</v>
      </c>
      <c r="K965" s="69" t="n">
        <v>550</v>
      </c>
      <c r="L965" s="1" t="s">
        <v>3645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3652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3644</v>
      </c>
      <c r="K966" s="69" t="n">
        <v>4329.38</v>
      </c>
      <c r="L966" s="1" t="s">
        <v>3645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3643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3644</v>
      </c>
      <c r="K967" s="69" t="n">
        <v>150</v>
      </c>
      <c r="L967" s="1" t="s">
        <v>3645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3643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3644</v>
      </c>
      <c r="K968" s="69" t="n">
        <v>2541.5</v>
      </c>
      <c r="L968" s="1" t="s">
        <v>3645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3643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3644</v>
      </c>
      <c r="K969" s="69" t="n">
        <v>125</v>
      </c>
      <c r="L969" s="1" t="s">
        <v>3645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3650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3644</v>
      </c>
      <c r="K970" s="69" t="n">
        <v>484.17</v>
      </c>
      <c r="L970" s="1" t="s">
        <v>3645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3668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3644</v>
      </c>
      <c r="K971" s="69" t="n">
        <v>1538.62</v>
      </c>
      <c r="L971" s="1" t="s">
        <v>3645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3652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3644</v>
      </c>
      <c r="K972" s="69" t="n">
        <v>3851</v>
      </c>
      <c r="L972" s="1" t="s">
        <v>3645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3775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3644</v>
      </c>
      <c r="K973" s="69" t="n">
        <v>2248.47</v>
      </c>
      <c r="L973" s="1" t="s">
        <v>3645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3787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3644</v>
      </c>
      <c r="K974" s="69" t="n">
        <v>745</v>
      </c>
      <c r="L974" s="1" t="s">
        <v>3645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3763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3644</v>
      </c>
      <c r="K975" s="69" t="n">
        <v>180</v>
      </c>
      <c r="L975" s="1" t="s">
        <v>3645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3760</v>
      </c>
      <c r="D976" s="1" t="s">
        <v>3761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3644</v>
      </c>
      <c r="K976" s="69" t="n">
        <v>108.9</v>
      </c>
      <c r="L976" s="1" t="s">
        <v>3645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3760</v>
      </c>
      <c r="D977" s="1" t="s">
        <v>3761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3644</v>
      </c>
      <c r="K977" s="69" t="n">
        <v>455.52</v>
      </c>
      <c r="L977" s="1" t="s">
        <v>3645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3643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3644</v>
      </c>
      <c r="K978" s="69" t="n">
        <v>650</v>
      </c>
      <c r="L978" s="1" t="s">
        <v>3645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3643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3644</v>
      </c>
      <c r="K979" s="69" t="n">
        <v>155</v>
      </c>
      <c r="L979" s="1" t="s">
        <v>3645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3643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3644</v>
      </c>
      <c r="K980" s="69" t="n">
        <v>250</v>
      </c>
      <c r="L980" s="1" t="s">
        <v>3645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3688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3644</v>
      </c>
      <c r="K981" s="69" t="n">
        <v>322</v>
      </c>
      <c r="L981" s="1" t="s">
        <v>3645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3663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3644</v>
      </c>
      <c r="K982" s="69" t="n">
        <v>741.88</v>
      </c>
      <c r="L982" s="1" t="s">
        <v>3645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3665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3644</v>
      </c>
      <c r="K983" s="69" t="n">
        <v>468.27</v>
      </c>
      <c r="L983" s="1" t="s">
        <v>3645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3643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3644</v>
      </c>
      <c r="K984" s="69" t="n">
        <v>135</v>
      </c>
      <c r="L984" s="1" t="s">
        <v>3645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3646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3644</v>
      </c>
      <c r="K985" s="69" t="n">
        <v>941.49</v>
      </c>
      <c r="L985" s="1" t="s">
        <v>3645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3651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3644</v>
      </c>
      <c r="K986" s="69" t="n">
        <v>730</v>
      </c>
      <c r="L986" s="1" t="s">
        <v>3645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3647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3644</v>
      </c>
      <c r="K987" s="69" t="n">
        <v>550</v>
      </c>
      <c r="L987" s="1" t="s">
        <v>3645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3652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3644</v>
      </c>
      <c r="K988" s="69" t="n">
        <v>3893.43</v>
      </c>
      <c r="L988" s="1" t="s">
        <v>3645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3646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3644</v>
      </c>
      <c r="K989" s="69" t="n">
        <v>6125.96</v>
      </c>
      <c r="L989" s="1" t="s">
        <v>3645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3788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3644</v>
      </c>
      <c r="K990" s="69" t="n">
        <v>1114.2</v>
      </c>
      <c r="L990" s="1" t="s">
        <v>3667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3763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3644</v>
      </c>
      <c r="K991" s="69" t="n">
        <v>240</v>
      </c>
      <c r="L991" s="1" t="s">
        <v>3645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3657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3644</v>
      </c>
      <c r="K992" s="69" t="n">
        <v>943.9</v>
      </c>
      <c r="L992" s="1" t="s">
        <v>3645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3657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3644</v>
      </c>
      <c r="K993" s="69" t="n">
        <v>620.98</v>
      </c>
      <c r="L993" s="1" t="s">
        <v>3645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3673</v>
      </c>
      <c r="D994" s="1" t="s">
        <v>3674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3644</v>
      </c>
      <c r="K994" s="69" t="n">
        <v>905</v>
      </c>
      <c r="L994" s="1" t="s">
        <v>3645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3733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3644</v>
      </c>
      <c r="K995" s="69" t="n">
        <v>1501.75</v>
      </c>
      <c r="L995" s="1" t="s">
        <v>3645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3733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3644</v>
      </c>
      <c r="K996" s="69" t="n">
        <v>2652.85</v>
      </c>
      <c r="L996" s="1" t="s">
        <v>3645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3659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3644</v>
      </c>
      <c r="K997" s="69" t="n">
        <v>3805.06</v>
      </c>
      <c r="L997" s="1" t="s">
        <v>3645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3643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3644</v>
      </c>
      <c r="K998" s="69" t="n">
        <v>157</v>
      </c>
      <c r="L998" s="1" t="s">
        <v>3645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3643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3644</v>
      </c>
      <c r="K999" s="69" t="n">
        <v>125</v>
      </c>
      <c r="L999" s="1" t="s">
        <v>3645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3643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3644</v>
      </c>
      <c r="K1000" s="69" t="n">
        <v>300</v>
      </c>
      <c r="L1000" s="1" t="s">
        <v>3645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3643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3644</v>
      </c>
      <c r="K1001" s="69" t="n">
        <v>1655</v>
      </c>
      <c r="L1001" s="1" t="s">
        <v>3645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3427</v>
      </c>
      <c r="D1002" s="1" t="s">
        <v>3687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3644</v>
      </c>
      <c r="K1002" s="69" t="n">
        <v>5189.65</v>
      </c>
      <c r="L1002" s="1" t="s">
        <v>3645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3649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3644</v>
      </c>
      <c r="K1003" s="69" t="n">
        <v>270</v>
      </c>
      <c r="L1003" s="1" t="s">
        <v>3645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3679</v>
      </c>
      <c r="D1004" s="1" t="s">
        <v>3680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3644</v>
      </c>
      <c r="K1004" s="69" t="n">
        <v>2927.37</v>
      </c>
      <c r="L1004" s="1" t="s">
        <v>3645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3670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3644</v>
      </c>
      <c r="K1005" s="69" t="n">
        <v>575</v>
      </c>
      <c r="L1005" s="1" t="s">
        <v>3645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3643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3644</v>
      </c>
      <c r="K1006" s="69" t="n">
        <v>125</v>
      </c>
      <c r="L1006" s="1" t="s">
        <v>3645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3643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3644</v>
      </c>
      <c r="K1007" s="69" t="n">
        <v>380</v>
      </c>
      <c r="L1007" s="1" t="s">
        <v>3645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3656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3644</v>
      </c>
      <c r="K1008" s="75" t="n">
        <v>511</v>
      </c>
      <c r="L1008" s="1" t="s">
        <v>3645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3643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3644</v>
      </c>
      <c r="K1009" s="75" t="n">
        <v>250</v>
      </c>
      <c r="L1009" s="1" t="s">
        <v>3645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3647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3644</v>
      </c>
      <c r="K1010" s="75" t="n">
        <v>310</v>
      </c>
      <c r="L1010" s="1" t="s">
        <v>3645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3643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3644</v>
      </c>
      <c r="K1011" s="75" t="n">
        <v>2707</v>
      </c>
      <c r="L1011" s="1" t="s">
        <v>3645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3643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3644</v>
      </c>
      <c r="K1012" s="75" t="n">
        <v>274</v>
      </c>
      <c r="L1012" s="1" t="s">
        <v>3645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3643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3644</v>
      </c>
      <c r="K1013" s="75" t="n">
        <v>300</v>
      </c>
      <c r="L1013" s="1" t="s">
        <v>3645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3643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3644</v>
      </c>
      <c r="K1014" s="75" t="n">
        <v>98.9</v>
      </c>
      <c r="L1014" s="1" t="s">
        <v>3645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3643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3644</v>
      </c>
      <c r="K1015" s="75" t="n">
        <v>250</v>
      </c>
      <c r="L1015" s="1" t="s">
        <v>3645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3650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3644</v>
      </c>
      <c r="K1016" s="75" t="n">
        <v>1822.2</v>
      </c>
      <c r="L1016" s="1" t="s">
        <v>3645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3650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3644</v>
      </c>
      <c r="K1017" s="75" t="n">
        <v>348.82</v>
      </c>
      <c r="L1017" s="1" t="s">
        <v>3645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3651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3644</v>
      </c>
      <c r="K1018" s="75" t="n">
        <v>1120</v>
      </c>
      <c r="L1018" s="1" t="s">
        <v>3645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3700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3644</v>
      </c>
      <c r="K1019" s="75" t="n">
        <v>1114.86</v>
      </c>
      <c r="L1019" s="1" t="s">
        <v>3645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3706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3644</v>
      </c>
      <c r="K1020" s="75" t="n">
        <v>3012.4</v>
      </c>
      <c r="L1020" s="1" t="s">
        <v>3645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3712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3644</v>
      </c>
      <c r="K1021" s="75" t="n">
        <v>3530.12</v>
      </c>
      <c r="L1021" s="1" t="s">
        <v>3645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3646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3644</v>
      </c>
      <c r="K1022" s="75" t="n">
        <v>1255.64</v>
      </c>
      <c r="L1022" s="1" t="s">
        <v>3645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3725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3644</v>
      </c>
      <c r="K1023" s="75" t="n">
        <v>2993.04</v>
      </c>
      <c r="L1023" s="1" t="s">
        <v>3645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3657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3644</v>
      </c>
      <c r="K1024" s="75" t="n">
        <v>1179.02</v>
      </c>
      <c r="L1024" s="1" t="s">
        <v>3645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3657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3644</v>
      </c>
      <c r="K1025" s="75" t="n">
        <v>839.63</v>
      </c>
      <c r="L1025" s="1" t="s">
        <v>3645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3763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3644</v>
      </c>
      <c r="K1026" s="75" t="n">
        <v>240</v>
      </c>
      <c r="L1026" s="1" t="s">
        <v>3645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3685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3644</v>
      </c>
      <c r="K1027" s="75" t="n">
        <v>249.5</v>
      </c>
      <c r="L1027" s="1" t="s">
        <v>3645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3643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3644</v>
      </c>
      <c r="K1028" s="75" t="n">
        <v>92</v>
      </c>
      <c r="L1028" s="1" t="s">
        <v>3645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3643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3644</v>
      </c>
      <c r="K1029" s="75" t="n">
        <v>125</v>
      </c>
      <c r="L1029" s="1" t="s">
        <v>3645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3686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3644</v>
      </c>
      <c r="K1030" s="75" t="n">
        <v>228</v>
      </c>
      <c r="L1030" s="1" t="s">
        <v>3645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3724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3644</v>
      </c>
      <c r="K1031" s="75" t="n">
        <v>5794.8</v>
      </c>
      <c r="L1031" s="1" t="s">
        <v>3645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3707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3644</v>
      </c>
      <c r="K1032" s="75" t="n">
        <v>1265.19</v>
      </c>
      <c r="L1032" s="1" t="s">
        <v>3645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3652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3644</v>
      </c>
      <c r="K1033" s="75" t="n">
        <v>2143.38</v>
      </c>
      <c r="L1033" s="1" t="s">
        <v>3645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3652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3644</v>
      </c>
      <c r="K1034" s="75" t="n">
        <v>2681.6</v>
      </c>
      <c r="L1034" s="1" t="s">
        <v>3645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3652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3644</v>
      </c>
      <c r="K1035" s="75" t="n">
        <v>3200.4</v>
      </c>
      <c r="L1035" s="1" t="s">
        <v>3645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3652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3644</v>
      </c>
      <c r="K1036" s="75" t="n">
        <v>4119.2</v>
      </c>
      <c r="L1036" s="1" t="s">
        <v>3645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3652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3644</v>
      </c>
      <c r="K1037" s="75" t="n">
        <v>2195.2</v>
      </c>
      <c r="L1037" s="1" t="s">
        <v>3645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3708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3644</v>
      </c>
      <c r="K1038" s="75" t="n">
        <v>1134.61</v>
      </c>
      <c r="L1038" s="1" t="s">
        <v>3645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3690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3644</v>
      </c>
      <c r="K1039" s="75" t="n">
        <v>550.31</v>
      </c>
      <c r="L1039" s="1" t="s">
        <v>3667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3789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3644</v>
      </c>
      <c r="K1040" s="75" t="n">
        <v>250</v>
      </c>
      <c r="L1040" s="1" t="s">
        <v>3645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3760</v>
      </c>
      <c r="D1041" s="1" t="s">
        <v>3761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3644</v>
      </c>
      <c r="K1041" s="75" t="n">
        <v>5084.44</v>
      </c>
      <c r="L1041" s="1" t="s">
        <v>3645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3790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3644</v>
      </c>
      <c r="K1042" s="75" t="n">
        <v>462</v>
      </c>
      <c r="L1042" s="1" t="s">
        <v>3645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3740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3644</v>
      </c>
      <c r="K1043" s="75" t="n">
        <v>2402.65</v>
      </c>
      <c r="L1043" s="1" t="s">
        <v>3645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3643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3644</v>
      </c>
      <c r="K1044" s="75" t="n">
        <v>125</v>
      </c>
      <c r="L1044" s="1" t="s">
        <v>3645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3643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3644</v>
      </c>
      <c r="K1045" s="75" t="n">
        <v>221</v>
      </c>
      <c r="L1045" s="1" t="s">
        <v>3645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3770</v>
      </c>
      <c r="D1046" s="1" t="s">
        <v>3771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3644</v>
      </c>
      <c r="K1046" s="75" t="n">
        <v>202.68</v>
      </c>
      <c r="L1046" s="1" t="s">
        <v>3667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3672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3644</v>
      </c>
      <c r="K1047" s="75" t="n">
        <v>2267.72</v>
      </c>
      <c r="L1047" s="1" t="s">
        <v>3645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3647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3644</v>
      </c>
      <c r="K1048" s="75" t="n">
        <v>310</v>
      </c>
      <c r="L1048" s="1" t="s">
        <v>3645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3652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3644</v>
      </c>
      <c r="K1049" s="75" t="n">
        <v>2044.3</v>
      </c>
      <c r="L1049" s="1" t="s">
        <v>3645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3675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3644</v>
      </c>
      <c r="K1050" s="75" t="n">
        <v>1132.02</v>
      </c>
      <c r="L1050" s="1" t="s">
        <v>3645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3658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3644</v>
      </c>
      <c r="K1051" s="75" t="n">
        <v>1936.96</v>
      </c>
      <c r="L1051" s="1" t="s">
        <v>3645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3659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3644</v>
      </c>
      <c r="K1052" s="75" t="n">
        <v>3325.99</v>
      </c>
      <c r="L1052" s="1" t="s">
        <v>3645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3711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3644</v>
      </c>
      <c r="K1053" s="75" t="n">
        <v>1424.6</v>
      </c>
      <c r="L1053" s="1" t="s">
        <v>3645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3670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3644</v>
      </c>
      <c r="K1054" s="75" t="n">
        <v>819</v>
      </c>
      <c r="L1054" s="1" t="s">
        <v>3645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3643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3644</v>
      </c>
      <c r="K1055" s="75" t="n">
        <v>50</v>
      </c>
      <c r="L1055" s="1" t="s">
        <v>3645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3643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3644</v>
      </c>
      <c r="K1056" s="75" t="n">
        <v>125</v>
      </c>
      <c r="L1056" s="1" t="s">
        <v>3645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3643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3644</v>
      </c>
      <c r="K1057" s="75" t="n">
        <v>160</v>
      </c>
      <c r="L1057" s="1" t="s">
        <v>3645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3643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3644</v>
      </c>
      <c r="K1058" s="75" t="n">
        <v>1914.5</v>
      </c>
      <c r="L1058" s="1" t="s">
        <v>3645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3643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3644</v>
      </c>
      <c r="K1059" s="75" t="n">
        <v>160</v>
      </c>
      <c r="L1059" s="1" t="s">
        <v>3645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3677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3644</v>
      </c>
      <c r="K1060" s="75" t="n">
        <v>959.3</v>
      </c>
      <c r="L1060" s="1" t="s">
        <v>3645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3688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3644</v>
      </c>
      <c r="K1061" s="75" t="n">
        <v>427</v>
      </c>
      <c r="L1061" s="1" t="s">
        <v>3645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3649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3644</v>
      </c>
      <c r="K1062" s="75" t="n">
        <v>270</v>
      </c>
      <c r="L1062" s="1" t="s">
        <v>3645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3681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3644</v>
      </c>
      <c r="K1063" s="75" t="n">
        <v>542.99</v>
      </c>
      <c r="L1063" s="1" t="s">
        <v>3645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3668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3644</v>
      </c>
      <c r="K1064" s="75" t="n">
        <v>370.55</v>
      </c>
      <c r="L1064" s="1" t="s">
        <v>3645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3791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3644</v>
      </c>
      <c r="K1065" s="75" t="n">
        <v>105</v>
      </c>
      <c r="L1065" s="1" t="s">
        <v>3645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3791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3644</v>
      </c>
      <c r="K1066" s="75" t="n">
        <v>210</v>
      </c>
      <c r="L1066" s="1" t="s">
        <v>3645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3738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3644</v>
      </c>
      <c r="K1067" s="75" t="n">
        <v>1363.5</v>
      </c>
      <c r="L1067" s="1" t="s">
        <v>3645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3643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3644</v>
      </c>
      <c r="K1068" s="75" t="n">
        <v>436</v>
      </c>
      <c r="L1068" s="1" t="s">
        <v>3645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3643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3644</v>
      </c>
      <c r="K1069" s="75" t="n">
        <v>125</v>
      </c>
      <c r="L1069" s="1" t="s">
        <v>3645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3643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3644</v>
      </c>
      <c r="K1070" s="75" t="n">
        <v>2620</v>
      </c>
      <c r="L1070" s="1" t="s">
        <v>3645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3792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3644</v>
      </c>
      <c r="K1071" s="75" t="n">
        <v>268</v>
      </c>
      <c r="L1071" s="1" t="s">
        <v>3645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3656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3644</v>
      </c>
      <c r="K1072" s="75" t="n">
        <v>315</v>
      </c>
      <c r="L1072" s="1" t="s">
        <v>3645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3661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3644</v>
      </c>
      <c r="K1073" s="75" t="n">
        <v>612.29</v>
      </c>
      <c r="L1073" s="1" t="s">
        <v>3645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3681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3644</v>
      </c>
      <c r="K1074" s="75" t="n">
        <v>585.3</v>
      </c>
      <c r="L1074" s="1" t="s">
        <v>3645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3700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3644</v>
      </c>
      <c r="K1075" s="75" t="n">
        <v>814.2</v>
      </c>
      <c r="L1075" s="1" t="s">
        <v>3645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3724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3644</v>
      </c>
      <c r="K1076" s="75" t="n">
        <v>5880.4</v>
      </c>
      <c r="L1076" s="1" t="s">
        <v>3645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3665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3644</v>
      </c>
      <c r="K1077" s="75" t="n">
        <v>330.84</v>
      </c>
      <c r="L1077" s="1" t="s">
        <v>3645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3668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3644</v>
      </c>
      <c r="K1078" s="75" t="n">
        <v>603.64</v>
      </c>
      <c r="L1078" s="1" t="s">
        <v>3645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3668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3644</v>
      </c>
      <c r="K1079" s="75" t="n">
        <v>873.53</v>
      </c>
      <c r="L1079" s="1" t="s">
        <v>3645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3668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3644</v>
      </c>
      <c r="K1080" s="75" t="n">
        <v>1973.8</v>
      </c>
      <c r="L1080" s="1" t="s">
        <v>3645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3652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3644</v>
      </c>
      <c r="K1081" s="75" t="n">
        <v>4009.6</v>
      </c>
      <c r="L1081" s="1" t="s">
        <v>3645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3712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3644</v>
      </c>
      <c r="K1082" s="75" t="n">
        <v>2855.49</v>
      </c>
      <c r="L1082" s="1" t="s">
        <v>3645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3791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3644</v>
      </c>
      <c r="K1083" s="75" t="n">
        <v>105</v>
      </c>
      <c r="L1083" s="1" t="s">
        <v>3645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3690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3644</v>
      </c>
      <c r="K1084" s="75" t="n">
        <v>3264.42</v>
      </c>
      <c r="L1084" s="1" t="s">
        <v>3645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3673</v>
      </c>
      <c r="D1085" s="1" t="s">
        <v>3747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3644</v>
      </c>
      <c r="K1085" s="75" t="n">
        <v>312.15</v>
      </c>
      <c r="L1085" s="1" t="s">
        <v>3645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3643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3644</v>
      </c>
      <c r="K1086" s="75" t="n">
        <v>375</v>
      </c>
      <c r="L1086" s="1" t="s">
        <v>3645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3643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3644</v>
      </c>
      <c r="K1087" s="75" t="n">
        <v>76</v>
      </c>
      <c r="L1087" s="1" t="s">
        <v>3645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3643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3644</v>
      </c>
      <c r="K1088" s="75" t="n">
        <v>125</v>
      </c>
      <c r="L1088" s="1" t="s">
        <v>3645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3714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3644</v>
      </c>
      <c r="K1089" s="75" t="n">
        <v>578</v>
      </c>
      <c r="L1089" s="1" t="s">
        <v>3645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3686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3644</v>
      </c>
      <c r="K1090" s="75" t="n">
        <v>300</v>
      </c>
      <c r="L1090" s="1" t="s">
        <v>3645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3668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3644</v>
      </c>
      <c r="K1091" s="75" t="n">
        <v>3640.71</v>
      </c>
      <c r="L1091" s="1" t="s">
        <v>3645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3763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3644</v>
      </c>
      <c r="K1092" s="75" t="n">
        <v>240</v>
      </c>
      <c r="L1092" s="1" t="s">
        <v>3645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3702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3644</v>
      </c>
      <c r="K1093" s="75" t="n">
        <v>4845.1</v>
      </c>
      <c r="L1093" s="1" t="s">
        <v>3645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3643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3644</v>
      </c>
      <c r="K1094" s="75" t="n">
        <v>250</v>
      </c>
      <c r="L1094" s="1" t="s">
        <v>3645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3643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3644</v>
      </c>
      <c r="K1095" s="75" t="n">
        <v>80</v>
      </c>
      <c r="L1095" s="1" t="s">
        <v>3645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3643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3644</v>
      </c>
      <c r="K1096" s="75" t="n">
        <v>2090</v>
      </c>
      <c r="L1096" s="1" t="s">
        <v>3645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3793</v>
      </c>
      <c r="E1097" s="16" t="n">
        <v>46281</v>
      </c>
      <c r="F1097" s="16" t="n">
        <v>46276</v>
      </c>
      <c r="G1097" s="1" t="s">
        <v>3066</v>
      </c>
      <c r="H1097" s="1" t="n">
        <v>1711557</v>
      </c>
      <c r="I1097" s="1" t="n">
        <v>11</v>
      </c>
      <c r="J1097" s="1" t="s">
        <v>3644</v>
      </c>
      <c r="K1097" s="75" t="n">
        <v>2370</v>
      </c>
      <c r="L1097" s="1" t="s">
        <v>3645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3778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3644</v>
      </c>
      <c r="K1098" s="75" t="n">
        <v>464.4</v>
      </c>
      <c r="L1098" s="1" t="s">
        <v>3645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3643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3644</v>
      </c>
      <c r="K1099" s="75" t="n">
        <v>163</v>
      </c>
      <c r="L1099" s="1" t="s">
        <v>3645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3643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3644</v>
      </c>
      <c r="K1100" s="75" t="n">
        <v>125</v>
      </c>
      <c r="L1100" s="1" t="s">
        <v>3645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3643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3644</v>
      </c>
      <c r="K1101" s="75" t="n">
        <v>300</v>
      </c>
      <c r="L1101" s="1" t="s">
        <v>3645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3663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3644</v>
      </c>
      <c r="K1102" s="75" t="n">
        <v>676.56</v>
      </c>
      <c r="L1102" s="1" t="s">
        <v>3645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3724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3644</v>
      </c>
      <c r="K1103" s="75" t="n">
        <v>2905.6</v>
      </c>
      <c r="L1103" s="1" t="s">
        <v>3645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3665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3644</v>
      </c>
      <c r="K1104" s="75" t="n">
        <v>209.49</v>
      </c>
      <c r="L1104" s="1" t="s">
        <v>3645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3652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3644</v>
      </c>
      <c r="K1105" s="75" t="n">
        <v>1675.8</v>
      </c>
      <c r="L1105" s="1" t="s">
        <v>3645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3652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3644</v>
      </c>
      <c r="K1106" s="75" t="n">
        <v>2156.8</v>
      </c>
      <c r="L1106" s="1" t="s">
        <v>3645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3654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3644</v>
      </c>
      <c r="K1107" s="75" t="n">
        <v>2241.24</v>
      </c>
      <c r="L1107" s="1" t="s">
        <v>3645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3654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3644</v>
      </c>
      <c r="K1108" s="75" t="n">
        <v>1625.06</v>
      </c>
      <c r="L1108" s="1" t="s">
        <v>3645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3654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3644</v>
      </c>
      <c r="K1109" s="75" t="n">
        <v>254.01</v>
      </c>
      <c r="L1109" s="1" t="s">
        <v>3645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3657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3644</v>
      </c>
      <c r="K1110" s="75" t="n">
        <v>1021.44</v>
      </c>
      <c r="L1110" s="1" t="s">
        <v>3645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3685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3644</v>
      </c>
      <c r="K1111" s="75" t="n">
        <v>105</v>
      </c>
      <c r="L1111" s="1" t="s">
        <v>3645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3791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3644</v>
      </c>
      <c r="K1112" s="75" t="n">
        <v>105</v>
      </c>
      <c r="L1112" s="1" t="s">
        <v>3645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3685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3644</v>
      </c>
      <c r="K1113" s="75" t="n">
        <v>249.5</v>
      </c>
      <c r="L1113" s="1" t="s">
        <v>3645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3732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3644</v>
      </c>
      <c r="K1114" s="75" t="n">
        <v>1019.4</v>
      </c>
      <c r="L1114" s="1" t="s">
        <v>3645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3740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3644</v>
      </c>
      <c r="K1115" s="75" t="n">
        <v>2658</v>
      </c>
      <c r="L1115" s="1" t="s">
        <v>3645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3643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3644</v>
      </c>
      <c r="K1116" s="75" t="n">
        <v>125</v>
      </c>
      <c r="L1116" s="1" t="s">
        <v>3645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3643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3644</v>
      </c>
      <c r="K1117" s="75" t="n">
        <v>164</v>
      </c>
      <c r="L1117" s="1" t="s">
        <v>3645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3714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3644</v>
      </c>
      <c r="K1118" s="75" t="n">
        <v>225</v>
      </c>
      <c r="L1118" s="1" t="s">
        <v>3645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3688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3644</v>
      </c>
      <c r="K1119" s="75" t="n">
        <v>467</v>
      </c>
      <c r="L1119" s="1" t="s">
        <v>3645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3767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3644</v>
      </c>
      <c r="K1120" s="75" t="n">
        <v>2375</v>
      </c>
      <c r="L1120" s="1" t="s">
        <v>3645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3700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3644</v>
      </c>
      <c r="K1121" s="75" t="n">
        <v>375.2</v>
      </c>
      <c r="L1121" s="1" t="s">
        <v>3645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3647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3644</v>
      </c>
      <c r="K1122" s="75" t="n">
        <v>320</v>
      </c>
      <c r="L1122" s="1" t="s">
        <v>3645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3794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3644</v>
      </c>
      <c r="K1123" s="75" t="n">
        <v>1619.76</v>
      </c>
      <c r="L1123" s="1" t="s">
        <v>3645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3670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3644</v>
      </c>
      <c r="K1124" s="75" t="n">
        <v>619</v>
      </c>
      <c r="L1124" s="1" t="s">
        <v>3645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3643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3644</v>
      </c>
      <c r="K1125" s="75" t="n">
        <v>125</v>
      </c>
      <c r="L1125" s="1" t="s">
        <v>3645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3643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3644</v>
      </c>
      <c r="K1126" s="75" t="n">
        <v>80</v>
      </c>
      <c r="L1126" s="1" t="s">
        <v>3645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3643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3644</v>
      </c>
      <c r="K1127" s="75" t="n">
        <v>1454</v>
      </c>
      <c r="L1127" s="1" t="s">
        <v>3645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3656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3644</v>
      </c>
      <c r="K1128" s="75" t="n">
        <v>270</v>
      </c>
      <c r="L1128" s="1" t="s">
        <v>3645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3722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3644</v>
      </c>
      <c r="K1129" s="75" t="n">
        <v>243</v>
      </c>
      <c r="L1129" s="1" t="s">
        <v>3645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3795</v>
      </c>
      <c r="D1130" s="1" t="s">
        <v>3680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3644</v>
      </c>
      <c r="K1130" s="75" t="n">
        <v>5139.24</v>
      </c>
      <c r="L1130" s="1" t="s">
        <v>3645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3760</v>
      </c>
      <c r="D1131" s="1" t="s">
        <v>3761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3644</v>
      </c>
      <c r="K1131" s="75" t="n">
        <v>1192.08</v>
      </c>
      <c r="L1131" s="1" t="s">
        <v>3645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3643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3644</v>
      </c>
      <c r="K1132" s="75" t="n">
        <v>125</v>
      </c>
      <c r="L1132" s="1" t="s">
        <v>3645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3643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3644</v>
      </c>
      <c r="K1133" s="75" t="n">
        <v>359</v>
      </c>
      <c r="L1133" s="1" t="s">
        <v>3645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3649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3644</v>
      </c>
      <c r="K1134" s="75" t="n">
        <v>180</v>
      </c>
      <c r="L1134" s="1" t="s">
        <v>3645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3650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3644</v>
      </c>
      <c r="K1135" s="75" t="n">
        <v>1178.8</v>
      </c>
      <c r="L1135" s="1" t="s">
        <v>3645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3681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3644</v>
      </c>
      <c r="K1136" s="75" t="n">
        <v>561.41</v>
      </c>
      <c r="L1136" s="1" t="s">
        <v>3645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3651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3644</v>
      </c>
      <c r="K1137" s="75" t="n">
        <v>1794.8</v>
      </c>
      <c r="L1137" s="1" t="s">
        <v>3645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3651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3644</v>
      </c>
      <c r="K1138" s="75" t="n">
        <v>1198</v>
      </c>
      <c r="L1138" s="1" t="s">
        <v>3645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3706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3644</v>
      </c>
      <c r="K1139" s="75" t="n">
        <v>4431.51</v>
      </c>
      <c r="L1139" s="1" t="s">
        <v>3645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3712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3644</v>
      </c>
      <c r="K1140" s="75" t="n">
        <v>3055.08</v>
      </c>
      <c r="L1140" s="1" t="s">
        <v>3645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3655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3644</v>
      </c>
      <c r="K1141" s="75" t="n">
        <v>119.37</v>
      </c>
      <c r="L1141" s="1" t="s">
        <v>3645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3657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3644</v>
      </c>
      <c r="K1142" s="75" t="n">
        <v>565.43</v>
      </c>
      <c r="L1142" s="1" t="s">
        <v>3645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3673</v>
      </c>
      <c r="D1143" s="1" t="s">
        <v>3674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3644</v>
      </c>
      <c r="K1143" s="75" t="n">
        <v>1455</v>
      </c>
      <c r="L1143" s="1" t="s">
        <v>3645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3763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3644</v>
      </c>
      <c r="K1144" s="75" t="n">
        <v>240</v>
      </c>
      <c r="L1144" s="1" t="s">
        <v>3645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3760</v>
      </c>
      <c r="D1145" s="1" t="s">
        <v>3761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3644</v>
      </c>
      <c r="K1145" s="75" t="n">
        <v>108.9</v>
      </c>
      <c r="L1145" s="1" t="s">
        <v>3645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3718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3644</v>
      </c>
      <c r="K1146" s="75" t="n">
        <v>2635.49</v>
      </c>
      <c r="L1146" s="1" t="s">
        <v>3645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3685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3644</v>
      </c>
      <c r="K1147" s="75" t="n">
        <v>1550</v>
      </c>
      <c r="L1147" s="1" t="s">
        <v>3645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3643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3644</v>
      </c>
      <c r="K1148" s="75" t="n">
        <v>76</v>
      </c>
      <c r="L1148" s="1" t="s">
        <v>3645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3643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3644</v>
      </c>
      <c r="K1149" s="75" t="n">
        <v>250</v>
      </c>
      <c r="L1149" s="1" t="s">
        <v>3645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3643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3644</v>
      </c>
      <c r="K1150" s="75" t="n">
        <v>700</v>
      </c>
      <c r="L1150" s="1" t="s">
        <v>3645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3427</v>
      </c>
      <c r="D1151" s="1" t="s">
        <v>3687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3644</v>
      </c>
      <c r="K1151" s="75" t="n">
        <v>5236.71</v>
      </c>
      <c r="L1151" s="1" t="s">
        <v>3645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3677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3644</v>
      </c>
      <c r="K1152" s="75" t="n">
        <v>873.3</v>
      </c>
      <c r="L1152" s="1" t="s">
        <v>3645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3686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3644</v>
      </c>
      <c r="K1153" s="75" t="n">
        <v>216</v>
      </c>
      <c r="L1153" s="1" t="s">
        <v>3645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3748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3644</v>
      </c>
      <c r="K1154" s="75" t="n">
        <v>2600.3</v>
      </c>
      <c r="L1154" s="1" t="s">
        <v>3645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3647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3644</v>
      </c>
      <c r="K1155" s="75" t="n">
        <v>420</v>
      </c>
      <c r="L1155" s="1" t="s">
        <v>3645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3668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3644</v>
      </c>
      <c r="K1156" s="75" t="n">
        <v>749.76</v>
      </c>
      <c r="L1156" s="1" t="s">
        <v>3645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3643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3644</v>
      </c>
      <c r="K1157" s="75" t="n">
        <v>205</v>
      </c>
      <c r="L1157" s="1" t="s">
        <v>3645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3643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3644</v>
      </c>
      <c r="K1158" s="75" t="n">
        <v>125</v>
      </c>
      <c r="L1158" s="1" t="s">
        <v>3645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3643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3644</v>
      </c>
      <c r="K1159" s="75" t="n">
        <v>300</v>
      </c>
      <c r="L1159" s="1" t="s">
        <v>3645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3643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3644</v>
      </c>
      <c r="K1160" s="75" t="n">
        <v>1683.5</v>
      </c>
      <c r="L1160" s="1" t="s">
        <v>3645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3643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3644</v>
      </c>
      <c r="K1161" s="75" t="n">
        <v>60</v>
      </c>
      <c r="L1161" s="1" t="s">
        <v>3645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3650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3644</v>
      </c>
      <c r="K1162" s="75" t="n">
        <v>519.99</v>
      </c>
      <c r="L1162" s="1" t="s">
        <v>3645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3665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3644</v>
      </c>
      <c r="K1163" s="75" t="n">
        <v>365.82</v>
      </c>
      <c r="L1163" s="1" t="s">
        <v>3645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3706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3644</v>
      </c>
      <c r="K1164" s="75" t="n">
        <v>3124.16</v>
      </c>
      <c r="L1164" s="1" t="s">
        <v>3645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3751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3644</v>
      </c>
      <c r="K1165" s="75" t="n">
        <v>2831.36</v>
      </c>
      <c r="L1165" s="1" t="s">
        <v>3645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3657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3644</v>
      </c>
      <c r="K1166" s="75" t="n">
        <v>772.3</v>
      </c>
      <c r="L1166" s="1" t="s">
        <v>3645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3763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3644</v>
      </c>
      <c r="K1167" s="75" t="n">
        <v>180</v>
      </c>
      <c r="L1167" s="1" t="s">
        <v>3645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3643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3644</v>
      </c>
      <c r="K1168" s="75" t="n">
        <v>125</v>
      </c>
      <c r="L1168" s="1" t="s">
        <v>3645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3643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3644</v>
      </c>
      <c r="K1169" s="75" t="n">
        <v>163</v>
      </c>
      <c r="L1169" s="1" t="s">
        <v>3645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3715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3644</v>
      </c>
      <c r="K1170" s="75" t="n">
        <v>1812.22</v>
      </c>
      <c r="L1170" s="1" t="s">
        <v>3645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3663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3644</v>
      </c>
      <c r="K1171" s="75" t="n">
        <v>741.88</v>
      </c>
      <c r="L1171" s="1" t="s">
        <v>3645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3646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3644</v>
      </c>
      <c r="K1172" s="75" t="n">
        <v>86.37</v>
      </c>
      <c r="L1172" s="1" t="s">
        <v>3645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3646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3644</v>
      </c>
      <c r="K1173" s="75" t="n">
        <v>116.75</v>
      </c>
      <c r="L1173" s="1" t="s">
        <v>3645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3646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3644</v>
      </c>
      <c r="K1174" s="75" t="n">
        <v>1602.86</v>
      </c>
      <c r="L1174" s="1" t="s">
        <v>3645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3646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3644</v>
      </c>
      <c r="K1175" s="75" t="n">
        <v>2209.66</v>
      </c>
      <c r="L1175" s="1" t="s">
        <v>3645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3681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3644</v>
      </c>
      <c r="K1176" s="75" t="n">
        <v>330.2</v>
      </c>
      <c r="L1176" s="1" t="s">
        <v>3645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3724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3644</v>
      </c>
      <c r="K1177" s="75" t="n">
        <v>6642.8</v>
      </c>
      <c r="L1177" s="1" t="s">
        <v>3645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3724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3644</v>
      </c>
      <c r="K1178" s="75" t="n">
        <v>4932.8</v>
      </c>
      <c r="L1178" s="1" t="s">
        <v>3645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3724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3644</v>
      </c>
      <c r="K1179" s="75" t="n">
        <v>3033.6</v>
      </c>
      <c r="L1179" s="1" t="s">
        <v>3645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3652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3644</v>
      </c>
      <c r="K1180" s="75" t="n">
        <v>3257.75</v>
      </c>
      <c r="L1180" s="1" t="s">
        <v>3645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3652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3644</v>
      </c>
      <c r="K1181" s="75" t="n">
        <v>2366</v>
      </c>
      <c r="L1181" s="1" t="s">
        <v>3645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3795</v>
      </c>
      <c r="D1182" s="1" t="s">
        <v>3680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3644</v>
      </c>
      <c r="K1182" s="75" t="n">
        <v>340.04</v>
      </c>
      <c r="L1182" s="1" t="s">
        <v>3645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3646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3644</v>
      </c>
      <c r="K1183" s="75" t="n">
        <v>5551.48</v>
      </c>
      <c r="L1183" s="1" t="s">
        <v>3645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3646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3644</v>
      </c>
      <c r="K1184" s="75" t="n">
        <v>4797.84</v>
      </c>
      <c r="L1184" s="1" t="s">
        <v>3645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3658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3644</v>
      </c>
      <c r="K1185" s="75" t="n">
        <v>1593.48</v>
      </c>
      <c r="L1185" s="1" t="s">
        <v>3645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3643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3644</v>
      </c>
      <c r="K1186" s="75" t="n">
        <v>87</v>
      </c>
      <c r="L1186" s="1" t="s">
        <v>3645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3643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3644</v>
      </c>
      <c r="K1187" s="75" t="n">
        <v>2710</v>
      </c>
      <c r="L1187" s="1" t="s">
        <v>3645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3643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3644</v>
      </c>
      <c r="K1188" s="75" t="n">
        <v>250</v>
      </c>
      <c r="L1188" s="1" t="s">
        <v>3645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3691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3644</v>
      </c>
      <c r="K1189" s="75" t="n">
        <v>332.4</v>
      </c>
      <c r="L1189" s="1" t="s">
        <v>3645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3688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3644</v>
      </c>
      <c r="K1190" s="75" t="n">
        <v>365</v>
      </c>
      <c r="L1190" s="1" t="s">
        <v>3645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3647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3644</v>
      </c>
      <c r="K1191" s="75" t="n">
        <v>570</v>
      </c>
      <c r="L1191" s="1" t="s">
        <v>3645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3652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3644</v>
      </c>
      <c r="K1192" s="75" t="n">
        <v>1264.5</v>
      </c>
      <c r="L1192" s="1" t="s">
        <v>3645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3716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3644</v>
      </c>
      <c r="K1193" s="75" t="n">
        <v>838.95</v>
      </c>
      <c r="L1193" s="1" t="s">
        <v>3645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3673</v>
      </c>
      <c r="D1194" s="1" t="s">
        <v>3674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3644</v>
      </c>
      <c r="K1194" s="75" t="n">
        <v>1815</v>
      </c>
      <c r="L1194" s="1" t="s">
        <v>3645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3791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3644</v>
      </c>
      <c r="K1195" s="75" t="n">
        <v>105</v>
      </c>
      <c r="L1195" s="1" t="s">
        <v>3645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3702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3644</v>
      </c>
      <c r="K1196" s="75" t="n">
        <v>1880.3</v>
      </c>
      <c r="L1196" s="1" t="s">
        <v>3645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3744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3644</v>
      </c>
      <c r="K1197" s="75" t="n">
        <v>902.15</v>
      </c>
      <c r="L1197" s="1" t="s">
        <v>3645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3643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3644</v>
      </c>
      <c r="K1198" s="75" t="n">
        <v>120</v>
      </c>
      <c r="L1198" s="1" t="s">
        <v>3645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3643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3644</v>
      </c>
      <c r="K1199" s="75" t="n">
        <v>188</v>
      </c>
      <c r="L1199" s="1" t="s">
        <v>3645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3643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3644</v>
      </c>
      <c r="K1200" s="75" t="n">
        <v>125</v>
      </c>
      <c r="L1200" s="1" t="s">
        <v>3645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3643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3644</v>
      </c>
      <c r="K1201" s="75" t="n">
        <v>2533.5</v>
      </c>
      <c r="L1201" s="1" t="s">
        <v>3645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3643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3644</v>
      </c>
      <c r="K1202" s="75" t="n">
        <v>300</v>
      </c>
      <c r="L1202" s="1" t="s">
        <v>3645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3749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3644</v>
      </c>
      <c r="K1203" s="75" t="n">
        <v>180</v>
      </c>
      <c r="L1203" s="1" t="s">
        <v>3645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3656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3644</v>
      </c>
      <c r="K1204" s="75" t="n">
        <v>308</v>
      </c>
      <c r="L1204" s="1" t="s">
        <v>3645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3649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3644</v>
      </c>
      <c r="K1205" s="75" t="n">
        <v>270</v>
      </c>
      <c r="L1205" s="1" t="s">
        <v>3645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3700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3644</v>
      </c>
      <c r="K1206" s="75" t="n">
        <v>978.17</v>
      </c>
      <c r="L1206" s="1" t="s">
        <v>3645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3712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3644</v>
      </c>
      <c r="K1207" s="75" t="n">
        <v>2720.82</v>
      </c>
      <c r="L1207" s="1" t="s">
        <v>3645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3760</v>
      </c>
      <c r="D1208" s="1" t="s">
        <v>3761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3644</v>
      </c>
      <c r="K1208" s="75" t="n">
        <v>1380.66</v>
      </c>
      <c r="L1208" s="1" t="s">
        <v>3645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3643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3644</v>
      </c>
      <c r="K1209" s="75" t="n">
        <v>250</v>
      </c>
      <c r="L1209" s="1" t="s">
        <v>3645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3643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3644</v>
      </c>
      <c r="K1210" s="75" t="n">
        <v>265</v>
      </c>
      <c r="L1210" s="1" t="s">
        <v>3645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3646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3644</v>
      </c>
      <c r="K1211" s="75" t="n">
        <v>2500.39</v>
      </c>
      <c r="L1211" s="1" t="s">
        <v>3645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3724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3644</v>
      </c>
      <c r="K1212" s="75" t="n">
        <v>10631.4</v>
      </c>
      <c r="L1212" s="1" t="s">
        <v>3645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3796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3644</v>
      </c>
      <c r="K1213" s="75" t="n">
        <v>500</v>
      </c>
      <c r="L1213" s="1" t="s">
        <v>3645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3682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3644</v>
      </c>
      <c r="K1214" s="75" t="n">
        <v>1075.5</v>
      </c>
      <c r="L1214" s="1" t="s">
        <v>3645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3646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3644</v>
      </c>
      <c r="K1215" s="75" t="n">
        <v>4514.78</v>
      </c>
      <c r="L1215" s="1" t="s">
        <v>3645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3697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3644</v>
      </c>
      <c r="K1216" s="75" t="n">
        <v>3314.5</v>
      </c>
      <c r="L1216" s="1" t="s">
        <v>3645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3795</v>
      </c>
      <c r="D1217" s="1" t="s">
        <v>3680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3644</v>
      </c>
      <c r="K1217" s="75" t="n">
        <v>403.19</v>
      </c>
      <c r="L1217" s="1" t="s">
        <v>3645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3643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3644</v>
      </c>
      <c r="K1218" s="75" t="n">
        <v>125</v>
      </c>
      <c r="L1218" s="1" t="s">
        <v>3645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3643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3644</v>
      </c>
      <c r="K1219" s="75" t="n">
        <v>81</v>
      </c>
      <c r="L1219" s="1" t="s">
        <v>3645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3686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3644</v>
      </c>
      <c r="K1220" s="75" t="n">
        <v>144</v>
      </c>
      <c r="L1220" s="1" t="s">
        <v>3645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3662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3644</v>
      </c>
      <c r="K1221" s="75" t="n">
        <v>2479.3</v>
      </c>
      <c r="L1221" s="1" t="s">
        <v>3645</v>
      </c>
    </row>
    <row r="1222" customFormat="false" ht="12.75" hidden="false" customHeight="true" outlineLevel="0" collapsed="false">
      <c r="A1222" s="1" t="n">
        <v>3</v>
      </c>
      <c r="B1222" s="1" t="n">
        <v>1002</v>
      </c>
      <c r="C1222" s="1" t="s">
        <v>36</v>
      </c>
      <c r="D1222" s="1" t="s">
        <v>3649</v>
      </c>
      <c r="E1222" s="16" t="n">
        <v>46294</v>
      </c>
      <c r="F1222" s="16" t="n">
        <v>46294</v>
      </c>
      <c r="G1222" s="1" t="s">
        <v>130</v>
      </c>
      <c r="H1222" s="1" t="n">
        <v>1778335</v>
      </c>
      <c r="I1222" s="1" t="n">
        <v>1</v>
      </c>
      <c r="J1222" s="1" t="s">
        <v>3644</v>
      </c>
      <c r="K1222" s="75" t="n">
        <v>270</v>
      </c>
      <c r="L1222" s="1" t="s">
        <v>3645</v>
      </c>
    </row>
    <row r="1223" customFormat="false" ht="12.75" hidden="false" customHeight="true" outlineLevel="0" collapsed="false">
      <c r="A1223" s="1" t="n">
        <v>3</v>
      </c>
      <c r="B1223" s="1" t="n">
        <v>1275602</v>
      </c>
      <c r="C1223" s="1" t="s">
        <v>36</v>
      </c>
      <c r="D1223" s="1" t="s">
        <v>3650</v>
      </c>
      <c r="E1223" s="16" t="n">
        <v>46294</v>
      </c>
      <c r="F1223" s="16" t="n">
        <v>46294</v>
      </c>
      <c r="G1223" s="1" t="s">
        <v>207</v>
      </c>
      <c r="H1223" s="1" t="n">
        <v>1775030</v>
      </c>
      <c r="I1223" s="1" t="n">
        <v>11</v>
      </c>
      <c r="J1223" s="1" t="s">
        <v>3644</v>
      </c>
      <c r="K1223" s="75" t="n">
        <v>1471.79</v>
      </c>
      <c r="L1223" s="1" t="s">
        <v>3645</v>
      </c>
    </row>
    <row r="1224" customFormat="false" ht="12.75" hidden="false" customHeight="true" outlineLevel="0" collapsed="false">
      <c r="A1224" s="1" t="n">
        <v>3</v>
      </c>
      <c r="B1224" s="1" t="n">
        <v>1462808</v>
      </c>
      <c r="C1224" s="1" t="s">
        <v>36</v>
      </c>
      <c r="D1224" s="1" t="s">
        <v>3651</v>
      </c>
      <c r="E1224" s="16" t="n">
        <v>46294</v>
      </c>
      <c r="F1224" s="16" t="n">
        <v>46293</v>
      </c>
      <c r="G1224" s="1" t="s">
        <v>90</v>
      </c>
      <c r="H1224" s="1" t="n">
        <v>1775041</v>
      </c>
      <c r="I1224" s="1" t="n">
        <v>11</v>
      </c>
      <c r="J1224" s="1" t="s">
        <v>3644</v>
      </c>
      <c r="K1224" s="75" t="n">
        <v>661.2</v>
      </c>
      <c r="L1224" s="1" t="s">
        <v>3645</v>
      </c>
    </row>
    <row r="1225" customFormat="false" ht="12.75" hidden="false" customHeight="true" outlineLevel="0" collapsed="false">
      <c r="A1225" s="1" t="n">
        <v>3</v>
      </c>
      <c r="B1225" s="1" t="n">
        <v>15437</v>
      </c>
      <c r="C1225" s="1" t="s">
        <v>36</v>
      </c>
      <c r="D1225" s="1" t="s">
        <v>3647</v>
      </c>
      <c r="E1225" s="16" t="n">
        <v>46294</v>
      </c>
      <c r="F1225" s="16" t="n">
        <v>46294</v>
      </c>
      <c r="G1225" s="1" t="s">
        <v>143</v>
      </c>
      <c r="H1225" s="1" t="n">
        <v>1774880</v>
      </c>
      <c r="I1225" s="1" t="n">
        <v>11</v>
      </c>
      <c r="J1225" s="1" t="s">
        <v>3644</v>
      </c>
      <c r="K1225" s="75" t="n">
        <v>190</v>
      </c>
      <c r="L1225" s="1" t="s">
        <v>3645</v>
      </c>
    </row>
    <row r="1226" customFormat="false" ht="12.75" hidden="false" customHeight="true" outlineLevel="0" collapsed="false">
      <c r="A1226" s="1" t="n">
        <v>3</v>
      </c>
      <c r="B1226" s="1" t="n">
        <v>16139</v>
      </c>
      <c r="C1226" s="1" t="s">
        <v>201</v>
      </c>
      <c r="D1226" s="1" t="s">
        <v>3665</v>
      </c>
      <c r="E1226" s="16" t="n">
        <v>46294</v>
      </c>
      <c r="F1226" s="16" t="n">
        <v>46294</v>
      </c>
      <c r="G1226" s="1" t="s">
        <v>179</v>
      </c>
      <c r="H1226" s="1" t="n">
        <v>1788905</v>
      </c>
      <c r="I1226" s="1" t="n">
        <v>11</v>
      </c>
      <c r="J1226" s="1" t="s">
        <v>3644</v>
      </c>
      <c r="K1226" s="75" t="n">
        <v>231.69</v>
      </c>
      <c r="L1226" s="1" t="s">
        <v>3645</v>
      </c>
    </row>
    <row r="1227" customFormat="false" ht="12.75" hidden="false" customHeight="true" outlineLevel="0" collapsed="false">
      <c r="A1227" s="1" t="n">
        <v>3</v>
      </c>
      <c r="B1227" s="1" t="n">
        <v>177136</v>
      </c>
      <c r="C1227" s="1" t="s">
        <v>36</v>
      </c>
      <c r="D1227" s="1" t="s">
        <v>3652</v>
      </c>
      <c r="E1227" s="16" t="n">
        <v>46294</v>
      </c>
      <c r="F1227" s="16" t="n">
        <v>46294</v>
      </c>
      <c r="G1227" s="1" t="s">
        <v>63</v>
      </c>
      <c r="H1227" s="1" t="n">
        <v>1775158</v>
      </c>
      <c r="I1227" s="1" t="n">
        <v>11</v>
      </c>
      <c r="J1227" s="1" t="s">
        <v>3644</v>
      </c>
      <c r="K1227" s="75" t="n">
        <v>2580.5</v>
      </c>
      <c r="L1227" s="1" t="s">
        <v>3645</v>
      </c>
    </row>
    <row r="1228" customFormat="false" ht="12.75" hidden="false" customHeight="true" outlineLevel="0" collapsed="false">
      <c r="A1228" s="1" t="n">
        <v>3</v>
      </c>
      <c r="B1228" s="1" t="n">
        <v>3033</v>
      </c>
      <c r="C1228" s="1" t="s">
        <v>36</v>
      </c>
      <c r="D1228" s="1" t="s">
        <v>3791</v>
      </c>
      <c r="E1228" s="16" t="n">
        <v>46294</v>
      </c>
      <c r="F1228" s="16" t="n">
        <v>46294</v>
      </c>
      <c r="G1228" s="1" t="s">
        <v>2741</v>
      </c>
      <c r="H1228" s="1" t="n">
        <v>1775283</v>
      </c>
      <c r="I1228" s="1" t="n">
        <v>11</v>
      </c>
      <c r="J1228" s="1" t="s">
        <v>3644</v>
      </c>
      <c r="K1228" s="75" t="n">
        <v>98</v>
      </c>
      <c r="L1228" s="1" t="s">
        <v>3645</v>
      </c>
    </row>
    <row r="1229" customFormat="false" ht="12.75" hidden="false" customHeight="true" outlineLevel="0" collapsed="false">
      <c r="A1229" s="1" t="n">
        <v>3</v>
      </c>
      <c r="B1229" s="1" t="n">
        <v>323508</v>
      </c>
      <c r="C1229" s="1" t="s">
        <v>36</v>
      </c>
      <c r="D1229" s="1" t="s">
        <v>3717</v>
      </c>
      <c r="E1229" s="16" t="n">
        <v>46294</v>
      </c>
      <c r="F1229" s="16" t="n">
        <v>46293</v>
      </c>
      <c r="G1229" s="1" t="s">
        <v>1045</v>
      </c>
      <c r="H1229" s="1" t="n">
        <v>1773542</v>
      </c>
      <c r="I1229" s="1" t="n">
        <v>11</v>
      </c>
      <c r="J1229" s="1" t="s">
        <v>3644</v>
      </c>
      <c r="K1229" s="75" t="n">
        <v>555.27</v>
      </c>
      <c r="L1229" s="1" t="s">
        <v>3645</v>
      </c>
    </row>
    <row r="1230" customFormat="false" ht="12.75" hidden="false" customHeight="true" outlineLevel="0" collapsed="false">
      <c r="A1230" s="1" t="n">
        <v>3</v>
      </c>
      <c r="B1230" s="1" t="n">
        <v>39934</v>
      </c>
      <c r="C1230" s="1" t="s">
        <v>3760</v>
      </c>
      <c r="D1230" s="1" t="s">
        <v>3761</v>
      </c>
      <c r="E1230" s="16" t="n">
        <v>46294</v>
      </c>
      <c r="F1230" s="16" t="n">
        <v>46294</v>
      </c>
      <c r="G1230" s="1" t="s">
        <v>1800</v>
      </c>
      <c r="H1230" s="1" t="n">
        <v>1775179</v>
      </c>
      <c r="I1230" s="1" t="n">
        <v>11</v>
      </c>
      <c r="J1230" s="1" t="s">
        <v>3644</v>
      </c>
      <c r="K1230" s="75" t="n">
        <v>1903.04</v>
      </c>
      <c r="L1230" s="1" t="s">
        <v>3645</v>
      </c>
    </row>
    <row r="1231" customFormat="false" ht="12.75" hidden="false" customHeight="true" outlineLevel="0" collapsed="false">
      <c r="A1231" s="1" t="n">
        <v>3</v>
      </c>
      <c r="B1231" s="1" t="n">
        <v>4683</v>
      </c>
      <c r="C1231" s="1" t="s">
        <v>36</v>
      </c>
      <c r="D1231" s="1" t="s">
        <v>3643</v>
      </c>
      <c r="E1231" s="16" t="n">
        <v>46294</v>
      </c>
      <c r="F1231" s="16" t="n">
        <v>46294</v>
      </c>
      <c r="G1231" s="1" t="s">
        <v>93</v>
      </c>
      <c r="H1231" s="1" t="n">
        <v>1773558</v>
      </c>
      <c r="I1231" s="1" t="n">
        <v>6</v>
      </c>
      <c r="J1231" s="1" t="s">
        <v>3644</v>
      </c>
      <c r="K1231" s="75" t="n">
        <v>148</v>
      </c>
      <c r="L1231" s="1" t="s">
        <v>3645</v>
      </c>
    </row>
    <row r="1232" customFormat="false" ht="12.75" hidden="false" customHeight="true" outlineLevel="0" collapsed="false">
      <c r="A1232" s="1" t="n">
        <v>3</v>
      </c>
      <c r="B1232" s="1" t="n">
        <v>4684</v>
      </c>
      <c r="C1232" s="1" t="s">
        <v>36</v>
      </c>
      <c r="D1232" s="1" t="s">
        <v>3643</v>
      </c>
      <c r="E1232" s="16" t="n">
        <v>46294</v>
      </c>
      <c r="F1232" s="16" t="n">
        <v>46294</v>
      </c>
      <c r="G1232" s="1" t="s">
        <v>93</v>
      </c>
      <c r="H1232" s="1" t="n">
        <v>1774842</v>
      </c>
      <c r="I1232" s="1" t="n">
        <v>6</v>
      </c>
      <c r="J1232" s="1" t="s">
        <v>3644</v>
      </c>
      <c r="K1232" s="75" t="n">
        <v>2083</v>
      </c>
      <c r="L1232" s="1" t="s">
        <v>3645</v>
      </c>
    </row>
    <row r="1233" customFormat="false" ht="12.75" hidden="false" customHeight="true" outlineLevel="0" collapsed="false">
      <c r="A1233" s="1" t="n">
        <v>3</v>
      </c>
      <c r="B1233" s="1" t="n">
        <v>4687</v>
      </c>
      <c r="C1233" s="1" t="s">
        <v>36</v>
      </c>
      <c r="D1233" s="1" t="s">
        <v>3643</v>
      </c>
      <c r="E1233" s="16" t="n">
        <v>46294</v>
      </c>
      <c r="F1233" s="16" t="n">
        <v>46294</v>
      </c>
      <c r="G1233" s="1" t="s">
        <v>93</v>
      </c>
      <c r="H1233" s="1" t="n">
        <v>1775262</v>
      </c>
      <c r="I1233" s="1" t="n">
        <v>6</v>
      </c>
      <c r="J1233" s="1" t="s">
        <v>3644</v>
      </c>
      <c r="K1233" s="75" t="n">
        <v>650</v>
      </c>
      <c r="L1233" s="1" t="s">
        <v>3645</v>
      </c>
    </row>
    <row r="1234" customFormat="false" ht="12.75" hidden="false" customHeight="true" outlineLevel="0" collapsed="false">
      <c r="A1234" s="1" t="n">
        <v>3</v>
      </c>
      <c r="B1234" s="1" t="n">
        <v>693</v>
      </c>
      <c r="C1234" s="1" t="s">
        <v>36</v>
      </c>
      <c r="D1234" s="1" t="s">
        <v>3686</v>
      </c>
      <c r="E1234" s="16" t="n">
        <v>46294</v>
      </c>
      <c r="F1234" s="16" t="n">
        <v>46293</v>
      </c>
      <c r="G1234" s="1" t="s">
        <v>131</v>
      </c>
      <c r="H1234" s="1" t="n">
        <v>1774770</v>
      </c>
      <c r="I1234" s="1" t="n">
        <v>11</v>
      </c>
      <c r="J1234" s="1" t="s">
        <v>3644</v>
      </c>
      <c r="K1234" s="75" t="n">
        <v>168</v>
      </c>
      <c r="L1234" s="1" t="s">
        <v>3645</v>
      </c>
    </row>
    <row r="1235" customFormat="false" ht="12.75" hidden="false" customHeight="true" outlineLevel="0" collapsed="false">
      <c r="A1235" s="1" t="n">
        <v>3</v>
      </c>
      <c r="B1235" s="1" t="n">
        <v>1310216</v>
      </c>
      <c r="C1235" s="1" t="s">
        <v>712</v>
      </c>
      <c r="D1235" s="1" t="s">
        <v>3646</v>
      </c>
      <c r="E1235" s="16" t="n">
        <v>46295</v>
      </c>
      <c r="F1235" s="16" t="n">
        <v>46293</v>
      </c>
      <c r="G1235" s="1" t="s">
        <v>139</v>
      </c>
      <c r="H1235" s="1" t="n">
        <v>1780150</v>
      </c>
      <c r="I1235" s="1" t="n">
        <v>11</v>
      </c>
      <c r="J1235" s="1" t="s">
        <v>3644</v>
      </c>
      <c r="K1235" s="75" t="n">
        <v>566.02</v>
      </c>
      <c r="L1235" s="1" t="s">
        <v>3645</v>
      </c>
    </row>
    <row r="1236" customFormat="false" ht="12.75" hidden="false" customHeight="true" outlineLevel="0" collapsed="false">
      <c r="A1236" s="1" t="n">
        <v>3</v>
      </c>
      <c r="B1236" s="1" t="n">
        <v>1462116</v>
      </c>
      <c r="C1236" s="1" t="s">
        <v>36</v>
      </c>
      <c r="D1236" s="1" t="s">
        <v>3651</v>
      </c>
      <c r="E1236" s="16" t="n">
        <v>46295</v>
      </c>
      <c r="F1236" s="16" t="n">
        <v>46293</v>
      </c>
      <c r="G1236" s="1" t="s">
        <v>90</v>
      </c>
      <c r="H1236" s="1" t="n">
        <v>1780578</v>
      </c>
      <c r="I1236" s="1" t="n">
        <v>11</v>
      </c>
      <c r="J1236" s="1" t="s">
        <v>3644</v>
      </c>
      <c r="K1236" s="75" t="n">
        <v>1339</v>
      </c>
      <c r="L1236" s="1" t="s">
        <v>3645</v>
      </c>
    </row>
    <row r="1237" customFormat="false" ht="12.75" hidden="false" customHeight="true" outlineLevel="0" collapsed="false">
      <c r="A1237" s="1" t="n">
        <v>3</v>
      </c>
      <c r="B1237" s="1" t="n">
        <v>1636220</v>
      </c>
      <c r="C1237" s="1" t="s">
        <v>36</v>
      </c>
      <c r="D1237" s="1" t="s">
        <v>3706</v>
      </c>
      <c r="E1237" s="16" t="n">
        <v>46295</v>
      </c>
      <c r="F1237" s="16" t="n">
        <v>46294</v>
      </c>
      <c r="G1237" s="1" t="s">
        <v>181</v>
      </c>
      <c r="H1237" s="1" t="n">
        <v>1780525</v>
      </c>
      <c r="I1237" s="1" t="n">
        <v>11</v>
      </c>
      <c r="J1237" s="1" t="s">
        <v>3644</v>
      </c>
      <c r="K1237" s="75" t="n">
        <v>4271.34</v>
      </c>
      <c r="L1237" s="1" t="s">
        <v>3645</v>
      </c>
    </row>
    <row r="1238" customFormat="false" ht="12.75" hidden="false" customHeight="true" outlineLevel="0" collapsed="false">
      <c r="A1238" s="1" t="n">
        <v>3</v>
      </c>
      <c r="B1238" s="1" t="n">
        <v>1636655</v>
      </c>
      <c r="C1238" s="1" t="s">
        <v>36</v>
      </c>
      <c r="D1238" s="1" t="s">
        <v>3706</v>
      </c>
      <c r="E1238" s="16" t="n">
        <v>46295</v>
      </c>
      <c r="F1238" s="16" t="n">
        <v>46295</v>
      </c>
      <c r="G1238" s="1" t="s">
        <v>181</v>
      </c>
      <c r="H1238" s="1" t="n">
        <v>1780514</v>
      </c>
      <c r="I1238" s="1" t="n">
        <v>11</v>
      </c>
      <c r="J1238" s="1" t="s">
        <v>3644</v>
      </c>
      <c r="K1238" s="75" t="n">
        <v>1010.26</v>
      </c>
      <c r="L1238" s="1" t="s">
        <v>3645</v>
      </c>
    </row>
    <row r="1239" customFormat="false" ht="12.75" hidden="false" customHeight="true" outlineLevel="0" collapsed="false">
      <c r="A1239" s="1" t="n">
        <v>3</v>
      </c>
      <c r="B1239" s="1" t="n">
        <v>177204</v>
      </c>
      <c r="C1239" s="1" t="s">
        <v>36</v>
      </c>
      <c r="D1239" s="1" t="s">
        <v>3652</v>
      </c>
      <c r="E1239" s="16" t="n">
        <v>46295</v>
      </c>
      <c r="F1239" s="16" t="n">
        <v>46295</v>
      </c>
      <c r="G1239" s="1" t="s">
        <v>63</v>
      </c>
      <c r="H1239" s="1" t="n">
        <v>1784216</v>
      </c>
      <c r="I1239" s="1" t="n">
        <v>11</v>
      </c>
      <c r="J1239" s="1" t="s">
        <v>3644</v>
      </c>
      <c r="K1239" s="75" t="n">
        <v>3461.75</v>
      </c>
      <c r="L1239" s="1" t="s">
        <v>3645</v>
      </c>
    </row>
    <row r="1240" customFormat="false" ht="12.75" hidden="false" customHeight="true" outlineLevel="0" collapsed="false">
      <c r="A1240" s="1" t="n">
        <v>3</v>
      </c>
      <c r="B1240" s="1" t="n">
        <v>1801845</v>
      </c>
      <c r="C1240" s="1" t="s">
        <v>3695</v>
      </c>
      <c r="D1240" s="1" t="s">
        <v>3696</v>
      </c>
      <c r="E1240" s="16" t="n">
        <v>46295</v>
      </c>
      <c r="F1240" s="16" t="n">
        <v>46286</v>
      </c>
      <c r="G1240" s="1" t="s">
        <v>591</v>
      </c>
      <c r="H1240" s="1" t="n">
        <v>1806496</v>
      </c>
      <c r="I1240" s="1" t="n">
        <v>11</v>
      </c>
      <c r="J1240" s="1" t="s">
        <v>3644</v>
      </c>
      <c r="K1240" s="75" t="n">
        <v>125.29</v>
      </c>
      <c r="L1240" s="1" t="s">
        <v>3645</v>
      </c>
    </row>
    <row r="1241" customFormat="false" ht="12.75" hidden="false" customHeight="true" outlineLevel="0" collapsed="false">
      <c r="A1241" s="1" t="n">
        <v>3</v>
      </c>
      <c r="B1241" s="1" t="n">
        <v>1973261</v>
      </c>
      <c r="C1241" s="1" t="s">
        <v>36</v>
      </c>
      <c r="D1241" s="1" t="s">
        <v>3720</v>
      </c>
      <c r="E1241" s="16" t="n">
        <v>46295</v>
      </c>
      <c r="F1241" s="16" t="n">
        <v>46294</v>
      </c>
      <c r="G1241" s="1" t="s">
        <v>529</v>
      </c>
      <c r="H1241" s="1" t="n">
        <v>1780335</v>
      </c>
      <c r="I1241" s="1" t="n">
        <v>11</v>
      </c>
      <c r="J1241" s="1" t="s">
        <v>3644</v>
      </c>
      <c r="K1241" s="75" t="n">
        <v>1236.91</v>
      </c>
      <c r="L1241" s="1" t="s">
        <v>3645</v>
      </c>
    </row>
    <row r="1242" customFormat="false" ht="12.75" hidden="false" customHeight="true" outlineLevel="0" collapsed="false">
      <c r="A1242" s="1" t="n">
        <v>3</v>
      </c>
      <c r="B1242" s="1" t="n">
        <v>2068001</v>
      </c>
      <c r="C1242" s="1" t="s">
        <v>469</v>
      </c>
      <c r="D1242" s="1" t="s">
        <v>3646</v>
      </c>
      <c r="E1242" s="16" t="n">
        <v>46295</v>
      </c>
      <c r="F1242" s="16" t="n">
        <v>46293</v>
      </c>
      <c r="G1242" s="1" t="s">
        <v>139</v>
      </c>
      <c r="H1242" s="1" t="n">
        <v>1780264</v>
      </c>
      <c r="I1242" s="1" t="n">
        <v>11</v>
      </c>
      <c r="J1242" s="1" t="s">
        <v>3644</v>
      </c>
      <c r="K1242" s="75" t="n">
        <v>142.15</v>
      </c>
      <c r="L1242" s="1" t="s">
        <v>3645</v>
      </c>
    </row>
    <row r="1243" customFormat="false" ht="12.75" hidden="false" customHeight="true" outlineLevel="0" collapsed="false">
      <c r="A1243" s="1" t="n">
        <v>3</v>
      </c>
      <c r="B1243" s="1" t="n">
        <v>261370</v>
      </c>
      <c r="C1243" s="1" t="s">
        <v>36</v>
      </c>
      <c r="D1243" s="1" t="s">
        <v>3657</v>
      </c>
      <c r="E1243" s="16" t="n">
        <v>46295</v>
      </c>
      <c r="F1243" s="16" t="n">
        <v>46294</v>
      </c>
      <c r="G1243" s="1" t="s">
        <v>175</v>
      </c>
      <c r="H1243" s="1" t="n">
        <v>1780284</v>
      </c>
      <c r="I1243" s="1" t="n">
        <v>11</v>
      </c>
      <c r="J1243" s="1" t="s">
        <v>3644</v>
      </c>
      <c r="K1243" s="75" t="n">
        <v>910.49</v>
      </c>
      <c r="L1243" s="1" t="s">
        <v>3645</v>
      </c>
    </row>
    <row r="1244" customFormat="false" ht="12.75" hidden="false" customHeight="true" outlineLevel="0" collapsed="false">
      <c r="A1244" s="1" t="n">
        <v>3</v>
      </c>
      <c r="B1244" s="1" t="n">
        <v>261371</v>
      </c>
      <c r="C1244" s="1" t="s">
        <v>36</v>
      </c>
      <c r="D1244" s="1" t="s">
        <v>3657</v>
      </c>
      <c r="E1244" s="16" t="n">
        <v>46295</v>
      </c>
      <c r="F1244" s="16" t="n">
        <v>46294</v>
      </c>
      <c r="G1244" s="1" t="s">
        <v>175</v>
      </c>
      <c r="H1244" s="1" t="n">
        <v>1780269</v>
      </c>
      <c r="I1244" s="1" t="n">
        <v>11</v>
      </c>
      <c r="J1244" s="1" t="s">
        <v>3644</v>
      </c>
      <c r="K1244" s="75" t="n">
        <v>460.52</v>
      </c>
      <c r="L1244" s="1" t="s">
        <v>3645</v>
      </c>
    </row>
    <row r="1245" customFormat="false" ht="12.75" hidden="false" customHeight="true" outlineLevel="0" collapsed="false">
      <c r="A1245" s="1" t="n">
        <v>3</v>
      </c>
      <c r="B1245" s="1" t="n">
        <v>2692</v>
      </c>
      <c r="C1245" s="1" t="s">
        <v>36</v>
      </c>
      <c r="D1245" s="1" t="s">
        <v>3797</v>
      </c>
      <c r="E1245" s="16" t="n">
        <v>46295</v>
      </c>
      <c r="F1245" s="16" t="n">
        <v>46288</v>
      </c>
      <c r="G1245" s="1" t="s">
        <v>3798</v>
      </c>
      <c r="H1245" s="1" t="n">
        <v>1806563</v>
      </c>
      <c r="I1245" s="1" t="n">
        <v>11</v>
      </c>
      <c r="J1245" s="1" t="s">
        <v>3644</v>
      </c>
      <c r="K1245" s="75" t="n">
        <v>304.54</v>
      </c>
      <c r="L1245" s="1" t="s">
        <v>3645</v>
      </c>
    </row>
    <row r="1246" customFormat="false" ht="12.75" hidden="false" customHeight="true" outlineLevel="0" collapsed="false">
      <c r="A1246" s="1" t="n">
        <v>3</v>
      </c>
      <c r="B1246" s="1" t="n">
        <v>346</v>
      </c>
      <c r="C1246" s="1" t="s">
        <v>36</v>
      </c>
      <c r="D1246" s="1" t="s">
        <v>3763</v>
      </c>
      <c r="E1246" s="16" t="n">
        <v>46295</v>
      </c>
      <c r="F1246" s="16" t="n">
        <v>46293</v>
      </c>
      <c r="G1246" s="1" t="s">
        <v>1622</v>
      </c>
      <c r="H1246" s="1" t="n">
        <v>1780394</v>
      </c>
      <c r="I1246" s="1" t="n">
        <v>11</v>
      </c>
      <c r="J1246" s="1" t="s">
        <v>3644</v>
      </c>
      <c r="K1246" s="75" t="n">
        <v>144</v>
      </c>
      <c r="L1246" s="1" t="s">
        <v>3645</v>
      </c>
    </row>
    <row r="1247" customFormat="false" ht="12.75" hidden="false" customHeight="true" outlineLevel="0" collapsed="false">
      <c r="A1247" s="1" t="n">
        <v>3</v>
      </c>
      <c r="B1247" s="1" t="n">
        <v>3975</v>
      </c>
      <c r="C1247" s="1" t="s">
        <v>36</v>
      </c>
      <c r="D1247" s="1" t="s">
        <v>3778</v>
      </c>
      <c r="E1247" s="16" t="n">
        <v>46295</v>
      </c>
      <c r="F1247" s="16" t="n">
        <v>46295</v>
      </c>
      <c r="G1247" s="1" t="s">
        <v>2217</v>
      </c>
      <c r="H1247" s="1" t="n">
        <v>1788902</v>
      </c>
      <c r="I1247" s="1" t="n">
        <v>11</v>
      </c>
      <c r="J1247" s="1" t="s">
        <v>3644</v>
      </c>
      <c r="K1247" s="75" t="n">
        <v>381.48</v>
      </c>
      <c r="L1247" s="1" t="s">
        <v>3645</v>
      </c>
    </row>
    <row r="1248" customFormat="false" ht="12.75" hidden="false" customHeight="true" outlineLevel="0" collapsed="false">
      <c r="A1248" s="1" t="n">
        <v>3</v>
      </c>
      <c r="B1248" s="1" t="n">
        <v>4693</v>
      </c>
      <c r="C1248" s="1" t="s">
        <v>36</v>
      </c>
      <c r="D1248" s="1" t="s">
        <v>3643</v>
      </c>
      <c r="E1248" s="16" t="n">
        <v>46295</v>
      </c>
      <c r="F1248" s="16" t="n">
        <v>46295</v>
      </c>
      <c r="G1248" s="1" t="s">
        <v>93</v>
      </c>
      <c r="H1248" s="1" t="n">
        <v>1780111</v>
      </c>
      <c r="I1248" s="1" t="n">
        <v>6</v>
      </c>
      <c r="J1248" s="1" t="s">
        <v>3644</v>
      </c>
      <c r="K1248" s="75" t="n">
        <v>250</v>
      </c>
      <c r="L1248" s="1" t="s">
        <v>3645</v>
      </c>
    </row>
    <row r="1249" customFormat="false" ht="12.75" hidden="false" customHeight="true" outlineLevel="0" collapsed="false">
      <c r="A1249" s="1" t="n">
        <v>3</v>
      </c>
      <c r="B1249" s="1" t="n">
        <v>4694</v>
      </c>
      <c r="C1249" s="1" t="s">
        <v>36</v>
      </c>
      <c r="D1249" s="1" t="s">
        <v>3643</v>
      </c>
      <c r="E1249" s="16" t="n">
        <v>46295</v>
      </c>
      <c r="F1249" s="16" t="n">
        <v>46295</v>
      </c>
      <c r="G1249" s="1" t="s">
        <v>93</v>
      </c>
      <c r="H1249" s="1" t="n">
        <v>1780124</v>
      </c>
      <c r="I1249" s="1" t="n">
        <v>6</v>
      </c>
      <c r="J1249" s="1" t="s">
        <v>3644</v>
      </c>
      <c r="K1249" s="75" t="n">
        <v>189</v>
      </c>
      <c r="L1249" s="1" t="s">
        <v>3645</v>
      </c>
    </row>
    <row r="1250" customFormat="false" ht="12.75" hidden="false" customHeight="true" outlineLevel="0" collapsed="false">
      <c r="A1250" s="1" t="n">
        <v>3</v>
      </c>
      <c r="B1250" s="1" t="n">
        <v>4695</v>
      </c>
      <c r="C1250" s="1" t="s">
        <v>36</v>
      </c>
      <c r="D1250" s="1" t="s">
        <v>3643</v>
      </c>
      <c r="E1250" s="16" t="n">
        <v>46295</v>
      </c>
      <c r="F1250" s="16" t="n">
        <v>46295</v>
      </c>
      <c r="G1250" s="1" t="s">
        <v>93</v>
      </c>
      <c r="H1250" s="1" t="n">
        <v>1780138</v>
      </c>
      <c r="I1250" s="1" t="n">
        <v>6</v>
      </c>
      <c r="J1250" s="1" t="s">
        <v>3644</v>
      </c>
      <c r="K1250" s="75" t="n">
        <v>240</v>
      </c>
      <c r="L1250" s="1" t="s">
        <v>3645</v>
      </c>
    </row>
    <row r="1251" customFormat="false" ht="12.75" hidden="false" customHeight="true" outlineLevel="0" collapsed="false">
      <c r="A1251" s="1" t="n">
        <v>3</v>
      </c>
      <c r="B1251" s="1" t="n">
        <v>47628</v>
      </c>
      <c r="C1251" s="1" t="s">
        <v>3770</v>
      </c>
      <c r="D1251" s="1" t="s">
        <v>3771</v>
      </c>
      <c r="E1251" s="16" t="n">
        <v>46295</v>
      </c>
      <c r="F1251" s="16" t="n">
        <v>46294</v>
      </c>
      <c r="G1251" s="1" t="s">
        <v>205</v>
      </c>
      <c r="H1251" s="1" t="n">
        <v>1788927</v>
      </c>
      <c r="I1251" s="1" t="n">
        <v>39</v>
      </c>
      <c r="J1251" s="1" t="s">
        <v>3644</v>
      </c>
      <c r="K1251" s="75" t="n">
        <v>533.93</v>
      </c>
      <c r="L1251" s="1" t="s">
        <v>3667</v>
      </c>
    </row>
    <row r="1252" customFormat="false" ht="12.75" hidden="false" customHeight="true" outlineLevel="0" collapsed="false">
      <c r="A1252" s="1" t="n">
        <v>3</v>
      </c>
      <c r="B1252" s="1" t="n">
        <v>4801</v>
      </c>
      <c r="C1252" s="1" t="s">
        <v>339</v>
      </c>
      <c r="D1252" s="1" t="s">
        <v>3711</v>
      </c>
      <c r="E1252" s="16" t="n">
        <v>46295</v>
      </c>
      <c r="F1252" s="16" t="n">
        <v>46295</v>
      </c>
      <c r="G1252" s="1" t="s">
        <v>336</v>
      </c>
      <c r="H1252" s="1" t="n">
        <v>1784393</v>
      </c>
      <c r="I1252" s="1" t="n">
        <v>11</v>
      </c>
      <c r="J1252" s="1" t="s">
        <v>3644</v>
      </c>
      <c r="K1252" s="75" t="n">
        <v>2626</v>
      </c>
      <c r="L1252" s="1" t="s">
        <v>3645</v>
      </c>
    </row>
    <row r="1253" customFormat="false" ht="12.75" hidden="false" customHeight="true" outlineLevel="0" collapsed="false">
      <c r="A1253" s="1" t="n">
        <v>3</v>
      </c>
      <c r="B1253" s="1" t="n">
        <v>5351</v>
      </c>
      <c r="C1253" s="1" t="s">
        <v>339</v>
      </c>
      <c r="D1253" s="1" t="s">
        <v>3683</v>
      </c>
      <c r="E1253" s="16" t="n">
        <v>46295</v>
      </c>
      <c r="F1253" s="16" t="n">
        <v>46294</v>
      </c>
      <c r="G1253" s="1" t="s">
        <v>384</v>
      </c>
      <c r="H1253" s="1" t="n">
        <v>1793180</v>
      </c>
      <c r="I1253" s="1" t="n">
        <v>11</v>
      </c>
      <c r="J1253" s="1" t="s">
        <v>3644</v>
      </c>
      <c r="K1253" s="75" t="n">
        <v>522.84</v>
      </c>
      <c r="L1253" s="1" t="s">
        <v>3645</v>
      </c>
    </row>
    <row r="1254" customFormat="false" ht="12.75" hidden="false" customHeight="true" outlineLevel="0" collapsed="false">
      <c r="A1254" s="1" t="n">
        <v>3</v>
      </c>
      <c r="B1254" s="1" t="n">
        <v>575726</v>
      </c>
      <c r="C1254" s="1" t="s">
        <v>3427</v>
      </c>
      <c r="D1254" s="1" t="s">
        <v>3687</v>
      </c>
      <c r="E1254" s="16" t="n">
        <v>46295</v>
      </c>
      <c r="F1254" s="16" t="n">
        <v>46294</v>
      </c>
      <c r="G1254" s="1" t="s">
        <v>297</v>
      </c>
      <c r="H1254" s="1" t="n">
        <v>1805252</v>
      </c>
      <c r="I1254" s="1" t="n">
        <v>11</v>
      </c>
      <c r="J1254" s="1" t="s">
        <v>3644</v>
      </c>
      <c r="K1254" s="75" t="n">
        <v>5081.42</v>
      </c>
      <c r="L1254" s="1" t="s">
        <v>3645</v>
      </c>
    </row>
    <row r="1255" customFormat="false" ht="12.75" hidden="false" customHeight="true" outlineLevel="0" collapsed="false">
      <c r="A1255" s="1" t="n">
        <v>3</v>
      </c>
      <c r="B1255" s="1" t="n">
        <v>7425</v>
      </c>
      <c r="C1255" s="1" t="s">
        <v>36</v>
      </c>
      <c r="D1255" s="1" t="s">
        <v>3688</v>
      </c>
      <c r="E1255" s="16" t="n">
        <v>46295</v>
      </c>
      <c r="F1255" s="16" t="n">
        <v>46295</v>
      </c>
      <c r="G1255" s="1" t="s">
        <v>518</v>
      </c>
      <c r="H1255" s="1" t="n">
        <v>1784346</v>
      </c>
      <c r="I1255" s="1" t="n">
        <v>11</v>
      </c>
      <c r="J1255" s="1" t="s">
        <v>3644</v>
      </c>
      <c r="K1255" s="75" t="n">
        <v>341</v>
      </c>
      <c r="L1255" s="1" t="s">
        <v>3645</v>
      </c>
    </row>
    <row r="1256" customFormat="false" ht="12.75" hidden="false" customHeight="true" outlineLevel="0" collapsed="false">
      <c r="A1256" s="1" t="n">
        <v>3</v>
      </c>
      <c r="B1256" s="1" t="n">
        <v>899</v>
      </c>
      <c r="C1256" s="1" t="s">
        <v>36</v>
      </c>
      <c r="D1256" s="1" t="s">
        <v>3776</v>
      </c>
      <c r="E1256" s="16" t="n">
        <v>46295</v>
      </c>
      <c r="F1256" s="16" t="n">
        <v>46295</v>
      </c>
      <c r="G1256" s="1" t="s">
        <v>325</v>
      </c>
      <c r="H1256" s="1" t="n">
        <v>1788884</v>
      </c>
      <c r="I1256" s="1" t="n">
        <v>11</v>
      </c>
      <c r="J1256" s="1" t="s">
        <v>3644</v>
      </c>
      <c r="K1256" s="75" t="n">
        <v>507</v>
      </c>
      <c r="L1256" s="1" t="s">
        <v>3645</v>
      </c>
    </row>
    <row r="1257" customFormat="false" ht="12.75" hidden="false" customHeight="true" outlineLevel="0" collapsed="false">
      <c r="A1257" s="1" t="n">
        <v>3</v>
      </c>
      <c r="B1257" s="1" t="n">
        <v>9093</v>
      </c>
      <c r="C1257" s="1" t="s">
        <v>36</v>
      </c>
      <c r="D1257" s="1" t="s">
        <v>3704</v>
      </c>
      <c r="E1257" s="16" t="n">
        <v>46295</v>
      </c>
      <c r="F1257" s="16" t="n">
        <v>46295</v>
      </c>
      <c r="G1257" s="1" t="s">
        <v>190</v>
      </c>
      <c r="H1257" s="1" t="n">
        <v>1780453</v>
      </c>
      <c r="I1257" s="1" t="n">
        <v>11</v>
      </c>
      <c r="J1257" s="1" t="s">
        <v>3644</v>
      </c>
      <c r="K1257" s="75" t="n">
        <v>299.02</v>
      </c>
      <c r="L1257" s="1" t="s">
        <v>3645</v>
      </c>
    </row>
    <row r="1258" customFormat="false" ht="12.75" hidden="false" customHeight="true" outlineLevel="0" collapsed="false">
      <c r="A1258" s="1" t="n">
        <v>3</v>
      </c>
      <c r="B1258" s="1" t="n">
        <v>1044546</v>
      </c>
      <c r="C1258" s="1" t="s">
        <v>36</v>
      </c>
      <c r="D1258" s="1" t="s">
        <v>3663</v>
      </c>
      <c r="E1258" s="16" t="n">
        <v>46296</v>
      </c>
      <c r="F1258" s="16" t="n">
        <v>46295</v>
      </c>
      <c r="G1258" s="1" t="s">
        <v>314</v>
      </c>
      <c r="H1258" s="1" t="n">
        <v>1783397</v>
      </c>
      <c r="I1258" s="1" t="n">
        <v>11</v>
      </c>
      <c r="J1258" s="1" t="s">
        <v>3644</v>
      </c>
      <c r="K1258" s="75" t="n">
        <v>507.74</v>
      </c>
      <c r="L1258" s="1" t="s">
        <v>3645</v>
      </c>
    </row>
    <row r="1259" customFormat="false" ht="12.75" hidden="false" customHeight="true" outlineLevel="0" collapsed="false">
      <c r="A1259" s="1" t="n">
        <v>3</v>
      </c>
      <c r="B1259" s="1" t="n">
        <v>4698</v>
      </c>
      <c r="C1259" s="1" t="s">
        <v>36</v>
      </c>
      <c r="D1259" s="1" t="s">
        <v>3643</v>
      </c>
      <c r="E1259" s="16" t="n">
        <v>46296</v>
      </c>
      <c r="F1259" s="16" t="n">
        <v>46296</v>
      </c>
      <c r="G1259" s="1" t="s">
        <v>93</v>
      </c>
      <c r="H1259" s="1" t="n">
        <v>1785318</v>
      </c>
      <c r="I1259" s="1" t="n">
        <v>6</v>
      </c>
      <c r="J1259" s="1" t="s">
        <v>3644</v>
      </c>
      <c r="K1259" s="75" t="n">
        <v>173</v>
      </c>
      <c r="L1259" s="1" t="s">
        <v>3645</v>
      </c>
    </row>
    <row r="1260" customFormat="false" ht="12.75" hidden="false" customHeight="true" outlineLevel="0" collapsed="false">
      <c r="A1260" s="1" t="n">
        <v>3</v>
      </c>
      <c r="B1260" s="1" t="n">
        <v>4699</v>
      </c>
      <c r="C1260" s="1" t="s">
        <v>36</v>
      </c>
      <c r="D1260" s="1" t="s">
        <v>3643</v>
      </c>
      <c r="E1260" s="16" t="n">
        <v>46296</v>
      </c>
      <c r="F1260" s="16" t="n">
        <v>46296</v>
      </c>
      <c r="G1260" s="1" t="s">
        <v>93</v>
      </c>
      <c r="H1260" s="1" t="n">
        <v>1785404</v>
      </c>
      <c r="I1260" s="1" t="n">
        <v>6</v>
      </c>
      <c r="J1260" s="1" t="s">
        <v>3644</v>
      </c>
      <c r="K1260" s="75" t="n">
        <v>250</v>
      </c>
      <c r="L1260" s="1" t="s">
        <v>3645</v>
      </c>
    </row>
    <row r="1261" customFormat="false" ht="12.75" hidden="false" customHeight="true" outlineLevel="0" collapsed="false">
      <c r="A1261" s="1" t="n">
        <v>3</v>
      </c>
      <c r="B1261" s="1" t="n">
        <v>56986</v>
      </c>
      <c r="C1261" s="1" t="s">
        <v>201</v>
      </c>
      <c r="D1261" s="1" t="s">
        <v>3710</v>
      </c>
      <c r="E1261" s="16" t="n">
        <v>46296</v>
      </c>
      <c r="F1261" s="16" t="n">
        <v>46295</v>
      </c>
      <c r="G1261" s="1" t="s">
        <v>921</v>
      </c>
      <c r="H1261" s="1" t="n">
        <v>1784352</v>
      </c>
      <c r="I1261" s="1" t="n">
        <v>11</v>
      </c>
      <c r="J1261" s="1" t="s">
        <v>3644</v>
      </c>
      <c r="K1261" s="75" t="n">
        <v>534.24</v>
      </c>
      <c r="L1261" s="1" t="s">
        <v>3645</v>
      </c>
    </row>
    <row r="1262" customFormat="false" ht="12.75" hidden="false" customHeight="true" outlineLevel="0" collapsed="false">
      <c r="A1262" s="1" t="n">
        <v>3</v>
      </c>
      <c r="B1262" s="1" t="n">
        <v>15458</v>
      </c>
      <c r="C1262" s="1" t="s">
        <v>36</v>
      </c>
      <c r="D1262" s="1" t="s">
        <v>3647</v>
      </c>
      <c r="E1262" s="16" t="n">
        <v>46297</v>
      </c>
      <c r="F1262" s="16" t="n">
        <v>46297</v>
      </c>
      <c r="G1262" s="1" t="s">
        <v>143</v>
      </c>
      <c r="H1262" s="1" t="n">
        <v>1790836</v>
      </c>
      <c r="I1262" s="1" t="n">
        <v>11</v>
      </c>
      <c r="J1262" s="1" t="s">
        <v>3644</v>
      </c>
      <c r="K1262" s="75" t="n">
        <v>710</v>
      </c>
      <c r="L1262" s="1" t="s">
        <v>3645</v>
      </c>
    </row>
    <row r="1263" customFormat="false" ht="12.75" hidden="false" customHeight="true" outlineLevel="0" collapsed="false">
      <c r="A1263" s="1" t="n">
        <v>3</v>
      </c>
      <c r="B1263" s="1" t="n">
        <v>459</v>
      </c>
      <c r="C1263" s="1" t="s">
        <v>36</v>
      </c>
      <c r="D1263" s="1" t="s">
        <v>3670</v>
      </c>
      <c r="E1263" s="16" t="n">
        <v>46297</v>
      </c>
      <c r="F1263" s="16" t="n">
        <v>46297</v>
      </c>
      <c r="G1263" s="1" t="s">
        <v>260</v>
      </c>
      <c r="H1263" s="1" t="n">
        <v>1793266</v>
      </c>
      <c r="I1263" s="1" t="n">
        <v>1</v>
      </c>
      <c r="J1263" s="1" t="s">
        <v>3644</v>
      </c>
      <c r="K1263" s="75" t="n">
        <v>694</v>
      </c>
      <c r="L1263" s="1" t="s">
        <v>3645</v>
      </c>
    </row>
    <row r="1264" customFormat="false" ht="12.75" hidden="false" customHeight="true" outlineLevel="0" collapsed="false">
      <c r="A1264" s="1" t="n">
        <v>3</v>
      </c>
      <c r="B1264" s="1" t="n">
        <v>4700</v>
      </c>
      <c r="C1264" s="1" t="s">
        <v>36</v>
      </c>
      <c r="D1264" s="1" t="s">
        <v>3643</v>
      </c>
      <c r="E1264" s="16" t="n">
        <v>46297</v>
      </c>
      <c r="F1264" s="16" t="n">
        <v>46297</v>
      </c>
      <c r="G1264" s="1" t="s">
        <v>93</v>
      </c>
      <c r="H1264" s="1" t="n">
        <v>1788916</v>
      </c>
      <c r="I1264" s="1" t="n">
        <v>6</v>
      </c>
      <c r="J1264" s="1" t="s">
        <v>3644</v>
      </c>
      <c r="K1264" s="75" t="n">
        <v>285</v>
      </c>
      <c r="L1264" s="1" t="s">
        <v>3645</v>
      </c>
    </row>
    <row r="1265" customFormat="false" ht="12.75" hidden="false" customHeight="true" outlineLevel="0" collapsed="false">
      <c r="A1265" s="1" t="n">
        <v>3</v>
      </c>
      <c r="B1265" s="1" t="n">
        <v>4701</v>
      </c>
      <c r="C1265" s="1" t="s">
        <v>36</v>
      </c>
      <c r="D1265" s="1" t="s">
        <v>3643</v>
      </c>
      <c r="E1265" s="16" t="n">
        <v>46297</v>
      </c>
      <c r="F1265" s="16" t="n">
        <v>46297</v>
      </c>
      <c r="G1265" s="1" t="s">
        <v>93</v>
      </c>
      <c r="H1265" s="1" t="n">
        <v>1788981</v>
      </c>
      <c r="I1265" s="1" t="n">
        <v>6</v>
      </c>
      <c r="J1265" s="1" t="s">
        <v>3644</v>
      </c>
      <c r="K1265" s="75" t="n">
        <v>140</v>
      </c>
      <c r="L1265" s="1" t="s">
        <v>3645</v>
      </c>
    </row>
    <row r="1266" customFormat="false" ht="12.75" hidden="false" customHeight="true" outlineLevel="0" collapsed="false">
      <c r="A1266" s="1" t="n">
        <v>3</v>
      </c>
      <c r="B1266" s="1" t="n">
        <v>4702</v>
      </c>
      <c r="C1266" s="1" t="s">
        <v>36</v>
      </c>
      <c r="D1266" s="1" t="s">
        <v>3643</v>
      </c>
      <c r="E1266" s="16" t="n">
        <v>46297</v>
      </c>
      <c r="F1266" s="16" t="n">
        <v>46297</v>
      </c>
      <c r="G1266" s="1" t="s">
        <v>93</v>
      </c>
      <c r="H1266" s="1" t="n">
        <v>1790794</v>
      </c>
      <c r="I1266" s="1" t="n">
        <v>6</v>
      </c>
      <c r="J1266" s="1" t="s">
        <v>3644</v>
      </c>
      <c r="K1266" s="75" t="n">
        <v>125</v>
      </c>
      <c r="L1266" s="1" t="s">
        <v>3645</v>
      </c>
    </row>
    <row r="1267" customFormat="false" ht="12.75" hidden="false" customHeight="true" outlineLevel="0" collapsed="false">
      <c r="A1267" s="1" t="n">
        <v>3</v>
      </c>
      <c r="B1267" s="1" t="n">
        <v>4703</v>
      </c>
      <c r="C1267" s="1" t="s">
        <v>36</v>
      </c>
      <c r="D1267" s="1" t="s">
        <v>3643</v>
      </c>
      <c r="E1267" s="16" t="n">
        <v>46297</v>
      </c>
      <c r="F1267" s="16" t="n">
        <v>46297</v>
      </c>
      <c r="G1267" s="1" t="s">
        <v>93</v>
      </c>
      <c r="H1267" s="1" t="n">
        <v>1790831</v>
      </c>
      <c r="I1267" s="1" t="n">
        <v>6</v>
      </c>
      <c r="J1267" s="1" t="s">
        <v>3644</v>
      </c>
      <c r="K1267" s="75" t="n">
        <v>1786</v>
      </c>
      <c r="L1267" s="1" t="s">
        <v>3645</v>
      </c>
    </row>
    <row r="1268" customFormat="false" ht="12.75" hidden="false" customHeight="true" outlineLevel="0" collapsed="false">
      <c r="A1268" s="1" t="n">
        <v>3</v>
      </c>
      <c r="B1268" s="1" t="n">
        <v>1018</v>
      </c>
      <c r="C1268" s="1" t="s">
        <v>36</v>
      </c>
      <c r="D1268" s="1" t="s">
        <v>3649</v>
      </c>
      <c r="E1268" s="16" t="n">
        <v>46298</v>
      </c>
      <c r="F1268" s="16" t="n">
        <v>46298</v>
      </c>
      <c r="G1268" s="1" t="s">
        <v>130</v>
      </c>
      <c r="H1268" s="1" t="n">
        <v>1805685</v>
      </c>
      <c r="I1268" s="1" t="n">
        <v>1</v>
      </c>
      <c r="J1268" s="1" t="s">
        <v>3644</v>
      </c>
      <c r="K1268" s="75" t="n">
        <v>180</v>
      </c>
      <c r="L1268" s="1" t="s">
        <v>3645</v>
      </c>
    </row>
    <row r="1269" customFormat="false" ht="12.75" hidden="false" customHeight="true" outlineLevel="0" collapsed="false">
      <c r="A1269" s="1" t="n">
        <v>3</v>
      </c>
      <c r="B1269" s="1" t="n">
        <v>1340</v>
      </c>
      <c r="C1269" s="1" t="s">
        <v>3799</v>
      </c>
      <c r="D1269" s="1" t="s">
        <v>3800</v>
      </c>
      <c r="E1269" s="16" t="n">
        <v>46298</v>
      </c>
      <c r="F1269" s="16" t="n">
        <v>46296</v>
      </c>
      <c r="G1269" s="1" t="s">
        <v>3391</v>
      </c>
      <c r="H1269" s="1" t="n">
        <v>1794077</v>
      </c>
      <c r="I1269" s="1" t="n">
        <v>11</v>
      </c>
      <c r="J1269" s="1" t="s">
        <v>3644</v>
      </c>
      <c r="K1269" s="75" t="n">
        <v>2326</v>
      </c>
      <c r="L1269" s="1" t="s">
        <v>3645</v>
      </c>
    </row>
    <row r="1270" customFormat="false" ht="12.75" hidden="false" customHeight="true" outlineLevel="0" collapsed="false">
      <c r="A1270" s="1" t="n">
        <v>3</v>
      </c>
      <c r="B1270" s="1" t="n">
        <v>1493</v>
      </c>
      <c r="C1270" s="1" t="s">
        <v>36</v>
      </c>
      <c r="D1270" s="1" t="s">
        <v>3700</v>
      </c>
      <c r="E1270" s="16" t="n">
        <v>46298</v>
      </c>
      <c r="F1270" s="16" t="n">
        <v>46297</v>
      </c>
      <c r="G1270" s="1" t="s">
        <v>316</v>
      </c>
      <c r="H1270" s="1" t="n">
        <v>1793380</v>
      </c>
      <c r="I1270" s="1" t="n">
        <v>11</v>
      </c>
      <c r="J1270" s="1" t="s">
        <v>3644</v>
      </c>
      <c r="K1270" s="75" t="n">
        <v>765.2</v>
      </c>
      <c r="L1270" s="1" t="s">
        <v>3645</v>
      </c>
    </row>
    <row r="1271" customFormat="false" ht="12.75" hidden="false" customHeight="true" outlineLevel="0" collapsed="false">
      <c r="A1271" s="1" t="n">
        <v>3</v>
      </c>
      <c r="B1271" s="1" t="n">
        <v>1741464</v>
      </c>
      <c r="C1271" s="1" t="s">
        <v>36</v>
      </c>
      <c r="D1271" s="1" t="s">
        <v>3668</v>
      </c>
      <c r="E1271" s="16" t="n">
        <v>46298</v>
      </c>
      <c r="F1271" s="16" t="n">
        <v>46295</v>
      </c>
      <c r="G1271" s="1" t="s">
        <v>65</v>
      </c>
      <c r="H1271" s="1" t="n">
        <v>1793538</v>
      </c>
      <c r="I1271" s="1" t="n">
        <v>11</v>
      </c>
      <c r="J1271" s="1" t="s">
        <v>3644</v>
      </c>
      <c r="K1271" s="75" t="n">
        <v>1823.28</v>
      </c>
      <c r="L1271" s="1" t="s">
        <v>3645</v>
      </c>
    </row>
    <row r="1272" customFormat="false" ht="12.75" hidden="false" customHeight="true" outlineLevel="0" collapsed="false">
      <c r="A1272" s="1" t="n">
        <v>3</v>
      </c>
      <c r="B1272" s="1" t="n">
        <v>177331</v>
      </c>
      <c r="C1272" s="1" t="s">
        <v>36</v>
      </c>
      <c r="D1272" s="1" t="s">
        <v>3652</v>
      </c>
      <c r="E1272" s="16" t="n">
        <v>46298</v>
      </c>
      <c r="F1272" s="16" t="n">
        <v>46297</v>
      </c>
      <c r="G1272" s="1" t="s">
        <v>63</v>
      </c>
      <c r="H1272" s="1" t="n">
        <v>1793688</v>
      </c>
      <c r="I1272" s="1" t="n">
        <v>11</v>
      </c>
      <c r="J1272" s="1" t="s">
        <v>3644</v>
      </c>
      <c r="K1272" s="75" t="n">
        <v>4803.5</v>
      </c>
      <c r="L1272" s="1" t="s">
        <v>3645</v>
      </c>
    </row>
    <row r="1273" customFormat="false" ht="12.75" hidden="false" customHeight="true" outlineLevel="0" collapsed="false">
      <c r="A1273" s="1" t="n">
        <v>3</v>
      </c>
      <c r="B1273" s="1" t="n">
        <v>20930</v>
      </c>
      <c r="C1273" s="1" t="s">
        <v>412</v>
      </c>
      <c r="D1273" s="1" t="s">
        <v>3712</v>
      </c>
      <c r="E1273" s="16" t="n">
        <v>46298</v>
      </c>
      <c r="F1273" s="16" t="n">
        <v>46298</v>
      </c>
      <c r="G1273" s="1" t="s">
        <v>312</v>
      </c>
      <c r="H1273" s="1" t="n">
        <v>1796492</v>
      </c>
      <c r="I1273" s="1" t="n">
        <v>11</v>
      </c>
      <c r="J1273" s="1" t="s">
        <v>3644</v>
      </c>
      <c r="K1273" s="75" t="n">
        <v>2655.56</v>
      </c>
      <c r="L1273" s="1" t="s">
        <v>3645</v>
      </c>
    </row>
    <row r="1274" customFormat="false" ht="12.75" hidden="false" customHeight="true" outlineLevel="0" collapsed="false">
      <c r="A1274" s="1" t="n">
        <v>3</v>
      </c>
      <c r="B1274" s="1" t="n">
        <v>2988</v>
      </c>
      <c r="C1274" s="1" t="s">
        <v>3673</v>
      </c>
      <c r="D1274" s="1" t="s">
        <v>3674</v>
      </c>
      <c r="E1274" s="16" t="n">
        <v>46298</v>
      </c>
      <c r="F1274" s="16" t="n">
        <v>46296</v>
      </c>
      <c r="G1274" s="1" t="s">
        <v>254</v>
      </c>
      <c r="H1274" s="1" t="n">
        <v>1793354</v>
      </c>
      <c r="I1274" s="1" t="n">
        <v>11</v>
      </c>
      <c r="J1274" s="1" t="s">
        <v>3644</v>
      </c>
      <c r="K1274" s="75" t="n">
        <v>915</v>
      </c>
      <c r="L1274" s="1" t="s">
        <v>3645</v>
      </c>
    </row>
    <row r="1275" customFormat="false" ht="12.75" hidden="false" customHeight="true" outlineLevel="0" collapsed="false">
      <c r="A1275" s="1" t="n">
        <v>3</v>
      </c>
      <c r="B1275" s="1" t="n">
        <v>405931</v>
      </c>
      <c r="C1275" s="1" t="s">
        <v>36</v>
      </c>
      <c r="D1275" s="1" t="s">
        <v>3659</v>
      </c>
      <c r="E1275" s="16" t="n">
        <v>46298</v>
      </c>
      <c r="F1275" s="16" t="n">
        <v>46296</v>
      </c>
      <c r="G1275" s="1" t="s">
        <v>79</v>
      </c>
      <c r="H1275" s="1" t="n">
        <v>1793497</v>
      </c>
      <c r="I1275" s="1" t="n">
        <v>11</v>
      </c>
      <c r="J1275" s="1" t="s">
        <v>3644</v>
      </c>
      <c r="K1275" s="75" t="n">
        <v>1274.92</v>
      </c>
      <c r="L1275" s="1" t="s">
        <v>3645</v>
      </c>
    </row>
    <row r="1276" customFormat="false" ht="12.75" hidden="false" customHeight="true" outlineLevel="0" collapsed="false">
      <c r="A1276" s="1" t="n">
        <v>3</v>
      </c>
      <c r="B1276" s="1" t="n">
        <v>4706</v>
      </c>
      <c r="C1276" s="1" t="s">
        <v>36</v>
      </c>
      <c r="D1276" s="1" t="s">
        <v>3643</v>
      </c>
      <c r="E1276" s="16" t="n">
        <v>46298</v>
      </c>
      <c r="F1276" s="16" t="n">
        <v>46298</v>
      </c>
      <c r="G1276" s="1" t="s">
        <v>93</v>
      </c>
      <c r="H1276" s="1" t="n">
        <v>1793749</v>
      </c>
      <c r="I1276" s="1" t="n">
        <v>6</v>
      </c>
      <c r="J1276" s="1" t="s">
        <v>3644</v>
      </c>
      <c r="K1276" s="75" t="n">
        <v>322</v>
      </c>
      <c r="L1276" s="1" t="s">
        <v>3645</v>
      </c>
    </row>
    <row r="1277" customFormat="false" ht="12.75" hidden="false" customHeight="true" outlineLevel="0" collapsed="false">
      <c r="A1277" s="1" t="n">
        <v>3</v>
      </c>
      <c r="B1277" s="1" t="n">
        <v>53</v>
      </c>
      <c r="C1277" s="1" t="s">
        <v>201</v>
      </c>
      <c r="D1277" s="1" t="s">
        <v>3801</v>
      </c>
      <c r="E1277" s="16" t="n">
        <v>46298</v>
      </c>
      <c r="F1277" s="16" t="n">
        <v>46296</v>
      </c>
      <c r="G1277" s="1" t="s">
        <v>3393</v>
      </c>
      <c r="H1277" s="1" t="n">
        <v>1794056</v>
      </c>
      <c r="I1277" s="1" t="n">
        <v>11</v>
      </c>
      <c r="J1277" s="1" t="s">
        <v>3644</v>
      </c>
      <c r="K1277" s="75" t="n">
        <v>1066.91</v>
      </c>
      <c r="L1277" s="1" t="s">
        <v>3645</v>
      </c>
    </row>
    <row r="1278" customFormat="false" ht="12.75" hidden="false" customHeight="true" outlineLevel="0" collapsed="false">
      <c r="A1278" s="1" t="n">
        <v>3</v>
      </c>
      <c r="B1278" s="1" t="n">
        <v>6203</v>
      </c>
      <c r="C1278" s="1" t="s">
        <v>36</v>
      </c>
      <c r="D1278" s="1" t="s">
        <v>3677</v>
      </c>
      <c r="E1278" s="16" t="n">
        <v>46298</v>
      </c>
      <c r="F1278" s="16" t="n">
        <v>46298</v>
      </c>
      <c r="G1278" s="1" t="s">
        <v>512</v>
      </c>
      <c r="H1278" s="1" t="n">
        <v>1793570</v>
      </c>
      <c r="I1278" s="1" t="n">
        <v>11</v>
      </c>
      <c r="J1278" s="1" t="s">
        <v>3644</v>
      </c>
      <c r="K1278" s="75" t="n">
        <v>1045.3</v>
      </c>
      <c r="L1278" s="1" t="s">
        <v>3645</v>
      </c>
    </row>
    <row r="1279" customFormat="false" ht="12.75" hidden="false" customHeight="true" outlineLevel="0" collapsed="false">
      <c r="A1279" s="1" t="n">
        <v>3</v>
      </c>
      <c r="B1279" s="1" t="n">
        <v>765831</v>
      </c>
      <c r="C1279" s="1" t="s">
        <v>3695</v>
      </c>
      <c r="D1279" s="1" t="s">
        <v>3698</v>
      </c>
      <c r="E1279" s="16" t="n">
        <v>46298</v>
      </c>
      <c r="F1279" s="16" t="n">
        <v>46296</v>
      </c>
      <c r="G1279" s="1" t="s">
        <v>205</v>
      </c>
      <c r="H1279" s="1" t="n">
        <v>1793374</v>
      </c>
      <c r="I1279" s="1" t="n">
        <v>39</v>
      </c>
      <c r="J1279" s="1" t="s">
        <v>3644</v>
      </c>
      <c r="K1279" s="75" t="n">
        <v>373.6</v>
      </c>
      <c r="L1279" s="1" t="s">
        <v>3667</v>
      </c>
    </row>
    <row r="1280" customFormat="false" ht="12.75" hidden="false" customHeight="true" outlineLevel="0" collapsed="false">
      <c r="A1280" s="1" t="n">
        <v>3</v>
      </c>
      <c r="B1280" s="1" t="n">
        <v>15539</v>
      </c>
      <c r="C1280" s="1" t="s">
        <v>36</v>
      </c>
      <c r="D1280" s="1" t="s">
        <v>3724</v>
      </c>
      <c r="E1280" s="16" t="n">
        <v>46300</v>
      </c>
      <c r="F1280" s="16" t="n">
        <v>46298</v>
      </c>
      <c r="G1280" s="1" t="s">
        <v>405</v>
      </c>
      <c r="H1280" s="1" t="n">
        <v>1805539</v>
      </c>
      <c r="I1280" s="1" t="n">
        <v>11</v>
      </c>
      <c r="J1280" s="1" t="s">
        <v>3644</v>
      </c>
      <c r="K1280" s="75" t="n">
        <v>7524.5</v>
      </c>
      <c r="L1280" s="1" t="s">
        <v>3645</v>
      </c>
    </row>
    <row r="1281" customFormat="false" ht="12.75" hidden="false" customHeight="true" outlineLevel="0" collapsed="false">
      <c r="A1281" s="1" t="n">
        <v>3</v>
      </c>
      <c r="B1281" s="1" t="n">
        <v>1742270</v>
      </c>
      <c r="C1281" s="1" t="s">
        <v>36</v>
      </c>
      <c r="D1281" s="1" t="s">
        <v>3668</v>
      </c>
      <c r="E1281" s="16" t="n">
        <v>46300</v>
      </c>
      <c r="F1281" s="16" t="n">
        <v>46298</v>
      </c>
      <c r="G1281" s="1" t="s">
        <v>65</v>
      </c>
      <c r="H1281" s="1" t="n">
        <v>1805327</v>
      </c>
      <c r="I1281" s="1" t="n">
        <v>11</v>
      </c>
      <c r="J1281" s="1" t="s">
        <v>3644</v>
      </c>
      <c r="K1281" s="75" t="n">
        <v>152.55</v>
      </c>
      <c r="L1281" s="1" t="s">
        <v>3645</v>
      </c>
    </row>
    <row r="1282" customFormat="false" ht="12.75" hidden="false" customHeight="true" outlineLevel="0" collapsed="false">
      <c r="A1282" s="1" t="n">
        <v>3</v>
      </c>
      <c r="B1282" s="1" t="n">
        <v>3041</v>
      </c>
      <c r="C1282" s="1" t="s">
        <v>36</v>
      </c>
      <c r="D1282" s="1" t="s">
        <v>3791</v>
      </c>
      <c r="E1282" s="16" t="n">
        <v>46300</v>
      </c>
      <c r="F1282" s="16" t="n">
        <v>46297</v>
      </c>
      <c r="G1282" s="1" t="s">
        <v>2741</v>
      </c>
      <c r="H1282" s="1" t="n">
        <v>1805628</v>
      </c>
      <c r="I1282" s="1" t="n">
        <v>11</v>
      </c>
      <c r="J1282" s="1" t="s">
        <v>3644</v>
      </c>
      <c r="K1282" s="75" t="n">
        <v>210</v>
      </c>
      <c r="L1282" s="1" t="s">
        <v>3645</v>
      </c>
    </row>
    <row r="1283" customFormat="false" ht="12.75" hidden="false" customHeight="true" outlineLevel="0" collapsed="false">
      <c r="A1283" s="1" t="n">
        <v>3</v>
      </c>
      <c r="B1283" s="1" t="n">
        <v>368</v>
      </c>
      <c r="C1283" s="1" t="s">
        <v>36</v>
      </c>
      <c r="D1283" s="1" t="s">
        <v>3763</v>
      </c>
      <c r="E1283" s="16" t="n">
        <v>46300</v>
      </c>
      <c r="F1283" s="16" t="n">
        <v>46297</v>
      </c>
      <c r="G1283" s="1" t="s">
        <v>1622</v>
      </c>
      <c r="H1283" s="1" t="n">
        <v>1805607</v>
      </c>
      <c r="I1283" s="1" t="n">
        <v>11</v>
      </c>
      <c r="J1283" s="1" t="s">
        <v>3644</v>
      </c>
      <c r="K1283" s="75" t="n">
        <v>180</v>
      </c>
      <c r="L1283" s="1" t="s">
        <v>3645</v>
      </c>
    </row>
    <row r="1284" customFormat="false" ht="12.75" hidden="false" customHeight="true" outlineLevel="0" collapsed="false">
      <c r="A1284" s="1" t="n">
        <v>3</v>
      </c>
      <c r="B1284" s="1" t="n">
        <v>4709</v>
      </c>
      <c r="C1284" s="1" t="s">
        <v>36</v>
      </c>
      <c r="D1284" s="1" t="s">
        <v>3643</v>
      </c>
      <c r="E1284" s="16" t="n">
        <v>46300</v>
      </c>
      <c r="F1284" s="16" t="n">
        <v>46300</v>
      </c>
      <c r="G1284" s="1" t="s">
        <v>93</v>
      </c>
      <c r="H1284" s="1" t="n">
        <v>1805660</v>
      </c>
      <c r="I1284" s="1" t="n">
        <v>6</v>
      </c>
      <c r="J1284" s="1" t="s">
        <v>3644</v>
      </c>
      <c r="K1284" s="75" t="n">
        <v>156</v>
      </c>
      <c r="L1284" s="1" t="s">
        <v>3645</v>
      </c>
    </row>
    <row r="1285" customFormat="false" ht="12.75" hidden="false" customHeight="true" outlineLevel="0" collapsed="false">
      <c r="A1285" s="1" t="n">
        <v>3</v>
      </c>
      <c r="B1285" s="1" t="n">
        <v>4710</v>
      </c>
      <c r="C1285" s="1" t="s">
        <v>36</v>
      </c>
      <c r="D1285" s="1" t="s">
        <v>3643</v>
      </c>
      <c r="E1285" s="16" t="n">
        <v>46300</v>
      </c>
      <c r="F1285" s="16" t="n">
        <v>46300</v>
      </c>
      <c r="G1285" s="1" t="s">
        <v>93</v>
      </c>
      <c r="H1285" s="1" t="n">
        <v>1808127</v>
      </c>
      <c r="I1285" s="1" t="n">
        <v>6</v>
      </c>
      <c r="J1285" s="1" t="s">
        <v>3644</v>
      </c>
      <c r="K1285" s="75" t="n">
        <v>250</v>
      </c>
      <c r="L1285" s="1" t="s">
        <v>3645</v>
      </c>
    </row>
    <row r="1286" customFormat="false" ht="12.75" hidden="false" customHeight="true" outlineLevel="0" collapsed="false">
      <c r="A1286" s="1" t="n">
        <v>3</v>
      </c>
      <c r="B1286" s="1" t="n">
        <v>697</v>
      </c>
      <c r="C1286" s="1" t="s">
        <v>36</v>
      </c>
      <c r="D1286" s="1" t="s">
        <v>3686</v>
      </c>
      <c r="E1286" s="16" t="n">
        <v>46300</v>
      </c>
      <c r="F1286" s="16" t="n">
        <v>46298</v>
      </c>
      <c r="G1286" s="1" t="s">
        <v>131</v>
      </c>
      <c r="H1286" s="1" t="n">
        <v>1805602</v>
      </c>
      <c r="I1286" s="1" t="n">
        <v>11</v>
      </c>
      <c r="J1286" s="1" t="s">
        <v>3644</v>
      </c>
      <c r="K1286" s="75" t="n">
        <v>240</v>
      </c>
      <c r="L1286" s="1" t="s">
        <v>3645</v>
      </c>
    </row>
    <row r="1287" customFormat="false" ht="12.75" hidden="false" customHeight="true" outlineLevel="0" collapsed="false">
      <c r="A1287" s="1" t="n">
        <v>3</v>
      </c>
      <c r="B1287" s="1" t="n">
        <v>15483</v>
      </c>
      <c r="C1287" s="1" t="s">
        <v>36</v>
      </c>
      <c r="D1287" s="1" t="s">
        <v>3647</v>
      </c>
      <c r="E1287" s="16" t="n">
        <v>46301</v>
      </c>
      <c r="F1287" s="16" t="n">
        <v>46301</v>
      </c>
      <c r="G1287" s="1" t="s">
        <v>143</v>
      </c>
      <c r="H1287" s="1" t="n">
        <v>1810388</v>
      </c>
      <c r="I1287" s="1" t="n">
        <v>11</v>
      </c>
      <c r="J1287" s="1" t="s">
        <v>3644</v>
      </c>
      <c r="K1287" s="75" t="n">
        <v>300</v>
      </c>
      <c r="L1287" s="1" t="s">
        <v>3645</v>
      </c>
    </row>
    <row r="1288" customFormat="false" ht="12.75" hidden="false" customHeight="true" outlineLevel="0" collapsed="false">
      <c r="A1288" s="1" t="n">
        <v>3</v>
      </c>
      <c r="B1288" s="1" t="n">
        <v>1637873</v>
      </c>
      <c r="C1288" s="1" t="s">
        <v>36</v>
      </c>
      <c r="D1288" s="1" t="s">
        <v>3706</v>
      </c>
      <c r="E1288" s="16" t="n">
        <v>46301</v>
      </c>
      <c r="F1288" s="16" t="n">
        <v>46300</v>
      </c>
      <c r="G1288" s="1" t="s">
        <v>181</v>
      </c>
      <c r="H1288" s="1" t="n">
        <v>1811306</v>
      </c>
      <c r="I1288" s="1" t="n">
        <v>11</v>
      </c>
      <c r="J1288" s="1" t="s">
        <v>3644</v>
      </c>
      <c r="K1288" s="75" t="n">
        <v>1089.08</v>
      </c>
      <c r="L1288" s="1" t="s">
        <v>3645</v>
      </c>
    </row>
    <row r="1289" customFormat="false" ht="12.75" hidden="false" customHeight="true" outlineLevel="0" collapsed="false">
      <c r="A1289" s="1" t="n">
        <v>3</v>
      </c>
      <c r="B1289" s="1" t="n">
        <v>1801846</v>
      </c>
      <c r="C1289" s="1" t="s">
        <v>3695</v>
      </c>
      <c r="D1289" s="1" t="s">
        <v>3696</v>
      </c>
      <c r="E1289" s="16" t="n">
        <v>46301</v>
      </c>
      <c r="F1289" s="16" t="n">
        <v>46286</v>
      </c>
      <c r="G1289" s="1" t="s">
        <v>591</v>
      </c>
      <c r="H1289" s="1" t="n">
        <v>1810222</v>
      </c>
      <c r="I1289" s="1" t="n">
        <v>11</v>
      </c>
      <c r="J1289" s="1" t="s">
        <v>3644</v>
      </c>
      <c r="K1289" s="75" t="n">
        <v>3528.08</v>
      </c>
      <c r="L1289" s="1" t="s">
        <v>3645</v>
      </c>
    </row>
    <row r="1290" customFormat="false" ht="12.75" hidden="false" customHeight="true" outlineLevel="0" collapsed="false">
      <c r="A1290" s="1" t="n">
        <v>3</v>
      </c>
      <c r="B1290" s="1" t="n">
        <v>1987</v>
      </c>
      <c r="C1290" s="1" t="s">
        <v>36</v>
      </c>
      <c r="D1290" s="1" t="s">
        <v>3769</v>
      </c>
      <c r="E1290" s="16" t="n">
        <v>46301</v>
      </c>
      <c r="F1290" s="16" t="n">
        <v>46296</v>
      </c>
      <c r="G1290" s="1" t="s">
        <v>798</v>
      </c>
      <c r="H1290" s="1" t="n">
        <v>1810733</v>
      </c>
      <c r="I1290" s="1" t="n">
        <v>11</v>
      </c>
      <c r="J1290" s="1" t="s">
        <v>3644</v>
      </c>
      <c r="K1290" s="75" t="n">
        <v>2019</v>
      </c>
      <c r="L1290" s="1" t="s">
        <v>3645</v>
      </c>
    </row>
    <row r="1291" customFormat="false" ht="12.75" hidden="false" customHeight="true" outlineLevel="0" collapsed="false">
      <c r="A1291" s="1" t="n">
        <v>3</v>
      </c>
      <c r="B1291" s="1" t="n">
        <v>2077912</v>
      </c>
      <c r="C1291" s="1" t="s">
        <v>469</v>
      </c>
      <c r="D1291" s="1" t="s">
        <v>3646</v>
      </c>
      <c r="E1291" s="16" t="n">
        <v>46301</v>
      </c>
      <c r="F1291" s="16" t="n">
        <v>46297</v>
      </c>
      <c r="G1291" s="1" t="s">
        <v>139</v>
      </c>
      <c r="H1291" s="1" t="n">
        <v>1810458</v>
      </c>
      <c r="I1291" s="1" t="n">
        <v>11</v>
      </c>
      <c r="J1291" s="1" t="s">
        <v>3644</v>
      </c>
      <c r="K1291" s="75" t="n">
        <v>1205.93</v>
      </c>
      <c r="L1291" s="1" t="s">
        <v>3645</v>
      </c>
    </row>
    <row r="1292" customFormat="false" ht="12.75" hidden="false" customHeight="true" outlineLevel="0" collapsed="false">
      <c r="A1292" s="1" t="n">
        <v>3</v>
      </c>
      <c r="B1292" s="1" t="n">
        <v>2849</v>
      </c>
      <c r="C1292" s="1" t="s">
        <v>339</v>
      </c>
      <c r="D1292" s="1" t="s">
        <v>3685</v>
      </c>
      <c r="E1292" s="16" t="n">
        <v>46301</v>
      </c>
      <c r="F1292" s="16" t="n">
        <v>46300</v>
      </c>
      <c r="G1292" s="1" t="s">
        <v>449</v>
      </c>
      <c r="H1292" s="1" t="n">
        <v>1810522</v>
      </c>
      <c r="I1292" s="1" t="n">
        <v>11</v>
      </c>
      <c r="J1292" s="1" t="s">
        <v>3644</v>
      </c>
      <c r="K1292" s="75" t="n">
        <v>240</v>
      </c>
      <c r="L1292" s="1" t="s">
        <v>3645</v>
      </c>
    </row>
    <row r="1293" customFormat="false" ht="12.75" hidden="false" customHeight="true" outlineLevel="0" collapsed="false">
      <c r="A1293" s="1" t="n">
        <v>3</v>
      </c>
      <c r="B1293" s="1" t="n">
        <v>29780</v>
      </c>
      <c r="C1293" s="1" t="s">
        <v>339</v>
      </c>
      <c r="D1293" s="1" t="s">
        <v>3658</v>
      </c>
      <c r="E1293" s="16" t="n">
        <v>46301</v>
      </c>
      <c r="F1293" s="16" t="n">
        <v>46300</v>
      </c>
      <c r="G1293" s="1" t="s">
        <v>425</v>
      </c>
      <c r="H1293" s="1" t="n">
        <v>1811618</v>
      </c>
      <c r="I1293" s="1" t="n">
        <v>11</v>
      </c>
      <c r="J1293" s="1" t="s">
        <v>3644</v>
      </c>
      <c r="K1293" s="75" t="n">
        <v>877.28</v>
      </c>
      <c r="L1293" s="1" t="s">
        <v>3645</v>
      </c>
    </row>
    <row r="1294" customFormat="false" ht="12.75" hidden="false" customHeight="true" outlineLevel="0" collapsed="false">
      <c r="A1294" s="1" t="n">
        <v>3</v>
      </c>
      <c r="B1294" s="1" t="n">
        <v>3044</v>
      </c>
      <c r="C1294" s="1" t="s">
        <v>36</v>
      </c>
      <c r="D1294" s="1" t="s">
        <v>3791</v>
      </c>
      <c r="E1294" s="16" t="n">
        <v>46301</v>
      </c>
      <c r="F1294" s="16" t="n">
        <v>46301</v>
      </c>
      <c r="G1294" s="1" t="s">
        <v>2741</v>
      </c>
      <c r="H1294" s="1" t="n">
        <v>1810434</v>
      </c>
      <c r="I1294" s="1" t="n">
        <v>11</v>
      </c>
      <c r="J1294" s="1" t="s">
        <v>3644</v>
      </c>
      <c r="K1294" s="75" t="n">
        <v>100.1</v>
      </c>
      <c r="L1294" s="1" t="s">
        <v>3645</v>
      </c>
    </row>
    <row r="1295" customFormat="false" ht="12.75" hidden="false" customHeight="true" outlineLevel="0" collapsed="false">
      <c r="A1295" s="1" t="n">
        <v>3</v>
      </c>
      <c r="B1295" s="1" t="n">
        <v>364664</v>
      </c>
      <c r="C1295" s="1" t="s">
        <v>201</v>
      </c>
      <c r="D1295" s="1" t="s">
        <v>3703</v>
      </c>
      <c r="E1295" s="16" t="n">
        <v>46301</v>
      </c>
      <c r="F1295" s="16" t="n">
        <v>46296</v>
      </c>
      <c r="G1295" s="1" t="s">
        <v>771</v>
      </c>
      <c r="H1295" s="1" t="n">
        <v>1810557</v>
      </c>
      <c r="I1295" s="1" t="n">
        <v>11</v>
      </c>
      <c r="J1295" s="1" t="s">
        <v>3644</v>
      </c>
      <c r="K1295" s="75" t="n">
        <v>1844.61</v>
      </c>
      <c r="L1295" s="1" t="s">
        <v>3645</v>
      </c>
    </row>
    <row r="1296" customFormat="false" ht="12.75" hidden="false" customHeight="true" outlineLevel="0" collapsed="false">
      <c r="A1296" s="1" t="n">
        <v>3</v>
      </c>
      <c r="B1296" s="1" t="n">
        <v>41729</v>
      </c>
      <c r="C1296" s="1" t="s">
        <v>3795</v>
      </c>
      <c r="D1296" s="1" t="s">
        <v>3680</v>
      </c>
      <c r="E1296" s="16" t="n">
        <v>46301</v>
      </c>
      <c r="F1296" s="16" t="n">
        <v>46297</v>
      </c>
      <c r="G1296" s="1" t="s">
        <v>375</v>
      </c>
      <c r="H1296" s="1" t="n">
        <v>1811160</v>
      </c>
      <c r="I1296" s="1" t="n">
        <v>11</v>
      </c>
      <c r="J1296" s="1" t="s">
        <v>3644</v>
      </c>
      <c r="K1296" s="75" t="n">
        <v>2376.26</v>
      </c>
      <c r="L1296" s="1" t="s">
        <v>3645</v>
      </c>
    </row>
    <row r="1297" customFormat="false" ht="12.75" hidden="false" customHeight="true" outlineLevel="0" collapsed="false">
      <c r="A1297" s="1" t="n">
        <v>3</v>
      </c>
      <c r="B1297" s="1" t="n">
        <v>4711</v>
      </c>
      <c r="C1297" s="1" t="s">
        <v>36</v>
      </c>
      <c r="D1297" s="1" t="s">
        <v>3643</v>
      </c>
      <c r="E1297" s="16" t="n">
        <v>46301</v>
      </c>
      <c r="F1297" s="16" t="n">
        <v>46301</v>
      </c>
      <c r="G1297" s="1" t="s">
        <v>93</v>
      </c>
      <c r="H1297" s="1" t="n">
        <v>1810284</v>
      </c>
      <c r="I1297" s="1" t="n">
        <v>6</v>
      </c>
      <c r="J1297" s="1" t="s">
        <v>3644</v>
      </c>
      <c r="K1297" s="75" t="n">
        <v>125</v>
      </c>
      <c r="L1297" s="1" t="s">
        <v>3645</v>
      </c>
    </row>
    <row r="1298" customFormat="false" ht="12.75" hidden="false" customHeight="true" outlineLevel="0" collapsed="false">
      <c r="A1298" s="1" t="n">
        <v>3</v>
      </c>
      <c r="B1298" s="1" t="n">
        <v>4712</v>
      </c>
      <c r="C1298" s="1" t="s">
        <v>36</v>
      </c>
      <c r="D1298" s="1" t="s">
        <v>3643</v>
      </c>
      <c r="E1298" s="16" t="n">
        <v>46301</v>
      </c>
      <c r="F1298" s="16" t="n">
        <v>46301</v>
      </c>
      <c r="G1298" s="1" t="s">
        <v>93</v>
      </c>
      <c r="H1298" s="1" t="n">
        <v>1810301</v>
      </c>
      <c r="I1298" s="1" t="n">
        <v>6</v>
      </c>
      <c r="J1298" s="1" t="s">
        <v>3644</v>
      </c>
      <c r="K1298" s="75" t="n">
        <v>200</v>
      </c>
      <c r="L1298" s="1" t="s">
        <v>3645</v>
      </c>
    </row>
    <row r="1299" customFormat="false" ht="12.75" hidden="false" customHeight="true" outlineLevel="0" collapsed="false">
      <c r="A1299" s="1" t="n">
        <v>3</v>
      </c>
      <c r="B1299" s="1" t="n">
        <v>4713</v>
      </c>
      <c r="C1299" s="1" t="s">
        <v>36</v>
      </c>
      <c r="D1299" s="1" t="s">
        <v>3643</v>
      </c>
      <c r="E1299" s="16" t="n">
        <v>46301</v>
      </c>
      <c r="F1299" s="16" t="n">
        <v>46301</v>
      </c>
      <c r="G1299" s="1" t="s">
        <v>93</v>
      </c>
      <c r="H1299" s="1" t="n">
        <v>1810378</v>
      </c>
      <c r="I1299" s="1" t="n">
        <v>6</v>
      </c>
      <c r="J1299" s="1" t="s">
        <v>3644</v>
      </c>
      <c r="K1299" s="75" t="n">
        <v>1834</v>
      </c>
      <c r="L1299" s="1" t="s">
        <v>3645</v>
      </c>
    </row>
    <row r="1300" customFormat="false" ht="12.75" hidden="false" customHeight="true" outlineLevel="0" collapsed="false">
      <c r="A1300" s="1" t="n">
        <v>3</v>
      </c>
      <c r="B1300" s="1" t="n">
        <v>4714</v>
      </c>
      <c r="C1300" s="1" t="s">
        <v>36</v>
      </c>
      <c r="D1300" s="1" t="s">
        <v>3643</v>
      </c>
      <c r="E1300" s="16" t="n">
        <v>46301</v>
      </c>
      <c r="F1300" s="16" t="n">
        <v>46301</v>
      </c>
      <c r="G1300" s="1" t="s">
        <v>93</v>
      </c>
      <c r="H1300" s="1" t="n">
        <v>1810466</v>
      </c>
      <c r="I1300" s="1" t="n">
        <v>6</v>
      </c>
      <c r="J1300" s="1" t="s">
        <v>3644</v>
      </c>
      <c r="K1300" s="75" t="n">
        <v>650</v>
      </c>
      <c r="L1300" s="1" t="s">
        <v>3645</v>
      </c>
    </row>
    <row r="1301" customFormat="false" ht="12.75" hidden="false" customHeight="true" outlineLevel="0" collapsed="false">
      <c r="A1301" s="1" t="n">
        <v>3</v>
      </c>
      <c r="B1301" s="1" t="n">
        <v>705</v>
      </c>
      <c r="C1301" s="1" t="s">
        <v>201</v>
      </c>
      <c r="D1301" s="1" t="s">
        <v>3656</v>
      </c>
      <c r="E1301" s="16" t="n">
        <v>46301</v>
      </c>
      <c r="F1301" s="16" t="n">
        <v>46301</v>
      </c>
      <c r="G1301" s="1" t="s">
        <v>192</v>
      </c>
      <c r="H1301" s="1" t="n">
        <v>1811194</v>
      </c>
      <c r="I1301" s="1" t="n">
        <v>1</v>
      </c>
      <c r="J1301" s="1" t="s">
        <v>3644</v>
      </c>
      <c r="K1301" s="75" t="n">
        <v>687</v>
      </c>
      <c r="L1301" s="1" t="s">
        <v>3645</v>
      </c>
    </row>
    <row r="1302" customFormat="false" ht="12.75" hidden="false" customHeight="true" outlineLevel="0" collapsed="false">
      <c r="A1302" s="1" t="n">
        <v>3</v>
      </c>
      <c r="B1302" s="1" t="n">
        <v>878536</v>
      </c>
      <c r="C1302" s="1" t="s">
        <v>36</v>
      </c>
      <c r="D1302" s="1" t="s">
        <v>3705</v>
      </c>
      <c r="E1302" s="16" t="n">
        <v>46301</v>
      </c>
      <c r="F1302" s="16" t="n">
        <v>46297</v>
      </c>
      <c r="G1302" s="1" t="s">
        <v>183</v>
      </c>
      <c r="H1302" s="1" t="n">
        <v>1811545</v>
      </c>
      <c r="I1302" s="1" t="n">
        <v>11</v>
      </c>
      <c r="J1302" s="1" t="s">
        <v>3644</v>
      </c>
      <c r="K1302" s="75" t="n">
        <v>1224.59</v>
      </c>
      <c r="L1302" s="1" t="s">
        <v>3645</v>
      </c>
    </row>
    <row r="1303" customFormat="false" ht="12.75" hidden="false" customHeight="true" outlineLevel="0" collapsed="false">
      <c r="A1303" s="1" t="n">
        <v>3</v>
      </c>
      <c r="B1303" s="1" t="n">
        <v>11114</v>
      </c>
      <c r="C1303" s="1" t="s">
        <v>36</v>
      </c>
      <c r="D1303" s="1" t="s">
        <v>3664</v>
      </c>
      <c r="E1303" s="16" t="n">
        <v>46302</v>
      </c>
      <c r="F1303" s="16" t="n">
        <v>46301</v>
      </c>
      <c r="G1303" s="1" t="s">
        <v>243</v>
      </c>
      <c r="H1303" s="1" t="n">
        <v>1815370</v>
      </c>
      <c r="I1303" s="1" t="n">
        <v>11</v>
      </c>
      <c r="J1303" s="1" t="s">
        <v>3644</v>
      </c>
      <c r="K1303" s="75" t="n">
        <v>266</v>
      </c>
      <c r="L1303" s="1" t="s">
        <v>3645</v>
      </c>
    </row>
    <row r="1304" customFormat="false" ht="12.75" hidden="false" customHeight="true" outlineLevel="0" collapsed="false">
      <c r="A1304" s="1" t="n">
        <v>3</v>
      </c>
      <c r="B1304" s="1" t="n">
        <v>177497</v>
      </c>
      <c r="C1304" s="1" t="s">
        <v>36</v>
      </c>
      <c r="D1304" s="1" t="s">
        <v>3652</v>
      </c>
      <c r="E1304" s="16" t="n">
        <v>46302</v>
      </c>
      <c r="F1304" s="16" t="n">
        <v>46301</v>
      </c>
      <c r="G1304" s="1" t="s">
        <v>63</v>
      </c>
      <c r="H1304" s="1" t="n">
        <v>1815726</v>
      </c>
      <c r="I1304" s="1" t="n">
        <v>11</v>
      </c>
      <c r="J1304" s="1" t="s">
        <v>3644</v>
      </c>
      <c r="K1304" s="75" t="n">
        <v>4276.9</v>
      </c>
      <c r="L1304" s="1" t="s">
        <v>3645</v>
      </c>
    </row>
    <row r="1305" customFormat="false" ht="12.75" hidden="false" customHeight="true" outlineLevel="0" collapsed="false">
      <c r="A1305" s="1" t="n">
        <v>3</v>
      </c>
      <c r="B1305" s="1" t="n">
        <v>2325364</v>
      </c>
      <c r="C1305" s="1" t="s">
        <v>36</v>
      </c>
      <c r="D1305" s="1" t="s">
        <v>3675</v>
      </c>
      <c r="E1305" s="16" t="n">
        <v>46302</v>
      </c>
      <c r="F1305" s="16" t="n">
        <v>46298</v>
      </c>
      <c r="G1305" s="1" t="s">
        <v>323</v>
      </c>
      <c r="H1305" s="1" t="n">
        <v>1815269</v>
      </c>
      <c r="I1305" s="1" t="n">
        <v>11</v>
      </c>
      <c r="J1305" s="1" t="s">
        <v>3644</v>
      </c>
      <c r="K1305" s="75" t="n">
        <v>1520.32</v>
      </c>
      <c r="L1305" s="1" t="s">
        <v>3645</v>
      </c>
    </row>
    <row r="1306" customFormat="false" ht="12.75" hidden="false" customHeight="true" outlineLevel="0" collapsed="false">
      <c r="A1306" s="1" t="n">
        <v>3</v>
      </c>
      <c r="B1306" s="1" t="n">
        <v>3263039</v>
      </c>
      <c r="C1306" s="1" t="s">
        <v>36</v>
      </c>
      <c r="D1306" s="1" t="s">
        <v>3690</v>
      </c>
      <c r="E1306" s="16" t="n">
        <v>46302</v>
      </c>
      <c r="F1306" s="16" t="n">
        <v>46295</v>
      </c>
      <c r="G1306" s="1" t="s">
        <v>69</v>
      </c>
      <c r="H1306" s="1" t="n">
        <v>1815497</v>
      </c>
      <c r="I1306" s="1" t="n">
        <v>11</v>
      </c>
      <c r="J1306" s="1" t="s">
        <v>3644</v>
      </c>
      <c r="K1306" s="75" t="n">
        <v>1098.66</v>
      </c>
      <c r="L1306" s="1" t="s">
        <v>3645</v>
      </c>
    </row>
    <row r="1307" customFormat="false" ht="12.75" hidden="false" customHeight="true" outlineLevel="0" collapsed="false">
      <c r="A1307" s="1" t="n">
        <v>3</v>
      </c>
      <c r="B1307" s="1" t="n">
        <v>36025</v>
      </c>
      <c r="C1307" s="1" t="s">
        <v>339</v>
      </c>
      <c r="D1307" s="1" t="s">
        <v>3745</v>
      </c>
      <c r="E1307" s="16" t="n">
        <v>46302</v>
      </c>
      <c r="F1307" s="16" t="n">
        <v>46295</v>
      </c>
      <c r="G1307" s="1" t="s">
        <v>355</v>
      </c>
      <c r="H1307" s="1" t="n">
        <v>1815053</v>
      </c>
      <c r="I1307" s="1" t="n">
        <v>11</v>
      </c>
      <c r="J1307" s="1" t="s">
        <v>3644</v>
      </c>
      <c r="K1307" s="75" t="n">
        <v>1702.11</v>
      </c>
      <c r="L1307" s="1" t="s">
        <v>3645</v>
      </c>
    </row>
    <row r="1308" customFormat="false" ht="12.75" hidden="false" customHeight="true" outlineLevel="0" collapsed="false">
      <c r="A1308" s="1" t="n">
        <v>3</v>
      </c>
      <c r="B1308" s="1" t="n">
        <v>4715</v>
      </c>
      <c r="C1308" s="1" t="s">
        <v>36</v>
      </c>
      <c r="D1308" s="1" t="s">
        <v>3643</v>
      </c>
      <c r="E1308" s="16" t="n">
        <v>46302</v>
      </c>
      <c r="F1308" s="16" t="n">
        <v>46302</v>
      </c>
      <c r="G1308" s="1" t="s">
        <v>93</v>
      </c>
      <c r="H1308" s="1" t="n">
        <v>1815636</v>
      </c>
      <c r="I1308" s="1" t="n">
        <v>6</v>
      </c>
      <c r="J1308" s="1" t="s">
        <v>3644</v>
      </c>
      <c r="K1308" s="75" t="n">
        <v>240</v>
      </c>
      <c r="L1308" s="1" t="s">
        <v>3645</v>
      </c>
    </row>
    <row r="1309" customFormat="false" ht="12.75" hidden="false" customHeight="true" outlineLevel="0" collapsed="false">
      <c r="A1309" s="1" t="n">
        <v>3</v>
      </c>
      <c r="B1309" s="1" t="n">
        <v>4716</v>
      </c>
      <c r="C1309" s="1" t="s">
        <v>36</v>
      </c>
      <c r="D1309" s="1" t="s">
        <v>3643</v>
      </c>
      <c r="E1309" s="16" t="n">
        <v>46302</v>
      </c>
      <c r="F1309" s="16" t="n">
        <v>46302</v>
      </c>
      <c r="G1309" s="1" t="s">
        <v>93</v>
      </c>
      <c r="H1309" s="1" t="n">
        <v>1815646</v>
      </c>
      <c r="I1309" s="1" t="n">
        <v>6</v>
      </c>
      <c r="J1309" s="1" t="s">
        <v>3644</v>
      </c>
      <c r="K1309" s="75" t="n">
        <v>250</v>
      </c>
      <c r="L1309" s="1" t="s">
        <v>3645</v>
      </c>
    </row>
    <row r="1310" customFormat="false" ht="12.75" hidden="false" customHeight="true" outlineLevel="0" collapsed="false">
      <c r="A1310" s="1" t="n">
        <v>3</v>
      </c>
      <c r="B1310" s="1" t="n">
        <v>4717</v>
      </c>
      <c r="C1310" s="1" t="s">
        <v>36</v>
      </c>
      <c r="D1310" s="1" t="s">
        <v>3643</v>
      </c>
      <c r="E1310" s="16" t="n">
        <v>46302</v>
      </c>
      <c r="F1310" s="16" t="n">
        <v>46302</v>
      </c>
      <c r="G1310" s="1" t="s">
        <v>93</v>
      </c>
      <c r="H1310" s="1" t="n">
        <v>1815654</v>
      </c>
      <c r="I1310" s="1" t="n">
        <v>6</v>
      </c>
      <c r="J1310" s="1" t="s">
        <v>3644</v>
      </c>
      <c r="K1310" s="75" t="n">
        <v>195</v>
      </c>
      <c r="L1310" s="1" t="s">
        <v>3645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889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3495</v>
      </c>
      <c r="C1" s="1" t="s">
        <v>3802</v>
      </c>
      <c r="D1" s="1" t="s">
        <v>3803</v>
      </c>
      <c r="E1" s="1" t="s">
        <v>3804</v>
      </c>
      <c r="F1" s="1" t="s">
        <v>13</v>
      </c>
      <c r="I1" s="1" t="s">
        <v>3805</v>
      </c>
      <c r="J1" s="1" t="s">
        <v>3806</v>
      </c>
      <c r="K1" s="1" t="s">
        <v>3807</v>
      </c>
      <c r="L1" s="1" t="s">
        <v>3808</v>
      </c>
      <c r="N1" s="1" t="s">
        <v>3809</v>
      </c>
      <c r="O1" s="1" t="s">
        <v>3810</v>
      </c>
      <c r="P1" s="1" t="s">
        <v>3811</v>
      </c>
    </row>
    <row r="2" customFormat="false" ht="15" hidden="false" customHeight="true" outlineLevel="0" collapsed="false">
      <c r="A2" s="1" t="n">
        <v>3</v>
      </c>
      <c r="B2" s="76" t="n">
        <v>46174</v>
      </c>
      <c r="C2" s="1" t="n">
        <v>2</v>
      </c>
      <c r="D2" s="1" t="s">
        <v>3812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3813</v>
      </c>
      <c r="N2" s="1" t="n">
        <v>6</v>
      </c>
      <c r="O2" s="1" t="n">
        <v>15</v>
      </c>
      <c r="P2" s="1" t="s">
        <v>3814</v>
      </c>
    </row>
    <row r="3" customFormat="false" ht="15" hidden="false" customHeight="true" outlineLevel="0" collapsed="false">
      <c r="A3" s="1" t="n">
        <v>3</v>
      </c>
      <c r="B3" s="76" t="n">
        <v>46174</v>
      </c>
      <c r="C3" s="1" t="n">
        <v>2</v>
      </c>
      <c r="D3" s="1" t="s">
        <v>3812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3815</v>
      </c>
      <c r="N3" s="1" t="n">
        <v>6</v>
      </c>
      <c r="O3" s="1" t="n">
        <v>36</v>
      </c>
      <c r="P3" s="1" t="s">
        <v>3814</v>
      </c>
    </row>
    <row r="4" customFormat="false" ht="15" hidden="false" customHeight="true" outlineLevel="0" collapsed="false">
      <c r="A4" s="1" t="n">
        <v>3</v>
      </c>
      <c r="B4" s="76" t="n">
        <v>46174</v>
      </c>
      <c r="C4" s="1" t="n">
        <v>2</v>
      </c>
      <c r="D4" s="1" t="s">
        <v>3812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3816</v>
      </c>
      <c r="N4" s="1" t="n">
        <v>40</v>
      </c>
      <c r="O4" s="1" t="n">
        <v>80</v>
      </c>
      <c r="P4" s="1" t="s">
        <v>3814</v>
      </c>
    </row>
    <row r="5" customFormat="false" ht="15" hidden="false" customHeight="true" outlineLevel="0" collapsed="false">
      <c r="A5" s="1" t="n">
        <v>3</v>
      </c>
      <c r="B5" s="76" t="n">
        <v>46174</v>
      </c>
      <c r="C5" s="1" t="n">
        <v>2</v>
      </c>
      <c r="D5" s="1" t="s">
        <v>3812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3817</v>
      </c>
      <c r="N5" s="1" t="n">
        <v>20</v>
      </c>
      <c r="O5" s="1" t="n">
        <v>120</v>
      </c>
      <c r="P5" s="1" t="s">
        <v>3814</v>
      </c>
    </row>
    <row r="6" customFormat="false" ht="15" hidden="false" customHeight="true" outlineLevel="0" collapsed="false">
      <c r="A6" s="1" t="n">
        <v>3</v>
      </c>
      <c r="B6" s="76" t="n">
        <v>46174</v>
      </c>
      <c r="C6" s="1" t="n">
        <v>2</v>
      </c>
      <c r="D6" s="1" t="s">
        <v>3812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3818</v>
      </c>
      <c r="N6" s="1" t="n">
        <v>20</v>
      </c>
      <c r="O6" s="1" t="n">
        <v>260</v>
      </c>
      <c r="P6" s="1" t="s">
        <v>3814</v>
      </c>
    </row>
    <row r="7" customFormat="false" ht="15" hidden="false" customHeight="true" outlineLevel="0" collapsed="false">
      <c r="A7" s="1" t="n">
        <v>3</v>
      </c>
      <c r="B7" s="76" t="n">
        <v>46174</v>
      </c>
      <c r="C7" s="1" t="n">
        <v>6</v>
      </c>
      <c r="D7" s="1" t="s">
        <v>3819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3813</v>
      </c>
      <c r="N7" s="1" t="n">
        <v>6</v>
      </c>
      <c r="O7" s="1" t="n">
        <v>15</v>
      </c>
      <c r="P7" s="1" t="s">
        <v>3814</v>
      </c>
    </row>
    <row r="8" customFormat="false" ht="15" hidden="false" customHeight="true" outlineLevel="0" collapsed="false">
      <c r="A8" s="1" t="n">
        <v>3</v>
      </c>
      <c r="B8" s="76" t="n">
        <v>46174</v>
      </c>
      <c r="C8" s="1" t="n">
        <v>6</v>
      </c>
      <c r="D8" s="1" t="s">
        <v>3819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3815</v>
      </c>
      <c r="N8" s="1" t="n">
        <v>6</v>
      </c>
      <c r="O8" s="1" t="n">
        <v>36</v>
      </c>
      <c r="P8" s="1" t="s">
        <v>3814</v>
      </c>
    </row>
    <row r="9" customFormat="false" ht="15" hidden="false" customHeight="true" outlineLevel="0" collapsed="false">
      <c r="A9" s="1" t="n">
        <v>3</v>
      </c>
      <c r="B9" s="76" t="n">
        <v>46174</v>
      </c>
      <c r="C9" s="1" t="n">
        <v>6</v>
      </c>
      <c r="D9" s="1" t="s">
        <v>3819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3816</v>
      </c>
      <c r="N9" s="1" t="n">
        <v>40</v>
      </c>
      <c r="O9" s="1" t="n">
        <v>80</v>
      </c>
      <c r="P9" s="1" t="s">
        <v>3814</v>
      </c>
    </row>
    <row r="10" customFormat="false" ht="15" hidden="false" customHeight="true" outlineLevel="0" collapsed="false">
      <c r="A10" s="1" t="n">
        <v>3</v>
      </c>
      <c r="B10" s="76" t="n">
        <v>46174</v>
      </c>
      <c r="C10" s="1" t="n">
        <v>6</v>
      </c>
      <c r="D10" s="1" t="s">
        <v>3819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3817</v>
      </c>
      <c r="N10" s="1" t="n">
        <v>20</v>
      </c>
      <c r="O10" s="1" t="n">
        <v>120</v>
      </c>
      <c r="P10" s="1" t="s">
        <v>3814</v>
      </c>
    </row>
    <row r="11" customFormat="false" ht="15" hidden="false" customHeight="true" outlineLevel="0" collapsed="false">
      <c r="A11" s="1" t="n">
        <v>3</v>
      </c>
      <c r="B11" s="76" t="n">
        <v>46174</v>
      </c>
      <c r="C11" s="1" t="n">
        <v>6</v>
      </c>
      <c r="D11" s="1" t="s">
        <v>3819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3818</v>
      </c>
      <c r="N11" s="1" t="n">
        <v>20</v>
      </c>
      <c r="O11" s="1" t="n">
        <v>260</v>
      </c>
      <c r="P11" s="1" t="s">
        <v>3814</v>
      </c>
    </row>
    <row r="12" customFormat="false" ht="15" hidden="false" customHeight="true" outlineLevel="0" collapsed="false">
      <c r="A12" s="1" t="n">
        <v>3</v>
      </c>
      <c r="B12" s="76" t="n">
        <v>46174</v>
      </c>
      <c r="C12" s="1" t="n">
        <v>11</v>
      </c>
      <c r="D12" s="1" t="s">
        <v>3820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3821</v>
      </c>
      <c r="N12" s="1" t="n">
        <v>240</v>
      </c>
      <c r="O12" s="1" t="n">
        <v>631.52</v>
      </c>
      <c r="P12" s="1" t="s">
        <v>3814</v>
      </c>
    </row>
    <row r="13" customFormat="false" ht="15" hidden="false" customHeight="true" outlineLevel="0" collapsed="false">
      <c r="A13" s="1" t="n">
        <v>3</v>
      </c>
      <c r="B13" s="76" t="n">
        <v>46174</v>
      </c>
      <c r="C13" s="1" t="n">
        <v>11</v>
      </c>
      <c r="D13" s="1" t="s">
        <v>3820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3822</v>
      </c>
      <c r="N13" s="1" t="n">
        <v>48</v>
      </c>
      <c r="O13" s="1" t="n">
        <v>403.11</v>
      </c>
      <c r="P13" s="1" t="s">
        <v>3814</v>
      </c>
    </row>
    <row r="14" customFormat="false" ht="15" hidden="false" customHeight="true" outlineLevel="0" collapsed="false">
      <c r="A14" s="1" t="n">
        <v>3</v>
      </c>
      <c r="B14" s="76" t="n">
        <v>46174</v>
      </c>
      <c r="C14" s="1" t="n">
        <v>11</v>
      </c>
      <c r="D14" s="1" t="s">
        <v>3820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3823</v>
      </c>
      <c r="N14" s="1" t="n">
        <v>6</v>
      </c>
      <c r="O14" s="1" t="n">
        <v>50.39</v>
      </c>
      <c r="P14" s="1" t="s">
        <v>3814</v>
      </c>
    </row>
    <row r="15" customFormat="false" ht="15" hidden="false" customHeight="true" outlineLevel="0" collapsed="false">
      <c r="A15" s="1" t="n">
        <v>3</v>
      </c>
      <c r="B15" s="76" t="n">
        <v>46174</v>
      </c>
      <c r="C15" s="1" t="n">
        <v>11</v>
      </c>
      <c r="D15" s="1" t="s">
        <v>3820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3824</v>
      </c>
      <c r="N15" s="1" t="n">
        <v>6</v>
      </c>
      <c r="O15" s="1" t="n">
        <v>50.39</v>
      </c>
      <c r="P15" s="1" t="s">
        <v>3814</v>
      </c>
    </row>
    <row r="16" customFormat="false" ht="15" hidden="false" customHeight="true" outlineLevel="0" collapsed="false">
      <c r="A16" s="1" t="n">
        <v>3</v>
      </c>
      <c r="B16" s="76" t="n">
        <v>46174</v>
      </c>
      <c r="C16" s="1" t="n">
        <v>11</v>
      </c>
      <c r="D16" s="1" t="s">
        <v>3820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3825</v>
      </c>
      <c r="N16" s="1" t="n">
        <v>6</v>
      </c>
      <c r="O16" s="1" t="n">
        <v>50.39</v>
      </c>
      <c r="P16" s="1" t="s">
        <v>3814</v>
      </c>
    </row>
    <row r="17" customFormat="false" ht="15" hidden="false" customHeight="true" outlineLevel="0" collapsed="false">
      <c r="A17" s="1" t="n">
        <v>3</v>
      </c>
      <c r="B17" s="76" t="n">
        <v>46174</v>
      </c>
      <c r="C17" s="1" t="n">
        <v>11</v>
      </c>
      <c r="D17" s="1" t="s">
        <v>3820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3826</v>
      </c>
      <c r="N17" s="1" t="n">
        <v>6</v>
      </c>
      <c r="O17" s="1" t="n">
        <v>50.39</v>
      </c>
      <c r="P17" s="1" t="s">
        <v>3814</v>
      </c>
    </row>
    <row r="18" customFormat="false" ht="15" hidden="false" customHeight="true" outlineLevel="0" collapsed="false">
      <c r="A18" s="1" t="n">
        <v>3</v>
      </c>
      <c r="B18" s="76" t="n">
        <v>46174</v>
      </c>
      <c r="C18" s="1" t="n">
        <v>11</v>
      </c>
      <c r="D18" s="1" t="s">
        <v>3820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3827</v>
      </c>
      <c r="N18" s="1" t="n">
        <v>6</v>
      </c>
      <c r="O18" s="1" t="n">
        <v>29.04</v>
      </c>
      <c r="P18" s="1" t="s">
        <v>3814</v>
      </c>
    </row>
    <row r="19" customFormat="false" ht="15" hidden="false" customHeight="true" outlineLevel="0" collapsed="false">
      <c r="A19" s="1" t="n">
        <v>3</v>
      </c>
      <c r="B19" s="76" t="n">
        <v>46174</v>
      </c>
      <c r="C19" s="1" t="n">
        <v>11</v>
      </c>
      <c r="D19" s="1" t="s">
        <v>3820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3828</v>
      </c>
      <c r="N19" s="1" t="n">
        <v>6</v>
      </c>
      <c r="O19" s="1" t="n">
        <v>50.39</v>
      </c>
      <c r="P19" s="1" t="s">
        <v>3814</v>
      </c>
    </row>
    <row r="20" customFormat="false" ht="15" hidden="false" customHeight="true" outlineLevel="0" collapsed="false">
      <c r="A20" s="1" t="n">
        <v>3</v>
      </c>
      <c r="B20" s="76" t="n">
        <v>46174</v>
      </c>
      <c r="C20" s="1" t="n">
        <v>11</v>
      </c>
      <c r="D20" s="1" t="s">
        <v>3820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3829</v>
      </c>
      <c r="N20" s="1" t="n">
        <v>24</v>
      </c>
      <c r="O20" s="1" t="n">
        <v>30</v>
      </c>
      <c r="P20" s="1" t="s">
        <v>3814</v>
      </c>
    </row>
    <row r="21" customFormat="false" ht="15" hidden="false" customHeight="true" outlineLevel="0" collapsed="false">
      <c r="A21" s="1" t="n">
        <v>3</v>
      </c>
      <c r="B21" s="76" t="n">
        <v>46174</v>
      </c>
      <c r="C21" s="1" t="n">
        <v>11</v>
      </c>
      <c r="D21" s="1" t="s">
        <v>3820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3830</v>
      </c>
      <c r="N21" s="1" t="n">
        <v>6</v>
      </c>
      <c r="O21" s="1" t="n">
        <v>50.39</v>
      </c>
      <c r="P21" s="1" t="s">
        <v>3814</v>
      </c>
    </row>
    <row r="22" customFormat="false" ht="15" hidden="false" customHeight="true" outlineLevel="0" collapsed="false">
      <c r="A22" s="1" t="n">
        <v>3</v>
      </c>
      <c r="B22" s="76" t="n">
        <v>46174</v>
      </c>
      <c r="C22" s="1" t="n">
        <v>11</v>
      </c>
      <c r="D22" s="1" t="s">
        <v>3820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3831</v>
      </c>
      <c r="N22" s="1" t="n">
        <v>6</v>
      </c>
      <c r="O22" s="1" t="n">
        <v>29.04</v>
      </c>
      <c r="P22" s="1" t="s">
        <v>3814</v>
      </c>
    </row>
    <row r="23" customFormat="false" ht="15" hidden="false" customHeight="true" outlineLevel="0" collapsed="false">
      <c r="A23" s="1" t="n">
        <v>3</v>
      </c>
      <c r="B23" s="76" t="n">
        <v>46174</v>
      </c>
      <c r="C23" s="1" t="n">
        <v>11</v>
      </c>
      <c r="D23" s="1" t="s">
        <v>3820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3832</v>
      </c>
      <c r="N23" s="1" t="n">
        <v>6</v>
      </c>
      <c r="O23" s="1" t="n">
        <v>29.04</v>
      </c>
      <c r="P23" s="1" t="s">
        <v>3814</v>
      </c>
    </row>
    <row r="24" customFormat="false" ht="15" hidden="false" customHeight="true" outlineLevel="0" collapsed="false">
      <c r="A24" s="1" t="n">
        <v>3</v>
      </c>
      <c r="B24" s="76" t="n">
        <v>46174</v>
      </c>
      <c r="C24" s="1" t="n">
        <v>11</v>
      </c>
      <c r="D24" s="1" t="s">
        <v>3820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3833</v>
      </c>
      <c r="N24" s="1" t="n">
        <v>12</v>
      </c>
      <c r="O24" s="1" t="n">
        <v>61.94</v>
      </c>
      <c r="P24" s="1" t="s">
        <v>3814</v>
      </c>
    </row>
    <row r="25" customFormat="false" ht="15" hidden="false" customHeight="true" outlineLevel="0" collapsed="false">
      <c r="A25" s="1" t="n">
        <v>3</v>
      </c>
      <c r="B25" s="76" t="n">
        <v>46174</v>
      </c>
      <c r="C25" s="1" t="n">
        <v>11</v>
      </c>
      <c r="D25" s="1" t="s">
        <v>3820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3834</v>
      </c>
      <c r="N25" s="1" t="n">
        <v>24</v>
      </c>
      <c r="O25" s="1" t="n">
        <v>123.88</v>
      </c>
      <c r="P25" s="1" t="s">
        <v>3814</v>
      </c>
    </row>
    <row r="26" customFormat="false" ht="15" hidden="false" customHeight="true" outlineLevel="0" collapsed="false">
      <c r="A26" s="1" t="n">
        <v>3</v>
      </c>
      <c r="B26" s="76" t="n">
        <v>46174</v>
      </c>
      <c r="C26" s="1" t="n">
        <v>11</v>
      </c>
      <c r="D26" s="1" t="s">
        <v>3820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3835</v>
      </c>
      <c r="N26" s="1" t="n">
        <v>60</v>
      </c>
      <c r="O26" s="1" t="n">
        <v>361.73</v>
      </c>
      <c r="P26" s="1" t="s">
        <v>3814</v>
      </c>
    </row>
    <row r="27" customFormat="false" ht="15" hidden="false" customHeight="true" outlineLevel="0" collapsed="false">
      <c r="A27" s="1" t="n">
        <v>3</v>
      </c>
      <c r="B27" s="76" t="n">
        <v>46174</v>
      </c>
      <c r="C27" s="1" t="n">
        <v>11</v>
      </c>
      <c r="D27" s="1" t="s">
        <v>3820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3836</v>
      </c>
      <c r="N27" s="1" t="n">
        <v>12</v>
      </c>
      <c r="O27" s="1" t="n">
        <v>89.16</v>
      </c>
      <c r="P27" s="1" t="s">
        <v>3814</v>
      </c>
    </row>
    <row r="28" customFormat="false" ht="15" hidden="false" customHeight="true" outlineLevel="0" collapsed="false">
      <c r="A28" s="1" t="n">
        <v>3</v>
      </c>
      <c r="B28" s="76" t="n">
        <v>46174</v>
      </c>
      <c r="C28" s="1" t="n">
        <v>11</v>
      </c>
      <c r="D28" s="1" t="s">
        <v>3820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3837</v>
      </c>
      <c r="N28" s="1" t="n">
        <v>60</v>
      </c>
      <c r="O28" s="1" t="n">
        <v>351.45</v>
      </c>
      <c r="P28" s="1" t="s">
        <v>3814</v>
      </c>
    </row>
    <row r="29" customFormat="false" ht="15" hidden="false" customHeight="true" outlineLevel="0" collapsed="false">
      <c r="A29" s="1" t="n">
        <v>3</v>
      </c>
      <c r="B29" s="76" t="n">
        <v>46174</v>
      </c>
      <c r="C29" s="1" t="n">
        <v>11</v>
      </c>
      <c r="D29" s="1" t="s">
        <v>3820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3838</v>
      </c>
      <c r="N29" s="1" t="n">
        <v>12</v>
      </c>
      <c r="O29" s="1" t="n">
        <v>37.75</v>
      </c>
      <c r="P29" s="1" t="s">
        <v>3814</v>
      </c>
    </row>
    <row r="30" customFormat="false" ht="15" hidden="false" customHeight="true" outlineLevel="0" collapsed="false">
      <c r="A30" s="1" t="n">
        <v>3</v>
      </c>
      <c r="B30" s="76" t="n">
        <v>46174</v>
      </c>
      <c r="C30" s="1" t="n">
        <v>11</v>
      </c>
      <c r="D30" s="1" t="s">
        <v>3820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3839</v>
      </c>
      <c r="N30" s="1" t="n">
        <v>45</v>
      </c>
      <c r="O30" s="1" t="n">
        <v>296.7</v>
      </c>
      <c r="P30" s="1" t="s">
        <v>3814</v>
      </c>
    </row>
    <row r="31" customFormat="false" ht="15" hidden="false" customHeight="true" outlineLevel="0" collapsed="false">
      <c r="A31" s="1" t="n">
        <v>3</v>
      </c>
      <c r="B31" s="76" t="n">
        <v>46174</v>
      </c>
      <c r="C31" s="1" t="n">
        <v>11</v>
      </c>
      <c r="D31" s="1" t="s">
        <v>3820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3840</v>
      </c>
      <c r="N31" s="1" t="n">
        <v>27</v>
      </c>
      <c r="O31" s="1" t="n">
        <v>154.89</v>
      </c>
      <c r="P31" s="1" t="s">
        <v>3814</v>
      </c>
    </row>
    <row r="32" customFormat="false" ht="15" hidden="false" customHeight="true" outlineLevel="0" collapsed="false">
      <c r="A32" s="1" t="n">
        <v>3</v>
      </c>
      <c r="B32" s="76" t="n">
        <v>46174</v>
      </c>
      <c r="C32" s="1" t="n">
        <v>11</v>
      </c>
      <c r="D32" s="1" t="s">
        <v>3820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3841</v>
      </c>
      <c r="N32" s="1" t="n">
        <v>30</v>
      </c>
      <c r="O32" s="1" t="n">
        <v>315.76</v>
      </c>
      <c r="P32" s="1" t="s">
        <v>3814</v>
      </c>
    </row>
    <row r="33" customFormat="false" ht="15" hidden="false" customHeight="true" outlineLevel="0" collapsed="false">
      <c r="A33" s="1" t="n">
        <v>3</v>
      </c>
      <c r="B33" s="76" t="n">
        <v>46174</v>
      </c>
      <c r="C33" s="1" t="n">
        <v>11</v>
      </c>
      <c r="D33" s="1" t="s">
        <v>3820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3842</v>
      </c>
      <c r="N33" s="1" t="n">
        <v>9</v>
      </c>
      <c r="O33" s="1" t="n">
        <v>56.35</v>
      </c>
      <c r="P33" s="1" t="s">
        <v>3814</v>
      </c>
    </row>
    <row r="34" customFormat="false" ht="15" hidden="false" customHeight="true" outlineLevel="0" collapsed="false">
      <c r="A34" s="1" t="n">
        <v>3</v>
      </c>
      <c r="B34" s="76" t="n">
        <v>46174</v>
      </c>
      <c r="C34" s="1" t="n">
        <v>11</v>
      </c>
      <c r="D34" s="1" t="s">
        <v>3820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3843</v>
      </c>
      <c r="N34" s="1" t="n">
        <v>30</v>
      </c>
      <c r="O34" s="1" t="n">
        <v>287.03</v>
      </c>
      <c r="P34" s="1" t="s">
        <v>3814</v>
      </c>
    </row>
    <row r="35" customFormat="false" ht="15" hidden="false" customHeight="true" outlineLevel="0" collapsed="false">
      <c r="A35" s="1" t="n">
        <v>3</v>
      </c>
      <c r="B35" s="76" t="n">
        <v>46174</v>
      </c>
      <c r="C35" s="1" t="n">
        <v>11</v>
      </c>
      <c r="D35" s="1" t="s">
        <v>3820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3844</v>
      </c>
      <c r="N35" s="1" t="n">
        <v>90</v>
      </c>
      <c r="O35" s="1" t="n">
        <v>762.18</v>
      </c>
      <c r="P35" s="1" t="s">
        <v>3814</v>
      </c>
    </row>
    <row r="36" customFormat="false" ht="15" hidden="false" customHeight="true" outlineLevel="0" collapsed="false">
      <c r="A36" s="1" t="n">
        <v>3</v>
      </c>
      <c r="B36" s="76" t="n">
        <v>46174</v>
      </c>
      <c r="C36" s="1" t="n">
        <v>11</v>
      </c>
      <c r="D36" s="1" t="s">
        <v>3820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3845</v>
      </c>
      <c r="N36" s="1" t="n">
        <v>12</v>
      </c>
      <c r="O36" s="1" t="n">
        <v>44.88</v>
      </c>
      <c r="P36" s="1" t="s">
        <v>3814</v>
      </c>
    </row>
    <row r="37" customFormat="false" ht="15" hidden="false" customHeight="true" outlineLevel="0" collapsed="false">
      <c r="A37" s="1" t="n">
        <v>3</v>
      </c>
      <c r="B37" s="76" t="n">
        <v>46174</v>
      </c>
      <c r="C37" s="1" t="n">
        <v>11</v>
      </c>
      <c r="D37" s="1" t="s">
        <v>3820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3846</v>
      </c>
      <c r="N37" s="1" t="n">
        <v>24</v>
      </c>
      <c r="O37" s="1" t="n">
        <v>89.77</v>
      </c>
      <c r="P37" s="1" t="s">
        <v>3814</v>
      </c>
    </row>
    <row r="38" customFormat="false" ht="15" hidden="false" customHeight="true" outlineLevel="0" collapsed="false">
      <c r="A38" s="1" t="n">
        <v>3</v>
      </c>
      <c r="B38" s="76" t="n">
        <v>46174</v>
      </c>
      <c r="C38" s="1" t="n">
        <v>11</v>
      </c>
      <c r="D38" s="1" t="s">
        <v>3820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3847</v>
      </c>
      <c r="N38" s="1" t="n">
        <v>12</v>
      </c>
      <c r="O38" s="1" t="n">
        <v>44.88</v>
      </c>
      <c r="P38" s="1" t="s">
        <v>3814</v>
      </c>
    </row>
    <row r="39" customFormat="false" ht="15" hidden="false" customHeight="true" outlineLevel="0" collapsed="false">
      <c r="A39" s="1" t="n">
        <v>3</v>
      </c>
      <c r="B39" s="76" t="n">
        <v>46175</v>
      </c>
      <c r="C39" s="1" t="n">
        <v>1</v>
      </c>
      <c r="D39" s="1" t="s">
        <v>3848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3849</v>
      </c>
      <c r="N39" s="1" t="n">
        <v>180</v>
      </c>
      <c r="O39" s="1" t="n">
        <v>270</v>
      </c>
      <c r="P39" s="1" t="s">
        <v>3814</v>
      </c>
    </row>
    <row r="40" customFormat="false" ht="15" hidden="false" customHeight="true" outlineLevel="0" collapsed="false">
      <c r="A40" s="1" t="n">
        <v>3</v>
      </c>
      <c r="B40" s="76" t="n">
        <v>46175</v>
      </c>
      <c r="C40" s="1" t="n">
        <v>1</v>
      </c>
      <c r="D40" s="1" t="s">
        <v>3848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3850</v>
      </c>
      <c r="N40" s="1" t="n">
        <v>20</v>
      </c>
      <c r="O40" s="1" t="n">
        <v>140</v>
      </c>
      <c r="P40" s="1" t="s">
        <v>3814</v>
      </c>
    </row>
    <row r="41" customFormat="false" ht="15" hidden="false" customHeight="true" outlineLevel="0" collapsed="false">
      <c r="A41" s="1" t="n">
        <v>3</v>
      </c>
      <c r="B41" s="76" t="n">
        <v>46175</v>
      </c>
      <c r="C41" s="1" t="n">
        <v>2</v>
      </c>
      <c r="D41" s="1" t="s">
        <v>3812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3813</v>
      </c>
      <c r="N41" s="1" t="n">
        <v>10</v>
      </c>
      <c r="O41" s="1" t="n">
        <v>25</v>
      </c>
      <c r="P41" s="1" t="s">
        <v>3814</v>
      </c>
    </row>
    <row r="42" customFormat="false" ht="15" hidden="false" customHeight="true" outlineLevel="0" collapsed="false">
      <c r="A42" s="1" t="n">
        <v>3</v>
      </c>
      <c r="B42" s="76" t="n">
        <v>46175</v>
      </c>
      <c r="C42" s="1" t="n">
        <v>2</v>
      </c>
      <c r="D42" s="1" t="s">
        <v>3812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3815</v>
      </c>
      <c r="N42" s="1" t="n">
        <v>10</v>
      </c>
      <c r="O42" s="1" t="n">
        <v>60</v>
      </c>
      <c r="P42" s="1" t="s">
        <v>3814</v>
      </c>
    </row>
    <row r="43" customFormat="false" ht="15" hidden="false" customHeight="true" outlineLevel="0" collapsed="false">
      <c r="A43" s="1" t="n">
        <v>3</v>
      </c>
      <c r="B43" s="76" t="n">
        <v>46175</v>
      </c>
      <c r="C43" s="1" t="n">
        <v>2</v>
      </c>
      <c r="D43" s="1" t="s">
        <v>3812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3816</v>
      </c>
      <c r="N43" s="1" t="n">
        <v>60</v>
      </c>
      <c r="O43" s="1" t="n">
        <v>120</v>
      </c>
      <c r="P43" s="1" t="s">
        <v>3814</v>
      </c>
    </row>
    <row r="44" customFormat="false" ht="15" hidden="false" customHeight="true" outlineLevel="0" collapsed="false">
      <c r="A44" s="1" t="n">
        <v>3</v>
      </c>
      <c r="B44" s="76" t="n">
        <v>46175</v>
      </c>
      <c r="C44" s="1" t="n">
        <v>2</v>
      </c>
      <c r="D44" s="1" t="s">
        <v>3812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3851</v>
      </c>
      <c r="N44" s="1" t="n">
        <v>9</v>
      </c>
      <c r="O44" s="1" t="n">
        <v>108</v>
      </c>
      <c r="P44" s="1" t="s">
        <v>3814</v>
      </c>
    </row>
    <row r="45" customFormat="false" ht="15" hidden="false" customHeight="true" outlineLevel="0" collapsed="false">
      <c r="A45" s="1" t="n">
        <v>3</v>
      </c>
      <c r="B45" s="76" t="n">
        <v>46175</v>
      </c>
      <c r="C45" s="1" t="n">
        <v>2</v>
      </c>
      <c r="D45" s="1" t="s">
        <v>3812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3852</v>
      </c>
      <c r="N45" s="1" t="n">
        <v>5</v>
      </c>
      <c r="O45" s="1" t="n">
        <v>35</v>
      </c>
      <c r="P45" s="1" t="s">
        <v>3814</v>
      </c>
    </row>
    <row r="46" customFormat="false" ht="15" hidden="false" customHeight="true" outlineLevel="0" collapsed="false">
      <c r="A46" s="1" t="n">
        <v>3</v>
      </c>
      <c r="B46" s="76" t="n">
        <v>46175</v>
      </c>
      <c r="C46" s="1" t="n">
        <v>2</v>
      </c>
      <c r="D46" s="1" t="s">
        <v>3812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3853</v>
      </c>
      <c r="N46" s="1" t="n">
        <v>24</v>
      </c>
      <c r="O46" s="1" t="n">
        <v>170</v>
      </c>
      <c r="P46" s="1" t="s">
        <v>3814</v>
      </c>
    </row>
    <row r="47" customFormat="false" ht="15" hidden="false" customHeight="true" outlineLevel="0" collapsed="false">
      <c r="A47" s="1" t="n">
        <v>3</v>
      </c>
      <c r="B47" s="76" t="n">
        <v>46175</v>
      </c>
      <c r="C47" s="1" t="n">
        <v>2</v>
      </c>
      <c r="D47" s="1" t="s">
        <v>3812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3854</v>
      </c>
      <c r="N47" s="1" t="n">
        <v>2</v>
      </c>
      <c r="O47" s="1" t="n">
        <v>20</v>
      </c>
      <c r="P47" s="1" t="s">
        <v>3814</v>
      </c>
    </row>
    <row r="48" customFormat="false" ht="15" hidden="false" customHeight="true" outlineLevel="0" collapsed="false">
      <c r="A48" s="1" t="n">
        <v>3</v>
      </c>
      <c r="B48" s="76" t="n">
        <v>46175</v>
      </c>
      <c r="C48" s="1" t="n">
        <v>2</v>
      </c>
      <c r="D48" s="1" t="s">
        <v>3812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3855</v>
      </c>
      <c r="N48" s="1" t="n">
        <v>20</v>
      </c>
      <c r="O48" s="1" t="n">
        <v>110</v>
      </c>
      <c r="P48" s="1" t="s">
        <v>3814</v>
      </c>
    </row>
    <row r="49" customFormat="false" ht="15" hidden="false" customHeight="true" outlineLevel="0" collapsed="false">
      <c r="A49" s="1" t="n">
        <v>3</v>
      </c>
      <c r="B49" s="76" t="n">
        <v>46175</v>
      </c>
      <c r="C49" s="1" t="n">
        <v>2</v>
      </c>
      <c r="D49" s="1" t="s">
        <v>3812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3856</v>
      </c>
      <c r="N49" s="1" t="n">
        <v>8</v>
      </c>
      <c r="O49" s="1" t="n">
        <v>32</v>
      </c>
      <c r="P49" s="1" t="s">
        <v>3814</v>
      </c>
    </row>
    <row r="50" customFormat="false" ht="15" hidden="false" customHeight="true" outlineLevel="0" collapsed="false">
      <c r="A50" s="1" t="n">
        <v>3</v>
      </c>
      <c r="B50" s="76" t="n">
        <v>46175</v>
      </c>
      <c r="C50" s="1" t="n">
        <v>2</v>
      </c>
      <c r="D50" s="1" t="s">
        <v>3812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3857</v>
      </c>
      <c r="N50" s="1" t="n">
        <v>40</v>
      </c>
      <c r="O50" s="1" t="n">
        <v>120</v>
      </c>
      <c r="P50" s="1" t="s">
        <v>3814</v>
      </c>
    </row>
    <row r="51" customFormat="false" ht="15" hidden="false" customHeight="true" outlineLevel="0" collapsed="false">
      <c r="A51" s="1" t="n">
        <v>3</v>
      </c>
      <c r="B51" s="76" t="n">
        <v>46175</v>
      </c>
      <c r="C51" s="1" t="n">
        <v>2</v>
      </c>
      <c r="D51" s="1" t="s">
        <v>3812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3858</v>
      </c>
      <c r="N51" s="1" t="n">
        <v>4</v>
      </c>
      <c r="O51" s="1" t="n">
        <v>72</v>
      </c>
      <c r="P51" s="1" t="s">
        <v>3814</v>
      </c>
    </row>
    <row r="52" customFormat="false" ht="15" hidden="false" customHeight="true" outlineLevel="0" collapsed="false">
      <c r="A52" s="1" t="n">
        <v>3</v>
      </c>
      <c r="B52" s="76" t="n">
        <v>46175</v>
      </c>
      <c r="C52" s="1" t="n">
        <v>2</v>
      </c>
      <c r="D52" s="1" t="s">
        <v>3812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3859</v>
      </c>
      <c r="N52" s="1" t="n">
        <v>10</v>
      </c>
      <c r="O52" s="1" t="n">
        <v>40</v>
      </c>
      <c r="P52" s="1" t="s">
        <v>3814</v>
      </c>
    </row>
    <row r="53" customFormat="false" ht="15" hidden="false" customHeight="true" outlineLevel="0" collapsed="false">
      <c r="A53" s="1" t="n">
        <v>3</v>
      </c>
      <c r="B53" s="76" t="n">
        <v>46175</v>
      </c>
      <c r="C53" s="1" t="n">
        <v>2</v>
      </c>
      <c r="D53" s="1" t="s">
        <v>3812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3860</v>
      </c>
      <c r="N53" s="1" t="n">
        <v>10</v>
      </c>
      <c r="O53" s="1" t="n">
        <v>190</v>
      </c>
      <c r="P53" s="1" t="s">
        <v>3814</v>
      </c>
    </row>
    <row r="54" customFormat="false" ht="15" hidden="false" customHeight="true" outlineLevel="0" collapsed="false">
      <c r="A54" s="1" t="n">
        <v>3</v>
      </c>
      <c r="B54" s="76" t="n">
        <v>46175</v>
      </c>
      <c r="C54" s="1" t="n">
        <v>2</v>
      </c>
      <c r="D54" s="1" t="s">
        <v>3812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3861</v>
      </c>
      <c r="N54" s="1" t="n">
        <v>10</v>
      </c>
      <c r="O54" s="1" t="n">
        <v>130</v>
      </c>
      <c r="P54" s="1" t="s">
        <v>3814</v>
      </c>
    </row>
    <row r="55" customFormat="false" ht="15" hidden="false" customHeight="true" outlineLevel="0" collapsed="false">
      <c r="A55" s="1" t="n">
        <v>3</v>
      </c>
      <c r="B55" s="76" t="n">
        <v>46175</v>
      </c>
      <c r="C55" s="1" t="n">
        <v>2</v>
      </c>
      <c r="D55" s="1" t="s">
        <v>3812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3862</v>
      </c>
      <c r="N55" s="1" t="n">
        <v>10</v>
      </c>
      <c r="O55" s="1" t="n">
        <v>60</v>
      </c>
      <c r="P55" s="1" t="s">
        <v>3814</v>
      </c>
    </row>
    <row r="56" customFormat="false" ht="15" hidden="false" customHeight="true" outlineLevel="0" collapsed="false">
      <c r="A56" s="1" t="n">
        <v>3</v>
      </c>
      <c r="B56" s="76" t="n">
        <v>46175</v>
      </c>
      <c r="C56" s="1" t="n">
        <v>2</v>
      </c>
      <c r="D56" s="1" t="s">
        <v>3812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3863</v>
      </c>
      <c r="N56" s="1" t="n">
        <v>10</v>
      </c>
      <c r="O56" s="1" t="n">
        <v>40</v>
      </c>
      <c r="P56" s="1" t="s">
        <v>3814</v>
      </c>
    </row>
    <row r="57" customFormat="false" ht="15" hidden="false" customHeight="true" outlineLevel="0" collapsed="false">
      <c r="A57" s="1" t="n">
        <v>3</v>
      </c>
      <c r="B57" s="76" t="n">
        <v>46175</v>
      </c>
      <c r="C57" s="1" t="n">
        <v>2</v>
      </c>
      <c r="D57" s="1" t="s">
        <v>3812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3864</v>
      </c>
      <c r="N57" s="1" t="n">
        <v>1</v>
      </c>
      <c r="O57" s="1" t="n">
        <v>40</v>
      </c>
      <c r="P57" s="1" t="s">
        <v>3814</v>
      </c>
    </row>
    <row r="58" customFormat="false" ht="15" hidden="false" customHeight="true" outlineLevel="0" collapsed="false">
      <c r="A58" s="1" t="n">
        <v>3</v>
      </c>
      <c r="B58" s="76" t="n">
        <v>46175</v>
      </c>
      <c r="C58" s="1" t="n">
        <v>2</v>
      </c>
      <c r="D58" s="1" t="s">
        <v>3812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3865</v>
      </c>
      <c r="N58" s="1" t="n">
        <v>20</v>
      </c>
      <c r="O58" s="1" t="n">
        <v>120</v>
      </c>
      <c r="P58" s="1" t="s">
        <v>3814</v>
      </c>
    </row>
    <row r="59" customFormat="false" ht="15" hidden="false" customHeight="true" outlineLevel="0" collapsed="false">
      <c r="A59" s="1" t="n">
        <v>3</v>
      </c>
      <c r="B59" s="76" t="n">
        <v>46175</v>
      </c>
      <c r="C59" s="1" t="n">
        <v>6</v>
      </c>
      <c r="D59" s="1" t="s">
        <v>3819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3813</v>
      </c>
      <c r="N59" s="1" t="n">
        <v>10</v>
      </c>
      <c r="O59" s="1" t="n">
        <v>25</v>
      </c>
      <c r="P59" s="1" t="s">
        <v>3814</v>
      </c>
    </row>
    <row r="60" customFormat="false" ht="15" hidden="false" customHeight="true" outlineLevel="0" collapsed="false">
      <c r="A60" s="1" t="n">
        <v>3</v>
      </c>
      <c r="B60" s="76" t="n">
        <v>46175</v>
      </c>
      <c r="C60" s="1" t="n">
        <v>6</v>
      </c>
      <c r="D60" s="1" t="s">
        <v>3819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3815</v>
      </c>
      <c r="N60" s="1" t="n">
        <v>10</v>
      </c>
      <c r="O60" s="1" t="n">
        <v>60</v>
      </c>
      <c r="P60" s="1" t="s">
        <v>3814</v>
      </c>
    </row>
    <row r="61" customFormat="false" ht="15" hidden="false" customHeight="true" outlineLevel="0" collapsed="false">
      <c r="A61" s="1" t="n">
        <v>3</v>
      </c>
      <c r="B61" s="76" t="n">
        <v>46175</v>
      </c>
      <c r="C61" s="1" t="n">
        <v>6</v>
      </c>
      <c r="D61" s="1" t="s">
        <v>3819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3816</v>
      </c>
      <c r="N61" s="1" t="n">
        <v>60</v>
      </c>
      <c r="O61" s="1" t="n">
        <v>120</v>
      </c>
      <c r="P61" s="1" t="s">
        <v>3814</v>
      </c>
    </row>
    <row r="62" customFormat="false" ht="15" hidden="false" customHeight="true" outlineLevel="0" collapsed="false">
      <c r="A62" s="1" t="n">
        <v>3</v>
      </c>
      <c r="B62" s="76" t="n">
        <v>46175</v>
      </c>
      <c r="C62" s="1" t="n">
        <v>6</v>
      </c>
      <c r="D62" s="1" t="s">
        <v>3819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3851</v>
      </c>
      <c r="N62" s="1" t="n">
        <v>9</v>
      </c>
      <c r="O62" s="1" t="n">
        <v>108</v>
      </c>
      <c r="P62" s="1" t="s">
        <v>3814</v>
      </c>
    </row>
    <row r="63" customFormat="false" ht="15" hidden="false" customHeight="true" outlineLevel="0" collapsed="false">
      <c r="A63" s="1" t="n">
        <v>3</v>
      </c>
      <c r="B63" s="76" t="n">
        <v>46175</v>
      </c>
      <c r="C63" s="1" t="n">
        <v>6</v>
      </c>
      <c r="D63" s="1" t="s">
        <v>3819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3852</v>
      </c>
      <c r="N63" s="1" t="n">
        <v>5</v>
      </c>
      <c r="O63" s="1" t="n">
        <v>35</v>
      </c>
      <c r="P63" s="1" t="s">
        <v>3814</v>
      </c>
    </row>
    <row r="64" customFormat="false" ht="15" hidden="false" customHeight="true" outlineLevel="0" collapsed="false">
      <c r="A64" s="1" t="n">
        <v>3</v>
      </c>
      <c r="B64" s="76" t="n">
        <v>46175</v>
      </c>
      <c r="C64" s="1" t="n">
        <v>6</v>
      </c>
      <c r="D64" s="1" t="s">
        <v>3819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3853</v>
      </c>
      <c r="N64" s="1" t="n">
        <v>24</v>
      </c>
      <c r="O64" s="1" t="n">
        <v>170</v>
      </c>
      <c r="P64" s="1" t="s">
        <v>3814</v>
      </c>
    </row>
    <row r="65" customFormat="false" ht="15" hidden="false" customHeight="true" outlineLevel="0" collapsed="false">
      <c r="A65" s="1" t="n">
        <v>3</v>
      </c>
      <c r="B65" s="76" t="n">
        <v>46175</v>
      </c>
      <c r="C65" s="1" t="n">
        <v>6</v>
      </c>
      <c r="D65" s="1" t="s">
        <v>3819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3854</v>
      </c>
      <c r="N65" s="1" t="n">
        <v>2</v>
      </c>
      <c r="O65" s="1" t="n">
        <v>20</v>
      </c>
      <c r="P65" s="1" t="s">
        <v>3814</v>
      </c>
    </row>
    <row r="66" customFormat="false" ht="15" hidden="false" customHeight="true" outlineLevel="0" collapsed="false">
      <c r="A66" s="1" t="n">
        <v>3</v>
      </c>
      <c r="B66" s="76" t="n">
        <v>46175</v>
      </c>
      <c r="C66" s="1" t="n">
        <v>6</v>
      </c>
      <c r="D66" s="1" t="s">
        <v>3819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3855</v>
      </c>
      <c r="N66" s="1" t="n">
        <v>20</v>
      </c>
      <c r="O66" s="1" t="n">
        <v>110</v>
      </c>
      <c r="P66" s="1" t="s">
        <v>3814</v>
      </c>
    </row>
    <row r="67" customFormat="false" ht="15" hidden="false" customHeight="true" outlineLevel="0" collapsed="false">
      <c r="A67" s="1" t="n">
        <v>3</v>
      </c>
      <c r="B67" s="76" t="n">
        <v>46175</v>
      </c>
      <c r="C67" s="1" t="n">
        <v>6</v>
      </c>
      <c r="D67" s="1" t="s">
        <v>3819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3856</v>
      </c>
      <c r="N67" s="1" t="n">
        <v>8</v>
      </c>
      <c r="O67" s="1" t="n">
        <v>32</v>
      </c>
      <c r="P67" s="1" t="s">
        <v>3814</v>
      </c>
    </row>
    <row r="68" customFormat="false" ht="15" hidden="false" customHeight="true" outlineLevel="0" collapsed="false">
      <c r="A68" s="1" t="n">
        <v>3</v>
      </c>
      <c r="B68" s="76" t="n">
        <v>46175</v>
      </c>
      <c r="C68" s="1" t="n">
        <v>6</v>
      </c>
      <c r="D68" s="1" t="s">
        <v>3819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3857</v>
      </c>
      <c r="N68" s="1" t="n">
        <v>40</v>
      </c>
      <c r="O68" s="1" t="n">
        <v>120</v>
      </c>
      <c r="P68" s="1" t="s">
        <v>3814</v>
      </c>
    </row>
    <row r="69" customFormat="false" ht="15" hidden="false" customHeight="true" outlineLevel="0" collapsed="false">
      <c r="A69" s="1" t="n">
        <v>3</v>
      </c>
      <c r="B69" s="76" t="n">
        <v>46175</v>
      </c>
      <c r="C69" s="1" t="n">
        <v>6</v>
      </c>
      <c r="D69" s="1" t="s">
        <v>3819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3858</v>
      </c>
      <c r="N69" s="1" t="n">
        <v>4</v>
      </c>
      <c r="O69" s="1" t="n">
        <v>72</v>
      </c>
      <c r="P69" s="1" t="s">
        <v>3814</v>
      </c>
    </row>
    <row r="70" customFormat="false" ht="15" hidden="false" customHeight="true" outlineLevel="0" collapsed="false">
      <c r="A70" s="1" t="n">
        <v>3</v>
      </c>
      <c r="B70" s="76" t="n">
        <v>46175</v>
      </c>
      <c r="C70" s="1" t="n">
        <v>6</v>
      </c>
      <c r="D70" s="1" t="s">
        <v>3819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3859</v>
      </c>
      <c r="N70" s="1" t="n">
        <v>10</v>
      </c>
      <c r="O70" s="1" t="n">
        <v>40</v>
      </c>
      <c r="P70" s="1" t="s">
        <v>3814</v>
      </c>
    </row>
    <row r="71" customFormat="false" ht="15" hidden="false" customHeight="true" outlineLevel="0" collapsed="false">
      <c r="A71" s="1" t="n">
        <v>3</v>
      </c>
      <c r="B71" s="76" t="n">
        <v>46175</v>
      </c>
      <c r="C71" s="1" t="n">
        <v>6</v>
      </c>
      <c r="D71" s="1" t="s">
        <v>3819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3860</v>
      </c>
      <c r="N71" s="1" t="n">
        <v>10</v>
      </c>
      <c r="O71" s="1" t="n">
        <v>190</v>
      </c>
      <c r="P71" s="1" t="s">
        <v>3814</v>
      </c>
    </row>
    <row r="72" customFormat="false" ht="15" hidden="false" customHeight="true" outlineLevel="0" collapsed="false">
      <c r="A72" s="1" t="n">
        <v>3</v>
      </c>
      <c r="B72" s="76" t="n">
        <v>46175</v>
      </c>
      <c r="C72" s="1" t="n">
        <v>6</v>
      </c>
      <c r="D72" s="1" t="s">
        <v>3819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3861</v>
      </c>
      <c r="N72" s="1" t="n">
        <v>10</v>
      </c>
      <c r="O72" s="1" t="n">
        <v>130</v>
      </c>
      <c r="P72" s="1" t="s">
        <v>3814</v>
      </c>
    </row>
    <row r="73" customFormat="false" ht="15" hidden="false" customHeight="true" outlineLevel="0" collapsed="false">
      <c r="A73" s="1" t="n">
        <v>3</v>
      </c>
      <c r="B73" s="76" t="n">
        <v>46175</v>
      </c>
      <c r="C73" s="1" t="n">
        <v>6</v>
      </c>
      <c r="D73" s="1" t="s">
        <v>3819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3862</v>
      </c>
      <c r="N73" s="1" t="n">
        <v>10</v>
      </c>
      <c r="O73" s="1" t="n">
        <v>60</v>
      </c>
      <c r="P73" s="1" t="s">
        <v>3814</v>
      </c>
    </row>
    <row r="74" customFormat="false" ht="15" hidden="false" customHeight="true" outlineLevel="0" collapsed="false">
      <c r="A74" s="1" t="n">
        <v>3</v>
      </c>
      <c r="B74" s="76" t="n">
        <v>46175</v>
      </c>
      <c r="C74" s="1" t="n">
        <v>6</v>
      </c>
      <c r="D74" s="1" t="s">
        <v>3819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3863</v>
      </c>
      <c r="N74" s="1" t="n">
        <v>10</v>
      </c>
      <c r="O74" s="1" t="n">
        <v>40</v>
      </c>
      <c r="P74" s="1" t="s">
        <v>3814</v>
      </c>
    </row>
    <row r="75" customFormat="false" ht="15" hidden="false" customHeight="true" outlineLevel="0" collapsed="false">
      <c r="A75" s="1" t="n">
        <v>3</v>
      </c>
      <c r="B75" s="76" t="n">
        <v>46175</v>
      </c>
      <c r="C75" s="1" t="n">
        <v>6</v>
      </c>
      <c r="D75" s="1" t="s">
        <v>3819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3864</v>
      </c>
      <c r="N75" s="1" t="n">
        <v>1</v>
      </c>
      <c r="O75" s="1" t="n">
        <v>40</v>
      </c>
      <c r="P75" s="1" t="s">
        <v>3814</v>
      </c>
    </row>
    <row r="76" customFormat="false" ht="15" hidden="false" customHeight="true" outlineLevel="0" collapsed="false">
      <c r="A76" s="1" t="n">
        <v>3</v>
      </c>
      <c r="B76" s="76" t="n">
        <v>46175</v>
      </c>
      <c r="C76" s="1" t="n">
        <v>6</v>
      </c>
      <c r="D76" s="1" t="s">
        <v>3819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3865</v>
      </c>
      <c r="N76" s="1" t="n">
        <v>20</v>
      </c>
      <c r="O76" s="1" t="n">
        <v>120</v>
      </c>
      <c r="P76" s="1" t="s">
        <v>3814</v>
      </c>
    </row>
    <row r="77" customFormat="false" ht="15" hidden="false" customHeight="true" outlineLevel="0" collapsed="false">
      <c r="A77" s="1" t="n">
        <v>3</v>
      </c>
      <c r="B77" s="76" t="n">
        <v>46176</v>
      </c>
      <c r="C77" s="1" t="n">
        <v>1</v>
      </c>
      <c r="D77" s="1" t="s">
        <v>3848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3866</v>
      </c>
      <c r="N77" s="1" t="n">
        <v>20</v>
      </c>
      <c r="O77" s="1" t="n">
        <v>160</v>
      </c>
      <c r="P77" s="1" t="s">
        <v>3814</v>
      </c>
    </row>
    <row r="78" customFormat="false" ht="15" hidden="false" customHeight="true" outlineLevel="0" collapsed="false">
      <c r="A78" s="1" t="n">
        <v>3</v>
      </c>
      <c r="B78" s="76" t="n">
        <v>46176</v>
      </c>
      <c r="C78" s="1" t="n">
        <v>1</v>
      </c>
      <c r="D78" s="1" t="s">
        <v>3848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3867</v>
      </c>
      <c r="N78" s="1" t="n">
        <v>15</v>
      </c>
      <c r="O78" s="1" t="n">
        <v>150</v>
      </c>
      <c r="P78" s="1" t="s">
        <v>3814</v>
      </c>
    </row>
    <row r="79" customFormat="false" ht="15" hidden="false" customHeight="true" outlineLevel="0" collapsed="false">
      <c r="A79" s="1" t="n">
        <v>3</v>
      </c>
      <c r="B79" s="76" t="n">
        <v>46176</v>
      </c>
      <c r="C79" s="1" t="n">
        <v>1</v>
      </c>
      <c r="D79" s="1" t="s">
        <v>3848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3868</v>
      </c>
      <c r="N79" s="1" t="n">
        <v>5</v>
      </c>
      <c r="O79" s="1" t="n">
        <v>60</v>
      </c>
      <c r="P79" s="1" t="s">
        <v>3814</v>
      </c>
    </row>
    <row r="80" customFormat="false" ht="15" hidden="false" customHeight="true" outlineLevel="0" collapsed="false">
      <c r="A80" s="1" t="n">
        <v>3</v>
      </c>
      <c r="B80" s="76" t="n">
        <v>46176</v>
      </c>
      <c r="C80" s="1" t="n">
        <v>1</v>
      </c>
      <c r="D80" s="1" t="s">
        <v>3848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3869</v>
      </c>
      <c r="N80" s="1" t="n">
        <v>5</v>
      </c>
      <c r="O80" s="1" t="n">
        <v>75</v>
      </c>
      <c r="P80" s="1" t="s">
        <v>3814</v>
      </c>
    </row>
    <row r="81" customFormat="false" ht="15" hidden="false" customHeight="true" outlineLevel="0" collapsed="false">
      <c r="A81" s="1" t="n">
        <v>3</v>
      </c>
      <c r="B81" s="76" t="n">
        <v>46176</v>
      </c>
      <c r="C81" s="1" t="n">
        <v>1</v>
      </c>
      <c r="D81" s="1" t="s">
        <v>3848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3870</v>
      </c>
      <c r="N81" s="1" t="n">
        <v>15</v>
      </c>
      <c r="O81" s="1" t="n">
        <v>180</v>
      </c>
      <c r="P81" s="1" t="s">
        <v>3814</v>
      </c>
    </row>
    <row r="82" customFormat="false" ht="15" hidden="false" customHeight="true" outlineLevel="0" collapsed="false">
      <c r="A82" s="1" t="n">
        <v>3</v>
      </c>
      <c r="B82" s="76" t="n">
        <v>46176</v>
      </c>
      <c r="C82" s="1" t="n">
        <v>1</v>
      </c>
      <c r="D82" s="1" t="s">
        <v>3848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3871</v>
      </c>
      <c r="N82" s="1" t="n">
        <v>7</v>
      </c>
      <c r="O82" s="1" t="n">
        <v>33.6</v>
      </c>
      <c r="P82" s="1" t="s">
        <v>3814</v>
      </c>
    </row>
    <row r="83" customFormat="false" ht="15" hidden="false" customHeight="true" outlineLevel="0" collapsed="false">
      <c r="A83" s="1" t="n">
        <v>3</v>
      </c>
      <c r="B83" s="76" t="n">
        <v>46176</v>
      </c>
      <c r="C83" s="1" t="n">
        <v>1</v>
      </c>
      <c r="D83" s="1" t="s">
        <v>3848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3872</v>
      </c>
      <c r="N83" s="1" t="n">
        <v>7</v>
      </c>
      <c r="O83" s="1" t="n">
        <v>29.4</v>
      </c>
      <c r="P83" s="1" t="s">
        <v>3814</v>
      </c>
    </row>
    <row r="84" customFormat="false" ht="15" hidden="false" customHeight="true" outlineLevel="0" collapsed="false">
      <c r="A84" s="1" t="n">
        <v>3</v>
      </c>
      <c r="B84" s="76" t="n">
        <v>46176</v>
      </c>
      <c r="C84" s="1" t="n">
        <v>1</v>
      </c>
      <c r="D84" s="1" t="s">
        <v>3848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3873</v>
      </c>
      <c r="N84" s="1" t="n">
        <v>7</v>
      </c>
      <c r="O84" s="1" t="n">
        <v>31.5</v>
      </c>
      <c r="P84" s="1" t="s">
        <v>3814</v>
      </c>
    </row>
    <row r="85" customFormat="false" ht="15" hidden="false" customHeight="true" outlineLevel="0" collapsed="false">
      <c r="A85" s="1" t="n">
        <v>3</v>
      </c>
      <c r="B85" s="76" t="n">
        <v>46176</v>
      </c>
      <c r="C85" s="1" t="n">
        <v>1</v>
      </c>
      <c r="D85" s="1" t="s">
        <v>3848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3874</v>
      </c>
      <c r="N85" s="1" t="n">
        <v>2</v>
      </c>
      <c r="O85" s="1" t="n">
        <v>15</v>
      </c>
      <c r="P85" s="1" t="s">
        <v>3814</v>
      </c>
    </row>
    <row r="86" customFormat="false" ht="15" hidden="false" customHeight="true" outlineLevel="0" collapsed="false">
      <c r="A86" s="1" t="n">
        <v>3</v>
      </c>
      <c r="B86" s="76" t="n">
        <v>46176</v>
      </c>
      <c r="C86" s="1" t="n">
        <v>1</v>
      </c>
      <c r="D86" s="1" t="s">
        <v>3848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3875</v>
      </c>
      <c r="N86" s="1" t="n">
        <v>35</v>
      </c>
      <c r="O86" s="1" t="n">
        <v>192.5</v>
      </c>
      <c r="P86" s="1" t="s">
        <v>3814</v>
      </c>
    </row>
    <row r="87" customFormat="false" ht="15" hidden="false" customHeight="true" outlineLevel="0" collapsed="false">
      <c r="A87" s="1" t="n">
        <v>3</v>
      </c>
      <c r="B87" s="76" t="n">
        <v>46176</v>
      </c>
      <c r="C87" s="1" t="n">
        <v>2</v>
      </c>
      <c r="D87" s="1" t="s">
        <v>3812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3813</v>
      </c>
      <c r="N87" s="1" t="n">
        <v>8</v>
      </c>
      <c r="O87" s="1" t="n">
        <v>20</v>
      </c>
      <c r="P87" s="1" t="s">
        <v>3814</v>
      </c>
    </row>
    <row r="88" customFormat="false" ht="15" hidden="false" customHeight="true" outlineLevel="0" collapsed="false">
      <c r="A88" s="1" t="n">
        <v>3</v>
      </c>
      <c r="B88" s="76" t="n">
        <v>46176</v>
      </c>
      <c r="C88" s="1" t="n">
        <v>2</v>
      </c>
      <c r="D88" s="1" t="s">
        <v>3812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3815</v>
      </c>
      <c r="N88" s="1" t="n">
        <v>5</v>
      </c>
      <c r="O88" s="1" t="n">
        <v>35</v>
      </c>
      <c r="P88" s="1" t="s">
        <v>3814</v>
      </c>
    </row>
    <row r="89" customFormat="false" ht="15" hidden="false" customHeight="true" outlineLevel="0" collapsed="false">
      <c r="A89" s="1" t="n">
        <v>3</v>
      </c>
      <c r="B89" s="76" t="n">
        <v>46176</v>
      </c>
      <c r="C89" s="1" t="n">
        <v>2</v>
      </c>
      <c r="D89" s="1" t="s">
        <v>3812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3816</v>
      </c>
      <c r="N89" s="1" t="n">
        <v>40</v>
      </c>
      <c r="O89" s="1" t="n">
        <v>80</v>
      </c>
      <c r="P89" s="1" t="s">
        <v>3814</v>
      </c>
    </row>
    <row r="90" customFormat="false" ht="15" hidden="false" customHeight="true" outlineLevel="0" collapsed="false">
      <c r="A90" s="1" t="n">
        <v>3</v>
      </c>
      <c r="B90" s="76" t="n">
        <v>46176</v>
      </c>
      <c r="C90" s="1" t="n">
        <v>6</v>
      </c>
      <c r="D90" s="1" t="s">
        <v>3819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3813</v>
      </c>
      <c r="N90" s="1" t="n">
        <v>8</v>
      </c>
      <c r="O90" s="1" t="n">
        <v>20</v>
      </c>
      <c r="P90" s="1" t="s">
        <v>3814</v>
      </c>
    </row>
    <row r="91" customFormat="false" ht="15" hidden="false" customHeight="true" outlineLevel="0" collapsed="false">
      <c r="A91" s="1" t="n">
        <v>3</v>
      </c>
      <c r="B91" s="76" t="n">
        <v>46176</v>
      </c>
      <c r="C91" s="1" t="n">
        <v>6</v>
      </c>
      <c r="D91" s="1" t="s">
        <v>3819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3815</v>
      </c>
      <c r="N91" s="1" t="n">
        <v>5</v>
      </c>
      <c r="O91" s="1" t="n">
        <v>35</v>
      </c>
      <c r="P91" s="1" t="s">
        <v>3814</v>
      </c>
    </row>
    <row r="92" customFormat="false" ht="15" hidden="false" customHeight="true" outlineLevel="0" collapsed="false">
      <c r="A92" s="1" t="n">
        <v>3</v>
      </c>
      <c r="B92" s="76" t="n">
        <v>46176</v>
      </c>
      <c r="C92" s="1" t="n">
        <v>6</v>
      </c>
      <c r="D92" s="1" t="s">
        <v>3819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3816</v>
      </c>
      <c r="N92" s="1" t="n">
        <v>40</v>
      </c>
      <c r="O92" s="1" t="n">
        <v>80</v>
      </c>
      <c r="P92" s="1" t="s">
        <v>3814</v>
      </c>
    </row>
    <row r="93" customFormat="false" ht="15" hidden="false" customHeight="true" outlineLevel="0" collapsed="false">
      <c r="A93" s="1" t="n">
        <v>3</v>
      </c>
      <c r="B93" s="76" t="n">
        <v>46176</v>
      </c>
      <c r="C93" s="1" t="n">
        <v>11</v>
      </c>
      <c r="D93" s="1" t="s">
        <v>3820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3876</v>
      </c>
      <c r="N93" s="1" t="n">
        <v>40</v>
      </c>
      <c r="O93" s="1" t="n">
        <v>86.41</v>
      </c>
      <c r="P93" s="1" t="s">
        <v>3814</v>
      </c>
    </row>
    <row r="94" customFormat="false" ht="15" hidden="false" customHeight="true" outlineLevel="0" collapsed="false">
      <c r="A94" s="1" t="n">
        <v>3</v>
      </c>
      <c r="B94" s="76" t="n">
        <v>46176</v>
      </c>
      <c r="C94" s="1" t="n">
        <v>11</v>
      </c>
      <c r="D94" s="1" t="s">
        <v>3820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3877</v>
      </c>
      <c r="N94" s="1" t="n">
        <v>80</v>
      </c>
      <c r="O94" s="1" t="n">
        <v>242.77</v>
      </c>
      <c r="P94" s="1" t="s">
        <v>3814</v>
      </c>
    </row>
    <row r="95" customFormat="false" ht="15" hidden="false" customHeight="true" outlineLevel="0" collapsed="false">
      <c r="A95" s="1" t="n">
        <v>3</v>
      </c>
      <c r="B95" s="76" t="n">
        <v>46176</v>
      </c>
      <c r="C95" s="1" t="n">
        <v>11</v>
      </c>
      <c r="D95" s="1" t="s">
        <v>3820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3878</v>
      </c>
      <c r="N95" s="1" t="n">
        <v>50</v>
      </c>
      <c r="O95" s="1" t="n">
        <v>56.58</v>
      </c>
      <c r="P95" s="1" t="s">
        <v>3814</v>
      </c>
    </row>
    <row r="96" customFormat="false" ht="15" hidden="false" customHeight="true" outlineLevel="0" collapsed="false">
      <c r="A96" s="1" t="n">
        <v>3</v>
      </c>
      <c r="B96" s="76" t="n">
        <v>46176</v>
      </c>
      <c r="C96" s="1" t="n">
        <v>11</v>
      </c>
      <c r="D96" s="1" t="s">
        <v>3820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3879</v>
      </c>
      <c r="N96" s="1" t="n">
        <v>100</v>
      </c>
      <c r="O96" s="1" t="n">
        <v>128.59</v>
      </c>
      <c r="P96" s="1" t="s">
        <v>3814</v>
      </c>
    </row>
    <row r="97" customFormat="false" ht="15" hidden="false" customHeight="true" outlineLevel="0" collapsed="false">
      <c r="A97" s="1" t="n">
        <v>3</v>
      </c>
      <c r="B97" s="76" t="n">
        <v>46176</v>
      </c>
      <c r="C97" s="1" t="n">
        <v>11</v>
      </c>
      <c r="D97" s="1" t="s">
        <v>3820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3880</v>
      </c>
      <c r="N97" s="1" t="n">
        <v>30</v>
      </c>
      <c r="O97" s="1" t="n">
        <v>33.95</v>
      </c>
      <c r="P97" s="1" t="s">
        <v>3814</v>
      </c>
    </row>
    <row r="98" customFormat="false" ht="15" hidden="false" customHeight="true" outlineLevel="0" collapsed="false">
      <c r="A98" s="1" t="n">
        <v>3</v>
      </c>
      <c r="B98" s="76" t="n">
        <v>46176</v>
      </c>
      <c r="C98" s="1" t="n">
        <v>11</v>
      </c>
      <c r="D98" s="1" t="s">
        <v>3820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3881</v>
      </c>
      <c r="N98" s="1" t="n">
        <v>100</v>
      </c>
      <c r="O98" s="1" t="n">
        <v>138.87</v>
      </c>
      <c r="P98" s="1" t="s">
        <v>3814</v>
      </c>
    </row>
    <row r="99" customFormat="false" ht="15" hidden="false" customHeight="true" outlineLevel="0" collapsed="false">
      <c r="A99" s="1" t="n">
        <v>3</v>
      </c>
      <c r="B99" s="76" t="n">
        <v>46176</v>
      </c>
      <c r="C99" s="1" t="n">
        <v>11</v>
      </c>
      <c r="D99" s="1" t="s">
        <v>3820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3882</v>
      </c>
      <c r="N99" s="1" t="n">
        <v>30</v>
      </c>
      <c r="O99" s="1" t="n">
        <v>54</v>
      </c>
      <c r="P99" s="1" t="s">
        <v>3814</v>
      </c>
    </row>
    <row r="100" customFormat="false" ht="15" hidden="false" customHeight="true" outlineLevel="0" collapsed="false">
      <c r="A100" s="1" t="n">
        <v>3</v>
      </c>
      <c r="B100" s="76" t="n">
        <v>46176</v>
      </c>
      <c r="C100" s="1" t="n">
        <v>11</v>
      </c>
      <c r="D100" s="1" t="s">
        <v>3820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3883</v>
      </c>
      <c r="N100" s="1" t="n">
        <v>6</v>
      </c>
      <c r="O100" s="1" t="n">
        <v>57.4</v>
      </c>
      <c r="P100" s="1" t="s">
        <v>3814</v>
      </c>
    </row>
    <row r="101" customFormat="false" ht="15" hidden="false" customHeight="true" outlineLevel="0" collapsed="false">
      <c r="A101" s="1" t="n">
        <v>3</v>
      </c>
      <c r="B101" s="76" t="n">
        <v>46176</v>
      </c>
      <c r="C101" s="1" t="n">
        <v>11</v>
      </c>
      <c r="D101" s="1" t="s">
        <v>3820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3884</v>
      </c>
      <c r="N101" s="1" t="n">
        <v>2</v>
      </c>
      <c r="O101" s="1" t="n">
        <v>28.59</v>
      </c>
      <c r="P101" s="1" t="s">
        <v>3814</v>
      </c>
    </row>
    <row r="102" customFormat="false" ht="15" hidden="false" customHeight="true" outlineLevel="0" collapsed="false">
      <c r="A102" s="1" t="n">
        <v>3</v>
      </c>
      <c r="B102" s="76" t="n">
        <v>46176</v>
      </c>
      <c r="C102" s="1" t="n">
        <v>11</v>
      </c>
      <c r="D102" s="1" t="s">
        <v>3820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3885</v>
      </c>
      <c r="N102" s="1" t="n">
        <v>4</v>
      </c>
      <c r="O102" s="1" t="n">
        <v>38.27</v>
      </c>
      <c r="P102" s="1" t="s">
        <v>3814</v>
      </c>
    </row>
    <row r="103" customFormat="false" ht="15" hidden="false" customHeight="true" outlineLevel="0" collapsed="false">
      <c r="A103" s="1" t="n">
        <v>3</v>
      </c>
      <c r="B103" s="76" t="n">
        <v>46176</v>
      </c>
      <c r="C103" s="1" t="n">
        <v>11</v>
      </c>
      <c r="D103" s="1" t="s">
        <v>3820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3886</v>
      </c>
      <c r="N103" s="1" t="n">
        <v>2</v>
      </c>
      <c r="O103" s="1" t="n">
        <v>36</v>
      </c>
      <c r="P103" s="1" t="s">
        <v>3814</v>
      </c>
    </row>
    <row r="104" customFormat="false" ht="15" hidden="false" customHeight="true" outlineLevel="0" collapsed="false">
      <c r="A104" s="1" t="n">
        <v>3</v>
      </c>
      <c r="B104" s="76" t="n">
        <v>46176</v>
      </c>
      <c r="C104" s="1" t="n">
        <v>11</v>
      </c>
      <c r="D104" s="1" t="s">
        <v>3820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3887</v>
      </c>
      <c r="N104" s="1" t="n">
        <v>3</v>
      </c>
      <c r="O104" s="1" t="n">
        <v>44.75</v>
      </c>
      <c r="P104" s="1" t="s">
        <v>3814</v>
      </c>
    </row>
    <row r="105" customFormat="false" ht="15" hidden="false" customHeight="true" outlineLevel="0" collapsed="false">
      <c r="A105" s="1" t="n">
        <v>3</v>
      </c>
      <c r="B105" s="76" t="n">
        <v>46176</v>
      </c>
      <c r="C105" s="1" t="n">
        <v>11</v>
      </c>
      <c r="D105" s="1" t="s">
        <v>3820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3888</v>
      </c>
      <c r="N105" s="1" t="n">
        <v>10</v>
      </c>
      <c r="O105" s="1" t="n">
        <v>95.67</v>
      </c>
      <c r="P105" s="1" t="s">
        <v>3814</v>
      </c>
    </row>
    <row r="106" customFormat="false" ht="15" hidden="false" customHeight="true" outlineLevel="0" collapsed="false">
      <c r="A106" s="1" t="n">
        <v>3</v>
      </c>
      <c r="B106" s="76" t="n">
        <v>46176</v>
      </c>
      <c r="C106" s="1" t="n">
        <v>11</v>
      </c>
      <c r="D106" s="1" t="s">
        <v>3820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3889</v>
      </c>
      <c r="N106" s="1" t="n">
        <v>3</v>
      </c>
      <c r="O106" s="1" t="n">
        <v>75.6</v>
      </c>
      <c r="P106" s="1" t="s">
        <v>3814</v>
      </c>
    </row>
    <row r="107" customFormat="false" ht="15" hidden="false" customHeight="true" outlineLevel="0" collapsed="false">
      <c r="A107" s="1" t="n">
        <v>3</v>
      </c>
      <c r="B107" s="76" t="n">
        <v>46176</v>
      </c>
      <c r="C107" s="1" t="n">
        <v>11</v>
      </c>
      <c r="D107" s="1" t="s">
        <v>3820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3890</v>
      </c>
      <c r="N107" s="1" t="n">
        <v>7</v>
      </c>
      <c r="O107" s="1" t="n">
        <v>85.69</v>
      </c>
      <c r="P107" s="1" t="s">
        <v>3814</v>
      </c>
    </row>
    <row r="108" customFormat="false" ht="15" hidden="false" customHeight="true" outlineLevel="0" collapsed="false">
      <c r="A108" s="1" t="n">
        <v>3</v>
      </c>
      <c r="B108" s="76" t="n">
        <v>46176</v>
      </c>
      <c r="C108" s="1" t="n">
        <v>11</v>
      </c>
      <c r="D108" s="1" t="s">
        <v>3820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3891</v>
      </c>
      <c r="N108" s="1" t="n">
        <v>132</v>
      </c>
      <c r="O108" s="1" t="n">
        <v>4158</v>
      </c>
      <c r="P108" s="1" t="s">
        <v>3814</v>
      </c>
    </row>
    <row r="109" customFormat="false" ht="15" hidden="false" customHeight="true" outlineLevel="0" collapsed="false">
      <c r="A109" s="1" t="n">
        <v>3</v>
      </c>
      <c r="B109" s="76" t="n">
        <v>46176</v>
      </c>
      <c r="C109" s="1" t="n">
        <v>11</v>
      </c>
      <c r="D109" s="1" t="s">
        <v>3820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3892</v>
      </c>
      <c r="N109" s="1" t="n">
        <v>48.2</v>
      </c>
      <c r="O109" s="1" t="n">
        <v>1446</v>
      </c>
      <c r="P109" s="1" t="s">
        <v>3814</v>
      </c>
    </row>
    <row r="110" customFormat="false" ht="15" hidden="false" customHeight="true" outlineLevel="0" collapsed="false">
      <c r="A110" s="1" t="n">
        <v>3</v>
      </c>
      <c r="B110" s="76" t="n">
        <v>46176</v>
      </c>
      <c r="C110" s="1" t="n">
        <v>11</v>
      </c>
      <c r="D110" s="1" t="s">
        <v>3820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3891</v>
      </c>
      <c r="N110" s="1" t="n">
        <v>131.8</v>
      </c>
      <c r="O110" s="1" t="n">
        <v>4151.7</v>
      </c>
      <c r="P110" s="1" t="s">
        <v>3814</v>
      </c>
    </row>
    <row r="111" customFormat="false" ht="15" hidden="false" customHeight="true" outlineLevel="0" collapsed="false">
      <c r="A111" s="1" t="n">
        <v>3</v>
      </c>
      <c r="B111" s="76" t="n">
        <v>46176</v>
      </c>
      <c r="C111" s="1" t="n">
        <v>11</v>
      </c>
      <c r="D111" s="1" t="s">
        <v>3820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3891</v>
      </c>
      <c r="N111" s="1" t="n">
        <v>74.8</v>
      </c>
      <c r="O111" s="1" t="n">
        <v>2356.2</v>
      </c>
      <c r="P111" s="1" t="s">
        <v>3814</v>
      </c>
    </row>
    <row r="112" customFormat="false" ht="15" hidden="false" customHeight="true" outlineLevel="0" collapsed="false">
      <c r="A112" s="1" t="n">
        <v>3</v>
      </c>
      <c r="B112" s="76" t="n">
        <v>46176</v>
      </c>
      <c r="C112" s="1" t="n">
        <v>11</v>
      </c>
      <c r="D112" s="1" t="s">
        <v>3820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3893</v>
      </c>
      <c r="N112" s="1" t="n">
        <v>114.1</v>
      </c>
      <c r="O112" s="1" t="n">
        <v>2453.15</v>
      </c>
      <c r="P112" s="1" t="s">
        <v>3814</v>
      </c>
    </row>
    <row r="113" customFormat="false" ht="15" hidden="false" customHeight="true" outlineLevel="0" collapsed="false">
      <c r="A113" s="1" t="n">
        <v>3</v>
      </c>
      <c r="B113" s="76" t="n">
        <v>46176</v>
      </c>
      <c r="C113" s="1" t="n">
        <v>11</v>
      </c>
      <c r="D113" s="1" t="s">
        <v>3820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3894</v>
      </c>
      <c r="N113" s="1" t="n">
        <v>45.9</v>
      </c>
      <c r="O113" s="1" t="n">
        <v>1445.85</v>
      </c>
      <c r="P113" s="1" t="s">
        <v>3814</v>
      </c>
    </row>
    <row r="114" customFormat="false" ht="15" hidden="false" customHeight="true" outlineLevel="0" collapsed="false">
      <c r="A114" s="1" t="n">
        <v>3</v>
      </c>
      <c r="B114" s="76" t="n">
        <v>46176</v>
      </c>
      <c r="C114" s="1" t="n">
        <v>11</v>
      </c>
      <c r="D114" s="1" t="s">
        <v>3820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3895</v>
      </c>
      <c r="N114" s="1" t="n">
        <v>36</v>
      </c>
      <c r="O114" s="1" t="n">
        <v>287.64</v>
      </c>
      <c r="P114" s="1" t="s">
        <v>3814</v>
      </c>
    </row>
    <row r="115" customFormat="false" ht="15" hidden="false" customHeight="true" outlineLevel="0" collapsed="false">
      <c r="A115" s="1" t="n">
        <v>3</v>
      </c>
      <c r="B115" s="76" t="n">
        <v>46176</v>
      </c>
      <c r="C115" s="1" t="n">
        <v>11</v>
      </c>
      <c r="D115" s="1" t="s">
        <v>3820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3896</v>
      </c>
      <c r="N115" s="1" t="n">
        <v>18</v>
      </c>
      <c r="O115" s="1" t="n">
        <v>143.82</v>
      </c>
      <c r="P115" s="1" t="s">
        <v>3814</v>
      </c>
    </row>
    <row r="116" customFormat="false" ht="15" hidden="false" customHeight="true" outlineLevel="0" collapsed="false">
      <c r="A116" s="1" t="n">
        <v>3</v>
      </c>
      <c r="B116" s="76" t="n">
        <v>46176</v>
      </c>
      <c r="C116" s="1" t="n">
        <v>11</v>
      </c>
      <c r="D116" s="1" t="s">
        <v>3820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3897</v>
      </c>
      <c r="N116" s="1" t="n">
        <v>24</v>
      </c>
      <c r="O116" s="1" t="n">
        <v>105.01</v>
      </c>
      <c r="P116" s="1" t="s">
        <v>3814</v>
      </c>
    </row>
    <row r="117" customFormat="false" ht="15" hidden="false" customHeight="true" outlineLevel="0" collapsed="false">
      <c r="A117" s="1" t="n">
        <v>3</v>
      </c>
      <c r="B117" s="76" t="n">
        <v>46176</v>
      </c>
      <c r="C117" s="1" t="n">
        <v>11</v>
      </c>
      <c r="D117" s="1" t="s">
        <v>3820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3898</v>
      </c>
      <c r="N117" s="1" t="n">
        <v>18</v>
      </c>
      <c r="O117" s="1" t="n">
        <v>143.82</v>
      </c>
      <c r="P117" s="1" t="s">
        <v>3814</v>
      </c>
    </row>
    <row r="118" customFormat="false" ht="15" hidden="false" customHeight="true" outlineLevel="0" collapsed="false">
      <c r="A118" s="1" t="n">
        <v>3</v>
      </c>
      <c r="B118" s="76" t="n">
        <v>46176</v>
      </c>
      <c r="C118" s="1" t="n">
        <v>11</v>
      </c>
      <c r="D118" s="1" t="s">
        <v>3820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3899</v>
      </c>
      <c r="N118" s="1" t="n">
        <v>120</v>
      </c>
      <c r="O118" s="1" t="n">
        <v>346.8</v>
      </c>
      <c r="P118" s="1" t="s">
        <v>3814</v>
      </c>
    </row>
    <row r="119" customFormat="false" ht="15" hidden="false" customHeight="true" outlineLevel="0" collapsed="false">
      <c r="A119" s="1" t="n">
        <v>3</v>
      </c>
      <c r="B119" s="76" t="n">
        <v>46176</v>
      </c>
      <c r="C119" s="1" t="n">
        <v>11</v>
      </c>
      <c r="D119" s="1" t="s">
        <v>3820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3900</v>
      </c>
      <c r="N119" s="1" t="n">
        <v>72</v>
      </c>
      <c r="O119" s="1" t="n">
        <v>124.08</v>
      </c>
      <c r="P119" s="1" t="s">
        <v>3814</v>
      </c>
    </row>
    <row r="120" customFormat="false" ht="15" hidden="false" customHeight="true" outlineLevel="0" collapsed="false">
      <c r="A120" s="1" t="n">
        <v>3</v>
      </c>
      <c r="B120" s="76" t="n">
        <v>46176</v>
      </c>
      <c r="C120" s="1" t="n">
        <v>11</v>
      </c>
      <c r="D120" s="1" t="s">
        <v>3820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3901</v>
      </c>
      <c r="N120" s="1" t="n">
        <v>36</v>
      </c>
      <c r="O120" s="1" t="n">
        <v>79.5</v>
      </c>
      <c r="P120" s="1" t="s">
        <v>3814</v>
      </c>
    </row>
    <row r="121" customFormat="false" ht="15" hidden="false" customHeight="true" outlineLevel="0" collapsed="false">
      <c r="A121" s="1" t="n">
        <v>3</v>
      </c>
      <c r="B121" s="76" t="n">
        <v>46176</v>
      </c>
      <c r="C121" s="1" t="n">
        <v>11</v>
      </c>
      <c r="D121" s="1" t="s">
        <v>3820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3902</v>
      </c>
      <c r="N121" s="1" t="n">
        <v>36</v>
      </c>
      <c r="O121" s="1" t="n">
        <v>79.5</v>
      </c>
      <c r="P121" s="1" t="s">
        <v>3814</v>
      </c>
    </row>
    <row r="122" customFormat="false" ht="15" hidden="false" customHeight="true" outlineLevel="0" collapsed="false">
      <c r="A122" s="1" t="n">
        <v>3</v>
      </c>
      <c r="B122" s="76" t="n">
        <v>46176</v>
      </c>
      <c r="C122" s="1" t="n">
        <v>11</v>
      </c>
      <c r="D122" s="1" t="s">
        <v>3820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3903</v>
      </c>
      <c r="N122" s="1" t="n">
        <v>36</v>
      </c>
      <c r="O122" s="1" t="n">
        <v>79.5</v>
      </c>
      <c r="P122" s="1" t="s">
        <v>3814</v>
      </c>
    </row>
    <row r="123" customFormat="false" ht="15" hidden="false" customHeight="true" outlineLevel="0" collapsed="false">
      <c r="A123" s="1" t="n">
        <v>3</v>
      </c>
      <c r="B123" s="76" t="n">
        <v>46176</v>
      </c>
      <c r="C123" s="1" t="n">
        <v>11</v>
      </c>
      <c r="D123" s="1" t="s">
        <v>3820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3904</v>
      </c>
      <c r="N123" s="1" t="n">
        <v>6</v>
      </c>
      <c r="O123" s="1" t="n">
        <v>127.74</v>
      </c>
      <c r="P123" s="1" t="s">
        <v>3814</v>
      </c>
    </row>
    <row r="124" customFormat="false" ht="15" hidden="false" customHeight="true" outlineLevel="0" collapsed="false">
      <c r="A124" s="1" t="n">
        <v>3</v>
      </c>
      <c r="B124" s="76" t="n">
        <v>46176</v>
      </c>
      <c r="C124" s="1" t="n">
        <v>11</v>
      </c>
      <c r="D124" s="1" t="s">
        <v>3820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3905</v>
      </c>
      <c r="N124" s="1" t="n">
        <v>36</v>
      </c>
      <c r="O124" s="1" t="n">
        <v>79.5</v>
      </c>
      <c r="P124" s="1" t="s">
        <v>3814</v>
      </c>
    </row>
    <row r="125" customFormat="false" ht="15" hidden="false" customHeight="true" outlineLevel="0" collapsed="false">
      <c r="A125" s="1" t="n">
        <v>3</v>
      </c>
      <c r="B125" s="76" t="n">
        <v>46176</v>
      </c>
      <c r="C125" s="1" t="n">
        <v>11</v>
      </c>
      <c r="D125" s="1" t="s">
        <v>3820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3906</v>
      </c>
      <c r="N125" s="1" t="n">
        <v>12</v>
      </c>
      <c r="O125" s="1" t="n">
        <v>62.94</v>
      </c>
      <c r="P125" s="1" t="s">
        <v>3814</v>
      </c>
    </row>
    <row r="126" customFormat="false" ht="15" hidden="false" customHeight="true" outlineLevel="0" collapsed="false">
      <c r="A126" s="1" t="n">
        <v>3</v>
      </c>
      <c r="B126" s="76" t="n">
        <v>46176</v>
      </c>
      <c r="C126" s="1" t="n">
        <v>11</v>
      </c>
      <c r="D126" s="1" t="s">
        <v>3820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3907</v>
      </c>
      <c r="N126" s="1" t="n">
        <v>20</v>
      </c>
      <c r="O126" s="1" t="n">
        <v>146.86</v>
      </c>
      <c r="P126" s="1" t="s">
        <v>3814</v>
      </c>
    </row>
    <row r="127" customFormat="false" ht="15" hidden="false" customHeight="true" outlineLevel="0" collapsed="false">
      <c r="A127" s="1" t="n">
        <v>3</v>
      </c>
      <c r="B127" s="76" t="n">
        <v>46176</v>
      </c>
      <c r="C127" s="1" t="n">
        <v>11</v>
      </c>
      <c r="D127" s="1" t="s">
        <v>3820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3908</v>
      </c>
      <c r="N127" s="1" t="n">
        <v>30</v>
      </c>
      <c r="O127" s="1" t="n">
        <v>72.38</v>
      </c>
      <c r="P127" s="1" t="s">
        <v>3814</v>
      </c>
    </row>
    <row r="128" customFormat="false" ht="15" hidden="false" customHeight="true" outlineLevel="0" collapsed="false">
      <c r="A128" s="1" t="n">
        <v>3</v>
      </c>
      <c r="B128" s="76" t="n">
        <v>46176</v>
      </c>
      <c r="C128" s="1" t="n">
        <v>11</v>
      </c>
      <c r="D128" s="1" t="s">
        <v>3820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3909</v>
      </c>
      <c r="N128" s="1" t="n">
        <v>20</v>
      </c>
      <c r="O128" s="1" t="n">
        <v>102.8</v>
      </c>
      <c r="P128" s="1" t="s">
        <v>3814</v>
      </c>
    </row>
    <row r="129" customFormat="false" ht="15" hidden="false" customHeight="true" outlineLevel="0" collapsed="false">
      <c r="A129" s="1" t="n">
        <v>3</v>
      </c>
      <c r="B129" s="76" t="n">
        <v>46176</v>
      </c>
      <c r="C129" s="1" t="n">
        <v>11</v>
      </c>
      <c r="D129" s="1" t="s">
        <v>3820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3910</v>
      </c>
      <c r="N129" s="1" t="n">
        <v>16</v>
      </c>
      <c r="O129" s="1" t="n">
        <v>75.53</v>
      </c>
      <c r="P129" s="1" t="s">
        <v>3814</v>
      </c>
    </row>
    <row r="130" customFormat="false" ht="15" hidden="false" customHeight="true" outlineLevel="0" collapsed="false">
      <c r="A130" s="1" t="n">
        <v>3</v>
      </c>
      <c r="B130" s="76" t="n">
        <v>46176</v>
      </c>
      <c r="C130" s="1" t="n">
        <v>11</v>
      </c>
      <c r="D130" s="1" t="s">
        <v>3820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3911</v>
      </c>
      <c r="N130" s="1" t="n">
        <v>8</v>
      </c>
      <c r="O130" s="1" t="n">
        <v>50.35</v>
      </c>
      <c r="P130" s="1" t="s">
        <v>3814</v>
      </c>
    </row>
    <row r="131" customFormat="false" ht="15" hidden="false" customHeight="true" outlineLevel="0" collapsed="false">
      <c r="A131" s="1" t="n">
        <v>3</v>
      </c>
      <c r="B131" s="76" t="n">
        <v>46176</v>
      </c>
      <c r="C131" s="1" t="n">
        <v>11</v>
      </c>
      <c r="D131" s="1" t="s">
        <v>3820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3912</v>
      </c>
      <c r="N131" s="1" t="n">
        <v>2</v>
      </c>
      <c r="O131" s="1" t="n">
        <v>46.16</v>
      </c>
      <c r="P131" s="1" t="s">
        <v>3814</v>
      </c>
    </row>
    <row r="132" customFormat="false" ht="15" hidden="false" customHeight="true" outlineLevel="0" collapsed="false">
      <c r="A132" s="1" t="n">
        <v>3</v>
      </c>
      <c r="B132" s="76" t="n">
        <v>46176</v>
      </c>
      <c r="C132" s="1" t="n">
        <v>11</v>
      </c>
      <c r="D132" s="1" t="s">
        <v>3820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3913</v>
      </c>
      <c r="N132" s="1" t="n">
        <v>4</v>
      </c>
      <c r="O132" s="1" t="n">
        <v>92.31</v>
      </c>
      <c r="P132" s="1" t="s">
        <v>3814</v>
      </c>
    </row>
    <row r="133" customFormat="false" ht="15" hidden="false" customHeight="true" outlineLevel="0" collapsed="false">
      <c r="A133" s="1" t="n">
        <v>3</v>
      </c>
      <c r="B133" s="76" t="n">
        <v>46176</v>
      </c>
      <c r="C133" s="1" t="n">
        <v>11</v>
      </c>
      <c r="D133" s="1" t="s">
        <v>3820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3913</v>
      </c>
      <c r="N133" s="1" t="n">
        <v>4</v>
      </c>
      <c r="O133" s="1" t="n">
        <v>92.31</v>
      </c>
      <c r="P133" s="1" t="s">
        <v>3814</v>
      </c>
    </row>
    <row r="134" customFormat="false" ht="15" hidden="false" customHeight="true" outlineLevel="0" collapsed="false">
      <c r="A134" s="1" t="n">
        <v>3</v>
      </c>
      <c r="B134" s="76" t="n">
        <v>46176</v>
      </c>
      <c r="C134" s="1" t="n">
        <v>11</v>
      </c>
      <c r="D134" s="1" t="s">
        <v>3820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3914</v>
      </c>
      <c r="N134" s="1" t="n">
        <v>2</v>
      </c>
      <c r="O134" s="1" t="n">
        <v>39.86</v>
      </c>
      <c r="P134" s="1" t="s">
        <v>3814</v>
      </c>
    </row>
    <row r="135" customFormat="false" ht="15" hidden="false" customHeight="true" outlineLevel="0" collapsed="false">
      <c r="A135" s="1" t="n">
        <v>3</v>
      </c>
      <c r="B135" s="76" t="n">
        <v>46176</v>
      </c>
      <c r="C135" s="1" t="n">
        <v>11</v>
      </c>
      <c r="D135" s="1" t="s">
        <v>3820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3915</v>
      </c>
      <c r="N135" s="1" t="n">
        <v>2</v>
      </c>
      <c r="O135" s="1" t="n">
        <v>46.16</v>
      </c>
      <c r="P135" s="1" t="s">
        <v>3814</v>
      </c>
    </row>
    <row r="136" customFormat="false" ht="15" hidden="false" customHeight="true" outlineLevel="0" collapsed="false">
      <c r="A136" s="1" t="n">
        <v>3</v>
      </c>
      <c r="B136" s="76" t="n">
        <v>46176</v>
      </c>
      <c r="C136" s="1" t="n">
        <v>11</v>
      </c>
      <c r="D136" s="1" t="s">
        <v>3820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3916</v>
      </c>
      <c r="N136" s="1" t="n">
        <v>2</v>
      </c>
      <c r="O136" s="1" t="n">
        <v>46.16</v>
      </c>
      <c r="P136" s="1" t="s">
        <v>3814</v>
      </c>
    </row>
    <row r="137" customFormat="false" ht="15" hidden="false" customHeight="true" outlineLevel="0" collapsed="false">
      <c r="A137" s="1" t="n">
        <v>3</v>
      </c>
      <c r="B137" s="76" t="n">
        <v>46176</v>
      </c>
      <c r="C137" s="1" t="n">
        <v>11</v>
      </c>
      <c r="D137" s="1" t="s">
        <v>3820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3917</v>
      </c>
      <c r="N137" s="1" t="n">
        <v>2</v>
      </c>
      <c r="O137" s="1" t="n">
        <v>39.86</v>
      </c>
      <c r="P137" s="1" t="s">
        <v>3814</v>
      </c>
    </row>
    <row r="138" customFormat="false" ht="15" hidden="false" customHeight="true" outlineLevel="0" collapsed="false">
      <c r="A138" s="1" t="n">
        <v>3</v>
      </c>
      <c r="B138" s="76" t="n">
        <v>46176</v>
      </c>
      <c r="C138" s="1" t="n">
        <v>11</v>
      </c>
      <c r="D138" s="1" t="s">
        <v>3820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3918</v>
      </c>
      <c r="N138" s="1" t="n">
        <v>4</v>
      </c>
      <c r="O138" s="1" t="n">
        <v>92.31</v>
      </c>
      <c r="P138" s="1" t="s">
        <v>3814</v>
      </c>
    </row>
    <row r="139" customFormat="false" ht="15" hidden="false" customHeight="true" outlineLevel="0" collapsed="false">
      <c r="A139" s="1" t="n">
        <v>3</v>
      </c>
      <c r="B139" s="76" t="n">
        <v>46176</v>
      </c>
      <c r="C139" s="1" t="n">
        <v>11</v>
      </c>
      <c r="D139" s="1" t="s">
        <v>3820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3919</v>
      </c>
      <c r="N139" s="1" t="n">
        <v>4</v>
      </c>
      <c r="O139" s="1" t="n">
        <v>92.31</v>
      </c>
      <c r="P139" s="1" t="s">
        <v>3814</v>
      </c>
    </row>
    <row r="140" customFormat="false" ht="15" hidden="false" customHeight="true" outlineLevel="0" collapsed="false">
      <c r="A140" s="1" t="n">
        <v>3</v>
      </c>
      <c r="B140" s="76" t="n">
        <v>46176</v>
      </c>
      <c r="C140" s="1" t="n">
        <v>11</v>
      </c>
      <c r="D140" s="1" t="s">
        <v>3820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3920</v>
      </c>
      <c r="N140" s="1" t="n">
        <v>4</v>
      </c>
      <c r="O140" s="1" t="n">
        <v>92.31</v>
      </c>
      <c r="P140" s="1" t="s">
        <v>3814</v>
      </c>
    </row>
    <row r="141" customFormat="false" ht="15" hidden="false" customHeight="true" outlineLevel="0" collapsed="false">
      <c r="A141" s="1" t="n">
        <v>3</v>
      </c>
      <c r="B141" s="76" t="n">
        <v>46176</v>
      </c>
      <c r="C141" s="1" t="n">
        <v>11</v>
      </c>
      <c r="D141" s="1" t="s">
        <v>3820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3921</v>
      </c>
      <c r="N141" s="1" t="n">
        <v>49.52</v>
      </c>
      <c r="O141" s="1" t="n">
        <v>692.78</v>
      </c>
      <c r="P141" s="1" t="s">
        <v>3814</v>
      </c>
    </row>
    <row r="142" customFormat="false" ht="15" hidden="false" customHeight="true" outlineLevel="0" collapsed="false">
      <c r="A142" s="1" t="n">
        <v>3</v>
      </c>
      <c r="B142" s="76" t="n">
        <v>46176</v>
      </c>
      <c r="C142" s="1" t="n">
        <v>11</v>
      </c>
      <c r="D142" s="1" t="s">
        <v>3820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3922</v>
      </c>
      <c r="N142" s="1" t="n">
        <v>216</v>
      </c>
      <c r="O142" s="1" t="n">
        <v>1620</v>
      </c>
      <c r="P142" s="1" t="s">
        <v>3814</v>
      </c>
    </row>
    <row r="143" customFormat="false" ht="15" hidden="false" customHeight="true" outlineLevel="0" collapsed="false">
      <c r="A143" s="1" t="n">
        <v>3</v>
      </c>
      <c r="B143" s="76" t="n">
        <v>46176</v>
      </c>
      <c r="C143" s="1" t="n">
        <v>11</v>
      </c>
      <c r="D143" s="1" t="s">
        <v>3820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3923</v>
      </c>
      <c r="N143" s="1" t="n">
        <v>30</v>
      </c>
      <c r="O143" s="1" t="n">
        <v>269.97</v>
      </c>
      <c r="P143" s="1" t="s">
        <v>3814</v>
      </c>
    </row>
    <row r="144" customFormat="false" ht="15" hidden="false" customHeight="true" outlineLevel="0" collapsed="false">
      <c r="A144" s="1" t="n">
        <v>3</v>
      </c>
      <c r="B144" s="76" t="n">
        <v>46176</v>
      </c>
      <c r="C144" s="1" t="n">
        <v>11</v>
      </c>
      <c r="D144" s="1" t="s">
        <v>3820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3924</v>
      </c>
      <c r="N144" s="1" t="n">
        <v>30</v>
      </c>
      <c r="O144" s="1" t="n">
        <v>189</v>
      </c>
      <c r="P144" s="1" t="s">
        <v>3814</v>
      </c>
    </row>
    <row r="145" customFormat="false" ht="15" hidden="false" customHeight="true" outlineLevel="0" collapsed="false">
      <c r="A145" s="1" t="n">
        <v>3</v>
      </c>
      <c r="B145" s="76" t="n">
        <v>46176</v>
      </c>
      <c r="C145" s="1" t="n">
        <v>11</v>
      </c>
      <c r="D145" s="1" t="s">
        <v>3820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3925</v>
      </c>
      <c r="N145" s="1" t="n">
        <v>40</v>
      </c>
      <c r="O145" s="1" t="n">
        <v>130</v>
      </c>
      <c r="P145" s="1" t="s">
        <v>3814</v>
      </c>
    </row>
    <row r="146" customFormat="false" ht="15" hidden="false" customHeight="true" outlineLevel="0" collapsed="false">
      <c r="A146" s="1" t="n">
        <v>3</v>
      </c>
      <c r="B146" s="76" t="n">
        <v>46176</v>
      </c>
      <c r="C146" s="1" t="n">
        <v>11</v>
      </c>
      <c r="D146" s="1" t="s">
        <v>3820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3926</v>
      </c>
      <c r="N146" s="1" t="n">
        <v>40</v>
      </c>
      <c r="O146" s="1" t="n">
        <v>114</v>
      </c>
      <c r="P146" s="1" t="s">
        <v>3814</v>
      </c>
    </row>
    <row r="147" customFormat="false" ht="15" hidden="false" customHeight="true" outlineLevel="0" collapsed="false">
      <c r="A147" s="1" t="n">
        <v>3</v>
      </c>
      <c r="B147" s="76" t="n">
        <v>46176</v>
      </c>
      <c r="C147" s="1" t="n">
        <v>11</v>
      </c>
      <c r="D147" s="1" t="s">
        <v>3820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3927</v>
      </c>
      <c r="N147" s="1" t="n">
        <v>80</v>
      </c>
      <c r="O147" s="1" t="n">
        <v>559.2</v>
      </c>
      <c r="P147" s="1" t="s">
        <v>3814</v>
      </c>
    </row>
    <row r="148" customFormat="false" ht="15" hidden="false" customHeight="true" outlineLevel="0" collapsed="false">
      <c r="A148" s="1" t="n">
        <v>3</v>
      </c>
      <c r="B148" s="76" t="n">
        <v>46176</v>
      </c>
      <c r="C148" s="1" t="n">
        <v>11</v>
      </c>
      <c r="D148" s="1" t="s">
        <v>3820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3928</v>
      </c>
      <c r="N148" s="1" t="n">
        <v>60</v>
      </c>
      <c r="O148" s="1" t="n">
        <v>899.4</v>
      </c>
      <c r="P148" s="1" t="s">
        <v>3814</v>
      </c>
    </row>
    <row r="149" customFormat="false" ht="15" hidden="false" customHeight="true" outlineLevel="0" collapsed="false">
      <c r="A149" s="1" t="n">
        <v>3</v>
      </c>
      <c r="B149" s="76" t="n">
        <v>46176</v>
      </c>
      <c r="C149" s="1" t="n">
        <v>11</v>
      </c>
      <c r="D149" s="1" t="s">
        <v>3820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3929</v>
      </c>
      <c r="N149" s="1" t="n">
        <v>12</v>
      </c>
      <c r="O149" s="1" t="n">
        <v>58.5</v>
      </c>
      <c r="P149" s="1" t="s">
        <v>3814</v>
      </c>
    </row>
    <row r="150" customFormat="false" ht="15" hidden="false" customHeight="true" outlineLevel="0" collapsed="false">
      <c r="A150" s="1" t="n">
        <v>3</v>
      </c>
      <c r="B150" s="76" t="n">
        <v>46176</v>
      </c>
      <c r="C150" s="1" t="n">
        <v>11</v>
      </c>
      <c r="D150" s="1" t="s">
        <v>3820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3930</v>
      </c>
      <c r="N150" s="1" t="n">
        <v>24</v>
      </c>
      <c r="O150" s="1" t="n">
        <v>88.56</v>
      </c>
      <c r="P150" s="1" t="s">
        <v>3814</v>
      </c>
    </row>
    <row r="151" customFormat="false" ht="15" hidden="false" customHeight="true" outlineLevel="0" collapsed="false">
      <c r="A151" s="1" t="n">
        <v>3</v>
      </c>
      <c r="B151" s="76" t="n">
        <v>46176</v>
      </c>
      <c r="C151" s="1" t="n">
        <v>11</v>
      </c>
      <c r="D151" s="1" t="s">
        <v>3820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3931</v>
      </c>
      <c r="N151" s="1" t="n">
        <v>12</v>
      </c>
      <c r="O151" s="1" t="n">
        <v>44.28</v>
      </c>
      <c r="P151" s="1" t="s">
        <v>3814</v>
      </c>
    </row>
    <row r="152" customFormat="false" ht="15" hidden="false" customHeight="true" outlineLevel="0" collapsed="false">
      <c r="A152" s="1" t="n">
        <v>3</v>
      </c>
      <c r="B152" s="76" t="n">
        <v>46176</v>
      </c>
      <c r="C152" s="1" t="n">
        <v>11</v>
      </c>
      <c r="D152" s="1" t="s">
        <v>3820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3932</v>
      </c>
      <c r="N152" s="1" t="n">
        <v>96</v>
      </c>
      <c r="O152" s="1" t="n">
        <v>372</v>
      </c>
      <c r="P152" s="1" t="s">
        <v>3814</v>
      </c>
    </row>
    <row r="153" customFormat="false" ht="15" hidden="false" customHeight="true" outlineLevel="0" collapsed="false">
      <c r="A153" s="1" t="n">
        <v>3</v>
      </c>
      <c r="B153" s="76" t="n">
        <v>46176</v>
      </c>
      <c r="C153" s="1" t="n">
        <v>11</v>
      </c>
      <c r="D153" s="1" t="s">
        <v>3820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3933</v>
      </c>
      <c r="N153" s="1" t="n">
        <v>22</v>
      </c>
      <c r="O153" s="1" t="n">
        <v>110.44</v>
      </c>
      <c r="P153" s="1" t="s">
        <v>3814</v>
      </c>
    </row>
    <row r="154" customFormat="false" ht="15" hidden="false" customHeight="true" outlineLevel="0" collapsed="false">
      <c r="A154" s="1" t="n">
        <v>3</v>
      </c>
      <c r="B154" s="76" t="n">
        <v>46176</v>
      </c>
      <c r="C154" s="1" t="n">
        <v>11</v>
      </c>
      <c r="D154" s="1" t="s">
        <v>3820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3934</v>
      </c>
      <c r="N154" s="1" t="n">
        <v>12</v>
      </c>
      <c r="O154" s="1" t="n">
        <v>44.28</v>
      </c>
      <c r="P154" s="1" t="s">
        <v>3814</v>
      </c>
    </row>
    <row r="155" customFormat="false" ht="15" hidden="false" customHeight="true" outlineLevel="0" collapsed="false">
      <c r="A155" s="1" t="n">
        <v>3</v>
      </c>
      <c r="B155" s="76" t="n">
        <v>46176</v>
      </c>
      <c r="C155" s="1" t="n">
        <v>11</v>
      </c>
      <c r="D155" s="1" t="s">
        <v>3820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3933</v>
      </c>
      <c r="N155" s="1" t="n">
        <v>12</v>
      </c>
      <c r="O155" s="1" t="n">
        <v>60.24</v>
      </c>
      <c r="P155" s="1" t="s">
        <v>3814</v>
      </c>
    </row>
    <row r="156" customFormat="false" ht="15" hidden="false" customHeight="true" outlineLevel="0" collapsed="false">
      <c r="A156" s="1" t="n">
        <v>3</v>
      </c>
      <c r="B156" s="76" t="n">
        <v>46176</v>
      </c>
      <c r="C156" s="1" t="n">
        <v>11</v>
      </c>
      <c r="D156" s="1" t="s">
        <v>3820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3935</v>
      </c>
      <c r="N156" s="1" t="n">
        <v>12</v>
      </c>
      <c r="O156" s="1" t="n">
        <v>60.24</v>
      </c>
      <c r="P156" s="1" t="s">
        <v>3814</v>
      </c>
    </row>
    <row r="157" customFormat="false" ht="15" hidden="false" customHeight="true" outlineLevel="0" collapsed="false">
      <c r="A157" s="1" t="n">
        <v>3</v>
      </c>
      <c r="B157" s="76" t="n">
        <v>46176</v>
      </c>
      <c r="C157" s="1" t="n">
        <v>11</v>
      </c>
      <c r="D157" s="1" t="s">
        <v>3820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3936</v>
      </c>
      <c r="N157" s="1" t="n">
        <v>18</v>
      </c>
      <c r="O157" s="1" t="n">
        <v>62.75</v>
      </c>
      <c r="P157" s="1" t="s">
        <v>3814</v>
      </c>
    </row>
    <row r="158" customFormat="false" ht="15" hidden="false" customHeight="true" outlineLevel="0" collapsed="false">
      <c r="A158" s="1" t="n">
        <v>3</v>
      </c>
      <c r="B158" s="76" t="n">
        <v>46176</v>
      </c>
      <c r="C158" s="1" t="n">
        <v>11</v>
      </c>
      <c r="D158" s="1" t="s">
        <v>3820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3937</v>
      </c>
      <c r="N158" s="1" t="n">
        <v>12</v>
      </c>
      <c r="O158" s="1" t="n">
        <v>60.24</v>
      </c>
      <c r="P158" s="1" t="s">
        <v>3814</v>
      </c>
    </row>
    <row r="159" customFormat="false" ht="15" hidden="false" customHeight="true" outlineLevel="0" collapsed="false">
      <c r="A159" s="1" t="n">
        <v>3</v>
      </c>
      <c r="B159" s="76" t="n">
        <v>46176</v>
      </c>
      <c r="C159" s="1" t="n">
        <v>11</v>
      </c>
      <c r="D159" s="1" t="s">
        <v>3820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3938</v>
      </c>
      <c r="N159" s="1" t="n">
        <v>12</v>
      </c>
      <c r="O159" s="1" t="n">
        <v>60.24</v>
      </c>
      <c r="P159" s="1" t="s">
        <v>3814</v>
      </c>
    </row>
    <row r="160" customFormat="false" ht="15" hidden="false" customHeight="true" outlineLevel="0" collapsed="false">
      <c r="A160" s="1" t="n">
        <v>3</v>
      </c>
      <c r="B160" s="76" t="n">
        <v>46176</v>
      </c>
      <c r="C160" s="1" t="n">
        <v>11</v>
      </c>
      <c r="D160" s="1" t="s">
        <v>3820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3939</v>
      </c>
      <c r="N160" s="1" t="n">
        <v>50</v>
      </c>
      <c r="O160" s="1" t="n">
        <v>61.5</v>
      </c>
      <c r="P160" s="1" t="s">
        <v>3814</v>
      </c>
    </row>
    <row r="161" customFormat="false" ht="15" hidden="false" customHeight="true" outlineLevel="0" collapsed="false">
      <c r="A161" s="1" t="n">
        <v>3</v>
      </c>
      <c r="B161" s="76" t="n">
        <v>46176</v>
      </c>
      <c r="C161" s="1" t="n">
        <v>11</v>
      </c>
      <c r="D161" s="1" t="s">
        <v>3820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3940</v>
      </c>
      <c r="N161" s="1" t="n">
        <v>50</v>
      </c>
      <c r="O161" s="1" t="n">
        <v>61.5</v>
      </c>
      <c r="P161" s="1" t="s">
        <v>3814</v>
      </c>
    </row>
    <row r="162" customFormat="false" ht="15" hidden="false" customHeight="true" outlineLevel="0" collapsed="false">
      <c r="A162" s="1" t="n">
        <v>3</v>
      </c>
      <c r="B162" s="76" t="n">
        <v>46176</v>
      </c>
      <c r="C162" s="1" t="n">
        <v>11</v>
      </c>
      <c r="D162" s="1" t="s">
        <v>3820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3941</v>
      </c>
      <c r="N162" s="1" t="n">
        <v>24</v>
      </c>
      <c r="O162" s="1" t="n">
        <v>93</v>
      </c>
      <c r="P162" s="1" t="s">
        <v>3814</v>
      </c>
    </row>
    <row r="163" customFormat="false" ht="15" hidden="false" customHeight="true" outlineLevel="0" collapsed="false">
      <c r="A163" s="1" t="n">
        <v>3</v>
      </c>
      <c r="B163" s="76" t="n">
        <v>46176</v>
      </c>
      <c r="C163" s="1" t="n">
        <v>11</v>
      </c>
      <c r="D163" s="1" t="s">
        <v>3820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3942</v>
      </c>
      <c r="N163" s="1" t="n">
        <v>20</v>
      </c>
      <c r="O163" s="1" t="n">
        <v>53.48</v>
      </c>
      <c r="P163" s="1" t="s">
        <v>3814</v>
      </c>
    </row>
    <row r="164" customFormat="false" ht="15" hidden="false" customHeight="true" outlineLevel="0" collapsed="false">
      <c r="A164" s="1" t="n">
        <v>3</v>
      </c>
      <c r="B164" s="76" t="n">
        <v>46176</v>
      </c>
      <c r="C164" s="1" t="n">
        <v>11</v>
      </c>
      <c r="D164" s="1" t="s">
        <v>3820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3943</v>
      </c>
      <c r="N164" s="1" t="n">
        <v>24</v>
      </c>
      <c r="O164" s="1" t="n">
        <v>93</v>
      </c>
      <c r="P164" s="1" t="s">
        <v>3814</v>
      </c>
    </row>
    <row r="165" customFormat="false" ht="15" hidden="false" customHeight="true" outlineLevel="0" collapsed="false">
      <c r="A165" s="1" t="n">
        <v>3</v>
      </c>
      <c r="B165" s="76" t="n">
        <v>46176</v>
      </c>
      <c r="C165" s="1" t="n">
        <v>11</v>
      </c>
      <c r="D165" s="1" t="s">
        <v>3820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3944</v>
      </c>
      <c r="N165" s="1" t="n">
        <v>17</v>
      </c>
      <c r="O165" s="1" t="n">
        <v>145</v>
      </c>
      <c r="P165" s="1" t="s">
        <v>3814</v>
      </c>
    </row>
    <row r="166" customFormat="false" ht="15" hidden="false" customHeight="true" outlineLevel="0" collapsed="false">
      <c r="A166" s="1" t="n">
        <v>3</v>
      </c>
      <c r="B166" s="76" t="n">
        <v>46176</v>
      </c>
      <c r="C166" s="1" t="n">
        <v>11</v>
      </c>
      <c r="D166" s="1" t="s">
        <v>3820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3945</v>
      </c>
      <c r="N166" s="1" t="n">
        <v>17</v>
      </c>
      <c r="O166" s="1" t="n">
        <v>145</v>
      </c>
      <c r="P166" s="1" t="s">
        <v>3814</v>
      </c>
    </row>
    <row r="167" customFormat="false" ht="15" hidden="false" customHeight="true" outlineLevel="0" collapsed="false">
      <c r="A167" s="1" t="n">
        <v>3</v>
      </c>
      <c r="B167" s="76" t="n">
        <v>46176</v>
      </c>
      <c r="C167" s="1" t="n">
        <v>11</v>
      </c>
      <c r="D167" s="1" t="s">
        <v>3820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3946</v>
      </c>
      <c r="N167" s="1" t="n">
        <v>17</v>
      </c>
      <c r="O167" s="1" t="n">
        <v>145</v>
      </c>
      <c r="P167" s="1" t="s">
        <v>3814</v>
      </c>
    </row>
    <row r="168" customFormat="false" ht="15" hidden="false" customHeight="true" outlineLevel="0" collapsed="false">
      <c r="A168" s="1" t="n">
        <v>3</v>
      </c>
      <c r="B168" s="76" t="n">
        <v>46176</v>
      </c>
      <c r="C168" s="1" t="n">
        <v>11</v>
      </c>
      <c r="D168" s="1" t="s">
        <v>3820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3947</v>
      </c>
      <c r="N168" s="1" t="n">
        <v>17</v>
      </c>
      <c r="O168" s="1" t="n">
        <v>145</v>
      </c>
      <c r="P168" s="1" t="s">
        <v>3814</v>
      </c>
    </row>
    <row r="169" customFormat="false" ht="15" hidden="false" customHeight="true" outlineLevel="0" collapsed="false">
      <c r="A169" s="1" t="n">
        <v>3</v>
      </c>
      <c r="B169" s="76" t="n">
        <v>46176</v>
      </c>
      <c r="C169" s="1" t="n">
        <v>11</v>
      </c>
      <c r="D169" s="1" t="s">
        <v>3820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3948</v>
      </c>
      <c r="N169" s="1" t="n">
        <v>24</v>
      </c>
      <c r="O169" s="1" t="n">
        <v>93</v>
      </c>
      <c r="P169" s="1" t="s">
        <v>3814</v>
      </c>
    </row>
    <row r="170" customFormat="false" ht="15" hidden="false" customHeight="true" outlineLevel="0" collapsed="false">
      <c r="A170" s="1" t="n">
        <v>3</v>
      </c>
      <c r="B170" s="76" t="n">
        <v>46176</v>
      </c>
      <c r="C170" s="1" t="n">
        <v>11</v>
      </c>
      <c r="D170" s="1" t="s">
        <v>3820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3949</v>
      </c>
      <c r="N170" s="1" t="n">
        <v>24</v>
      </c>
      <c r="O170" s="1" t="n">
        <v>93.96</v>
      </c>
      <c r="P170" s="1" t="s">
        <v>3814</v>
      </c>
    </row>
    <row r="171" customFormat="false" ht="15" hidden="false" customHeight="true" outlineLevel="0" collapsed="false">
      <c r="A171" s="1" t="n">
        <v>3</v>
      </c>
      <c r="B171" s="76" t="n">
        <v>46176</v>
      </c>
      <c r="C171" s="1" t="n">
        <v>11</v>
      </c>
      <c r="D171" s="1" t="s">
        <v>3820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3950</v>
      </c>
      <c r="N171" s="1" t="n">
        <v>24</v>
      </c>
      <c r="O171" s="1" t="n">
        <v>93.96</v>
      </c>
      <c r="P171" s="1" t="s">
        <v>3814</v>
      </c>
    </row>
    <row r="172" customFormat="false" ht="15" hidden="false" customHeight="true" outlineLevel="0" collapsed="false">
      <c r="A172" s="1" t="n">
        <v>3</v>
      </c>
      <c r="B172" s="76" t="n">
        <v>46176</v>
      </c>
      <c r="C172" s="1" t="n">
        <v>11</v>
      </c>
      <c r="D172" s="1" t="s">
        <v>3820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3951</v>
      </c>
      <c r="N172" s="1" t="n">
        <v>24</v>
      </c>
      <c r="O172" s="1" t="n">
        <v>93.96</v>
      </c>
      <c r="P172" s="1" t="s">
        <v>3814</v>
      </c>
    </row>
    <row r="173" customFormat="false" ht="15" hidden="false" customHeight="true" outlineLevel="0" collapsed="false">
      <c r="A173" s="1" t="n">
        <v>3</v>
      </c>
      <c r="B173" s="76" t="n">
        <v>46176</v>
      </c>
      <c r="C173" s="1" t="n">
        <v>11</v>
      </c>
      <c r="D173" s="1" t="s">
        <v>3820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3952</v>
      </c>
      <c r="N173" s="1" t="n">
        <v>10</v>
      </c>
      <c r="O173" s="1" t="n">
        <v>105</v>
      </c>
      <c r="P173" s="1" t="s">
        <v>3814</v>
      </c>
    </row>
    <row r="174" customFormat="false" ht="15" hidden="false" customHeight="true" outlineLevel="0" collapsed="false">
      <c r="A174" s="1" t="n">
        <v>3</v>
      </c>
      <c r="B174" s="76" t="n">
        <v>46176</v>
      </c>
      <c r="C174" s="1" t="n">
        <v>11</v>
      </c>
      <c r="D174" s="1" t="s">
        <v>3820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3953</v>
      </c>
      <c r="N174" s="1" t="n">
        <v>17</v>
      </c>
      <c r="O174" s="1" t="n">
        <v>145</v>
      </c>
      <c r="P174" s="1" t="s">
        <v>3814</v>
      </c>
    </row>
    <row r="175" customFormat="false" ht="15" hidden="false" customHeight="true" outlineLevel="0" collapsed="false">
      <c r="A175" s="1" t="n">
        <v>3</v>
      </c>
      <c r="B175" s="76" t="n">
        <v>46176</v>
      </c>
      <c r="C175" s="1" t="n">
        <v>11</v>
      </c>
      <c r="D175" s="1" t="s">
        <v>3820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3954</v>
      </c>
      <c r="N175" s="1" t="n">
        <v>17</v>
      </c>
      <c r="O175" s="1" t="n">
        <v>145</v>
      </c>
      <c r="P175" s="1" t="s">
        <v>3814</v>
      </c>
    </row>
    <row r="176" customFormat="false" ht="15" hidden="false" customHeight="true" outlineLevel="0" collapsed="false">
      <c r="A176" s="1" t="n">
        <v>3</v>
      </c>
      <c r="B176" s="76" t="n">
        <v>46176</v>
      </c>
      <c r="C176" s="1" t="n">
        <v>11</v>
      </c>
      <c r="D176" s="1" t="s">
        <v>3820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3955</v>
      </c>
      <c r="N176" s="1" t="n">
        <v>80</v>
      </c>
      <c r="O176" s="1" t="n">
        <v>295.75</v>
      </c>
      <c r="P176" s="1" t="s">
        <v>3814</v>
      </c>
    </row>
    <row r="177" customFormat="false" ht="15" hidden="false" customHeight="true" outlineLevel="0" collapsed="false">
      <c r="A177" s="1" t="n">
        <v>3</v>
      </c>
      <c r="B177" s="76" t="n">
        <v>46176</v>
      </c>
      <c r="C177" s="1" t="n">
        <v>11</v>
      </c>
      <c r="D177" s="1" t="s">
        <v>3820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3956</v>
      </c>
      <c r="N177" s="1" t="n">
        <v>80</v>
      </c>
      <c r="O177" s="1" t="n">
        <v>295.75</v>
      </c>
      <c r="P177" s="1" t="s">
        <v>3814</v>
      </c>
    </row>
    <row r="178" customFormat="false" ht="15" hidden="false" customHeight="true" outlineLevel="0" collapsed="false">
      <c r="A178" s="1" t="n">
        <v>3</v>
      </c>
      <c r="B178" s="76" t="n">
        <v>46176</v>
      </c>
      <c r="C178" s="1" t="n">
        <v>11</v>
      </c>
      <c r="D178" s="1" t="s">
        <v>3820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3957</v>
      </c>
      <c r="N178" s="1" t="n">
        <v>48</v>
      </c>
      <c r="O178" s="1" t="n">
        <v>173.08</v>
      </c>
      <c r="P178" s="1" t="s">
        <v>3814</v>
      </c>
    </row>
    <row r="179" customFormat="false" ht="15" hidden="false" customHeight="true" outlineLevel="0" collapsed="false">
      <c r="A179" s="1" t="n">
        <v>3</v>
      </c>
      <c r="B179" s="76" t="n">
        <v>46176</v>
      </c>
      <c r="C179" s="1" t="n">
        <v>11</v>
      </c>
      <c r="D179" s="1" t="s">
        <v>3820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3958</v>
      </c>
      <c r="N179" s="1" t="n">
        <v>30</v>
      </c>
      <c r="O179" s="1" t="n">
        <v>79.99</v>
      </c>
      <c r="P179" s="1" t="s">
        <v>3814</v>
      </c>
    </row>
    <row r="180" customFormat="false" ht="15" hidden="false" customHeight="true" outlineLevel="0" collapsed="false">
      <c r="A180" s="1" t="n">
        <v>3</v>
      </c>
      <c r="B180" s="76" t="n">
        <v>46176</v>
      </c>
      <c r="C180" s="1" t="n">
        <v>11</v>
      </c>
      <c r="D180" s="1" t="s">
        <v>3820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3959</v>
      </c>
      <c r="N180" s="1" t="n">
        <v>26</v>
      </c>
      <c r="O180" s="1" t="n">
        <v>66.78</v>
      </c>
      <c r="P180" s="1" t="s">
        <v>3814</v>
      </c>
    </row>
    <row r="181" customFormat="false" ht="15" hidden="false" customHeight="true" outlineLevel="0" collapsed="false">
      <c r="A181" s="1" t="n">
        <v>3</v>
      </c>
      <c r="B181" s="76" t="n">
        <v>46176</v>
      </c>
      <c r="C181" s="1" t="n">
        <v>11</v>
      </c>
      <c r="D181" s="1" t="s">
        <v>3820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3960</v>
      </c>
      <c r="N181" s="1" t="n">
        <v>32</v>
      </c>
      <c r="O181" s="1" t="n">
        <v>228.48</v>
      </c>
      <c r="P181" s="1" t="s">
        <v>3814</v>
      </c>
    </row>
    <row r="182" customFormat="false" ht="15" hidden="false" customHeight="true" outlineLevel="0" collapsed="false">
      <c r="A182" s="1" t="n">
        <v>3</v>
      </c>
      <c r="B182" s="76" t="n">
        <v>46176</v>
      </c>
      <c r="C182" s="1" t="n">
        <v>11</v>
      </c>
      <c r="D182" s="1" t="s">
        <v>3820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3961</v>
      </c>
      <c r="N182" s="1" t="n">
        <v>48</v>
      </c>
      <c r="O182" s="1" t="n">
        <v>103.72</v>
      </c>
      <c r="P182" s="1" t="s">
        <v>3814</v>
      </c>
    </row>
    <row r="183" customFormat="false" ht="15" hidden="false" customHeight="true" outlineLevel="0" collapsed="false">
      <c r="A183" s="1" t="n">
        <v>3</v>
      </c>
      <c r="B183" s="76" t="n">
        <v>46176</v>
      </c>
      <c r="C183" s="1" t="n">
        <v>11</v>
      </c>
      <c r="D183" s="1" t="s">
        <v>3820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3962</v>
      </c>
      <c r="N183" s="1" t="n">
        <v>27</v>
      </c>
      <c r="O183" s="1" t="n">
        <v>59.9</v>
      </c>
      <c r="P183" s="1" t="s">
        <v>3814</v>
      </c>
    </row>
    <row r="184" customFormat="false" ht="15" hidden="false" customHeight="true" outlineLevel="0" collapsed="false">
      <c r="A184" s="1" t="n">
        <v>3</v>
      </c>
      <c r="B184" s="76" t="n">
        <v>46176</v>
      </c>
      <c r="C184" s="1" t="n">
        <v>11</v>
      </c>
      <c r="D184" s="1" t="s">
        <v>3820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3963</v>
      </c>
      <c r="N184" s="1" t="n">
        <v>100</v>
      </c>
      <c r="O184" s="1" t="n">
        <v>1999</v>
      </c>
      <c r="P184" s="1" t="s">
        <v>3814</v>
      </c>
    </row>
    <row r="185" customFormat="false" ht="15" hidden="false" customHeight="true" outlineLevel="0" collapsed="false">
      <c r="A185" s="1" t="n">
        <v>3</v>
      </c>
      <c r="B185" s="76" t="n">
        <v>46176</v>
      </c>
      <c r="C185" s="1" t="n">
        <v>11</v>
      </c>
      <c r="D185" s="1" t="s">
        <v>3820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3964</v>
      </c>
      <c r="N185" s="1" t="n">
        <v>10</v>
      </c>
      <c r="O185" s="1" t="n">
        <v>229.8</v>
      </c>
      <c r="P185" s="1" t="s">
        <v>3814</v>
      </c>
    </row>
    <row r="186" customFormat="false" ht="15" hidden="false" customHeight="true" outlineLevel="0" collapsed="false">
      <c r="A186" s="1" t="n">
        <v>3</v>
      </c>
      <c r="B186" s="76" t="n">
        <v>46176</v>
      </c>
      <c r="C186" s="1" t="n">
        <v>11</v>
      </c>
      <c r="D186" s="1" t="s">
        <v>3820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3965</v>
      </c>
      <c r="N186" s="1" t="n">
        <v>45</v>
      </c>
      <c r="O186" s="1" t="n">
        <v>319.5</v>
      </c>
      <c r="P186" s="1" t="s">
        <v>3814</v>
      </c>
    </row>
    <row r="187" customFormat="false" ht="15" hidden="false" customHeight="true" outlineLevel="0" collapsed="false">
      <c r="A187" s="1" t="n">
        <v>3</v>
      </c>
      <c r="B187" s="76" t="n">
        <v>46176</v>
      </c>
      <c r="C187" s="1" t="n">
        <v>11</v>
      </c>
      <c r="D187" s="1" t="s">
        <v>3820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3966</v>
      </c>
      <c r="N187" s="1" t="n">
        <v>130</v>
      </c>
      <c r="O187" s="1" t="n">
        <v>871</v>
      </c>
      <c r="P187" s="1" t="s">
        <v>3814</v>
      </c>
    </row>
    <row r="188" customFormat="false" ht="15" hidden="false" customHeight="true" outlineLevel="0" collapsed="false">
      <c r="A188" s="1" t="n">
        <v>3</v>
      </c>
      <c r="B188" s="76" t="n">
        <v>46176</v>
      </c>
      <c r="C188" s="1" t="n">
        <v>22</v>
      </c>
      <c r="D188" s="1" t="s">
        <v>3967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3968</v>
      </c>
      <c r="N188" s="1" t="n">
        <v>1.454</v>
      </c>
      <c r="O188" s="1" t="n">
        <v>44.79</v>
      </c>
      <c r="P188" s="1" t="s">
        <v>3814</v>
      </c>
    </row>
    <row r="189" customFormat="false" ht="15" hidden="false" customHeight="true" outlineLevel="0" collapsed="false">
      <c r="A189" s="1" t="n">
        <v>3</v>
      </c>
      <c r="B189" s="76" t="n">
        <v>46176</v>
      </c>
      <c r="C189" s="1" t="n">
        <v>22</v>
      </c>
      <c r="D189" s="1" t="s">
        <v>3967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3968</v>
      </c>
      <c r="N189" s="1" t="n">
        <v>12.504</v>
      </c>
      <c r="O189" s="1" t="n">
        <v>388.2</v>
      </c>
      <c r="P189" s="1" t="s">
        <v>3814</v>
      </c>
    </row>
    <row r="190" customFormat="false" ht="15" hidden="false" customHeight="true" outlineLevel="0" collapsed="false">
      <c r="A190" s="1" t="n">
        <v>3</v>
      </c>
      <c r="B190" s="76" t="n">
        <v>46176</v>
      </c>
      <c r="C190" s="1" t="n">
        <v>22</v>
      </c>
      <c r="D190" s="1" t="s">
        <v>3967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3969</v>
      </c>
      <c r="N190" s="1" t="n">
        <v>23.79</v>
      </c>
      <c r="O190" s="1" t="n">
        <v>796.92</v>
      </c>
      <c r="P190" s="1" t="s">
        <v>3814</v>
      </c>
    </row>
    <row r="191" customFormat="false" ht="15" hidden="false" customHeight="true" outlineLevel="0" collapsed="false">
      <c r="A191" s="1" t="n">
        <v>3</v>
      </c>
      <c r="B191" s="76" t="n">
        <v>46176</v>
      </c>
      <c r="C191" s="1" t="n">
        <v>22</v>
      </c>
      <c r="D191" s="1" t="s">
        <v>3967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3969</v>
      </c>
      <c r="N191" s="1" t="n">
        <v>36.74</v>
      </c>
      <c r="O191" s="1" t="n">
        <v>1221.1</v>
      </c>
      <c r="P191" s="1" t="s">
        <v>3814</v>
      </c>
    </row>
    <row r="192" customFormat="false" ht="15" hidden="false" customHeight="true" outlineLevel="0" collapsed="false">
      <c r="A192" s="1" t="n">
        <v>3</v>
      </c>
      <c r="B192" s="76" t="n">
        <v>46176</v>
      </c>
      <c r="C192" s="1" t="n">
        <v>22</v>
      </c>
      <c r="D192" s="1" t="s">
        <v>3967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3970</v>
      </c>
      <c r="N192" s="1" t="n">
        <v>5.463</v>
      </c>
      <c r="O192" s="1" t="n">
        <v>209.79</v>
      </c>
      <c r="P192" s="1" t="s">
        <v>3814</v>
      </c>
    </row>
    <row r="193" customFormat="false" ht="15" hidden="false" customHeight="true" outlineLevel="0" collapsed="false">
      <c r="A193" s="1" t="n">
        <v>3</v>
      </c>
      <c r="B193" s="76" t="n">
        <v>46176</v>
      </c>
      <c r="C193" s="1" t="n">
        <v>22</v>
      </c>
      <c r="D193" s="1" t="s">
        <v>3967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3971</v>
      </c>
      <c r="N193" s="1" t="n">
        <v>12.219</v>
      </c>
      <c r="O193" s="1" t="n">
        <v>469.23</v>
      </c>
      <c r="P193" s="1" t="s">
        <v>3814</v>
      </c>
    </row>
    <row r="194" customFormat="false" ht="15" hidden="false" customHeight="true" outlineLevel="0" collapsed="false">
      <c r="A194" s="1" t="n">
        <v>3</v>
      </c>
      <c r="B194" s="76" t="n">
        <v>46176</v>
      </c>
      <c r="C194" s="1" t="n">
        <v>22</v>
      </c>
      <c r="D194" s="1" t="s">
        <v>3967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3972</v>
      </c>
      <c r="N194" s="1" t="n">
        <v>11.007</v>
      </c>
      <c r="O194" s="1" t="n">
        <v>458.66</v>
      </c>
      <c r="P194" s="1" t="s">
        <v>3814</v>
      </c>
    </row>
    <row r="195" customFormat="false" ht="15" hidden="false" customHeight="true" outlineLevel="0" collapsed="false">
      <c r="A195" s="1" t="n">
        <v>3</v>
      </c>
      <c r="B195" s="76" t="n">
        <v>46176</v>
      </c>
      <c r="C195" s="1" t="n">
        <v>22</v>
      </c>
      <c r="D195" s="1" t="s">
        <v>3967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3973</v>
      </c>
      <c r="N195" s="1" t="n">
        <v>18.279</v>
      </c>
      <c r="O195" s="1" t="n">
        <v>821.44</v>
      </c>
      <c r="P195" s="1" t="s">
        <v>3814</v>
      </c>
    </row>
    <row r="196" customFormat="false" ht="15" hidden="false" customHeight="true" outlineLevel="0" collapsed="false">
      <c r="A196" s="1" t="n">
        <v>3</v>
      </c>
      <c r="B196" s="76" t="n">
        <v>46176</v>
      </c>
      <c r="C196" s="1" t="n">
        <v>22</v>
      </c>
      <c r="D196" s="1" t="s">
        <v>3967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3974</v>
      </c>
      <c r="N196" s="1" t="n">
        <v>7.544</v>
      </c>
      <c r="O196" s="1" t="n">
        <v>345.19</v>
      </c>
      <c r="P196" s="1" t="s">
        <v>3814</v>
      </c>
    </row>
    <row r="197" customFormat="false" ht="15" hidden="false" customHeight="true" outlineLevel="0" collapsed="false">
      <c r="A197" s="1" t="n">
        <v>3</v>
      </c>
      <c r="B197" s="76" t="n">
        <v>46176</v>
      </c>
      <c r="C197" s="1" t="n">
        <v>22</v>
      </c>
      <c r="D197" s="1" t="s">
        <v>3967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3975</v>
      </c>
      <c r="N197" s="1" t="n">
        <v>2.724</v>
      </c>
      <c r="O197" s="1" t="n">
        <v>113.51</v>
      </c>
      <c r="P197" s="1" t="s">
        <v>3814</v>
      </c>
    </row>
    <row r="198" customFormat="false" ht="15" hidden="false" customHeight="true" outlineLevel="0" collapsed="false">
      <c r="A198" s="1" t="n">
        <v>3</v>
      </c>
      <c r="B198" s="76" t="n">
        <v>46176</v>
      </c>
      <c r="C198" s="1" t="n">
        <v>22</v>
      </c>
      <c r="D198" s="1" t="s">
        <v>3967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3976</v>
      </c>
      <c r="N198" s="1" t="n">
        <v>4.151</v>
      </c>
      <c r="O198" s="1" t="n">
        <v>196.72</v>
      </c>
      <c r="P198" s="1" t="s">
        <v>3814</v>
      </c>
    </row>
    <row r="199" customFormat="false" ht="15" hidden="false" customHeight="true" outlineLevel="0" collapsed="false">
      <c r="A199" s="1" t="n">
        <v>3</v>
      </c>
      <c r="B199" s="76" t="n">
        <v>46176</v>
      </c>
      <c r="C199" s="1" t="n">
        <v>22</v>
      </c>
      <c r="D199" s="1" t="s">
        <v>3967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3977</v>
      </c>
      <c r="N199" s="1" t="n">
        <v>3.373</v>
      </c>
      <c r="O199" s="1" t="n">
        <v>179.14</v>
      </c>
      <c r="P199" s="1" t="s">
        <v>3814</v>
      </c>
    </row>
    <row r="200" customFormat="false" ht="15" hidden="false" customHeight="true" outlineLevel="0" collapsed="false">
      <c r="A200" s="1" t="n">
        <v>3</v>
      </c>
      <c r="B200" s="76" t="n">
        <v>46176</v>
      </c>
      <c r="C200" s="1" t="n">
        <v>22</v>
      </c>
      <c r="D200" s="1" t="s">
        <v>3967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3978</v>
      </c>
      <c r="N200" s="1" t="n">
        <v>3.183</v>
      </c>
      <c r="O200" s="1" t="n">
        <v>117.03</v>
      </c>
      <c r="P200" s="1" t="s">
        <v>3814</v>
      </c>
    </row>
    <row r="201" customFormat="false" ht="15" hidden="false" customHeight="true" outlineLevel="0" collapsed="false">
      <c r="A201" s="1" t="n">
        <v>3</v>
      </c>
      <c r="B201" s="76" t="n">
        <v>46176</v>
      </c>
      <c r="C201" s="1" t="n">
        <v>22</v>
      </c>
      <c r="D201" s="1" t="s">
        <v>3967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3978</v>
      </c>
      <c r="N201" s="1" t="n">
        <v>4.608</v>
      </c>
      <c r="O201" s="1" t="n">
        <v>168.1</v>
      </c>
      <c r="P201" s="1" t="s">
        <v>3814</v>
      </c>
    </row>
    <row r="202" customFormat="false" ht="15" hidden="false" customHeight="true" outlineLevel="0" collapsed="false">
      <c r="A202" s="1" t="n">
        <v>3</v>
      </c>
      <c r="B202" s="76" t="n">
        <v>46176</v>
      </c>
      <c r="C202" s="1" t="n">
        <v>22</v>
      </c>
      <c r="D202" s="1" t="s">
        <v>3967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3979</v>
      </c>
      <c r="N202" s="1" t="n">
        <v>5.186</v>
      </c>
      <c r="O202" s="1" t="n">
        <v>8.43</v>
      </c>
      <c r="P202" s="1" t="s">
        <v>3814</v>
      </c>
    </row>
    <row r="203" customFormat="false" ht="15" hidden="false" customHeight="true" outlineLevel="0" collapsed="false">
      <c r="A203" s="1" t="n">
        <v>3</v>
      </c>
      <c r="B203" s="76" t="n">
        <v>46176</v>
      </c>
      <c r="C203" s="1" t="n">
        <v>22</v>
      </c>
      <c r="D203" s="1" t="s">
        <v>3967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3979</v>
      </c>
      <c r="N203" s="1" t="n">
        <v>1.108</v>
      </c>
      <c r="O203" s="1" t="n">
        <v>1.79</v>
      </c>
      <c r="P203" s="1" t="s">
        <v>3814</v>
      </c>
    </row>
    <row r="204" customFormat="false" ht="15" hidden="false" customHeight="true" outlineLevel="0" collapsed="false">
      <c r="A204" s="1" t="n">
        <v>3</v>
      </c>
      <c r="B204" s="76" t="n">
        <v>46176</v>
      </c>
      <c r="C204" s="1" t="n">
        <v>22</v>
      </c>
      <c r="D204" s="1" t="s">
        <v>3967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3980</v>
      </c>
      <c r="N204" s="1" t="n">
        <v>21.995</v>
      </c>
      <c r="O204" s="1" t="n">
        <v>53.74</v>
      </c>
      <c r="P204" s="1" t="s">
        <v>3814</v>
      </c>
    </row>
    <row r="205" customFormat="false" ht="15" hidden="false" customHeight="true" outlineLevel="0" collapsed="false">
      <c r="A205" s="1" t="n">
        <v>3</v>
      </c>
      <c r="B205" s="76" t="n">
        <v>46176</v>
      </c>
      <c r="C205" s="1" t="n">
        <v>22</v>
      </c>
      <c r="D205" s="1" t="s">
        <v>3967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3980</v>
      </c>
      <c r="N205" s="1" t="n">
        <v>4.218</v>
      </c>
      <c r="O205" s="1" t="n">
        <v>10.23</v>
      </c>
      <c r="P205" s="1" t="s">
        <v>3814</v>
      </c>
    </row>
    <row r="206" customFormat="false" ht="15" hidden="false" customHeight="true" outlineLevel="0" collapsed="false">
      <c r="A206" s="1" t="n">
        <v>3</v>
      </c>
      <c r="B206" s="76" t="n">
        <v>46176</v>
      </c>
      <c r="C206" s="1" t="n">
        <v>22</v>
      </c>
      <c r="D206" s="1" t="s">
        <v>3967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3981</v>
      </c>
      <c r="N206" s="1" t="n">
        <v>0.072</v>
      </c>
      <c r="O206" s="1" t="n">
        <v>0</v>
      </c>
      <c r="P206" s="1" t="s">
        <v>3814</v>
      </c>
    </row>
    <row r="207" customFormat="false" ht="15" hidden="false" customHeight="true" outlineLevel="0" collapsed="false">
      <c r="A207" s="1" t="n">
        <v>3</v>
      </c>
      <c r="B207" s="76" t="n">
        <v>46176</v>
      </c>
      <c r="C207" s="1" t="n">
        <v>22</v>
      </c>
      <c r="D207" s="1" t="s">
        <v>3967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3981</v>
      </c>
      <c r="N207" s="1" t="n">
        <v>0.582</v>
      </c>
      <c r="O207" s="1" t="n">
        <v>0</v>
      </c>
      <c r="P207" s="1" t="s">
        <v>3814</v>
      </c>
    </row>
    <row r="208" customFormat="false" ht="15" hidden="false" customHeight="true" outlineLevel="0" collapsed="false">
      <c r="A208" s="1" t="n">
        <v>3</v>
      </c>
      <c r="B208" s="76" t="n">
        <v>46176</v>
      </c>
      <c r="C208" s="1" t="n">
        <v>22</v>
      </c>
      <c r="D208" s="1" t="s">
        <v>3967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3982</v>
      </c>
      <c r="N208" s="1" t="n">
        <v>4.574</v>
      </c>
      <c r="O208" s="1" t="n">
        <v>95.31</v>
      </c>
      <c r="P208" s="1" t="s">
        <v>3814</v>
      </c>
    </row>
    <row r="209" customFormat="false" ht="15" hidden="false" customHeight="true" outlineLevel="0" collapsed="false">
      <c r="A209" s="1" t="n">
        <v>3</v>
      </c>
      <c r="B209" s="76" t="n">
        <v>46176</v>
      </c>
      <c r="C209" s="1" t="n">
        <v>22</v>
      </c>
      <c r="D209" s="1" t="s">
        <v>3967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3982</v>
      </c>
      <c r="N209" s="1" t="n">
        <v>2.752</v>
      </c>
      <c r="O209" s="1" t="n">
        <v>66.67</v>
      </c>
      <c r="P209" s="1" t="s">
        <v>3814</v>
      </c>
    </row>
    <row r="210" customFormat="false" ht="15" hidden="false" customHeight="true" outlineLevel="0" collapsed="false">
      <c r="A210" s="1" t="n">
        <v>3</v>
      </c>
      <c r="B210" s="76" t="n">
        <v>46176</v>
      </c>
      <c r="C210" s="1" t="n">
        <v>22</v>
      </c>
      <c r="D210" s="1" t="s">
        <v>3967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3983</v>
      </c>
      <c r="N210" s="1" t="n">
        <v>23.375</v>
      </c>
      <c r="O210" s="1" t="n">
        <v>520.69</v>
      </c>
      <c r="P210" s="1" t="s">
        <v>3814</v>
      </c>
    </row>
    <row r="211" customFormat="false" ht="15" hidden="false" customHeight="true" outlineLevel="0" collapsed="false">
      <c r="A211" s="1" t="n">
        <v>3</v>
      </c>
      <c r="B211" s="76" t="n">
        <v>46176</v>
      </c>
      <c r="C211" s="1" t="n">
        <v>22</v>
      </c>
      <c r="D211" s="1" t="s">
        <v>3967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3984</v>
      </c>
      <c r="N211" s="1" t="n">
        <v>35.141</v>
      </c>
      <c r="O211" s="1" t="n">
        <v>808.05</v>
      </c>
      <c r="P211" s="1" t="s">
        <v>3814</v>
      </c>
    </row>
    <row r="212" customFormat="false" ht="15" hidden="false" customHeight="true" outlineLevel="0" collapsed="false">
      <c r="A212" s="1" t="n">
        <v>3</v>
      </c>
      <c r="B212" s="76" t="n">
        <v>46176</v>
      </c>
      <c r="C212" s="1" t="n">
        <v>22</v>
      </c>
      <c r="D212" s="1" t="s">
        <v>3967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3985</v>
      </c>
      <c r="N212" s="1" t="n">
        <v>29.42</v>
      </c>
      <c r="O212" s="1" t="n">
        <v>739.94</v>
      </c>
      <c r="P212" s="1" t="s">
        <v>3814</v>
      </c>
    </row>
    <row r="213" customFormat="false" ht="15" hidden="false" customHeight="true" outlineLevel="0" collapsed="false">
      <c r="A213" s="1" t="n">
        <v>3</v>
      </c>
      <c r="B213" s="76" t="n">
        <v>46176</v>
      </c>
      <c r="C213" s="1" t="n">
        <v>22</v>
      </c>
      <c r="D213" s="1" t="s">
        <v>3967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3968</v>
      </c>
      <c r="N213" s="1" t="n">
        <v>5.18</v>
      </c>
      <c r="O213" s="1" t="n">
        <v>157.91</v>
      </c>
      <c r="P213" s="1" t="s">
        <v>3814</v>
      </c>
    </row>
    <row r="214" customFormat="false" ht="15" hidden="false" customHeight="true" outlineLevel="0" collapsed="false">
      <c r="A214" s="1" t="n">
        <v>3</v>
      </c>
      <c r="B214" s="76" t="n">
        <v>46176</v>
      </c>
      <c r="C214" s="1" t="n">
        <v>22</v>
      </c>
      <c r="D214" s="1" t="s">
        <v>3967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3968</v>
      </c>
      <c r="N214" s="1" t="n">
        <v>5.416</v>
      </c>
      <c r="O214" s="1" t="n">
        <v>171.94</v>
      </c>
      <c r="P214" s="1" t="s">
        <v>3814</v>
      </c>
    </row>
    <row r="215" customFormat="false" ht="15" hidden="false" customHeight="true" outlineLevel="0" collapsed="false">
      <c r="A215" s="1" t="n">
        <v>3</v>
      </c>
      <c r="B215" s="76" t="n">
        <v>46176</v>
      </c>
      <c r="C215" s="1" t="n">
        <v>22</v>
      </c>
      <c r="D215" s="1" t="s">
        <v>3967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3986</v>
      </c>
      <c r="N215" s="1" t="n">
        <v>11.024</v>
      </c>
      <c r="O215" s="1" t="n">
        <v>269.34</v>
      </c>
      <c r="P215" s="1" t="s">
        <v>3814</v>
      </c>
    </row>
    <row r="216" customFormat="false" ht="15" hidden="false" customHeight="true" outlineLevel="0" collapsed="false">
      <c r="A216" s="1" t="n">
        <v>3</v>
      </c>
      <c r="B216" s="76" t="n">
        <v>46176</v>
      </c>
      <c r="C216" s="1" t="n">
        <v>22</v>
      </c>
      <c r="D216" s="1" t="s">
        <v>3967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3969</v>
      </c>
      <c r="N216" s="1" t="n">
        <v>12.735</v>
      </c>
      <c r="O216" s="1" t="n">
        <v>436.23</v>
      </c>
      <c r="P216" s="1" t="s">
        <v>3814</v>
      </c>
    </row>
    <row r="217" customFormat="false" ht="15" hidden="false" customHeight="true" outlineLevel="0" collapsed="false">
      <c r="A217" s="1" t="n">
        <v>3</v>
      </c>
      <c r="B217" s="76" t="n">
        <v>46176</v>
      </c>
      <c r="C217" s="1" t="n">
        <v>22</v>
      </c>
      <c r="D217" s="1" t="s">
        <v>3967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3970</v>
      </c>
      <c r="N217" s="1" t="n">
        <v>2.592</v>
      </c>
      <c r="O217" s="1" t="n">
        <v>97.73</v>
      </c>
      <c r="P217" s="1" t="s">
        <v>3814</v>
      </c>
    </row>
    <row r="218" customFormat="false" ht="15" hidden="false" customHeight="true" outlineLevel="0" collapsed="false">
      <c r="A218" s="1" t="n">
        <v>3</v>
      </c>
      <c r="B218" s="76" t="n">
        <v>46176</v>
      </c>
      <c r="C218" s="1" t="n">
        <v>22</v>
      </c>
      <c r="D218" s="1" t="s">
        <v>3967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3970</v>
      </c>
      <c r="N218" s="1" t="n">
        <v>2.964</v>
      </c>
      <c r="O218" s="1" t="n">
        <v>116.39</v>
      </c>
      <c r="P218" s="1" t="s">
        <v>3814</v>
      </c>
    </row>
    <row r="219" customFormat="false" ht="15" hidden="false" customHeight="true" outlineLevel="0" collapsed="false">
      <c r="A219" s="1" t="n">
        <v>3</v>
      </c>
      <c r="B219" s="76" t="n">
        <v>46176</v>
      </c>
      <c r="C219" s="1" t="n">
        <v>22</v>
      </c>
      <c r="D219" s="1" t="s">
        <v>3967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3971</v>
      </c>
      <c r="N219" s="1" t="n">
        <v>5.566</v>
      </c>
      <c r="O219" s="1" t="n">
        <v>209.87</v>
      </c>
      <c r="P219" s="1" t="s">
        <v>3814</v>
      </c>
    </row>
    <row r="220" customFormat="false" ht="15" hidden="false" customHeight="true" outlineLevel="0" collapsed="false">
      <c r="A220" s="1" t="n">
        <v>3</v>
      </c>
      <c r="B220" s="76" t="n">
        <v>46176</v>
      </c>
      <c r="C220" s="1" t="n">
        <v>22</v>
      </c>
      <c r="D220" s="1" t="s">
        <v>3967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3971</v>
      </c>
      <c r="N220" s="1" t="n">
        <v>6.015</v>
      </c>
      <c r="O220" s="1" t="n">
        <v>236.2</v>
      </c>
      <c r="P220" s="1" t="s">
        <v>3814</v>
      </c>
    </row>
    <row r="221" customFormat="false" ht="15" hidden="false" customHeight="true" outlineLevel="0" collapsed="false">
      <c r="A221" s="1" t="n">
        <v>3</v>
      </c>
      <c r="B221" s="76" t="n">
        <v>46176</v>
      </c>
      <c r="C221" s="1" t="n">
        <v>22</v>
      </c>
      <c r="D221" s="1" t="s">
        <v>3967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3972</v>
      </c>
      <c r="N221" s="1" t="n">
        <v>4.964</v>
      </c>
      <c r="O221" s="1" t="n">
        <v>211.52</v>
      </c>
      <c r="P221" s="1" t="s">
        <v>3814</v>
      </c>
    </row>
    <row r="222" customFormat="false" ht="15" hidden="false" customHeight="true" outlineLevel="0" collapsed="false">
      <c r="A222" s="1" t="n">
        <v>3</v>
      </c>
      <c r="B222" s="76" t="n">
        <v>46176</v>
      </c>
      <c r="C222" s="1" t="n">
        <v>22</v>
      </c>
      <c r="D222" s="1" t="s">
        <v>3967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3972</v>
      </c>
      <c r="N222" s="1" t="n">
        <v>4.902</v>
      </c>
      <c r="O222" s="1" t="n">
        <v>200.57</v>
      </c>
      <c r="P222" s="1" t="s">
        <v>3814</v>
      </c>
    </row>
    <row r="223" customFormat="false" ht="15" hidden="false" customHeight="true" outlineLevel="0" collapsed="false">
      <c r="A223" s="1" t="n">
        <v>3</v>
      </c>
      <c r="B223" s="76" t="n">
        <v>46176</v>
      </c>
      <c r="C223" s="1" t="n">
        <v>22</v>
      </c>
      <c r="D223" s="1" t="s">
        <v>3967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3973</v>
      </c>
      <c r="N223" s="1" t="n">
        <v>10.015</v>
      </c>
      <c r="O223" s="1" t="n">
        <v>441.91</v>
      </c>
      <c r="P223" s="1" t="s">
        <v>3814</v>
      </c>
    </row>
    <row r="224" customFormat="false" ht="15" hidden="false" customHeight="true" outlineLevel="0" collapsed="false">
      <c r="A224" s="1" t="n">
        <v>3</v>
      </c>
      <c r="B224" s="76" t="n">
        <v>46176</v>
      </c>
      <c r="C224" s="1" t="n">
        <v>22</v>
      </c>
      <c r="D224" s="1" t="s">
        <v>3967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3973</v>
      </c>
      <c r="N224" s="1" t="n">
        <v>9.78</v>
      </c>
      <c r="O224" s="1" t="n">
        <v>449.43</v>
      </c>
      <c r="P224" s="1" t="s">
        <v>3814</v>
      </c>
    </row>
    <row r="225" customFormat="false" ht="15" hidden="false" customHeight="true" outlineLevel="0" collapsed="false">
      <c r="A225" s="1" t="n">
        <v>3</v>
      </c>
      <c r="B225" s="76" t="n">
        <v>46176</v>
      </c>
      <c r="C225" s="1" t="n">
        <v>22</v>
      </c>
      <c r="D225" s="1" t="s">
        <v>3967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3974</v>
      </c>
      <c r="N225" s="1" t="n">
        <v>3.664</v>
      </c>
      <c r="O225" s="1" t="n">
        <v>164.61</v>
      </c>
      <c r="P225" s="1" t="s">
        <v>3814</v>
      </c>
    </row>
    <row r="226" customFormat="false" ht="15" hidden="false" customHeight="true" outlineLevel="0" collapsed="false">
      <c r="A226" s="1" t="n">
        <v>3</v>
      </c>
      <c r="B226" s="76" t="n">
        <v>46176</v>
      </c>
      <c r="C226" s="1" t="n">
        <v>22</v>
      </c>
      <c r="D226" s="1" t="s">
        <v>3967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3974</v>
      </c>
      <c r="N226" s="1" t="n">
        <v>3.944</v>
      </c>
      <c r="O226" s="1" t="n">
        <v>184.54</v>
      </c>
      <c r="P226" s="1" t="s">
        <v>3814</v>
      </c>
    </row>
    <row r="227" customFormat="false" ht="15" hidden="false" customHeight="true" outlineLevel="0" collapsed="false">
      <c r="A227" s="1" t="n">
        <v>3</v>
      </c>
      <c r="B227" s="76" t="n">
        <v>46176</v>
      </c>
      <c r="C227" s="1" t="n">
        <v>22</v>
      </c>
      <c r="D227" s="1" t="s">
        <v>3967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3975</v>
      </c>
      <c r="N227" s="1" t="n">
        <v>1.324</v>
      </c>
      <c r="O227" s="1" t="n">
        <v>54.17</v>
      </c>
      <c r="P227" s="1" t="s">
        <v>3814</v>
      </c>
    </row>
    <row r="228" customFormat="false" ht="15" hidden="false" customHeight="true" outlineLevel="0" collapsed="false">
      <c r="A228" s="1" t="n">
        <v>3</v>
      </c>
      <c r="B228" s="76" t="n">
        <v>46176</v>
      </c>
      <c r="C228" s="1" t="n">
        <v>22</v>
      </c>
      <c r="D228" s="1" t="s">
        <v>3967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3975</v>
      </c>
      <c r="N228" s="1" t="n">
        <v>1.488</v>
      </c>
      <c r="O228" s="1" t="n">
        <v>63.4</v>
      </c>
      <c r="P228" s="1" t="s">
        <v>3814</v>
      </c>
    </row>
    <row r="229" customFormat="false" ht="15" hidden="false" customHeight="true" outlineLevel="0" collapsed="false">
      <c r="A229" s="1" t="n">
        <v>3</v>
      </c>
      <c r="B229" s="76" t="n">
        <v>46176</v>
      </c>
      <c r="C229" s="1" t="n">
        <v>22</v>
      </c>
      <c r="D229" s="1" t="s">
        <v>3967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3976</v>
      </c>
      <c r="N229" s="1" t="n">
        <v>1.824</v>
      </c>
      <c r="O229" s="1" t="n">
        <v>88.39</v>
      </c>
      <c r="P229" s="1" t="s">
        <v>3814</v>
      </c>
    </row>
    <row r="230" customFormat="false" ht="15" hidden="false" customHeight="true" outlineLevel="0" collapsed="false">
      <c r="A230" s="1" t="n">
        <v>3</v>
      </c>
      <c r="B230" s="76" t="n">
        <v>46176</v>
      </c>
      <c r="C230" s="1" t="n">
        <v>22</v>
      </c>
      <c r="D230" s="1" t="s">
        <v>3967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3977</v>
      </c>
      <c r="N230" s="1" t="n">
        <v>2.86</v>
      </c>
      <c r="O230" s="1" t="n">
        <v>155.33</v>
      </c>
      <c r="P230" s="1" t="s">
        <v>3814</v>
      </c>
    </row>
    <row r="231" customFormat="false" ht="15" hidden="false" customHeight="true" outlineLevel="0" collapsed="false">
      <c r="A231" s="1" t="n">
        <v>3</v>
      </c>
      <c r="B231" s="76" t="n">
        <v>46176</v>
      </c>
      <c r="C231" s="1" t="n">
        <v>22</v>
      </c>
      <c r="D231" s="1" t="s">
        <v>3967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3977</v>
      </c>
      <c r="N231" s="1" t="n">
        <v>1.832</v>
      </c>
      <c r="O231" s="1" t="n">
        <v>95.54</v>
      </c>
      <c r="P231" s="1" t="s">
        <v>3814</v>
      </c>
    </row>
    <row r="232" customFormat="false" ht="15" hidden="false" customHeight="true" outlineLevel="0" collapsed="false">
      <c r="A232" s="1" t="n">
        <v>3</v>
      </c>
      <c r="B232" s="76" t="n">
        <v>46176</v>
      </c>
      <c r="C232" s="1" t="n">
        <v>22</v>
      </c>
      <c r="D232" s="1" t="s">
        <v>3967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3987</v>
      </c>
      <c r="N232" s="1" t="n">
        <v>2.358</v>
      </c>
      <c r="O232" s="1" t="n">
        <v>80.77</v>
      </c>
      <c r="P232" s="1" t="s">
        <v>3814</v>
      </c>
    </row>
    <row r="233" customFormat="false" ht="15" hidden="false" customHeight="true" outlineLevel="0" collapsed="false">
      <c r="A233" s="1" t="n">
        <v>3</v>
      </c>
      <c r="B233" s="76" t="n">
        <v>46176</v>
      </c>
      <c r="C233" s="1" t="n">
        <v>22</v>
      </c>
      <c r="D233" s="1" t="s">
        <v>3967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3978</v>
      </c>
      <c r="N233" s="1" t="n">
        <v>1.578</v>
      </c>
      <c r="O233" s="1" t="n">
        <v>59.33</v>
      </c>
      <c r="P233" s="1" t="s">
        <v>3814</v>
      </c>
    </row>
    <row r="234" customFormat="false" ht="15" hidden="false" customHeight="true" outlineLevel="0" collapsed="false">
      <c r="A234" s="1" t="n">
        <v>3</v>
      </c>
      <c r="B234" s="76" t="n">
        <v>46176</v>
      </c>
      <c r="C234" s="1" t="n">
        <v>22</v>
      </c>
      <c r="D234" s="1" t="s">
        <v>3967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3979</v>
      </c>
      <c r="N234" s="1" t="n">
        <v>2.492</v>
      </c>
      <c r="O234" s="1" t="n">
        <v>4.14</v>
      </c>
      <c r="P234" s="1" t="s">
        <v>3814</v>
      </c>
    </row>
    <row r="235" customFormat="false" ht="15" hidden="false" customHeight="true" outlineLevel="0" collapsed="false">
      <c r="A235" s="1" t="n">
        <v>3</v>
      </c>
      <c r="B235" s="76" t="n">
        <v>46176</v>
      </c>
      <c r="C235" s="1" t="n">
        <v>22</v>
      </c>
      <c r="D235" s="1" t="s">
        <v>3967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3979</v>
      </c>
      <c r="N235" s="1" t="n">
        <v>3.618</v>
      </c>
      <c r="O235" s="1" t="n">
        <v>5.18</v>
      </c>
      <c r="P235" s="1" t="s">
        <v>3814</v>
      </c>
    </row>
    <row r="236" customFormat="false" ht="15" hidden="false" customHeight="true" outlineLevel="0" collapsed="false">
      <c r="A236" s="1" t="n">
        <v>3</v>
      </c>
      <c r="B236" s="76" t="n">
        <v>46176</v>
      </c>
      <c r="C236" s="1" t="n">
        <v>22</v>
      </c>
      <c r="D236" s="1" t="s">
        <v>3967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3979</v>
      </c>
      <c r="N236" s="1" t="n">
        <v>2.162</v>
      </c>
      <c r="O236" s="1" t="n">
        <v>3.45</v>
      </c>
      <c r="P236" s="1" t="s">
        <v>3814</v>
      </c>
    </row>
    <row r="237" customFormat="false" ht="15" hidden="false" customHeight="true" outlineLevel="0" collapsed="false">
      <c r="A237" s="1" t="n">
        <v>3</v>
      </c>
      <c r="B237" s="76" t="n">
        <v>46176</v>
      </c>
      <c r="C237" s="1" t="n">
        <v>22</v>
      </c>
      <c r="D237" s="1" t="s">
        <v>3967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3980</v>
      </c>
      <c r="N237" s="1" t="n">
        <v>12.775</v>
      </c>
      <c r="O237" s="1" t="n">
        <v>31.92</v>
      </c>
      <c r="P237" s="1" t="s">
        <v>3814</v>
      </c>
    </row>
    <row r="238" customFormat="false" ht="15" hidden="false" customHeight="true" outlineLevel="0" collapsed="false">
      <c r="A238" s="1" t="n">
        <v>3</v>
      </c>
      <c r="B238" s="76" t="n">
        <v>46176</v>
      </c>
      <c r="C238" s="1" t="n">
        <v>22</v>
      </c>
      <c r="D238" s="1" t="s">
        <v>3967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3980</v>
      </c>
      <c r="N238" s="1" t="n">
        <v>6.812</v>
      </c>
      <c r="O238" s="1" t="n">
        <v>14.64</v>
      </c>
      <c r="P238" s="1" t="s">
        <v>3814</v>
      </c>
    </row>
    <row r="239" customFormat="false" ht="15" hidden="false" customHeight="true" outlineLevel="0" collapsed="false">
      <c r="A239" s="1" t="n">
        <v>3</v>
      </c>
      <c r="B239" s="76" t="n">
        <v>46176</v>
      </c>
      <c r="C239" s="1" t="n">
        <v>22</v>
      </c>
      <c r="D239" s="1" t="s">
        <v>3967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3980</v>
      </c>
      <c r="N239" s="1" t="n">
        <v>8.37</v>
      </c>
      <c r="O239" s="1" t="n">
        <v>20.08</v>
      </c>
      <c r="P239" s="1" t="s">
        <v>3814</v>
      </c>
    </row>
    <row r="240" customFormat="false" ht="15" hidden="false" customHeight="true" outlineLevel="0" collapsed="false">
      <c r="A240" s="1" t="n">
        <v>3</v>
      </c>
      <c r="B240" s="76" t="n">
        <v>46176</v>
      </c>
      <c r="C240" s="1" t="n">
        <v>22</v>
      </c>
      <c r="D240" s="1" t="s">
        <v>3967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3981</v>
      </c>
      <c r="N240" s="1" t="n">
        <v>0.293</v>
      </c>
      <c r="O240" s="1" t="n">
        <v>0.01</v>
      </c>
      <c r="P240" s="1" t="s">
        <v>3814</v>
      </c>
    </row>
    <row r="241" customFormat="false" ht="15" hidden="false" customHeight="true" outlineLevel="0" collapsed="false">
      <c r="A241" s="1" t="n">
        <v>3</v>
      </c>
      <c r="B241" s="76" t="n">
        <v>46176</v>
      </c>
      <c r="C241" s="1" t="n">
        <v>22</v>
      </c>
      <c r="D241" s="1" t="s">
        <v>3967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3981</v>
      </c>
      <c r="N241" s="1" t="n">
        <v>0.855</v>
      </c>
      <c r="O241" s="1" t="n">
        <v>0</v>
      </c>
      <c r="P241" s="1" t="s">
        <v>3814</v>
      </c>
    </row>
    <row r="242" customFormat="false" ht="15" hidden="false" customHeight="true" outlineLevel="0" collapsed="false">
      <c r="A242" s="1" t="n">
        <v>3</v>
      </c>
      <c r="B242" s="76" t="n">
        <v>46176</v>
      </c>
      <c r="C242" s="1" t="n">
        <v>22</v>
      </c>
      <c r="D242" s="1" t="s">
        <v>3967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3981</v>
      </c>
      <c r="N242" s="1" t="n">
        <v>0.136</v>
      </c>
      <c r="O242" s="1" t="n">
        <v>0</v>
      </c>
      <c r="P242" s="1" t="s">
        <v>3814</v>
      </c>
    </row>
    <row r="243" customFormat="false" ht="15" hidden="false" customHeight="true" outlineLevel="0" collapsed="false">
      <c r="A243" s="1" t="n">
        <v>3</v>
      </c>
      <c r="B243" s="76" t="n">
        <v>46176</v>
      </c>
      <c r="C243" s="1" t="n">
        <v>22</v>
      </c>
      <c r="D243" s="1" t="s">
        <v>3967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3982</v>
      </c>
      <c r="N243" s="1" t="n">
        <v>4.77</v>
      </c>
      <c r="O243" s="1" t="n">
        <v>113.55</v>
      </c>
      <c r="P243" s="1" t="s">
        <v>3814</v>
      </c>
    </row>
    <row r="244" customFormat="false" ht="15" hidden="false" customHeight="true" outlineLevel="0" collapsed="false">
      <c r="A244" s="1" t="n">
        <v>3</v>
      </c>
      <c r="B244" s="76" t="n">
        <v>46176</v>
      </c>
      <c r="C244" s="1" t="n">
        <v>22</v>
      </c>
      <c r="D244" s="1" t="s">
        <v>3967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3968</v>
      </c>
      <c r="N244" s="1" t="n">
        <v>8.578</v>
      </c>
      <c r="O244" s="1" t="n">
        <v>267.6</v>
      </c>
      <c r="P244" s="1" t="s">
        <v>3814</v>
      </c>
    </row>
    <row r="245" customFormat="false" ht="15" hidden="false" customHeight="true" outlineLevel="0" collapsed="false">
      <c r="A245" s="1" t="n">
        <v>3</v>
      </c>
      <c r="B245" s="76" t="n">
        <v>46176</v>
      </c>
      <c r="C245" s="1" t="n">
        <v>22</v>
      </c>
      <c r="D245" s="1" t="s">
        <v>3967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3969</v>
      </c>
      <c r="N245" s="1" t="n">
        <v>22.79</v>
      </c>
      <c r="O245" s="1" t="n">
        <v>767.1</v>
      </c>
      <c r="P245" s="1" t="s">
        <v>3814</v>
      </c>
    </row>
    <row r="246" customFormat="false" ht="15" hidden="false" customHeight="true" outlineLevel="0" collapsed="false">
      <c r="A246" s="1" t="n">
        <v>3</v>
      </c>
      <c r="B246" s="76" t="n">
        <v>46176</v>
      </c>
      <c r="C246" s="1" t="n">
        <v>22</v>
      </c>
      <c r="D246" s="1" t="s">
        <v>3967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3970</v>
      </c>
      <c r="N246" s="1" t="n">
        <v>5.099</v>
      </c>
      <c r="O246" s="1" t="n">
        <v>196.75</v>
      </c>
      <c r="P246" s="1" t="s">
        <v>3814</v>
      </c>
    </row>
    <row r="247" customFormat="false" ht="15" hidden="false" customHeight="true" outlineLevel="0" collapsed="false">
      <c r="A247" s="1" t="n">
        <v>3</v>
      </c>
      <c r="B247" s="76" t="n">
        <v>46176</v>
      </c>
      <c r="C247" s="1" t="n">
        <v>22</v>
      </c>
      <c r="D247" s="1" t="s">
        <v>3967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3971</v>
      </c>
      <c r="N247" s="1" t="n">
        <v>11.66</v>
      </c>
      <c r="O247" s="1" t="n">
        <v>449.92</v>
      </c>
      <c r="P247" s="1" t="s">
        <v>3814</v>
      </c>
    </row>
    <row r="248" customFormat="false" ht="15" hidden="false" customHeight="true" outlineLevel="0" collapsed="false">
      <c r="A248" s="1" t="n">
        <v>3</v>
      </c>
      <c r="B248" s="76" t="n">
        <v>46176</v>
      </c>
      <c r="C248" s="1" t="n">
        <v>22</v>
      </c>
      <c r="D248" s="1" t="s">
        <v>3967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3972</v>
      </c>
      <c r="N248" s="1" t="n">
        <v>9.508</v>
      </c>
      <c r="O248" s="1" t="n">
        <v>398.11</v>
      </c>
      <c r="P248" s="1" t="s">
        <v>3814</v>
      </c>
    </row>
    <row r="249" customFormat="false" ht="15" hidden="false" customHeight="true" outlineLevel="0" collapsed="false">
      <c r="A249" s="1" t="n">
        <v>3</v>
      </c>
      <c r="B249" s="76" t="n">
        <v>46176</v>
      </c>
      <c r="C249" s="1" t="n">
        <v>22</v>
      </c>
      <c r="D249" s="1" t="s">
        <v>3967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3973</v>
      </c>
      <c r="N249" s="1" t="n">
        <v>17.28</v>
      </c>
      <c r="O249" s="1" t="n">
        <v>780.29</v>
      </c>
      <c r="P249" s="1" t="s">
        <v>3814</v>
      </c>
    </row>
    <row r="250" customFormat="false" ht="15" hidden="false" customHeight="true" outlineLevel="0" collapsed="false">
      <c r="A250" s="1" t="n">
        <v>3</v>
      </c>
      <c r="B250" s="76" t="n">
        <v>46176</v>
      </c>
      <c r="C250" s="1" t="n">
        <v>22</v>
      </c>
      <c r="D250" s="1" t="s">
        <v>3967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3974</v>
      </c>
      <c r="N250" s="1" t="n">
        <v>7.043</v>
      </c>
      <c r="O250" s="1" t="n">
        <v>323.82</v>
      </c>
      <c r="P250" s="1" t="s">
        <v>3814</v>
      </c>
    </row>
    <row r="251" customFormat="false" ht="15" hidden="false" customHeight="true" outlineLevel="0" collapsed="false">
      <c r="A251" s="1" t="n">
        <v>3</v>
      </c>
      <c r="B251" s="76" t="n">
        <v>46176</v>
      </c>
      <c r="C251" s="1" t="n">
        <v>22</v>
      </c>
      <c r="D251" s="1" t="s">
        <v>3967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3975</v>
      </c>
      <c r="N251" s="1" t="n">
        <v>3.046</v>
      </c>
      <c r="O251" s="1" t="n">
        <v>127.54</v>
      </c>
      <c r="P251" s="1" t="s">
        <v>3814</v>
      </c>
    </row>
    <row r="252" customFormat="false" ht="15" hidden="false" customHeight="true" outlineLevel="0" collapsed="false">
      <c r="A252" s="1" t="n">
        <v>3</v>
      </c>
      <c r="B252" s="76" t="n">
        <v>46176</v>
      </c>
      <c r="C252" s="1" t="n">
        <v>22</v>
      </c>
      <c r="D252" s="1" t="s">
        <v>3967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3976</v>
      </c>
      <c r="N252" s="1" t="n">
        <v>3.474</v>
      </c>
      <c r="O252" s="1" t="n">
        <v>165.43</v>
      </c>
      <c r="P252" s="1" t="s">
        <v>3814</v>
      </c>
    </row>
    <row r="253" customFormat="false" ht="15" hidden="false" customHeight="true" outlineLevel="0" collapsed="false">
      <c r="A253" s="1" t="n">
        <v>3</v>
      </c>
      <c r="B253" s="76" t="n">
        <v>46176</v>
      </c>
      <c r="C253" s="1" t="n">
        <v>22</v>
      </c>
      <c r="D253" s="1" t="s">
        <v>3967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3977</v>
      </c>
      <c r="N253" s="1" t="n">
        <v>4.136</v>
      </c>
      <c r="O253" s="1" t="n">
        <v>220.73</v>
      </c>
      <c r="P253" s="1" t="s">
        <v>3814</v>
      </c>
    </row>
    <row r="254" customFormat="false" ht="15" hidden="false" customHeight="true" outlineLevel="0" collapsed="false">
      <c r="A254" s="1" t="n">
        <v>3</v>
      </c>
      <c r="B254" s="76" t="n">
        <v>46176</v>
      </c>
      <c r="C254" s="1" t="n">
        <v>22</v>
      </c>
      <c r="D254" s="1" t="s">
        <v>3967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3987</v>
      </c>
      <c r="N254" s="1" t="n">
        <v>4.742</v>
      </c>
      <c r="O254" s="1" t="n">
        <v>159.61</v>
      </c>
      <c r="P254" s="1" t="s">
        <v>3814</v>
      </c>
    </row>
    <row r="255" customFormat="false" ht="15" hidden="false" customHeight="true" outlineLevel="0" collapsed="false">
      <c r="A255" s="1" t="n">
        <v>3</v>
      </c>
      <c r="B255" s="76" t="n">
        <v>46176</v>
      </c>
      <c r="C255" s="1" t="n">
        <v>22</v>
      </c>
      <c r="D255" s="1" t="s">
        <v>3967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3978</v>
      </c>
      <c r="N255" s="1" t="n">
        <v>3.356</v>
      </c>
      <c r="O255" s="1" t="n">
        <v>123.98</v>
      </c>
      <c r="P255" s="1" t="s">
        <v>3814</v>
      </c>
    </row>
    <row r="256" customFormat="false" ht="15" hidden="false" customHeight="true" outlineLevel="0" collapsed="false">
      <c r="A256" s="1" t="n">
        <v>3</v>
      </c>
      <c r="B256" s="76" t="n">
        <v>46176</v>
      </c>
      <c r="C256" s="1" t="n">
        <v>22</v>
      </c>
      <c r="D256" s="1" t="s">
        <v>3967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3979</v>
      </c>
      <c r="N256" s="1" t="n">
        <v>5.786</v>
      </c>
      <c r="O256" s="1" t="n">
        <v>9.45</v>
      </c>
      <c r="P256" s="1" t="s">
        <v>3814</v>
      </c>
    </row>
    <row r="257" customFormat="false" ht="15" hidden="false" customHeight="true" outlineLevel="0" collapsed="false">
      <c r="A257" s="1" t="n">
        <v>3</v>
      </c>
      <c r="B257" s="76" t="n">
        <v>46176</v>
      </c>
      <c r="C257" s="1" t="n">
        <v>22</v>
      </c>
      <c r="D257" s="1" t="s">
        <v>3967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3980</v>
      </c>
      <c r="N257" s="1" t="n">
        <v>19.475</v>
      </c>
      <c r="O257" s="1" t="n">
        <v>47.82</v>
      </c>
      <c r="P257" s="1" t="s">
        <v>3814</v>
      </c>
    </row>
    <row r="258" customFormat="false" ht="15" hidden="false" customHeight="true" outlineLevel="0" collapsed="false">
      <c r="A258" s="1" t="n">
        <v>3</v>
      </c>
      <c r="B258" s="76" t="n">
        <v>46176</v>
      </c>
      <c r="C258" s="1" t="n">
        <v>22</v>
      </c>
      <c r="D258" s="1" t="s">
        <v>3967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3981</v>
      </c>
      <c r="N258" s="1" t="n">
        <v>1.057</v>
      </c>
      <c r="O258" s="1" t="n">
        <v>0</v>
      </c>
      <c r="P258" s="1" t="s">
        <v>3814</v>
      </c>
    </row>
    <row r="259" customFormat="false" ht="15" hidden="false" customHeight="true" outlineLevel="0" collapsed="false">
      <c r="A259" s="1" t="n">
        <v>3</v>
      </c>
      <c r="B259" s="76" t="n">
        <v>46176</v>
      </c>
      <c r="C259" s="1" t="n">
        <v>100</v>
      </c>
      <c r="D259" s="1" t="s">
        <v>3988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3968</v>
      </c>
      <c r="N259" s="1" t="n">
        <v>1.454</v>
      </c>
      <c r="O259" s="1" t="n">
        <v>44.79</v>
      </c>
      <c r="P259" s="1" t="s">
        <v>3814</v>
      </c>
    </row>
    <row r="260" customFormat="false" ht="15" hidden="false" customHeight="true" outlineLevel="0" collapsed="false">
      <c r="A260" s="1" t="n">
        <v>3</v>
      </c>
      <c r="B260" s="76" t="n">
        <v>46176</v>
      </c>
      <c r="C260" s="1" t="n">
        <v>100</v>
      </c>
      <c r="D260" s="1" t="s">
        <v>3988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3969</v>
      </c>
      <c r="N260" s="1" t="n">
        <v>36.74</v>
      </c>
      <c r="O260" s="1" t="n">
        <v>1221.1</v>
      </c>
      <c r="P260" s="1" t="s">
        <v>3814</v>
      </c>
    </row>
    <row r="261" customFormat="false" ht="15" hidden="false" customHeight="true" outlineLevel="0" collapsed="false">
      <c r="A261" s="1" t="n">
        <v>3</v>
      </c>
      <c r="B261" s="76" t="n">
        <v>46176</v>
      </c>
      <c r="C261" s="1" t="n">
        <v>100</v>
      </c>
      <c r="D261" s="1" t="s">
        <v>3988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3978</v>
      </c>
      <c r="N261" s="1" t="n">
        <v>4.608</v>
      </c>
      <c r="O261" s="1" t="n">
        <v>168.1</v>
      </c>
      <c r="P261" s="1" t="s">
        <v>3814</v>
      </c>
    </row>
    <row r="262" customFormat="false" ht="15" hidden="false" customHeight="true" outlineLevel="0" collapsed="false">
      <c r="A262" s="1" t="n">
        <v>3</v>
      </c>
      <c r="B262" s="76" t="n">
        <v>46176</v>
      </c>
      <c r="C262" s="1" t="n">
        <v>100</v>
      </c>
      <c r="D262" s="1" t="s">
        <v>3988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3979</v>
      </c>
      <c r="N262" s="1" t="n">
        <v>1.108</v>
      </c>
      <c r="O262" s="1" t="n">
        <v>1.79</v>
      </c>
      <c r="P262" s="1" t="s">
        <v>3814</v>
      </c>
    </row>
    <row r="263" customFormat="false" ht="15" hidden="false" customHeight="true" outlineLevel="0" collapsed="false">
      <c r="A263" s="1" t="n">
        <v>3</v>
      </c>
      <c r="B263" s="76" t="n">
        <v>46176</v>
      </c>
      <c r="C263" s="1" t="n">
        <v>100</v>
      </c>
      <c r="D263" s="1" t="s">
        <v>3988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3980</v>
      </c>
      <c r="N263" s="1" t="n">
        <v>4.218</v>
      </c>
      <c r="O263" s="1" t="n">
        <v>10.23</v>
      </c>
      <c r="P263" s="1" t="s">
        <v>3814</v>
      </c>
    </row>
    <row r="264" customFormat="false" ht="15" hidden="false" customHeight="true" outlineLevel="0" collapsed="false">
      <c r="A264" s="1" t="n">
        <v>3</v>
      </c>
      <c r="B264" s="76" t="n">
        <v>46176</v>
      </c>
      <c r="C264" s="1" t="n">
        <v>100</v>
      </c>
      <c r="D264" s="1" t="s">
        <v>3988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3981</v>
      </c>
      <c r="N264" s="1" t="n">
        <v>0.072</v>
      </c>
      <c r="O264" s="1" t="n">
        <v>0</v>
      </c>
      <c r="P264" s="1" t="s">
        <v>3814</v>
      </c>
    </row>
    <row r="265" customFormat="false" ht="15" hidden="false" customHeight="true" outlineLevel="0" collapsed="false">
      <c r="A265" s="1" t="n">
        <v>3</v>
      </c>
      <c r="B265" s="76" t="n">
        <v>46176</v>
      </c>
      <c r="C265" s="1" t="n">
        <v>100</v>
      </c>
      <c r="D265" s="1" t="s">
        <v>3988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3968</v>
      </c>
      <c r="N265" s="1" t="n">
        <v>12.504</v>
      </c>
      <c r="O265" s="1" t="n">
        <v>388.2</v>
      </c>
      <c r="P265" s="1" t="s">
        <v>3814</v>
      </c>
    </row>
    <row r="266" customFormat="false" ht="15" hidden="false" customHeight="true" outlineLevel="0" collapsed="false">
      <c r="A266" s="1" t="n">
        <v>3</v>
      </c>
      <c r="B266" s="76" t="n">
        <v>46176</v>
      </c>
      <c r="C266" s="1" t="n">
        <v>100</v>
      </c>
      <c r="D266" s="1" t="s">
        <v>3988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3969</v>
      </c>
      <c r="N266" s="1" t="n">
        <v>23.79</v>
      </c>
      <c r="O266" s="1" t="n">
        <v>796.92</v>
      </c>
      <c r="P266" s="1" t="s">
        <v>3814</v>
      </c>
    </row>
    <row r="267" customFormat="false" ht="15" hidden="false" customHeight="true" outlineLevel="0" collapsed="false">
      <c r="A267" s="1" t="n">
        <v>3</v>
      </c>
      <c r="B267" s="76" t="n">
        <v>46176</v>
      </c>
      <c r="C267" s="1" t="n">
        <v>100</v>
      </c>
      <c r="D267" s="1" t="s">
        <v>3988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3970</v>
      </c>
      <c r="N267" s="1" t="n">
        <v>5.463</v>
      </c>
      <c r="O267" s="1" t="n">
        <v>209.79</v>
      </c>
      <c r="P267" s="1" t="s">
        <v>3814</v>
      </c>
    </row>
    <row r="268" customFormat="false" ht="15" hidden="false" customHeight="true" outlineLevel="0" collapsed="false">
      <c r="A268" s="1" t="n">
        <v>3</v>
      </c>
      <c r="B268" s="76" t="n">
        <v>46176</v>
      </c>
      <c r="C268" s="1" t="n">
        <v>100</v>
      </c>
      <c r="D268" s="1" t="s">
        <v>3988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3971</v>
      </c>
      <c r="N268" s="1" t="n">
        <v>12.219</v>
      </c>
      <c r="O268" s="1" t="n">
        <v>469.23</v>
      </c>
      <c r="P268" s="1" t="s">
        <v>3814</v>
      </c>
    </row>
    <row r="269" customFormat="false" ht="15" hidden="false" customHeight="true" outlineLevel="0" collapsed="false">
      <c r="A269" s="1" t="n">
        <v>3</v>
      </c>
      <c r="B269" s="76" t="n">
        <v>46176</v>
      </c>
      <c r="C269" s="1" t="n">
        <v>100</v>
      </c>
      <c r="D269" s="1" t="s">
        <v>3988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3972</v>
      </c>
      <c r="N269" s="1" t="n">
        <v>11.007</v>
      </c>
      <c r="O269" s="1" t="n">
        <v>458.66</v>
      </c>
      <c r="P269" s="1" t="s">
        <v>3814</v>
      </c>
    </row>
    <row r="270" customFormat="false" ht="15" hidden="false" customHeight="true" outlineLevel="0" collapsed="false">
      <c r="A270" s="1" t="n">
        <v>3</v>
      </c>
      <c r="B270" s="76" t="n">
        <v>46176</v>
      </c>
      <c r="C270" s="1" t="n">
        <v>100</v>
      </c>
      <c r="D270" s="1" t="s">
        <v>3988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3973</v>
      </c>
      <c r="N270" s="1" t="n">
        <v>18.279</v>
      </c>
      <c r="O270" s="1" t="n">
        <v>821.44</v>
      </c>
      <c r="P270" s="1" t="s">
        <v>3814</v>
      </c>
    </row>
    <row r="271" customFormat="false" ht="15" hidden="false" customHeight="true" outlineLevel="0" collapsed="false">
      <c r="A271" s="1" t="n">
        <v>3</v>
      </c>
      <c r="B271" s="76" t="n">
        <v>46176</v>
      </c>
      <c r="C271" s="1" t="n">
        <v>100</v>
      </c>
      <c r="D271" s="1" t="s">
        <v>3988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3974</v>
      </c>
      <c r="N271" s="1" t="n">
        <v>7.544</v>
      </c>
      <c r="O271" s="1" t="n">
        <v>345.19</v>
      </c>
      <c r="P271" s="1" t="s">
        <v>3814</v>
      </c>
    </row>
    <row r="272" customFormat="false" ht="15" hidden="false" customHeight="true" outlineLevel="0" collapsed="false">
      <c r="A272" s="1" t="n">
        <v>3</v>
      </c>
      <c r="B272" s="76" t="n">
        <v>46176</v>
      </c>
      <c r="C272" s="1" t="n">
        <v>100</v>
      </c>
      <c r="D272" s="1" t="s">
        <v>3988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3975</v>
      </c>
      <c r="N272" s="1" t="n">
        <v>2.724</v>
      </c>
      <c r="O272" s="1" t="n">
        <v>113.51</v>
      </c>
      <c r="P272" s="1" t="s">
        <v>3814</v>
      </c>
    </row>
    <row r="273" customFormat="false" ht="15" hidden="false" customHeight="true" outlineLevel="0" collapsed="false">
      <c r="A273" s="1" t="n">
        <v>3</v>
      </c>
      <c r="B273" s="76" t="n">
        <v>46176</v>
      </c>
      <c r="C273" s="1" t="n">
        <v>100</v>
      </c>
      <c r="D273" s="1" t="s">
        <v>3988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3976</v>
      </c>
      <c r="N273" s="1" t="n">
        <v>4.151</v>
      </c>
      <c r="O273" s="1" t="n">
        <v>196.72</v>
      </c>
      <c r="P273" s="1" t="s">
        <v>3814</v>
      </c>
    </row>
    <row r="274" customFormat="false" ht="15" hidden="false" customHeight="true" outlineLevel="0" collapsed="false">
      <c r="A274" s="1" t="n">
        <v>3</v>
      </c>
      <c r="B274" s="76" t="n">
        <v>46176</v>
      </c>
      <c r="C274" s="1" t="n">
        <v>100</v>
      </c>
      <c r="D274" s="1" t="s">
        <v>3988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3977</v>
      </c>
      <c r="N274" s="1" t="n">
        <v>3.373</v>
      </c>
      <c r="O274" s="1" t="n">
        <v>179.14</v>
      </c>
      <c r="P274" s="1" t="s">
        <v>3814</v>
      </c>
    </row>
    <row r="275" customFormat="false" ht="15" hidden="false" customHeight="true" outlineLevel="0" collapsed="false">
      <c r="A275" s="1" t="n">
        <v>3</v>
      </c>
      <c r="B275" s="76" t="n">
        <v>46176</v>
      </c>
      <c r="C275" s="1" t="n">
        <v>100</v>
      </c>
      <c r="D275" s="1" t="s">
        <v>3988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3978</v>
      </c>
      <c r="N275" s="1" t="n">
        <v>3.183</v>
      </c>
      <c r="O275" s="1" t="n">
        <v>117.03</v>
      </c>
      <c r="P275" s="1" t="s">
        <v>3814</v>
      </c>
    </row>
    <row r="276" customFormat="false" ht="15" hidden="false" customHeight="true" outlineLevel="0" collapsed="false">
      <c r="A276" s="1" t="n">
        <v>3</v>
      </c>
      <c r="B276" s="76" t="n">
        <v>46176</v>
      </c>
      <c r="C276" s="1" t="n">
        <v>100</v>
      </c>
      <c r="D276" s="1" t="s">
        <v>3988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3979</v>
      </c>
      <c r="N276" s="1" t="n">
        <v>5.186</v>
      </c>
      <c r="O276" s="1" t="n">
        <v>8.43</v>
      </c>
      <c r="P276" s="1" t="s">
        <v>3814</v>
      </c>
    </row>
    <row r="277" customFormat="false" ht="15" hidden="false" customHeight="true" outlineLevel="0" collapsed="false">
      <c r="A277" s="1" t="n">
        <v>3</v>
      </c>
      <c r="B277" s="76" t="n">
        <v>46176</v>
      </c>
      <c r="C277" s="1" t="n">
        <v>100</v>
      </c>
      <c r="D277" s="1" t="s">
        <v>3988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3980</v>
      </c>
      <c r="N277" s="1" t="n">
        <v>21.995</v>
      </c>
      <c r="O277" s="1" t="n">
        <v>53.74</v>
      </c>
      <c r="P277" s="1" t="s">
        <v>3814</v>
      </c>
    </row>
    <row r="278" customFormat="false" ht="15" hidden="false" customHeight="true" outlineLevel="0" collapsed="false">
      <c r="A278" s="1" t="n">
        <v>3</v>
      </c>
      <c r="B278" s="76" t="n">
        <v>46176</v>
      </c>
      <c r="C278" s="1" t="n">
        <v>100</v>
      </c>
      <c r="D278" s="1" t="s">
        <v>3988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3981</v>
      </c>
      <c r="N278" s="1" t="n">
        <v>0.582</v>
      </c>
      <c r="O278" s="1" t="n">
        <v>0</v>
      </c>
      <c r="P278" s="1" t="s">
        <v>3814</v>
      </c>
    </row>
    <row r="279" customFormat="false" ht="15" hidden="false" customHeight="true" outlineLevel="0" collapsed="false">
      <c r="A279" s="1" t="n">
        <v>3</v>
      </c>
      <c r="B279" s="76" t="n">
        <v>46176</v>
      </c>
      <c r="C279" s="1" t="n">
        <v>100</v>
      </c>
      <c r="D279" s="1" t="s">
        <v>3988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3982</v>
      </c>
      <c r="N279" s="1" t="n">
        <v>4.574</v>
      </c>
      <c r="O279" s="1" t="n">
        <v>95.31</v>
      </c>
      <c r="P279" s="1" t="s">
        <v>3814</v>
      </c>
    </row>
    <row r="280" customFormat="false" ht="15" hidden="false" customHeight="true" outlineLevel="0" collapsed="false">
      <c r="A280" s="1" t="n">
        <v>3</v>
      </c>
      <c r="B280" s="76" t="n">
        <v>46176</v>
      </c>
      <c r="C280" s="1" t="n">
        <v>100</v>
      </c>
      <c r="D280" s="1" t="s">
        <v>3988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3983</v>
      </c>
      <c r="N280" s="1" t="n">
        <v>23.375</v>
      </c>
      <c r="O280" s="1" t="n">
        <v>520.69</v>
      </c>
      <c r="P280" s="1" t="s">
        <v>3814</v>
      </c>
    </row>
    <row r="281" customFormat="false" ht="15" hidden="false" customHeight="true" outlineLevel="0" collapsed="false">
      <c r="A281" s="1" t="n">
        <v>3</v>
      </c>
      <c r="B281" s="76" t="n">
        <v>46176</v>
      </c>
      <c r="C281" s="1" t="n">
        <v>100</v>
      </c>
      <c r="D281" s="1" t="s">
        <v>3988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3984</v>
      </c>
      <c r="N281" s="1" t="n">
        <v>35.141</v>
      </c>
      <c r="O281" s="1" t="n">
        <v>808.05</v>
      </c>
      <c r="P281" s="1" t="s">
        <v>3814</v>
      </c>
    </row>
    <row r="282" customFormat="false" ht="15" hidden="false" customHeight="true" outlineLevel="0" collapsed="false">
      <c r="A282" s="1" t="n">
        <v>3</v>
      </c>
      <c r="B282" s="76" t="n">
        <v>46176</v>
      </c>
      <c r="C282" s="1" t="n">
        <v>100</v>
      </c>
      <c r="D282" s="1" t="s">
        <v>3988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3985</v>
      </c>
      <c r="N282" s="1" t="n">
        <v>29.42</v>
      </c>
      <c r="O282" s="1" t="n">
        <v>739.94</v>
      </c>
      <c r="P282" s="1" t="s">
        <v>3814</v>
      </c>
    </row>
    <row r="283" customFormat="false" ht="15" hidden="false" customHeight="true" outlineLevel="0" collapsed="false">
      <c r="A283" s="1" t="n">
        <v>3</v>
      </c>
      <c r="B283" s="76" t="n">
        <v>46176</v>
      </c>
      <c r="C283" s="1" t="n">
        <v>100</v>
      </c>
      <c r="D283" s="1" t="s">
        <v>3988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3986</v>
      </c>
      <c r="N283" s="1" t="n">
        <v>11.024</v>
      </c>
      <c r="O283" s="1" t="n">
        <v>269.34</v>
      </c>
      <c r="P283" s="1" t="s">
        <v>3814</v>
      </c>
    </row>
    <row r="284" customFormat="false" ht="15" hidden="false" customHeight="true" outlineLevel="0" collapsed="false">
      <c r="A284" s="1" t="n">
        <v>3</v>
      </c>
      <c r="B284" s="76" t="n">
        <v>46176</v>
      </c>
      <c r="C284" s="1" t="n">
        <v>100</v>
      </c>
      <c r="D284" s="1" t="s">
        <v>3988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3979</v>
      </c>
      <c r="N284" s="1" t="n">
        <v>3.618</v>
      </c>
      <c r="O284" s="1" t="n">
        <v>5.18</v>
      </c>
      <c r="P284" s="1" t="s">
        <v>3814</v>
      </c>
    </row>
    <row r="285" customFormat="false" ht="15" hidden="false" customHeight="true" outlineLevel="0" collapsed="false">
      <c r="A285" s="1" t="n">
        <v>3</v>
      </c>
      <c r="B285" s="76" t="n">
        <v>46176</v>
      </c>
      <c r="C285" s="1" t="n">
        <v>100</v>
      </c>
      <c r="D285" s="1" t="s">
        <v>3988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3980</v>
      </c>
      <c r="N285" s="1" t="n">
        <v>6.812</v>
      </c>
      <c r="O285" s="1" t="n">
        <v>14.64</v>
      </c>
      <c r="P285" s="1" t="s">
        <v>3814</v>
      </c>
    </row>
    <row r="286" customFormat="false" ht="15" hidden="false" customHeight="true" outlineLevel="0" collapsed="false">
      <c r="A286" s="1" t="n">
        <v>3</v>
      </c>
      <c r="B286" s="76" t="n">
        <v>46176</v>
      </c>
      <c r="C286" s="1" t="n">
        <v>100</v>
      </c>
      <c r="D286" s="1" t="s">
        <v>3988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3981</v>
      </c>
      <c r="N286" s="1" t="n">
        <v>0.136</v>
      </c>
      <c r="O286" s="1" t="n">
        <v>0</v>
      </c>
      <c r="P286" s="1" t="s">
        <v>3814</v>
      </c>
    </row>
    <row r="287" customFormat="false" ht="15" hidden="false" customHeight="true" outlineLevel="0" collapsed="false">
      <c r="A287" s="1" t="n">
        <v>3</v>
      </c>
      <c r="B287" s="76" t="n">
        <v>46176</v>
      </c>
      <c r="C287" s="1" t="n">
        <v>100</v>
      </c>
      <c r="D287" s="1" t="s">
        <v>3988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3968</v>
      </c>
      <c r="N287" s="1" t="n">
        <v>5.18</v>
      </c>
      <c r="O287" s="1" t="n">
        <v>157.91</v>
      </c>
      <c r="P287" s="1" t="s">
        <v>3814</v>
      </c>
    </row>
    <row r="288" customFormat="false" ht="15" hidden="false" customHeight="true" outlineLevel="0" collapsed="false">
      <c r="A288" s="1" t="n">
        <v>3</v>
      </c>
      <c r="B288" s="76" t="n">
        <v>46176</v>
      </c>
      <c r="C288" s="1" t="n">
        <v>100</v>
      </c>
      <c r="D288" s="1" t="s">
        <v>3988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3970</v>
      </c>
      <c r="N288" s="1" t="n">
        <v>2.592</v>
      </c>
      <c r="O288" s="1" t="n">
        <v>97.73</v>
      </c>
      <c r="P288" s="1" t="s">
        <v>3814</v>
      </c>
    </row>
    <row r="289" customFormat="false" ht="15" hidden="false" customHeight="true" outlineLevel="0" collapsed="false">
      <c r="A289" s="1" t="n">
        <v>3</v>
      </c>
      <c r="B289" s="76" t="n">
        <v>46176</v>
      </c>
      <c r="C289" s="1" t="n">
        <v>100</v>
      </c>
      <c r="D289" s="1" t="s">
        <v>3988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3971</v>
      </c>
      <c r="N289" s="1" t="n">
        <v>5.566</v>
      </c>
      <c r="O289" s="1" t="n">
        <v>209.87</v>
      </c>
      <c r="P289" s="1" t="s">
        <v>3814</v>
      </c>
    </row>
    <row r="290" customFormat="false" ht="15" hidden="false" customHeight="true" outlineLevel="0" collapsed="false">
      <c r="A290" s="1" t="n">
        <v>3</v>
      </c>
      <c r="B290" s="76" t="n">
        <v>46176</v>
      </c>
      <c r="C290" s="1" t="n">
        <v>100</v>
      </c>
      <c r="D290" s="1" t="s">
        <v>3988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3972</v>
      </c>
      <c r="N290" s="1" t="n">
        <v>4.902</v>
      </c>
      <c r="O290" s="1" t="n">
        <v>200.57</v>
      </c>
      <c r="P290" s="1" t="s">
        <v>3814</v>
      </c>
    </row>
    <row r="291" customFormat="false" ht="15" hidden="false" customHeight="true" outlineLevel="0" collapsed="false">
      <c r="A291" s="1" t="n">
        <v>3</v>
      </c>
      <c r="B291" s="76" t="n">
        <v>46176</v>
      </c>
      <c r="C291" s="1" t="n">
        <v>100</v>
      </c>
      <c r="D291" s="1" t="s">
        <v>3988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3973</v>
      </c>
      <c r="N291" s="1" t="n">
        <v>10.015</v>
      </c>
      <c r="O291" s="1" t="n">
        <v>441.91</v>
      </c>
      <c r="P291" s="1" t="s">
        <v>3814</v>
      </c>
    </row>
    <row r="292" customFormat="false" ht="15" hidden="false" customHeight="true" outlineLevel="0" collapsed="false">
      <c r="A292" s="1" t="n">
        <v>3</v>
      </c>
      <c r="B292" s="76" t="n">
        <v>46176</v>
      </c>
      <c r="C292" s="1" t="n">
        <v>100</v>
      </c>
      <c r="D292" s="1" t="s">
        <v>3988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3974</v>
      </c>
      <c r="N292" s="1" t="n">
        <v>3.664</v>
      </c>
      <c r="O292" s="1" t="n">
        <v>164.61</v>
      </c>
      <c r="P292" s="1" t="s">
        <v>3814</v>
      </c>
    </row>
    <row r="293" customFormat="false" ht="15" hidden="false" customHeight="true" outlineLevel="0" collapsed="false">
      <c r="A293" s="1" t="n">
        <v>3</v>
      </c>
      <c r="B293" s="76" t="n">
        <v>46176</v>
      </c>
      <c r="C293" s="1" t="n">
        <v>100</v>
      </c>
      <c r="D293" s="1" t="s">
        <v>3988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3975</v>
      </c>
      <c r="N293" s="1" t="n">
        <v>1.324</v>
      </c>
      <c r="O293" s="1" t="n">
        <v>54.17</v>
      </c>
      <c r="P293" s="1" t="s">
        <v>3814</v>
      </c>
    </row>
    <row r="294" customFormat="false" ht="15" hidden="false" customHeight="true" outlineLevel="0" collapsed="false">
      <c r="A294" s="1" t="n">
        <v>3</v>
      </c>
      <c r="B294" s="76" t="n">
        <v>46176</v>
      </c>
      <c r="C294" s="1" t="n">
        <v>100</v>
      </c>
      <c r="D294" s="1" t="s">
        <v>3988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3977</v>
      </c>
      <c r="N294" s="1" t="n">
        <v>1.832</v>
      </c>
      <c r="O294" s="1" t="n">
        <v>95.54</v>
      </c>
      <c r="P294" s="1" t="s">
        <v>3814</v>
      </c>
    </row>
    <row r="295" customFormat="false" ht="15" hidden="false" customHeight="true" outlineLevel="0" collapsed="false">
      <c r="A295" s="1" t="n">
        <v>3</v>
      </c>
      <c r="B295" s="76" t="n">
        <v>46176</v>
      </c>
      <c r="C295" s="1" t="n">
        <v>100</v>
      </c>
      <c r="D295" s="1" t="s">
        <v>3988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3979</v>
      </c>
      <c r="N295" s="1" t="n">
        <v>2.162</v>
      </c>
      <c r="O295" s="1" t="n">
        <v>3.45</v>
      </c>
      <c r="P295" s="1" t="s">
        <v>3814</v>
      </c>
    </row>
    <row r="296" customFormat="false" ht="15" hidden="false" customHeight="true" outlineLevel="0" collapsed="false">
      <c r="A296" s="1" t="n">
        <v>3</v>
      </c>
      <c r="B296" s="76" t="n">
        <v>46176</v>
      </c>
      <c r="C296" s="1" t="n">
        <v>100</v>
      </c>
      <c r="D296" s="1" t="s">
        <v>3988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3980</v>
      </c>
      <c r="N296" s="1" t="n">
        <v>8.37</v>
      </c>
      <c r="O296" s="1" t="n">
        <v>20.08</v>
      </c>
      <c r="P296" s="1" t="s">
        <v>3814</v>
      </c>
    </row>
    <row r="297" customFormat="false" ht="15" hidden="false" customHeight="true" outlineLevel="0" collapsed="false">
      <c r="A297" s="1" t="n">
        <v>3</v>
      </c>
      <c r="B297" s="76" t="n">
        <v>46176</v>
      </c>
      <c r="C297" s="1" t="n">
        <v>100</v>
      </c>
      <c r="D297" s="1" t="s">
        <v>3988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3981</v>
      </c>
      <c r="N297" s="1" t="n">
        <v>0.293</v>
      </c>
      <c r="O297" s="1" t="n">
        <v>0.01</v>
      </c>
      <c r="P297" s="1" t="s">
        <v>3814</v>
      </c>
    </row>
    <row r="298" customFormat="false" ht="15" hidden="false" customHeight="true" outlineLevel="0" collapsed="false">
      <c r="A298" s="1" t="n">
        <v>3</v>
      </c>
      <c r="B298" s="76" t="n">
        <v>46176</v>
      </c>
      <c r="C298" s="1" t="n">
        <v>100</v>
      </c>
      <c r="D298" s="1" t="s">
        <v>3988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3982</v>
      </c>
      <c r="N298" s="1" t="n">
        <v>2.752</v>
      </c>
      <c r="O298" s="1" t="n">
        <v>66.67</v>
      </c>
      <c r="P298" s="1" t="s">
        <v>3814</v>
      </c>
    </row>
    <row r="299" customFormat="false" ht="15" hidden="false" customHeight="true" outlineLevel="0" collapsed="false">
      <c r="A299" s="1" t="n">
        <v>3</v>
      </c>
      <c r="B299" s="76" t="n">
        <v>46176</v>
      </c>
      <c r="C299" s="1" t="n">
        <v>100</v>
      </c>
      <c r="D299" s="1" t="s">
        <v>3988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3968</v>
      </c>
      <c r="N299" s="1" t="n">
        <v>5.416</v>
      </c>
      <c r="O299" s="1" t="n">
        <v>171.94</v>
      </c>
      <c r="P299" s="1" t="s">
        <v>3814</v>
      </c>
    </row>
    <row r="300" customFormat="false" ht="15" hidden="false" customHeight="true" outlineLevel="0" collapsed="false">
      <c r="A300" s="1" t="n">
        <v>3</v>
      </c>
      <c r="B300" s="76" t="n">
        <v>46176</v>
      </c>
      <c r="C300" s="1" t="n">
        <v>100</v>
      </c>
      <c r="D300" s="1" t="s">
        <v>3988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3969</v>
      </c>
      <c r="N300" s="1" t="n">
        <v>12.735</v>
      </c>
      <c r="O300" s="1" t="n">
        <v>436.23</v>
      </c>
      <c r="P300" s="1" t="s">
        <v>3814</v>
      </c>
    </row>
    <row r="301" customFormat="false" ht="15" hidden="false" customHeight="true" outlineLevel="0" collapsed="false">
      <c r="A301" s="1" t="n">
        <v>3</v>
      </c>
      <c r="B301" s="76" t="n">
        <v>46176</v>
      </c>
      <c r="C301" s="1" t="n">
        <v>100</v>
      </c>
      <c r="D301" s="1" t="s">
        <v>3988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3970</v>
      </c>
      <c r="N301" s="1" t="n">
        <v>2.964</v>
      </c>
      <c r="O301" s="1" t="n">
        <v>116.39</v>
      </c>
      <c r="P301" s="1" t="s">
        <v>3814</v>
      </c>
    </row>
    <row r="302" customFormat="false" ht="15" hidden="false" customHeight="true" outlineLevel="0" collapsed="false">
      <c r="A302" s="1" t="n">
        <v>3</v>
      </c>
      <c r="B302" s="76" t="n">
        <v>46176</v>
      </c>
      <c r="C302" s="1" t="n">
        <v>100</v>
      </c>
      <c r="D302" s="1" t="s">
        <v>3988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3971</v>
      </c>
      <c r="N302" s="1" t="n">
        <v>6.015</v>
      </c>
      <c r="O302" s="1" t="n">
        <v>236.2</v>
      </c>
      <c r="P302" s="1" t="s">
        <v>3814</v>
      </c>
    </row>
    <row r="303" customFormat="false" ht="15" hidden="false" customHeight="true" outlineLevel="0" collapsed="false">
      <c r="A303" s="1" t="n">
        <v>3</v>
      </c>
      <c r="B303" s="76" t="n">
        <v>46176</v>
      </c>
      <c r="C303" s="1" t="n">
        <v>100</v>
      </c>
      <c r="D303" s="1" t="s">
        <v>3988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3972</v>
      </c>
      <c r="N303" s="1" t="n">
        <v>4.964</v>
      </c>
      <c r="O303" s="1" t="n">
        <v>211.52</v>
      </c>
      <c r="P303" s="1" t="s">
        <v>3814</v>
      </c>
    </row>
    <row r="304" customFormat="false" ht="15" hidden="false" customHeight="true" outlineLevel="0" collapsed="false">
      <c r="A304" s="1" t="n">
        <v>3</v>
      </c>
      <c r="B304" s="76" t="n">
        <v>46176</v>
      </c>
      <c r="C304" s="1" t="n">
        <v>100</v>
      </c>
      <c r="D304" s="1" t="s">
        <v>3988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3973</v>
      </c>
      <c r="N304" s="1" t="n">
        <v>9.78</v>
      </c>
      <c r="O304" s="1" t="n">
        <v>449.43</v>
      </c>
      <c r="P304" s="1" t="s">
        <v>3814</v>
      </c>
    </row>
    <row r="305" customFormat="false" ht="15" hidden="false" customHeight="true" outlineLevel="0" collapsed="false">
      <c r="A305" s="1" t="n">
        <v>3</v>
      </c>
      <c r="B305" s="76" t="n">
        <v>46176</v>
      </c>
      <c r="C305" s="1" t="n">
        <v>100</v>
      </c>
      <c r="D305" s="1" t="s">
        <v>3988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3974</v>
      </c>
      <c r="N305" s="1" t="n">
        <v>3.944</v>
      </c>
      <c r="O305" s="1" t="n">
        <v>184.54</v>
      </c>
      <c r="P305" s="1" t="s">
        <v>3814</v>
      </c>
    </row>
    <row r="306" customFormat="false" ht="15" hidden="false" customHeight="true" outlineLevel="0" collapsed="false">
      <c r="A306" s="1" t="n">
        <v>3</v>
      </c>
      <c r="B306" s="76" t="n">
        <v>46176</v>
      </c>
      <c r="C306" s="1" t="n">
        <v>100</v>
      </c>
      <c r="D306" s="1" t="s">
        <v>3988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3975</v>
      </c>
      <c r="N306" s="1" t="n">
        <v>1.488</v>
      </c>
      <c r="O306" s="1" t="n">
        <v>63.4</v>
      </c>
      <c r="P306" s="1" t="s">
        <v>3814</v>
      </c>
    </row>
    <row r="307" customFormat="false" ht="15" hidden="false" customHeight="true" outlineLevel="0" collapsed="false">
      <c r="A307" s="1" t="n">
        <v>3</v>
      </c>
      <c r="B307" s="76" t="n">
        <v>46176</v>
      </c>
      <c r="C307" s="1" t="n">
        <v>100</v>
      </c>
      <c r="D307" s="1" t="s">
        <v>3988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3976</v>
      </c>
      <c r="N307" s="1" t="n">
        <v>1.824</v>
      </c>
      <c r="O307" s="1" t="n">
        <v>88.39</v>
      </c>
      <c r="P307" s="1" t="s">
        <v>3814</v>
      </c>
    </row>
    <row r="308" customFormat="false" ht="15" hidden="false" customHeight="true" outlineLevel="0" collapsed="false">
      <c r="A308" s="1" t="n">
        <v>3</v>
      </c>
      <c r="B308" s="76" t="n">
        <v>46176</v>
      </c>
      <c r="C308" s="1" t="n">
        <v>100</v>
      </c>
      <c r="D308" s="1" t="s">
        <v>3988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3977</v>
      </c>
      <c r="N308" s="1" t="n">
        <v>2.86</v>
      </c>
      <c r="O308" s="1" t="n">
        <v>155.33</v>
      </c>
      <c r="P308" s="1" t="s">
        <v>3814</v>
      </c>
    </row>
    <row r="309" customFormat="false" ht="15" hidden="false" customHeight="true" outlineLevel="0" collapsed="false">
      <c r="A309" s="1" t="n">
        <v>3</v>
      </c>
      <c r="B309" s="76" t="n">
        <v>46176</v>
      </c>
      <c r="C309" s="1" t="n">
        <v>100</v>
      </c>
      <c r="D309" s="1" t="s">
        <v>3988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3987</v>
      </c>
      <c r="N309" s="1" t="n">
        <v>2.358</v>
      </c>
      <c r="O309" s="1" t="n">
        <v>80.77</v>
      </c>
      <c r="P309" s="1" t="s">
        <v>3814</v>
      </c>
    </row>
    <row r="310" customFormat="false" ht="15" hidden="false" customHeight="true" outlineLevel="0" collapsed="false">
      <c r="A310" s="1" t="n">
        <v>3</v>
      </c>
      <c r="B310" s="76" t="n">
        <v>46176</v>
      </c>
      <c r="C310" s="1" t="n">
        <v>100</v>
      </c>
      <c r="D310" s="1" t="s">
        <v>3988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3978</v>
      </c>
      <c r="N310" s="1" t="n">
        <v>1.578</v>
      </c>
      <c r="O310" s="1" t="n">
        <v>59.33</v>
      </c>
      <c r="P310" s="1" t="s">
        <v>3814</v>
      </c>
    </row>
    <row r="311" customFormat="false" ht="15" hidden="false" customHeight="true" outlineLevel="0" collapsed="false">
      <c r="A311" s="1" t="n">
        <v>3</v>
      </c>
      <c r="B311" s="76" t="n">
        <v>46176</v>
      </c>
      <c r="C311" s="1" t="n">
        <v>100</v>
      </c>
      <c r="D311" s="1" t="s">
        <v>3988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3979</v>
      </c>
      <c r="N311" s="1" t="n">
        <v>2.492</v>
      </c>
      <c r="O311" s="1" t="n">
        <v>4.14</v>
      </c>
      <c r="P311" s="1" t="s">
        <v>3814</v>
      </c>
    </row>
    <row r="312" customFormat="false" ht="15" hidden="false" customHeight="true" outlineLevel="0" collapsed="false">
      <c r="A312" s="1" t="n">
        <v>3</v>
      </c>
      <c r="B312" s="76" t="n">
        <v>46176</v>
      </c>
      <c r="C312" s="1" t="n">
        <v>100</v>
      </c>
      <c r="D312" s="1" t="s">
        <v>3988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3980</v>
      </c>
      <c r="N312" s="1" t="n">
        <v>12.775</v>
      </c>
      <c r="O312" s="1" t="n">
        <v>31.92</v>
      </c>
      <c r="P312" s="1" t="s">
        <v>3814</v>
      </c>
    </row>
    <row r="313" customFormat="false" ht="15" hidden="false" customHeight="true" outlineLevel="0" collapsed="false">
      <c r="A313" s="1" t="n">
        <v>3</v>
      </c>
      <c r="B313" s="76" t="n">
        <v>46176</v>
      </c>
      <c r="C313" s="1" t="n">
        <v>100</v>
      </c>
      <c r="D313" s="1" t="s">
        <v>3988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3981</v>
      </c>
      <c r="N313" s="1" t="n">
        <v>0.855</v>
      </c>
      <c r="O313" s="1" t="n">
        <v>0</v>
      </c>
      <c r="P313" s="1" t="s">
        <v>3814</v>
      </c>
    </row>
    <row r="314" customFormat="false" ht="15" hidden="false" customHeight="true" outlineLevel="0" collapsed="false">
      <c r="A314" s="1" t="n">
        <v>3</v>
      </c>
      <c r="B314" s="76" t="n">
        <v>46176</v>
      </c>
      <c r="C314" s="1" t="n">
        <v>100</v>
      </c>
      <c r="D314" s="1" t="s">
        <v>3988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3982</v>
      </c>
      <c r="N314" s="1" t="n">
        <v>4.77</v>
      </c>
      <c r="O314" s="1" t="n">
        <v>113.55</v>
      </c>
      <c r="P314" s="1" t="s">
        <v>3814</v>
      </c>
    </row>
    <row r="315" customFormat="false" ht="15" hidden="false" customHeight="true" outlineLevel="0" collapsed="false">
      <c r="A315" s="1" t="n">
        <v>3</v>
      </c>
      <c r="B315" s="76" t="n">
        <v>46176</v>
      </c>
      <c r="C315" s="1" t="n">
        <v>100</v>
      </c>
      <c r="D315" s="1" t="s">
        <v>3988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3968</v>
      </c>
      <c r="N315" s="1" t="n">
        <v>8.578</v>
      </c>
      <c r="O315" s="1" t="n">
        <v>267.6</v>
      </c>
      <c r="P315" s="1" t="s">
        <v>3814</v>
      </c>
    </row>
    <row r="316" customFormat="false" ht="15" hidden="false" customHeight="true" outlineLevel="0" collapsed="false">
      <c r="A316" s="1" t="n">
        <v>3</v>
      </c>
      <c r="B316" s="76" t="n">
        <v>46176</v>
      </c>
      <c r="C316" s="1" t="n">
        <v>100</v>
      </c>
      <c r="D316" s="1" t="s">
        <v>3988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3969</v>
      </c>
      <c r="N316" s="1" t="n">
        <v>22.79</v>
      </c>
      <c r="O316" s="1" t="n">
        <v>767.1</v>
      </c>
      <c r="P316" s="1" t="s">
        <v>3814</v>
      </c>
    </row>
    <row r="317" customFormat="false" ht="15" hidden="false" customHeight="true" outlineLevel="0" collapsed="false">
      <c r="A317" s="1" t="n">
        <v>3</v>
      </c>
      <c r="B317" s="76" t="n">
        <v>46176</v>
      </c>
      <c r="C317" s="1" t="n">
        <v>100</v>
      </c>
      <c r="D317" s="1" t="s">
        <v>3988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3970</v>
      </c>
      <c r="N317" s="1" t="n">
        <v>5.099</v>
      </c>
      <c r="O317" s="1" t="n">
        <v>196.75</v>
      </c>
      <c r="P317" s="1" t="s">
        <v>3814</v>
      </c>
    </row>
    <row r="318" customFormat="false" ht="15" hidden="false" customHeight="true" outlineLevel="0" collapsed="false">
      <c r="A318" s="1" t="n">
        <v>3</v>
      </c>
      <c r="B318" s="76" t="n">
        <v>46176</v>
      </c>
      <c r="C318" s="1" t="n">
        <v>100</v>
      </c>
      <c r="D318" s="1" t="s">
        <v>3988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3971</v>
      </c>
      <c r="N318" s="1" t="n">
        <v>11.66</v>
      </c>
      <c r="O318" s="1" t="n">
        <v>449.92</v>
      </c>
      <c r="P318" s="1" t="s">
        <v>3814</v>
      </c>
    </row>
    <row r="319" customFormat="false" ht="15" hidden="false" customHeight="true" outlineLevel="0" collapsed="false">
      <c r="A319" s="1" t="n">
        <v>3</v>
      </c>
      <c r="B319" s="76" t="n">
        <v>46176</v>
      </c>
      <c r="C319" s="1" t="n">
        <v>100</v>
      </c>
      <c r="D319" s="1" t="s">
        <v>3988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3972</v>
      </c>
      <c r="N319" s="1" t="n">
        <v>9.508</v>
      </c>
      <c r="O319" s="1" t="n">
        <v>398.11</v>
      </c>
      <c r="P319" s="1" t="s">
        <v>3814</v>
      </c>
    </row>
    <row r="320" customFormat="false" ht="15" hidden="false" customHeight="true" outlineLevel="0" collapsed="false">
      <c r="A320" s="1" t="n">
        <v>3</v>
      </c>
      <c r="B320" s="76" t="n">
        <v>46176</v>
      </c>
      <c r="C320" s="1" t="n">
        <v>100</v>
      </c>
      <c r="D320" s="1" t="s">
        <v>3988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3973</v>
      </c>
      <c r="N320" s="1" t="n">
        <v>17.28</v>
      </c>
      <c r="O320" s="1" t="n">
        <v>780.29</v>
      </c>
      <c r="P320" s="1" t="s">
        <v>3814</v>
      </c>
    </row>
    <row r="321" customFormat="false" ht="15" hidden="false" customHeight="true" outlineLevel="0" collapsed="false">
      <c r="A321" s="1" t="n">
        <v>3</v>
      </c>
      <c r="B321" s="76" t="n">
        <v>46176</v>
      </c>
      <c r="C321" s="1" t="n">
        <v>100</v>
      </c>
      <c r="D321" s="1" t="s">
        <v>3988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3974</v>
      </c>
      <c r="N321" s="1" t="n">
        <v>7.043</v>
      </c>
      <c r="O321" s="1" t="n">
        <v>323.82</v>
      </c>
      <c r="P321" s="1" t="s">
        <v>3814</v>
      </c>
    </row>
    <row r="322" customFormat="false" ht="15" hidden="false" customHeight="true" outlineLevel="0" collapsed="false">
      <c r="A322" s="1" t="n">
        <v>3</v>
      </c>
      <c r="B322" s="76" t="n">
        <v>46176</v>
      </c>
      <c r="C322" s="1" t="n">
        <v>100</v>
      </c>
      <c r="D322" s="1" t="s">
        <v>3988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3975</v>
      </c>
      <c r="N322" s="1" t="n">
        <v>3.046</v>
      </c>
      <c r="O322" s="1" t="n">
        <v>127.54</v>
      </c>
      <c r="P322" s="1" t="s">
        <v>3814</v>
      </c>
    </row>
    <row r="323" customFormat="false" ht="15" hidden="false" customHeight="true" outlineLevel="0" collapsed="false">
      <c r="A323" s="1" t="n">
        <v>3</v>
      </c>
      <c r="B323" s="76" t="n">
        <v>46176</v>
      </c>
      <c r="C323" s="1" t="n">
        <v>100</v>
      </c>
      <c r="D323" s="1" t="s">
        <v>3988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3976</v>
      </c>
      <c r="N323" s="1" t="n">
        <v>3.474</v>
      </c>
      <c r="O323" s="1" t="n">
        <v>165.43</v>
      </c>
      <c r="P323" s="1" t="s">
        <v>3814</v>
      </c>
    </row>
    <row r="324" customFormat="false" ht="15" hidden="false" customHeight="true" outlineLevel="0" collapsed="false">
      <c r="A324" s="1" t="n">
        <v>3</v>
      </c>
      <c r="B324" s="76" t="n">
        <v>46176</v>
      </c>
      <c r="C324" s="1" t="n">
        <v>100</v>
      </c>
      <c r="D324" s="1" t="s">
        <v>3988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3977</v>
      </c>
      <c r="N324" s="1" t="n">
        <v>4.136</v>
      </c>
      <c r="O324" s="1" t="n">
        <v>220.73</v>
      </c>
      <c r="P324" s="1" t="s">
        <v>3814</v>
      </c>
    </row>
    <row r="325" customFormat="false" ht="15" hidden="false" customHeight="true" outlineLevel="0" collapsed="false">
      <c r="A325" s="1" t="n">
        <v>3</v>
      </c>
      <c r="B325" s="76" t="n">
        <v>46176</v>
      </c>
      <c r="C325" s="1" t="n">
        <v>100</v>
      </c>
      <c r="D325" s="1" t="s">
        <v>3988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3987</v>
      </c>
      <c r="N325" s="1" t="n">
        <v>4.742</v>
      </c>
      <c r="O325" s="1" t="n">
        <v>159.61</v>
      </c>
      <c r="P325" s="1" t="s">
        <v>3814</v>
      </c>
    </row>
    <row r="326" customFormat="false" ht="15" hidden="false" customHeight="true" outlineLevel="0" collapsed="false">
      <c r="A326" s="1" t="n">
        <v>3</v>
      </c>
      <c r="B326" s="76" t="n">
        <v>46176</v>
      </c>
      <c r="C326" s="1" t="n">
        <v>100</v>
      </c>
      <c r="D326" s="1" t="s">
        <v>3988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3978</v>
      </c>
      <c r="N326" s="1" t="n">
        <v>3.356</v>
      </c>
      <c r="O326" s="1" t="n">
        <v>123.98</v>
      </c>
      <c r="P326" s="1" t="s">
        <v>3814</v>
      </c>
    </row>
    <row r="327" customFormat="false" ht="15" hidden="false" customHeight="true" outlineLevel="0" collapsed="false">
      <c r="A327" s="1" t="n">
        <v>3</v>
      </c>
      <c r="B327" s="76" t="n">
        <v>46176</v>
      </c>
      <c r="C327" s="1" t="n">
        <v>100</v>
      </c>
      <c r="D327" s="1" t="s">
        <v>3988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3979</v>
      </c>
      <c r="N327" s="1" t="n">
        <v>5.786</v>
      </c>
      <c r="O327" s="1" t="n">
        <v>9.45</v>
      </c>
      <c r="P327" s="1" t="s">
        <v>3814</v>
      </c>
    </row>
    <row r="328" customFormat="false" ht="15" hidden="false" customHeight="true" outlineLevel="0" collapsed="false">
      <c r="A328" s="1" t="n">
        <v>3</v>
      </c>
      <c r="B328" s="76" t="n">
        <v>46176</v>
      </c>
      <c r="C328" s="1" t="n">
        <v>100</v>
      </c>
      <c r="D328" s="1" t="s">
        <v>3988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3980</v>
      </c>
      <c r="N328" s="1" t="n">
        <v>19.475</v>
      </c>
      <c r="O328" s="1" t="n">
        <v>47.82</v>
      </c>
      <c r="P328" s="1" t="s">
        <v>3814</v>
      </c>
    </row>
    <row r="329" customFormat="false" ht="15" hidden="false" customHeight="true" outlineLevel="0" collapsed="false">
      <c r="A329" s="1" t="n">
        <v>3</v>
      </c>
      <c r="B329" s="76" t="n">
        <v>46176</v>
      </c>
      <c r="C329" s="1" t="n">
        <v>100</v>
      </c>
      <c r="D329" s="1" t="s">
        <v>3988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3981</v>
      </c>
      <c r="N329" s="1" t="n">
        <v>1.057</v>
      </c>
      <c r="O329" s="1" t="n">
        <v>0</v>
      </c>
      <c r="P329" s="1" t="s">
        <v>3814</v>
      </c>
    </row>
    <row r="330" customFormat="false" ht="15" hidden="false" customHeight="true" outlineLevel="0" collapsed="false">
      <c r="A330" s="1" t="n">
        <v>3</v>
      </c>
      <c r="B330" s="76" t="n">
        <v>46176</v>
      </c>
      <c r="C330" s="1" t="n">
        <v>100</v>
      </c>
      <c r="D330" s="1" t="s">
        <v>3988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3982</v>
      </c>
      <c r="N330" s="1" t="n">
        <v>4.77</v>
      </c>
      <c r="O330" s="1" t="n">
        <v>113.55</v>
      </c>
      <c r="P330" s="1" t="s">
        <v>3814</v>
      </c>
    </row>
    <row r="331" customFormat="false" ht="15" hidden="false" customHeight="true" outlineLevel="0" collapsed="false">
      <c r="A331" s="1" t="n">
        <v>3</v>
      </c>
      <c r="B331" s="76" t="n">
        <v>46176</v>
      </c>
      <c r="C331" s="1" t="n">
        <v>100</v>
      </c>
      <c r="D331" s="1" t="s">
        <v>3988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3968</v>
      </c>
      <c r="N331" s="1" t="n">
        <v>8.578</v>
      </c>
      <c r="O331" s="1" t="n">
        <v>267.6</v>
      </c>
      <c r="P331" s="1" t="s">
        <v>3814</v>
      </c>
    </row>
    <row r="332" customFormat="false" ht="15" hidden="false" customHeight="true" outlineLevel="0" collapsed="false">
      <c r="A332" s="1" t="n">
        <v>3</v>
      </c>
      <c r="B332" s="76" t="n">
        <v>46176</v>
      </c>
      <c r="C332" s="1" t="n">
        <v>100</v>
      </c>
      <c r="D332" s="1" t="s">
        <v>3988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3969</v>
      </c>
      <c r="N332" s="1" t="n">
        <v>22.79</v>
      </c>
      <c r="O332" s="1" t="n">
        <v>767.09</v>
      </c>
      <c r="P332" s="1" t="s">
        <v>3814</v>
      </c>
    </row>
    <row r="333" customFormat="false" ht="15" hidden="false" customHeight="true" outlineLevel="0" collapsed="false">
      <c r="A333" s="1" t="n">
        <v>3</v>
      </c>
      <c r="B333" s="76" t="n">
        <v>46176</v>
      </c>
      <c r="C333" s="1" t="n">
        <v>100</v>
      </c>
      <c r="D333" s="1" t="s">
        <v>3988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3970</v>
      </c>
      <c r="N333" s="1" t="n">
        <v>5.099</v>
      </c>
      <c r="O333" s="1" t="n">
        <v>196.75</v>
      </c>
      <c r="P333" s="1" t="s">
        <v>3814</v>
      </c>
    </row>
    <row r="334" customFormat="false" ht="15" hidden="false" customHeight="true" outlineLevel="0" collapsed="false">
      <c r="A334" s="1" t="n">
        <v>3</v>
      </c>
      <c r="B334" s="76" t="n">
        <v>46176</v>
      </c>
      <c r="C334" s="1" t="n">
        <v>100</v>
      </c>
      <c r="D334" s="1" t="s">
        <v>3988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3971</v>
      </c>
      <c r="N334" s="1" t="n">
        <v>11.661</v>
      </c>
      <c r="O334" s="1" t="n">
        <v>449.95</v>
      </c>
      <c r="P334" s="1" t="s">
        <v>3814</v>
      </c>
    </row>
    <row r="335" customFormat="false" ht="15" hidden="false" customHeight="true" outlineLevel="0" collapsed="false">
      <c r="A335" s="1" t="n">
        <v>3</v>
      </c>
      <c r="B335" s="76" t="n">
        <v>46176</v>
      </c>
      <c r="C335" s="1" t="n">
        <v>100</v>
      </c>
      <c r="D335" s="1" t="s">
        <v>3988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3972</v>
      </c>
      <c r="N335" s="1" t="n">
        <v>9.508</v>
      </c>
      <c r="O335" s="1" t="n">
        <v>398.11</v>
      </c>
      <c r="P335" s="1" t="s">
        <v>3814</v>
      </c>
    </row>
    <row r="336" customFormat="false" ht="15" hidden="false" customHeight="true" outlineLevel="0" collapsed="false">
      <c r="A336" s="1" t="n">
        <v>3</v>
      </c>
      <c r="B336" s="76" t="n">
        <v>46176</v>
      </c>
      <c r="C336" s="1" t="n">
        <v>100</v>
      </c>
      <c r="D336" s="1" t="s">
        <v>3988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3973</v>
      </c>
      <c r="N336" s="1" t="n">
        <v>17.281</v>
      </c>
      <c r="O336" s="1" t="n">
        <v>780.33</v>
      </c>
      <c r="P336" s="1" t="s">
        <v>3814</v>
      </c>
    </row>
    <row r="337" customFormat="false" ht="15" hidden="false" customHeight="true" outlineLevel="0" collapsed="false">
      <c r="A337" s="1" t="n">
        <v>3</v>
      </c>
      <c r="B337" s="76" t="n">
        <v>46176</v>
      </c>
      <c r="C337" s="1" t="n">
        <v>100</v>
      </c>
      <c r="D337" s="1" t="s">
        <v>3988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3974</v>
      </c>
      <c r="N337" s="1" t="n">
        <v>7.043</v>
      </c>
      <c r="O337" s="1" t="n">
        <v>323.81</v>
      </c>
      <c r="P337" s="1" t="s">
        <v>3814</v>
      </c>
    </row>
    <row r="338" customFormat="false" ht="15" hidden="false" customHeight="true" outlineLevel="0" collapsed="false">
      <c r="A338" s="1" t="n">
        <v>3</v>
      </c>
      <c r="B338" s="76" t="n">
        <v>46176</v>
      </c>
      <c r="C338" s="1" t="n">
        <v>100</v>
      </c>
      <c r="D338" s="1" t="s">
        <v>3988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3975</v>
      </c>
      <c r="N338" s="1" t="n">
        <v>3.046</v>
      </c>
      <c r="O338" s="1" t="n">
        <v>127.54</v>
      </c>
      <c r="P338" s="1" t="s">
        <v>3814</v>
      </c>
    </row>
    <row r="339" customFormat="false" ht="15" hidden="false" customHeight="true" outlineLevel="0" collapsed="false">
      <c r="A339" s="1" t="n">
        <v>3</v>
      </c>
      <c r="B339" s="76" t="n">
        <v>46176</v>
      </c>
      <c r="C339" s="1" t="n">
        <v>100</v>
      </c>
      <c r="D339" s="1" t="s">
        <v>3988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3976</v>
      </c>
      <c r="N339" s="1" t="n">
        <v>3.474</v>
      </c>
      <c r="O339" s="1" t="n">
        <v>165.43</v>
      </c>
      <c r="P339" s="1" t="s">
        <v>3814</v>
      </c>
    </row>
    <row r="340" customFormat="false" ht="15" hidden="false" customHeight="true" outlineLevel="0" collapsed="false">
      <c r="A340" s="1" t="n">
        <v>3</v>
      </c>
      <c r="B340" s="76" t="n">
        <v>46176</v>
      </c>
      <c r="C340" s="1" t="n">
        <v>100</v>
      </c>
      <c r="D340" s="1" t="s">
        <v>3988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3977</v>
      </c>
      <c r="N340" s="1" t="n">
        <v>4.136</v>
      </c>
      <c r="O340" s="1" t="n">
        <v>220.73</v>
      </c>
      <c r="P340" s="1" t="s">
        <v>3814</v>
      </c>
    </row>
    <row r="341" customFormat="false" ht="15" hidden="false" customHeight="true" outlineLevel="0" collapsed="false">
      <c r="A341" s="1" t="n">
        <v>3</v>
      </c>
      <c r="B341" s="76" t="n">
        <v>46176</v>
      </c>
      <c r="C341" s="1" t="n">
        <v>100</v>
      </c>
      <c r="D341" s="1" t="s">
        <v>3988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3987</v>
      </c>
      <c r="N341" s="1" t="n">
        <v>4.742</v>
      </c>
      <c r="O341" s="1" t="n">
        <v>159.61</v>
      </c>
      <c r="P341" s="1" t="s">
        <v>3814</v>
      </c>
    </row>
    <row r="342" customFormat="false" ht="15" hidden="false" customHeight="true" outlineLevel="0" collapsed="false">
      <c r="A342" s="1" t="n">
        <v>3</v>
      </c>
      <c r="B342" s="76" t="n">
        <v>46176</v>
      </c>
      <c r="C342" s="1" t="n">
        <v>100</v>
      </c>
      <c r="D342" s="1" t="s">
        <v>3988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3978</v>
      </c>
      <c r="N342" s="1" t="n">
        <v>3.356</v>
      </c>
      <c r="O342" s="1" t="n">
        <v>123.98</v>
      </c>
      <c r="P342" s="1" t="s">
        <v>3814</v>
      </c>
    </row>
    <row r="343" customFormat="false" ht="15" hidden="false" customHeight="true" outlineLevel="0" collapsed="false">
      <c r="A343" s="1" t="n">
        <v>3</v>
      </c>
      <c r="B343" s="76" t="n">
        <v>46176</v>
      </c>
      <c r="C343" s="1" t="n">
        <v>100</v>
      </c>
      <c r="D343" s="1" t="s">
        <v>3988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3979</v>
      </c>
      <c r="N343" s="1" t="n">
        <v>5.786</v>
      </c>
      <c r="O343" s="1" t="n">
        <v>9.45</v>
      </c>
      <c r="P343" s="1" t="s">
        <v>3814</v>
      </c>
    </row>
    <row r="344" customFormat="false" ht="15" hidden="false" customHeight="true" outlineLevel="0" collapsed="false">
      <c r="A344" s="1" t="n">
        <v>3</v>
      </c>
      <c r="B344" s="76" t="n">
        <v>46176</v>
      </c>
      <c r="C344" s="1" t="n">
        <v>100</v>
      </c>
      <c r="D344" s="1" t="s">
        <v>3988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3980</v>
      </c>
      <c r="N344" s="1" t="n">
        <v>19.475</v>
      </c>
      <c r="O344" s="1" t="n">
        <v>47.82</v>
      </c>
      <c r="P344" s="1" t="s">
        <v>3814</v>
      </c>
    </row>
    <row r="345" customFormat="false" ht="15" hidden="false" customHeight="true" outlineLevel="0" collapsed="false">
      <c r="A345" s="1" t="n">
        <v>3</v>
      </c>
      <c r="B345" s="76" t="n">
        <v>46176</v>
      </c>
      <c r="C345" s="1" t="n">
        <v>100</v>
      </c>
      <c r="D345" s="1" t="s">
        <v>3988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3981</v>
      </c>
      <c r="N345" s="1" t="n">
        <v>1.057</v>
      </c>
      <c r="O345" s="1" t="n">
        <v>0.01</v>
      </c>
      <c r="P345" s="1" t="s">
        <v>3814</v>
      </c>
    </row>
    <row r="346" customFormat="false" ht="15" hidden="false" customHeight="true" outlineLevel="0" collapsed="false">
      <c r="A346" s="1" t="n">
        <v>3</v>
      </c>
      <c r="B346" s="76" t="n">
        <v>46178</v>
      </c>
      <c r="C346" s="1" t="n">
        <v>1</v>
      </c>
      <c r="D346" s="1" t="s">
        <v>3848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3989</v>
      </c>
      <c r="N346" s="1" t="n">
        <v>50</v>
      </c>
      <c r="O346" s="1" t="n">
        <v>425</v>
      </c>
      <c r="P346" s="1" t="s">
        <v>3814</v>
      </c>
    </row>
    <row r="347" customFormat="false" ht="15" hidden="false" customHeight="true" outlineLevel="0" collapsed="false">
      <c r="A347" s="1" t="n">
        <v>3</v>
      </c>
      <c r="B347" s="76" t="n">
        <v>46178</v>
      </c>
      <c r="C347" s="1" t="n">
        <v>1</v>
      </c>
      <c r="D347" s="1" t="s">
        <v>3848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3990</v>
      </c>
      <c r="N347" s="1" t="n">
        <v>40</v>
      </c>
      <c r="O347" s="1" t="n">
        <v>168</v>
      </c>
      <c r="P347" s="1" t="s">
        <v>3814</v>
      </c>
    </row>
    <row r="348" customFormat="false" ht="15" hidden="false" customHeight="true" outlineLevel="0" collapsed="false">
      <c r="A348" s="1" t="n">
        <v>3</v>
      </c>
      <c r="B348" s="76" t="n">
        <v>46178</v>
      </c>
      <c r="C348" s="1" t="n">
        <v>1</v>
      </c>
      <c r="D348" s="1" t="s">
        <v>3848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3991</v>
      </c>
      <c r="N348" s="1" t="n">
        <v>10</v>
      </c>
      <c r="O348" s="1" t="n">
        <v>175</v>
      </c>
      <c r="P348" s="1" t="s">
        <v>3814</v>
      </c>
    </row>
    <row r="349" customFormat="false" ht="15" hidden="false" customHeight="true" outlineLevel="0" collapsed="false">
      <c r="A349" s="1" t="n">
        <v>3</v>
      </c>
      <c r="B349" s="76" t="n">
        <v>46178</v>
      </c>
      <c r="C349" s="1" t="n">
        <v>1</v>
      </c>
      <c r="D349" s="1" t="s">
        <v>3848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3992</v>
      </c>
      <c r="N349" s="1" t="n">
        <v>30</v>
      </c>
      <c r="O349" s="1" t="n">
        <v>167.4</v>
      </c>
      <c r="P349" s="1" t="s">
        <v>3814</v>
      </c>
    </row>
    <row r="350" customFormat="false" ht="15" hidden="false" customHeight="true" outlineLevel="0" collapsed="false">
      <c r="A350" s="1" t="n">
        <v>3</v>
      </c>
      <c r="B350" s="76" t="n">
        <v>46178</v>
      </c>
      <c r="C350" s="1" t="n">
        <v>1</v>
      </c>
      <c r="D350" s="1" t="s">
        <v>3848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3993</v>
      </c>
      <c r="N350" s="1" t="n">
        <v>54</v>
      </c>
      <c r="O350" s="1" t="n">
        <v>351</v>
      </c>
      <c r="P350" s="1" t="s">
        <v>3814</v>
      </c>
    </row>
    <row r="351" customFormat="false" ht="15" hidden="false" customHeight="true" outlineLevel="0" collapsed="false">
      <c r="A351" s="1" t="n">
        <v>3</v>
      </c>
      <c r="B351" s="76" t="n">
        <v>46178</v>
      </c>
      <c r="C351" s="1" t="n">
        <v>1</v>
      </c>
      <c r="D351" s="1" t="s">
        <v>3848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3994</v>
      </c>
      <c r="N351" s="1" t="n">
        <v>8</v>
      </c>
      <c r="O351" s="1" t="n">
        <v>175.6</v>
      </c>
      <c r="P351" s="1" t="s">
        <v>3814</v>
      </c>
    </row>
    <row r="352" customFormat="false" ht="15" hidden="false" customHeight="true" outlineLevel="0" collapsed="false">
      <c r="A352" s="1" t="n">
        <v>3</v>
      </c>
      <c r="B352" s="76" t="n">
        <v>46178</v>
      </c>
      <c r="C352" s="1" t="n">
        <v>1</v>
      </c>
      <c r="D352" s="1" t="s">
        <v>3848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3995</v>
      </c>
      <c r="N352" s="1" t="n">
        <v>48</v>
      </c>
      <c r="O352" s="1" t="n">
        <v>76</v>
      </c>
      <c r="P352" s="1" t="s">
        <v>3814</v>
      </c>
    </row>
    <row r="353" customFormat="false" ht="15" hidden="false" customHeight="true" outlineLevel="0" collapsed="false">
      <c r="A353" s="1" t="n">
        <v>3</v>
      </c>
      <c r="B353" s="76" t="n">
        <v>46178</v>
      </c>
      <c r="C353" s="1" t="n">
        <v>1</v>
      </c>
      <c r="D353" s="1" t="s">
        <v>3848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3996</v>
      </c>
      <c r="N353" s="1" t="n">
        <v>48</v>
      </c>
      <c r="O353" s="1" t="n">
        <v>76</v>
      </c>
      <c r="P353" s="1" t="s">
        <v>3814</v>
      </c>
    </row>
    <row r="354" customFormat="false" ht="15" hidden="false" customHeight="true" outlineLevel="0" collapsed="false">
      <c r="A354" s="1" t="n">
        <v>3</v>
      </c>
      <c r="B354" s="76" t="n">
        <v>46178</v>
      </c>
      <c r="C354" s="1" t="n">
        <v>1</v>
      </c>
      <c r="D354" s="1" t="s">
        <v>3848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3996</v>
      </c>
      <c r="N354" s="1" t="n">
        <v>48</v>
      </c>
      <c r="O354" s="1" t="n">
        <v>76</v>
      </c>
      <c r="P354" s="1" t="s">
        <v>3814</v>
      </c>
    </row>
    <row r="355" customFormat="false" ht="15" hidden="false" customHeight="true" outlineLevel="0" collapsed="false">
      <c r="A355" s="1" t="n">
        <v>3</v>
      </c>
      <c r="B355" s="76" t="n">
        <v>46178</v>
      </c>
      <c r="C355" s="1" t="n">
        <v>1</v>
      </c>
      <c r="D355" s="1" t="s">
        <v>3848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3997</v>
      </c>
      <c r="N355" s="1" t="n">
        <v>6</v>
      </c>
      <c r="O355" s="1" t="n">
        <v>51.6</v>
      </c>
      <c r="P355" s="1" t="s">
        <v>3814</v>
      </c>
    </row>
    <row r="356" customFormat="false" ht="15" hidden="false" customHeight="true" outlineLevel="0" collapsed="false">
      <c r="A356" s="1" t="n">
        <v>3</v>
      </c>
      <c r="B356" s="76" t="n">
        <v>46178</v>
      </c>
      <c r="C356" s="1" t="n">
        <v>1</v>
      </c>
      <c r="D356" s="1" t="s">
        <v>3848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3998</v>
      </c>
      <c r="N356" s="1" t="n">
        <v>12</v>
      </c>
      <c r="O356" s="1" t="n">
        <v>128.04</v>
      </c>
      <c r="P356" s="1" t="s">
        <v>3814</v>
      </c>
    </row>
    <row r="357" customFormat="false" ht="15" hidden="false" customHeight="true" outlineLevel="0" collapsed="false">
      <c r="A357" s="1" t="n">
        <v>3</v>
      </c>
      <c r="B357" s="76" t="n">
        <v>46178</v>
      </c>
      <c r="C357" s="1" t="n">
        <v>1</v>
      </c>
      <c r="D357" s="1" t="s">
        <v>3848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3999</v>
      </c>
      <c r="N357" s="1" t="n">
        <v>5</v>
      </c>
      <c r="O357" s="1" t="n">
        <v>34.3</v>
      </c>
      <c r="P357" s="1" t="s">
        <v>3814</v>
      </c>
    </row>
    <row r="358" customFormat="false" ht="15" hidden="false" customHeight="true" outlineLevel="0" collapsed="false">
      <c r="A358" s="1" t="n">
        <v>3</v>
      </c>
      <c r="B358" s="76" t="n">
        <v>46178</v>
      </c>
      <c r="C358" s="1" t="n">
        <v>1</v>
      </c>
      <c r="D358" s="1" t="s">
        <v>3848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4000</v>
      </c>
      <c r="N358" s="1" t="n">
        <v>8</v>
      </c>
      <c r="O358" s="1" t="n">
        <v>109.6</v>
      </c>
      <c r="P358" s="1" t="s">
        <v>3814</v>
      </c>
    </row>
    <row r="359" customFormat="false" ht="15" hidden="false" customHeight="true" outlineLevel="0" collapsed="false">
      <c r="A359" s="1" t="n">
        <v>3</v>
      </c>
      <c r="B359" s="76" t="n">
        <v>46178</v>
      </c>
      <c r="C359" s="1" t="n">
        <v>1</v>
      </c>
      <c r="D359" s="1" t="s">
        <v>3848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4001</v>
      </c>
      <c r="N359" s="1" t="n">
        <v>6</v>
      </c>
      <c r="O359" s="1" t="n">
        <v>75.36</v>
      </c>
      <c r="P359" s="1" t="s">
        <v>3814</v>
      </c>
    </row>
    <row r="360" customFormat="false" ht="15" hidden="false" customHeight="true" outlineLevel="0" collapsed="false">
      <c r="A360" s="1" t="n">
        <v>3</v>
      </c>
      <c r="B360" s="76" t="n">
        <v>46178</v>
      </c>
      <c r="C360" s="1" t="n">
        <v>1</v>
      </c>
      <c r="D360" s="1" t="s">
        <v>3848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4002</v>
      </c>
      <c r="N360" s="1" t="n">
        <v>6</v>
      </c>
      <c r="O360" s="1" t="n">
        <v>75.36</v>
      </c>
      <c r="P360" s="1" t="s">
        <v>3814</v>
      </c>
    </row>
    <row r="361" customFormat="false" ht="15" hidden="false" customHeight="true" outlineLevel="0" collapsed="false">
      <c r="A361" s="1" t="n">
        <v>3</v>
      </c>
      <c r="B361" s="76" t="n">
        <v>46178</v>
      </c>
      <c r="C361" s="1" t="n">
        <v>1</v>
      </c>
      <c r="D361" s="1" t="s">
        <v>3848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4003</v>
      </c>
      <c r="N361" s="1" t="n">
        <v>10</v>
      </c>
      <c r="O361" s="1" t="n">
        <v>116.4</v>
      </c>
      <c r="P361" s="1" t="s">
        <v>3814</v>
      </c>
    </row>
    <row r="362" customFormat="false" ht="15" hidden="false" customHeight="true" outlineLevel="0" collapsed="false">
      <c r="A362" s="1" t="n">
        <v>3</v>
      </c>
      <c r="B362" s="76" t="n">
        <v>46178</v>
      </c>
      <c r="C362" s="1" t="n">
        <v>2</v>
      </c>
      <c r="D362" s="1" t="s">
        <v>3812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3813</v>
      </c>
      <c r="N362" s="1" t="n">
        <v>10</v>
      </c>
      <c r="O362" s="1" t="n">
        <v>25</v>
      </c>
      <c r="P362" s="1" t="s">
        <v>3814</v>
      </c>
    </row>
    <row r="363" customFormat="false" ht="15" hidden="false" customHeight="true" outlineLevel="0" collapsed="false">
      <c r="A363" s="1" t="n">
        <v>3</v>
      </c>
      <c r="B363" s="76" t="n">
        <v>46178</v>
      </c>
      <c r="C363" s="1" t="n">
        <v>2</v>
      </c>
      <c r="D363" s="1" t="s">
        <v>3812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3815</v>
      </c>
      <c r="N363" s="1" t="n">
        <v>5</v>
      </c>
      <c r="O363" s="1" t="n">
        <v>35</v>
      </c>
      <c r="P363" s="1" t="s">
        <v>3814</v>
      </c>
    </row>
    <row r="364" customFormat="false" ht="15" hidden="false" customHeight="true" outlineLevel="0" collapsed="false">
      <c r="A364" s="1" t="n">
        <v>3</v>
      </c>
      <c r="B364" s="76" t="n">
        <v>46178</v>
      </c>
      <c r="C364" s="1" t="n">
        <v>2</v>
      </c>
      <c r="D364" s="1" t="s">
        <v>3812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3816</v>
      </c>
      <c r="N364" s="1" t="n">
        <v>40</v>
      </c>
      <c r="O364" s="1" t="n">
        <v>80</v>
      </c>
      <c r="P364" s="1" t="s">
        <v>3814</v>
      </c>
    </row>
    <row r="365" customFormat="false" ht="15" hidden="false" customHeight="true" outlineLevel="0" collapsed="false">
      <c r="A365" s="1" t="n">
        <v>3</v>
      </c>
      <c r="B365" s="76" t="n">
        <v>46178</v>
      </c>
      <c r="C365" s="1" t="n">
        <v>2</v>
      </c>
      <c r="D365" s="1" t="s">
        <v>3812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3818</v>
      </c>
      <c r="N365" s="1" t="n">
        <v>20</v>
      </c>
      <c r="O365" s="1" t="n">
        <v>260</v>
      </c>
      <c r="P365" s="1" t="s">
        <v>3814</v>
      </c>
    </row>
    <row r="366" customFormat="false" ht="15" hidden="false" customHeight="true" outlineLevel="0" collapsed="false">
      <c r="A366" s="1" t="n">
        <v>3</v>
      </c>
      <c r="B366" s="76" t="n">
        <v>46178</v>
      </c>
      <c r="C366" s="1" t="n">
        <v>2</v>
      </c>
      <c r="D366" s="1" t="s">
        <v>3812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3813</v>
      </c>
      <c r="N366" s="1" t="n">
        <v>12</v>
      </c>
      <c r="O366" s="1" t="n">
        <v>30</v>
      </c>
      <c r="P366" s="1" t="s">
        <v>3814</v>
      </c>
    </row>
    <row r="367" customFormat="false" ht="15" hidden="false" customHeight="true" outlineLevel="0" collapsed="false">
      <c r="A367" s="1" t="n">
        <v>3</v>
      </c>
      <c r="B367" s="76" t="n">
        <v>46178</v>
      </c>
      <c r="C367" s="1" t="n">
        <v>2</v>
      </c>
      <c r="D367" s="1" t="s">
        <v>3812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3815</v>
      </c>
      <c r="N367" s="1" t="n">
        <v>5</v>
      </c>
      <c r="O367" s="1" t="n">
        <v>35</v>
      </c>
      <c r="P367" s="1" t="s">
        <v>3814</v>
      </c>
    </row>
    <row r="368" customFormat="false" ht="15" hidden="false" customHeight="true" outlineLevel="0" collapsed="false">
      <c r="A368" s="1" t="n">
        <v>3</v>
      </c>
      <c r="B368" s="76" t="n">
        <v>46178</v>
      </c>
      <c r="C368" s="1" t="n">
        <v>2</v>
      </c>
      <c r="D368" s="1" t="s">
        <v>3812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3816</v>
      </c>
      <c r="N368" s="1" t="n">
        <v>50</v>
      </c>
      <c r="O368" s="1" t="n">
        <v>100</v>
      </c>
      <c r="P368" s="1" t="s">
        <v>3814</v>
      </c>
    </row>
    <row r="369" customFormat="false" ht="15" hidden="false" customHeight="true" outlineLevel="0" collapsed="false">
      <c r="A369" s="1" t="n">
        <v>3</v>
      </c>
      <c r="B369" s="76" t="n">
        <v>46178</v>
      </c>
      <c r="C369" s="1" t="n">
        <v>2</v>
      </c>
      <c r="D369" s="1" t="s">
        <v>3812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3817</v>
      </c>
      <c r="N369" s="1" t="n">
        <v>20</v>
      </c>
      <c r="O369" s="1" t="n">
        <v>120</v>
      </c>
      <c r="P369" s="1" t="s">
        <v>3814</v>
      </c>
    </row>
    <row r="370" customFormat="false" ht="15" hidden="false" customHeight="true" outlineLevel="0" collapsed="false">
      <c r="A370" s="1" t="n">
        <v>3</v>
      </c>
      <c r="B370" s="76" t="n">
        <v>46178</v>
      </c>
      <c r="C370" s="1" t="n">
        <v>2</v>
      </c>
      <c r="D370" s="1" t="s">
        <v>3812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3817</v>
      </c>
      <c r="N370" s="1" t="n">
        <v>20</v>
      </c>
      <c r="O370" s="1" t="n">
        <v>120</v>
      </c>
      <c r="P370" s="1" t="s">
        <v>3814</v>
      </c>
    </row>
    <row r="371" customFormat="false" ht="15" hidden="false" customHeight="true" outlineLevel="0" collapsed="false">
      <c r="A371" s="1" t="n">
        <v>3</v>
      </c>
      <c r="B371" s="76" t="n">
        <v>46178</v>
      </c>
      <c r="C371" s="1" t="n">
        <v>2</v>
      </c>
      <c r="D371" s="1" t="s">
        <v>3812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3851</v>
      </c>
      <c r="N371" s="1" t="n">
        <v>9.7</v>
      </c>
      <c r="O371" s="1" t="n">
        <v>116</v>
      </c>
      <c r="P371" s="1" t="s">
        <v>3814</v>
      </c>
    </row>
    <row r="372" customFormat="false" ht="15" hidden="false" customHeight="true" outlineLevel="0" collapsed="false">
      <c r="A372" s="1" t="n">
        <v>3</v>
      </c>
      <c r="B372" s="76" t="n">
        <v>46178</v>
      </c>
      <c r="C372" s="1" t="n">
        <v>2</v>
      </c>
      <c r="D372" s="1" t="s">
        <v>3812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3852</v>
      </c>
      <c r="N372" s="1" t="n">
        <v>5</v>
      </c>
      <c r="O372" s="1" t="n">
        <v>35</v>
      </c>
      <c r="P372" s="1" t="s">
        <v>3814</v>
      </c>
    </row>
    <row r="373" customFormat="false" ht="15" hidden="false" customHeight="true" outlineLevel="0" collapsed="false">
      <c r="A373" s="1" t="n">
        <v>3</v>
      </c>
      <c r="B373" s="76" t="n">
        <v>46178</v>
      </c>
      <c r="C373" s="1" t="n">
        <v>2</v>
      </c>
      <c r="D373" s="1" t="s">
        <v>3812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3853</v>
      </c>
      <c r="N373" s="1" t="n">
        <v>24</v>
      </c>
      <c r="O373" s="1" t="n">
        <v>170</v>
      </c>
      <c r="P373" s="1" t="s">
        <v>3814</v>
      </c>
    </row>
    <row r="374" customFormat="false" ht="15" hidden="false" customHeight="true" outlineLevel="0" collapsed="false">
      <c r="A374" s="1" t="n">
        <v>3</v>
      </c>
      <c r="B374" s="76" t="n">
        <v>46178</v>
      </c>
      <c r="C374" s="1" t="n">
        <v>2</v>
      </c>
      <c r="D374" s="1" t="s">
        <v>3812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4004</v>
      </c>
      <c r="N374" s="1" t="n">
        <v>5</v>
      </c>
      <c r="O374" s="1" t="n">
        <v>60</v>
      </c>
      <c r="P374" s="1" t="s">
        <v>3814</v>
      </c>
    </row>
    <row r="375" customFormat="false" ht="15" hidden="false" customHeight="true" outlineLevel="0" collapsed="false">
      <c r="A375" s="1" t="n">
        <v>3</v>
      </c>
      <c r="B375" s="76" t="n">
        <v>46178</v>
      </c>
      <c r="C375" s="1" t="n">
        <v>2</v>
      </c>
      <c r="D375" s="1" t="s">
        <v>3812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3856</v>
      </c>
      <c r="N375" s="1" t="n">
        <v>12.5</v>
      </c>
      <c r="O375" s="1" t="n">
        <v>50</v>
      </c>
      <c r="P375" s="1" t="s">
        <v>3814</v>
      </c>
    </row>
    <row r="376" customFormat="false" ht="15" hidden="false" customHeight="true" outlineLevel="0" collapsed="false">
      <c r="A376" s="1" t="n">
        <v>3</v>
      </c>
      <c r="B376" s="76" t="n">
        <v>46178</v>
      </c>
      <c r="C376" s="1" t="n">
        <v>2</v>
      </c>
      <c r="D376" s="1" t="s">
        <v>3812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3857</v>
      </c>
      <c r="N376" s="1" t="n">
        <v>20</v>
      </c>
      <c r="O376" s="1" t="n">
        <v>55</v>
      </c>
      <c r="P376" s="1" t="s">
        <v>3814</v>
      </c>
    </row>
    <row r="377" customFormat="false" ht="15" hidden="false" customHeight="true" outlineLevel="0" collapsed="false">
      <c r="A377" s="1" t="n">
        <v>3</v>
      </c>
      <c r="B377" s="76" t="n">
        <v>46178</v>
      </c>
      <c r="C377" s="1" t="n">
        <v>2</v>
      </c>
      <c r="D377" s="1" t="s">
        <v>3812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4005</v>
      </c>
      <c r="N377" s="1" t="n">
        <v>15</v>
      </c>
      <c r="O377" s="1" t="n">
        <v>120</v>
      </c>
      <c r="P377" s="1" t="s">
        <v>3814</v>
      </c>
    </row>
    <row r="378" customFormat="false" ht="15" hidden="false" customHeight="true" outlineLevel="0" collapsed="false">
      <c r="A378" s="1" t="n">
        <v>3</v>
      </c>
      <c r="B378" s="76" t="n">
        <v>46178</v>
      </c>
      <c r="C378" s="1" t="n">
        <v>2</v>
      </c>
      <c r="D378" s="1" t="s">
        <v>3812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3858</v>
      </c>
      <c r="N378" s="1" t="n">
        <v>3</v>
      </c>
      <c r="O378" s="1" t="n">
        <v>66</v>
      </c>
      <c r="P378" s="1" t="s">
        <v>3814</v>
      </c>
    </row>
    <row r="379" customFormat="false" ht="15" hidden="false" customHeight="true" outlineLevel="0" collapsed="false">
      <c r="A379" s="1" t="n">
        <v>3</v>
      </c>
      <c r="B379" s="76" t="n">
        <v>46178</v>
      </c>
      <c r="C379" s="1" t="n">
        <v>2</v>
      </c>
      <c r="D379" s="1" t="s">
        <v>3812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3859</v>
      </c>
      <c r="N379" s="1" t="n">
        <v>5</v>
      </c>
      <c r="O379" s="1" t="n">
        <v>20</v>
      </c>
      <c r="P379" s="1" t="s">
        <v>3814</v>
      </c>
    </row>
    <row r="380" customFormat="false" ht="15" hidden="false" customHeight="true" outlineLevel="0" collapsed="false">
      <c r="A380" s="1" t="n">
        <v>3</v>
      </c>
      <c r="B380" s="76" t="n">
        <v>46178</v>
      </c>
      <c r="C380" s="1" t="n">
        <v>2</v>
      </c>
      <c r="D380" s="1" t="s">
        <v>3812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3860</v>
      </c>
      <c r="N380" s="1" t="n">
        <v>15</v>
      </c>
      <c r="O380" s="1" t="n">
        <v>270</v>
      </c>
      <c r="P380" s="1" t="s">
        <v>3814</v>
      </c>
    </row>
    <row r="381" customFormat="false" ht="15" hidden="false" customHeight="true" outlineLevel="0" collapsed="false">
      <c r="A381" s="1" t="n">
        <v>3</v>
      </c>
      <c r="B381" s="76" t="n">
        <v>46178</v>
      </c>
      <c r="C381" s="1" t="n">
        <v>2</v>
      </c>
      <c r="D381" s="1" t="s">
        <v>3812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3861</v>
      </c>
      <c r="N381" s="1" t="n">
        <v>10</v>
      </c>
      <c r="O381" s="1" t="n">
        <v>130</v>
      </c>
      <c r="P381" s="1" t="s">
        <v>3814</v>
      </c>
    </row>
    <row r="382" customFormat="false" ht="15" hidden="false" customHeight="true" outlineLevel="0" collapsed="false">
      <c r="A382" s="1" t="n">
        <v>3</v>
      </c>
      <c r="B382" s="76" t="n">
        <v>46178</v>
      </c>
      <c r="C382" s="1" t="n">
        <v>2</v>
      </c>
      <c r="D382" s="1" t="s">
        <v>3812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4006</v>
      </c>
      <c r="N382" s="1" t="n">
        <v>3</v>
      </c>
      <c r="O382" s="1" t="n">
        <v>39</v>
      </c>
      <c r="P382" s="1" t="s">
        <v>3814</v>
      </c>
    </row>
    <row r="383" customFormat="false" ht="15" hidden="false" customHeight="true" outlineLevel="0" collapsed="false">
      <c r="A383" s="1" t="n">
        <v>3</v>
      </c>
      <c r="B383" s="76" t="n">
        <v>46178</v>
      </c>
      <c r="C383" s="1" t="n">
        <v>2</v>
      </c>
      <c r="D383" s="1" t="s">
        <v>3812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4007</v>
      </c>
      <c r="N383" s="1" t="n">
        <v>10</v>
      </c>
      <c r="O383" s="1" t="n">
        <v>90</v>
      </c>
      <c r="P383" s="1" t="s">
        <v>3814</v>
      </c>
    </row>
    <row r="384" customFormat="false" ht="15" hidden="false" customHeight="true" outlineLevel="0" collapsed="false">
      <c r="A384" s="1" t="n">
        <v>3</v>
      </c>
      <c r="B384" s="76" t="n">
        <v>46178</v>
      </c>
      <c r="C384" s="1" t="n">
        <v>2</v>
      </c>
      <c r="D384" s="1" t="s">
        <v>3812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4008</v>
      </c>
      <c r="N384" s="1" t="n">
        <v>20</v>
      </c>
      <c r="O384" s="1" t="n">
        <v>240</v>
      </c>
      <c r="P384" s="1" t="s">
        <v>3814</v>
      </c>
    </row>
    <row r="385" customFormat="false" ht="15" hidden="false" customHeight="true" outlineLevel="0" collapsed="false">
      <c r="A385" s="1" t="n">
        <v>3</v>
      </c>
      <c r="B385" s="76" t="n">
        <v>46178</v>
      </c>
      <c r="C385" s="1" t="n">
        <v>2</v>
      </c>
      <c r="D385" s="1" t="s">
        <v>3812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3862</v>
      </c>
      <c r="N385" s="1" t="n">
        <v>10</v>
      </c>
      <c r="O385" s="1" t="n">
        <v>60</v>
      </c>
      <c r="P385" s="1" t="s">
        <v>3814</v>
      </c>
    </row>
    <row r="386" customFormat="false" ht="15" hidden="false" customHeight="true" outlineLevel="0" collapsed="false">
      <c r="A386" s="1" t="n">
        <v>3</v>
      </c>
      <c r="B386" s="76" t="n">
        <v>46178</v>
      </c>
      <c r="C386" s="1" t="n">
        <v>2</v>
      </c>
      <c r="D386" s="1" t="s">
        <v>3812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3865</v>
      </c>
      <c r="N386" s="1" t="n">
        <v>20</v>
      </c>
      <c r="O386" s="1" t="n">
        <v>120</v>
      </c>
      <c r="P386" s="1" t="s">
        <v>3814</v>
      </c>
    </row>
    <row r="387" customFormat="false" ht="15" hidden="false" customHeight="true" outlineLevel="0" collapsed="false">
      <c r="A387" s="1" t="n">
        <v>3</v>
      </c>
      <c r="B387" s="76" t="n">
        <v>46178</v>
      </c>
      <c r="C387" s="1" t="n">
        <v>2</v>
      </c>
      <c r="D387" s="1" t="s">
        <v>3812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4009</v>
      </c>
      <c r="N387" s="1" t="n">
        <v>6.8</v>
      </c>
      <c r="O387" s="1" t="n">
        <v>81</v>
      </c>
      <c r="P387" s="1" t="s">
        <v>3814</v>
      </c>
    </row>
    <row r="388" customFormat="false" ht="15" hidden="false" customHeight="true" outlineLevel="0" collapsed="false">
      <c r="A388" s="1" t="n">
        <v>3</v>
      </c>
      <c r="B388" s="76" t="n">
        <v>46178</v>
      </c>
      <c r="C388" s="1" t="n">
        <v>2</v>
      </c>
      <c r="D388" s="1" t="s">
        <v>3812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4010</v>
      </c>
      <c r="N388" s="1" t="n">
        <v>10</v>
      </c>
      <c r="O388" s="1" t="n">
        <v>50</v>
      </c>
      <c r="P388" s="1" t="s">
        <v>3814</v>
      </c>
    </row>
    <row r="389" customFormat="false" ht="15" hidden="false" customHeight="true" outlineLevel="0" collapsed="false">
      <c r="A389" s="1" t="n">
        <v>3</v>
      </c>
      <c r="B389" s="76" t="n">
        <v>46178</v>
      </c>
      <c r="C389" s="1" t="n">
        <v>6</v>
      </c>
      <c r="D389" s="1" t="s">
        <v>3819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3813</v>
      </c>
      <c r="N389" s="1" t="n">
        <v>10</v>
      </c>
      <c r="O389" s="1" t="n">
        <v>25</v>
      </c>
      <c r="P389" s="1" t="s">
        <v>3814</v>
      </c>
    </row>
    <row r="390" customFormat="false" ht="15" hidden="false" customHeight="true" outlineLevel="0" collapsed="false">
      <c r="A390" s="1" t="n">
        <v>3</v>
      </c>
      <c r="B390" s="76" t="n">
        <v>46178</v>
      </c>
      <c r="C390" s="1" t="n">
        <v>6</v>
      </c>
      <c r="D390" s="1" t="s">
        <v>3819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3815</v>
      </c>
      <c r="N390" s="1" t="n">
        <v>5</v>
      </c>
      <c r="O390" s="1" t="n">
        <v>35</v>
      </c>
      <c r="P390" s="1" t="s">
        <v>3814</v>
      </c>
    </row>
    <row r="391" customFormat="false" ht="15" hidden="false" customHeight="true" outlineLevel="0" collapsed="false">
      <c r="A391" s="1" t="n">
        <v>3</v>
      </c>
      <c r="B391" s="76" t="n">
        <v>46178</v>
      </c>
      <c r="C391" s="1" t="n">
        <v>6</v>
      </c>
      <c r="D391" s="1" t="s">
        <v>3819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3816</v>
      </c>
      <c r="N391" s="1" t="n">
        <v>40</v>
      </c>
      <c r="O391" s="1" t="n">
        <v>80</v>
      </c>
      <c r="P391" s="1" t="s">
        <v>3814</v>
      </c>
    </row>
    <row r="392" customFormat="false" ht="15" hidden="false" customHeight="true" outlineLevel="0" collapsed="false">
      <c r="A392" s="1" t="n">
        <v>3</v>
      </c>
      <c r="B392" s="76" t="n">
        <v>46178</v>
      </c>
      <c r="C392" s="1" t="n">
        <v>6</v>
      </c>
      <c r="D392" s="1" t="s">
        <v>3819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3818</v>
      </c>
      <c r="N392" s="1" t="n">
        <v>20</v>
      </c>
      <c r="O392" s="1" t="n">
        <v>260</v>
      </c>
      <c r="P392" s="1" t="s">
        <v>3814</v>
      </c>
    </row>
    <row r="393" customFormat="false" ht="15" hidden="false" customHeight="true" outlineLevel="0" collapsed="false">
      <c r="A393" s="1" t="n">
        <v>3</v>
      </c>
      <c r="B393" s="76" t="n">
        <v>46178</v>
      </c>
      <c r="C393" s="1" t="n">
        <v>6</v>
      </c>
      <c r="D393" s="1" t="s">
        <v>3819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3813</v>
      </c>
      <c r="N393" s="1" t="n">
        <v>12</v>
      </c>
      <c r="O393" s="1" t="n">
        <v>30</v>
      </c>
      <c r="P393" s="1" t="s">
        <v>3814</v>
      </c>
    </row>
    <row r="394" customFormat="false" ht="15" hidden="false" customHeight="true" outlineLevel="0" collapsed="false">
      <c r="A394" s="1" t="n">
        <v>3</v>
      </c>
      <c r="B394" s="76" t="n">
        <v>46178</v>
      </c>
      <c r="C394" s="1" t="n">
        <v>6</v>
      </c>
      <c r="D394" s="1" t="s">
        <v>3819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3815</v>
      </c>
      <c r="N394" s="1" t="n">
        <v>5</v>
      </c>
      <c r="O394" s="1" t="n">
        <v>35</v>
      </c>
      <c r="P394" s="1" t="s">
        <v>3814</v>
      </c>
    </row>
    <row r="395" customFormat="false" ht="15" hidden="false" customHeight="true" outlineLevel="0" collapsed="false">
      <c r="A395" s="1" t="n">
        <v>3</v>
      </c>
      <c r="B395" s="76" t="n">
        <v>46178</v>
      </c>
      <c r="C395" s="1" t="n">
        <v>6</v>
      </c>
      <c r="D395" s="1" t="s">
        <v>3819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3816</v>
      </c>
      <c r="N395" s="1" t="n">
        <v>50</v>
      </c>
      <c r="O395" s="1" t="n">
        <v>100</v>
      </c>
      <c r="P395" s="1" t="s">
        <v>3814</v>
      </c>
    </row>
    <row r="396" customFormat="false" ht="15" hidden="false" customHeight="true" outlineLevel="0" collapsed="false">
      <c r="A396" s="1" t="n">
        <v>3</v>
      </c>
      <c r="B396" s="76" t="n">
        <v>46178</v>
      </c>
      <c r="C396" s="1" t="n">
        <v>6</v>
      </c>
      <c r="D396" s="1" t="s">
        <v>3819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3817</v>
      </c>
      <c r="N396" s="1" t="n">
        <v>20</v>
      </c>
      <c r="O396" s="1" t="n">
        <v>120</v>
      </c>
      <c r="P396" s="1" t="s">
        <v>3814</v>
      </c>
    </row>
    <row r="397" customFormat="false" ht="15" hidden="false" customHeight="true" outlineLevel="0" collapsed="false">
      <c r="A397" s="1" t="n">
        <v>3</v>
      </c>
      <c r="B397" s="76" t="n">
        <v>46178</v>
      </c>
      <c r="C397" s="1" t="n">
        <v>6</v>
      </c>
      <c r="D397" s="1" t="s">
        <v>3819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3817</v>
      </c>
      <c r="N397" s="1" t="n">
        <v>20</v>
      </c>
      <c r="O397" s="1" t="n">
        <v>120</v>
      </c>
      <c r="P397" s="1" t="s">
        <v>3814</v>
      </c>
    </row>
    <row r="398" customFormat="false" ht="15" hidden="false" customHeight="true" outlineLevel="0" collapsed="false">
      <c r="A398" s="1" t="n">
        <v>3</v>
      </c>
      <c r="B398" s="76" t="n">
        <v>46178</v>
      </c>
      <c r="C398" s="1" t="n">
        <v>6</v>
      </c>
      <c r="D398" s="1" t="s">
        <v>3819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3851</v>
      </c>
      <c r="N398" s="1" t="n">
        <v>9.7</v>
      </c>
      <c r="O398" s="1" t="n">
        <v>116</v>
      </c>
      <c r="P398" s="1" t="s">
        <v>3814</v>
      </c>
    </row>
    <row r="399" customFormat="false" ht="15" hidden="false" customHeight="true" outlineLevel="0" collapsed="false">
      <c r="A399" s="1" t="n">
        <v>3</v>
      </c>
      <c r="B399" s="76" t="n">
        <v>46178</v>
      </c>
      <c r="C399" s="1" t="n">
        <v>6</v>
      </c>
      <c r="D399" s="1" t="s">
        <v>3819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3852</v>
      </c>
      <c r="N399" s="1" t="n">
        <v>5</v>
      </c>
      <c r="O399" s="1" t="n">
        <v>35</v>
      </c>
      <c r="P399" s="1" t="s">
        <v>3814</v>
      </c>
    </row>
    <row r="400" customFormat="false" ht="15" hidden="false" customHeight="true" outlineLevel="0" collapsed="false">
      <c r="A400" s="1" t="n">
        <v>3</v>
      </c>
      <c r="B400" s="76" t="n">
        <v>46178</v>
      </c>
      <c r="C400" s="1" t="n">
        <v>6</v>
      </c>
      <c r="D400" s="1" t="s">
        <v>3819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3853</v>
      </c>
      <c r="N400" s="1" t="n">
        <v>24</v>
      </c>
      <c r="O400" s="1" t="n">
        <v>170</v>
      </c>
      <c r="P400" s="1" t="s">
        <v>3814</v>
      </c>
    </row>
    <row r="401" customFormat="false" ht="15" hidden="false" customHeight="true" outlineLevel="0" collapsed="false">
      <c r="A401" s="1" t="n">
        <v>3</v>
      </c>
      <c r="B401" s="76" t="n">
        <v>46178</v>
      </c>
      <c r="C401" s="1" t="n">
        <v>6</v>
      </c>
      <c r="D401" s="1" t="s">
        <v>3819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4004</v>
      </c>
      <c r="N401" s="1" t="n">
        <v>5</v>
      </c>
      <c r="O401" s="1" t="n">
        <v>60</v>
      </c>
      <c r="P401" s="1" t="s">
        <v>3814</v>
      </c>
    </row>
    <row r="402" customFormat="false" ht="15" hidden="false" customHeight="true" outlineLevel="0" collapsed="false">
      <c r="A402" s="1" t="n">
        <v>3</v>
      </c>
      <c r="B402" s="76" t="n">
        <v>46178</v>
      </c>
      <c r="C402" s="1" t="n">
        <v>6</v>
      </c>
      <c r="D402" s="1" t="s">
        <v>3819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3856</v>
      </c>
      <c r="N402" s="1" t="n">
        <v>12.5</v>
      </c>
      <c r="O402" s="1" t="n">
        <v>50</v>
      </c>
      <c r="P402" s="1" t="s">
        <v>3814</v>
      </c>
    </row>
    <row r="403" customFormat="false" ht="15" hidden="false" customHeight="true" outlineLevel="0" collapsed="false">
      <c r="A403" s="1" t="n">
        <v>3</v>
      </c>
      <c r="B403" s="76" t="n">
        <v>46178</v>
      </c>
      <c r="C403" s="1" t="n">
        <v>6</v>
      </c>
      <c r="D403" s="1" t="s">
        <v>3819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3857</v>
      </c>
      <c r="N403" s="1" t="n">
        <v>20</v>
      </c>
      <c r="O403" s="1" t="n">
        <v>55</v>
      </c>
      <c r="P403" s="1" t="s">
        <v>3814</v>
      </c>
    </row>
    <row r="404" customFormat="false" ht="15" hidden="false" customHeight="true" outlineLevel="0" collapsed="false">
      <c r="A404" s="1" t="n">
        <v>3</v>
      </c>
      <c r="B404" s="76" t="n">
        <v>46178</v>
      </c>
      <c r="C404" s="1" t="n">
        <v>6</v>
      </c>
      <c r="D404" s="1" t="s">
        <v>3819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4005</v>
      </c>
      <c r="N404" s="1" t="n">
        <v>15</v>
      </c>
      <c r="O404" s="1" t="n">
        <v>120</v>
      </c>
      <c r="P404" s="1" t="s">
        <v>3814</v>
      </c>
    </row>
    <row r="405" customFormat="false" ht="15" hidden="false" customHeight="true" outlineLevel="0" collapsed="false">
      <c r="A405" s="1" t="n">
        <v>3</v>
      </c>
      <c r="B405" s="76" t="n">
        <v>46178</v>
      </c>
      <c r="C405" s="1" t="n">
        <v>6</v>
      </c>
      <c r="D405" s="1" t="s">
        <v>3819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3858</v>
      </c>
      <c r="N405" s="1" t="n">
        <v>3</v>
      </c>
      <c r="O405" s="1" t="n">
        <v>66</v>
      </c>
      <c r="P405" s="1" t="s">
        <v>3814</v>
      </c>
    </row>
    <row r="406" customFormat="false" ht="15" hidden="false" customHeight="true" outlineLevel="0" collapsed="false">
      <c r="A406" s="1" t="n">
        <v>3</v>
      </c>
      <c r="B406" s="76" t="n">
        <v>46178</v>
      </c>
      <c r="C406" s="1" t="n">
        <v>6</v>
      </c>
      <c r="D406" s="1" t="s">
        <v>3819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3859</v>
      </c>
      <c r="N406" s="1" t="n">
        <v>5</v>
      </c>
      <c r="O406" s="1" t="n">
        <v>20</v>
      </c>
      <c r="P406" s="1" t="s">
        <v>3814</v>
      </c>
    </row>
    <row r="407" customFormat="false" ht="15" hidden="false" customHeight="true" outlineLevel="0" collapsed="false">
      <c r="A407" s="1" t="n">
        <v>3</v>
      </c>
      <c r="B407" s="76" t="n">
        <v>46178</v>
      </c>
      <c r="C407" s="1" t="n">
        <v>6</v>
      </c>
      <c r="D407" s="1" t="s">
        <v>3819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3860</v>
      </c>
      <c r="N407" s="1" t="n">
        <v>15</v>
      </c>
      <c r="O407" s="1" t="n">
        <v>270</v>
      </c>
      <c r="P407" s="1" t="s">
        <v>3814</v>
      </c>
    </row>
    <row r="408" customFormat="false" ht="15" hidden="false" customHeight="true" outlineLevel="0" collapsed="false">
      <c r="A408" s="1" t="n">
        <v>3</v>
      </c>
      <c r="B408" s="76" t="n">
        <v>46178</v>
      </c>
      <c r="C408" s="1" t="n">
        <v>6</v>
      </c>
      <c r="D408" s="1" t="s">
        <v>3819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3861</v>
      </c>
      <c r="N408" s="1" t="n">
        <v>10</v>
      </c>
      <c r="O408" s="1" t="n">
        <v>130</v>
      </c>
      <c r="P408" s="1" t="s">
        <v>3814</v>
      </c>
    </row>
    <row r="409" customFormat="false" ht="15" hidden="false" customHeight="true" outlineLevel="0" collapsed="false">
      <c r="A409" s="1" t="n">
        <v>3</v>
      </c>
      <c r="B409" s="76" t="n">
        <v>46178</v>
      </c>
      <c r="C409" s="1" t="n">
        <v>6</v>
      </c>
      <c r="D409" s="1" t="s">
        <v>3819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4006</v>
      </c>
      <c r="N409" s="1" t="n">
        <v>3</v>
      </c>
      <c r="O409" s="1" t="n">
        <v>39</v>
      </c>
      <c r="P409" s="1" t="s">
        <v>3814</v>
      </c>
    </row>
    <row r="410" customFormat="false" ht="15" hidden="false" customHeight="true" outlineLevel="0" collapsed="false">
      <c r="A410" s="1" t="n">
        <v>3</v>
      </c>
      <c r="B410" s="76" t="n">
        <v>46178</v>
      </c>
      <c r="C410" s="1" t="n">
        <v>6</v>
      </c>
      <c r="D410" s="1" t="s">
        <v>3819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4007</v>
      </c>
      <c r="N410" s="1" t="n">
        <v>10</v>
      </c>
      <c r="O410" s="1" t="n">
        <v>90</v>
      </c>
      <c r="P410" s="1" t="s">
        <v>3814</v>
      </c>
    </row>
    <row r="411" customFormat="false" ht="15" hidden="false" customHeight="true" outlineLevel="0" collapsed="false">
      <c r="A411" s="1" t="n">
        <v>3</v>
      </c>
      <c r="B411" s="76" t="n">
        <v>46178</v>
      </c>
      <c r="C411" s="1" t="n">
        <v>6</v>
      </c>
      <c r="D411" s="1" t="s">
        <v>3819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4008</v>
      </c>
      <c r="N411" s="1" t="n">
        <v>20</v>
      </c>
      <c r="O411" s="1" t="n">
        <v>240</v>
      </c>
      <c r="P411" s="1" t="s">
        <v>3814</v>
      </c>
    </row>
    <row r="412" customFormat="false" ht="15" hidden="false" customHeight="true" outlineLevel="0" collapsed="false">
      <c r="A412" s="1" t="n">
        <v>3</v>
      </c>
      <c r="B412" s="76" t="n">
        <v>46178</v>
      </c>
      <c r="C412" s="1" t="n">
        <v>6</v>
      </c>
      <c r="D412" s="1" t="s">
        <v>3819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3862</v>
      </c>
      <c r="N412" s="1" t="n">
        <v>10</v>
      </c>
      <c r="O412" s="1" t="n">
        <v>60</v>
      </c>
      <c r="P412" s="1" t="s">
        <v>3814</v>
      </c>
    </row>
    <row r="413" customFormat="false" ht="15" hidden="false" customHeight="true" outlineLevel="0" collapsed="false">
      <c r="A413" s="1" t="n">
        <v>3</v>
      </c>
      <c r="B413" s="76" t="n">
        <v>46178</v>
      </c>
      <c r="C413" s="1" t="n">
        <v>6</v>
      </c>
      <c r="D413" s="1" t="s">
        <v>3819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3865</v>
      </c>
      <c r="N413" s="1" t="n">
        <v>20</v>
      </c>
      <c r="O413" s="1" t="n">
        <v>120</v>
      </c>
      <c r="P413" s="1" t="s">
        <v>3814</v>
      </c>
    </row>
    <row r="414" customFormat="false" ht="15" hidden="false" customHeight="true" outlineLevel="0" collapsed="false">
      <c r="A414" s="1" t="n">
        <v>3</v>
      </c>
      <c r="B414" s="76" t="n">
        <v>46178</v>
      </c>
      <c r="C414" s="1" t="n">
        <v>6</v>
      </c>
      <c r="D414" s="1" t="s">
        <v>3819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4009</v>
      </c>
      <c r="N414" s="1" t="n">
        <v>6.8</v>
      </c>
      <c r="O414" s="1" t="n">
        <v>81</v>
      </c>
      <c r="P414" s="1" t="s">
        <v>3814</v>
      </c>
    </row>
    <row r="415" customFormat="false" ht="15" hidden="false" customHeight="true" outlineLevel="0" collapsed="false">
      <c r="A415" s="1" t="n">
        <v>3</v>
      </c>
      <c r="B415" s="76" t="n">
        <v>46178</v>
      </c>
      <c r="C415" s="1" t="n">
        <v>6</v>
      </c>
      <c r="D415" s="1" t="s">
        <v>3819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4010</v>
      </c>
      <c r="N415" s="1" t="n">
        <v>10</v>
      </c>
      <c r="O415" s="1" t="n">
        <v>50</v>
      </c>
      <c r="P415" s="1" t="s">
        <v>3814</v>
      </c>
    </row>
    <row r="416" customFormat="false" ht="15" hidden="false" customHeight="true" outlineLevel="0" collapsed="false">
      <c r="A416" s="1" t="n">
        <v>3</v>
      </c>
      <c r="B416" s="76" t="n">
        <v>46178</v>
      </c>
      <c r="C416" s="1" t="n">
        <v>11</v>
      </c>
      <c r="D416" s="1" t="s">
        <v>3820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4011</v>
      </c>
      <c r="N416" s="1" t="n">
        <v>260</v>
      </c>
      <c r="O416" s="1" t="n">
        <v>2267.72</v>
      </c>
      <c r="P416" s="1" t="s">
        <v>3814</v>
      </c>
    </row>
    <row r="417" customFormat="false" ht="15" hidden="false" customHeight="true" outlineLevel="0" collapsed="false">
      <c r="A417" s="1" t="n">
        <v>3</v>
      </c>
      <c r="B417" s="76" t="n">
        <v>46178</v>
      </c>
      <c r="C417" s="1" t="n">
        <v>11</v>
      </c>
      <c r="D417" s="1" t="s">
        <v>3820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4012</v>
      </c>
      <c r="N417" s="1" t="n">
        <v>12</v>
      </c>
      <c r="O417" s="1" t="n">
        <v>65.88</v>
      </c>
      <c r="P417" s="1" t="s">
        <v>3814</v>
      </c>
    </row>
    <row r="418" customFormat="false" ht="15" hidden="false" customHeight="true" outlineLevel="0" collapsed="false">
      <c r="A418" s="1" t="n">
        <v>3</v>
      </c>
      <c r="B418" s="76" t="n">
        <v>46178</v>
      </c>
      <c r="C418" s="1" t="n">
        <v>11</v>
      </c>
      <c r="D418" s="1" t="s">
        <v>3820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4013</v>
      </c>
      <c r="N418" s="1" t="n">
        <v>27</v>
      </c>
      <c r="O418" s="1" t="n">
        <v>65.07</v>
      </c>
      <c r="P418" s="1" t="s">
        <v>3814</v>
      </c>
    </row>
    <row r="419" customFormat="false" ht="15" hidden="false" customHeight="true" outlineLevel="0" collapsed="false">
      <c r="A419" s="1" t="n">
        <v>3</v>
      </c>
      <c r="B419" s="76" t="n">
        <v>46178</v>
      </c>
      <c r="C419" s="1" t="n">
        <v>11</v>
      </c>
      <c r="D419" s="1" t="s">
        <v>3820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4014</v>
      </c>
      <c r="N419" s="1" t="n">
        <v>27</v>
      </c>
      <c r="O419" s="1" t="n">
        <v>65.07</v>
      </c>
      <c r="P419" s="1" t="s">
        <v>3814</v>
      </c>
    </row>
    <row r="420" customFormat="false" ht="15" hidden="false" customHeight="true" outlineLevel="0" collapsed="false">
      <c r="A420" s="1" t="n">
        <v>3</v>
      </c>
      <c r="B420" s="76" t="n">
        <v>46178</v>
      </c>
      <c r="C420" s="1" t="n">
        <v>11</v>
      </c>
      <c r="D420" s="1" t="s">
        <v>3820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3891</v>
      </c>
      <c r="N420" s="1" t="n">
        <v>67.6</v>
      </c>
      <c r="O420" s="1" t="n">
        <v>2129.4</v>
      </c>
      <c r="P420" s="1" t="s">
        <v>3814</v>
      </c>
    </row>
    <row r="421" customFormat="false" ht="15" hidden="false" customHeight="true" outlineLevel="0" collapsed="false">
      <c r="A421" s="1" t="n">
        <v>3</v>
      </c>
      <c r="B421" s="76" t="n">
        <v>46178</v>
      </c>
      <c r="C421" s="1" t="n">
        <v>11</v>
      </c>
      <c r="D421" s="1" t="s">
        <v>3820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3893</v>
      </c>
      <c r="N421" s="1" t="n">
        <v>48.4</v>
      </c>
      <c r="O421" s="1" t="n">
        <v>1040.6</v>
      </c>
      <c r="P421" s="1" t="s">
        <v>3814</v>
      </c>
    </row>
    <row r="422" customFormat="false" ht="15" hidden="false" customHeight="true" outlineLevel="0" collapsed="false">
      <c r="A422" s="1" t="n">
        <v>3</v>
      </c>
      <c r="B422" s="76" t="n">
        <v>46178</v>
      </c>
      <c r="C422" s="1" t="n">
        <v>11</v>
      </c>
      <c r="D422" s="1" t="s">
        <v>3820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3894</v>
      </c>
      <c r="N422" s="1" t="n">
        <v>42.8</v>
      </c>
      <c r="O422" s="1" t="n">
        <v>1348.2</v>
      </c>
      <c r="P422" s="1" t="s">
        <v>3814</v>
      </c>
    </row>
    <row r="423" customFormat="false" ht="15" hidden="false" customHeight="true" outlineLevel="0" collapsed="false">
      <c r="A423" s="1" t="n">
        <v>3</v>
      </c>
      <c r="B423" s="76" t="n">
        <v>46178</v>
      </c>
      <c r="C423" s="1" t="n">
        <v>11</v>
      </c>
      <c r="D423" s="1" t="s">
        <v>3820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3894</v>
      </c>
      <c r="N423" s="1" t="n">
        <v>91.2</v>
      </c>
      <c r="O423" s="1" t="n">
        <v>2872.8</v>
      </c>
      <c r="P423" s="1" t="s">
        <v>3814</v>
      </c>
    </row>
    <row r="424" customFormat="false" ht="15" hidden="false" customHeight="true" outlineLevel="0" collapsed="false">
      <c r="A424" s="1" t="n">
        <v>3</v>
      </c>
      <c r="B424" s="76" t="n">
        <v>46178</v>
      </c>
      <c r="C424" s="1" t="n">
        <v>11</v>
      </c>
      <c r="D424" s="1" t="s">
        <v>3820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4015</v>
      </c>
      <c r="N424" s="1" t="n">
        <v>3</v>
      </c>
      <c r="O424" s="1" t="n">
        <v>11.34</v>
      </c>
      <c r="P424" s="1" t="s">
        <v>3814</v>
      </c>
    </row>
    <row r="425" customFormat="false" ht="15" hidden="false" customHeight="true" outlineLevel="0" collapsed="false">
      <c r="A425" s="1" t="n">
        <v>3</v>
      </c>
      <c r="B425" s="76" t="n">
        <v>46178</v>
      </c>
      <c r="C425" s="1" t="n">
        <v>11</v>
      </c>
      <c r="D425" s="1" t="s">
        <v>3820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4016</v>
      </c>
      <c r="N425" s="1" t="n">
        <v>5</v>
      </c>
      <c r="O425" s="1" t="n">
        <v>22.7</v>
      </c>
      <c r="P425" s="1" t="s">
        <v>3814</v>
      </c>
    </row>
    <row r="426" customFormat="false" ht="15" hidden="false" customHeight="true" outlineLevel="0" collapsed="false">
      <c r="A426" s="1" t="n">
        <v>3</v>
      </c>
      <c r="B426" s="76" t="n">
        <v>46178</v>
      </c>
      <c r="C426" s="1" t="n">
        <v>11</v>
      </c>
      <c r="D426" s="1" t="s">
        <v>3820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4017</v>
      </c>
      <c r="N426" s="1" t="n">
        <v>3</v>
      </c>
      <c r="O426" s="1" t="n">
        <v>27.75</v>
      </c>
      <c r="P426" s="1" t="s">
        <v>3814</v>
      </c>
    </row>
    <row r="427" customFormat="false" ht="15" hidden="false" customHeight="true" outlineLevel="0" collapsed="false">
      <c r="A427" s="1" t="n">
        <v>3</v>
      </c>
      <c r="B427" s="76" t="n">
        <v>46178</v>
      </c>
      <c r="C427" s="1" t="n">
        <v>11</v>
      </c>
      <c r="D427" s="1" t="s">
        <v>3820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4018</v>
      </c>
      <c r="N427" s="1" t="n">
        <v>2</v>
      </c>
      <c r="O427" s="1" t="n">
        <v>24.58</v>
      </c>
      <c r="P427" s="1" t="s">
        <v>3814</v>
      </c>
    </row>
    <row r="428" customFormat="false" ht="15" hidden="false" customHeight="true" outlineLevel="0" collapsed="false">
      <c r="A428" s="1" t="n">
        <v>3</v>
      </c>
      <c r="B428" s="76" t="n">
        <v>46178</v>
      </c>
      <c r="C428" s="1" t="n">
        <v>11</v>
      </c>
      <c r="D428" s="1" t="s">
        <v>3820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4019</v>
      </c>
      <c r="N428" s="1" t="n">
        <v>2</v>
      </c>
      <c r="O428" s="1" t="n">
        <v>24.58</v>
      </c>
      <c r="P428" s="1" t="s">
        <v>3814</v>
      </c>
    </row>
    <row r="429" customFormat="false" ht="15" hidden="false" customHeight="true" outlineLevel="0" collapsed="false">
      <c r="A429" s="1" t="n">
        <v>3</v>
      </c>
      <c r="B429" s="76" t="n">
        <v>46178</v>
      </c>
      <c r="C429" s="1" t="n">
        <v>11</v>
      </c>
      <c r="D429" s="1" t="s">
        <v>3820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4020</v>
      </c>
      <c r="N429" s="1" t="n">
        <v>6</v>
      </c>
      <c r="O429" s="1" t="n">
        <v>53.1</v>
      </c>
      <c r="P429" s="1" t="s">
        <v>3814</v>
      </c>
    </row>
    <row r="430" customFormat="false" ht="15" hidden="false" customHeight="true" outlineLevel="0" collapsed="false">
      <c r="A430" s="1" t="n">
        <v>3</v>
      </c>
      <c r="B430" s="76" t="n">
        <v>46178</v>
      </c>
      <c r="C430" s="1" t="n">
        <v>11</v>
      </c>
      <c r="D430" s="1" t="s">
        <v>3820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4021</v>
      </c>
      <c r="N430" s="1" t="n">
        <v>1</v>
      </c>
      <c r="O430" s="1" t="n">
        <v>13.98</v>
      </c>
      <c r="P430" s="1" t="s">
        <v>3814</v>
      </c>
    </row>
    <row r="431" customFormat="false" ht="15" hidden="false" customHeight="true" outlineLevel="0" collapsed="false">
      <c r="A431" s="1" t="n">
        <v>3</v>
      </c>
      <c r="B431" s="76" t="n">
        <v>46178</v>
      </c>
      <c r="C431" s="1" t="n">
        <v>11</v>
      </c>
      <c r="D431" s="1" t="s">
        <v>3820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4022</v>
      </c>
      <c r="N431" s="1" t="n">
        <v>6</v>
      </c>
      <c r="O431" s="1" t="n">
        <v>49.14</v>
      </c>
      <c r="P431" s="1" t="s">
        <v>3814</v>
      </c>
    </row>
    <row r="432" customFormat="false" ht="15" hidden="false" customHeight="true" outlineLevel="0" collapsed="false">
      <c r="A432" s="1" t="n">
        <v>3</v>
      </c>
      <c r="B432" s="76" t="n">
        <v>46178</v>
      </c>
      <c r="C432" s="1" t="n">
        <v>11</v>
      </c>
      <c r="D432" s="1" t="s">
        <v>3820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4023</v>
      </c>
      <c r="N432" s="1" t="n">
        <v>6</v>
      </c>
      <c r="O432" s="1" t="n">
        <v>59.88</v>
      </c>
      <c r="P432" s="1" t="s">
        <v>3814</v>
      </c>
    </row>
    <row r="433" customFormat="false" ht="15" hidden="false" customHeight="true" outlineLevel="0" collapsed="false">
      <c r="A433" s="1" t="n">
        <v>3</v>
      </c>
      <c r="B433" s="76" t="n">
        <v>46178</v>
      </c>
      <c r="C433" s="1" t="n">
        <v>11</v>
      </c>
      <c r="D433" s="1" t="s">
        <v>3820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4024</v>
      </c>
      <c r="N433" s="1" t="n">
        <v>135</v>
      </c>
      <c r="O433" s="1" t="n">
        <v>371.25</v>
      </c>
      <c r="P433" s="1" t="s">
        <v>3814</v>
      </c>
    </row>
    <row r="434" customFormat="false" ht="15" hidden="false" customHeight="true" outlineLevel="0" collapsed="false">
      <c r="A434" s="1" t="n">
        <v>3</v>
      </c>
      <c r="B434" s="76" t="n">
        <v>46178</v>
      </c>
      <c r="C434" s="1" t="n">
        <v>11</v>
      </c>
      <c r="D434" s="1" t="s">
        <v>3820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4025</v>
      </c>
      <c r="N434" s="1" t="n">
        <v>20</v>
      </c>
      <c r="O434" s="1" t="n">
        <v>44</v>
      </c>
      <c r="P434" s="1" t="s">
        <v>3814</v>
      </c>
    </row>
    <row r="435" customFormat="false" ht="15" hidden="false" customHeight="true" outlineLevel="0" collapsed="false">
      <c r="A435" s="1" t="n">
        <v>3</v>
      </c>
      <c r="B435" s="76" t="n">
        <v>46178</v>
      </c>
      <c r="C435" s="1" t="n">
        <v>11</v>
      </c>
      <c r="D435" s="1" t="s">
        <v>3820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4026</v>
      </c>
      <c r="N435" s="1" t="n">
        <v>28</v>
      </c>
      <c r="O435" s="1" t="n">
        <v>139.44</v>
      </c>
      <c r="P435" s="1" t="s">
        <v>3814</v>
      </c>
    </row>
    <row r="436" customFormat="false" ht="15" hidden="false" customHeight="true" outlineLevel="0" collapsed="false">
      <c r="A436" s="1" t="n">
        <v>3</v>
      </c>
      <c r="B436" s="76" t="n">
        <v>46178</v>
      </c>
      <c r="C436" s="1" t="n">
        <v>11</v>
      </c>
      <c r="D436" s="1" t="s">
        <v>3820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4027</v>
      </c>
      <c r="N436" s="1" t="n">
        <v>28</v>
      </c>
      <c r="O436" s="1" t="n">
        <v>139.44</v>
      </c>
      <c r="P436" s="1" t="s">
        <v>3814</v>
      </c>
    </row>
    <row r="437" customFormat="false" ht="15" hidden="false" customHeight="true" outlineLevel="0" collapsed="false">
      <c r="A437" s="1" t="n">
        <v>3</v>
      </c>
      <c r="B437" s="76" t="n">
        <v>46178</v>
      </c>
      <c r="C437" s="1" t="n">
        <v>11</v>
      </c>
      <c r="D437" s="1" t="s">
        <v>3820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4028</v>
      </c>
      <c r="N437" s="1" t="n">
        <v>30</v>
      </c>
      <c r="O437" s="1" t="n">
        <v>66</v>
      </c>
      <c r="P437" s="1" t="s">
        <v>3814</v>
      </c>
    </row>
    <row r="438" customFormat="false" ht="15" hidden="false" customHeight="true" outlineLevel="0" collapsed="false">
      <c r="A438" s="1" t="n">
        <v>3</v>
      </c>
      <c r="B438" s="76" t="n">
        <v>46178</v>
      </c>
      <c r="C438" s="1" t="n">
        <v>11</v>
      </c>
      <c r="D438" s="1" t="s">
        <v>3820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4029</v>
      </c>
      <c r="N438" s="1" t="n">
        <v>20</v>
      </c>
      <c r="O438" s="1" t="n">
        <v>64.6</v>
      </c>
      <c r="P438" s="1" t="s">
        <v>3814</v>
      </c>
    </row>
    <row r="439" customFormat="false" ht="15" hidden="false" customHeight="true" outlineLevel="0" collapsed="false">
      <c r="A439" s="1" t="n">
        <v>3</v>
      </c>
      <c r="B439" s="76" t="n">
        <v>46178</v>
      </c>
      <c r="C439" s="1" t="n">
        <v>11</v>
      </c>
      <c r="D439" s="1" t="s">
        <v>3820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4030</v>
      </c>
      <c r="N439" s="1" t="n">
        <v>8</v>
      </c>
      <c r="O439" s="1" t="n">
        <v>103.68</v>
      </c>
      <c r="P439" s="1" t="s">
        <v>3814</v>
      </c>
    </row>
    <row r="440" customFormat="false" ht="15" hidden="false" customHeight="true" outlineLevel="0" collapsed="false">
      <c r="A440" s="1" t="n">
        <v>3</v>
      </c>
      <c r="B440" s="76" t="n">
        <v>46178</v>
      </c>
      <c r="C440" s="1" t="n">
        <v>11</v>
      </c>
      <c r="D440" s="1" t="s">
        <v>3820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4031</v>
      </c>
      <c r="N440" s="1" t="n">
        <v>8</v>
      </c>
      <c r="O440" s="1" t="n">
        <v>20.56</v>
      </c>
      <c r="P440" s="1" t="s">
        <v>3814</v>
      </c>
    </row>
    <row r="441" customFormat="false" ht="15" hidden="false" customHeight="true" outlineLevel="0" collapsed="false">
      <c r="A441" s="1" t="n">
        <v>3</v>
      </c>
      <c r="B441" s="76" t="n">
        <v>46178</v>
      </c>
      <c r="C441" s="1" t="n">
        <v>11</v>
      </c>
      <c r="D441" s="1" t="s">
        <v>3820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4032</v>
      </c>
      <c r="N441" s="1" t="n">
        <v>12</v>
      </c>
      <c r="O441" s="1" t="n">
        <v>146.4</v>
      </c>
      <c r="P441" s="1" t="s">
        <v>3814</v>
      </c>
    </row>
    <row r="442" customFormat="false" ht="15" hidden="false" customHeight="true" outlineLevel="0" collapsed="false">
      <c r="A442" s="1" t="n">
        <v>3</v>
      </c>
      <c r="B442" s="76" t="n">
        <v>46178</v>
      </c>
      <c r="C442" s="1" t="n">
        <v>11</v>
      </c>
      <c r="D442" s="1" t="s">
        <v>3820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4033</v>
      </c>
      <c r="N442" s="1" t="n">
        <v>5</v>
      </c>
      <c r="O442" s="1" t="n">
        <v>38.1</v>
      </c>
      <c r="P442" s="1" t="s">
        <v>3814</v>
      </c>
    </row>
    <row r="443" customFormat="false" ht="15" hidden="false" customHeight="true" outlineLevel="0" collapsed="false">
      <c r="A443" s="1" t="n">
        <v>3</v>
      </c>
      <c r="B443" s="76" t="n">
        <v>46178</v>
      </c>
      <c r="C443" s="1" t="n">
        <v>11</v>
      </c>
      <c r="D443" s="1" t="s">
        <v>3820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4034</v>
      </c>
      <c r="N443" s="1" t="n">
        <v>10</v>
      </c>
      <c r="O443" s="1" t="n">
        <v>62.1</v>
      </c>
      <c r="P443" s="1" t="s">
        <v>3814</v>
      </c>
    </row>
    <row r="444" customFormat="false" ht="15" hidden="false" customHeight="true" outlineLevel="0" collapsed="false">
      <c r="A444" s="1" t="n">
        <v>3</v>
      </c>
      <c r="B444" s="76" t="n">
        <v>46178</v>
      </c>
      <c r="C444" s="1" t="n">
        <v>11</v>
      </c>
      <c r="D444" s="1" t="s">
        <v>3820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4035</v>
      </c>
      <c r="N444" s="1" t="n">
        <v>16</v>
      </c>
      <c r="O444" s="1" t="n">
        <v>99.36</v>
      </c>
      <c r="P444" s="1" t="s">
        <v>3814</v>
      </c>
    </row>
    <row r="445" customFormat="false" ht="15" hidden="false" customHeight="true" outlineLevel="0" collapsed="false">
      <c r="A445" s="1" t="n">
        <v>3</v>
      </c>
      <c r="B445" s="76" t="n">
        <v>46178</v>
      </c>
      <c r="C445" s="1" t="n">
        <v>11</v>
      </c>
      <c r="D445" s="1" t="s">
        <v>3820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4036</v>
      </c>
      <c r="N445" s="1" t="n">
        <v>32</v>
      </c>
      <c r="O445" s="1" t="n">
        <v>117.12</v>
      </c>
      <c r="P445" s="1" t="s">
        <v>3814</v>
      </c>
    </row>
    <row r="446" customFormat="false" ht="15" hidden="false" customHeight="true" outlineLevel="0" collapsed="false">
      <c r="A446" s="1" t="n">
        <v>3</v>
      </c>
      <c r="B446" s="76" t="n">
        <v>46178</v>
      </c>
      <c r="C446" s="1" t="n">
        <v>11</v>
      </c>
      <c r="D446" s="1" t="s">
        <v>3820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4037</v>
      </c>
      <c r="N446" s="1" t="n">
        <v>10</v>
      </c>
      <c r="O446" s="1" t="n">
        <v>17.5</v>
      </c>
      <c r="P446" s="1" t="s">
        <v>3814</v>
      </c>
    </row>
    <row r="447" customFormat="false" ht="15" hidden="false" customHeight="true" outlineLevel="0" collapsed="false">
      <c r="A447" s="1" t="n">
        <v>3</v>
      </c>
      <c r="B447" s="76" t="n">
        <v>46178</v>
      </c>
      <c r="C447" s="1" t="n">
        <v>11</v>
      </c>
      <c r="D447" s="1" t="s">
        <v>3820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4038</v>
      </c>
      <c r="N447" s="1" t="n">
        <v>6</v>
      </c>
      <c r="O447" s="1" t="n">
        <v>23.64</v>
      </c>
      <c r="P447" s="1" t="s">
        <v>3814</v>
      </c>
    </row>
    <row r="448" customFormat="false" ht="15" hidden="false" customHeight="true" outlineLevel="0" collapsed="false">
      <c r="A448" s="1" t="n">
        <v>3</v>
      </c>
      <c r="B448" s="76" t="n">
        <v>46178</v>
      </c>
      <c r="C448" s="1" t="n">
        <v>11</v>
      </c>
      <c r="D448" s="1" t="s">
        <v>3820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4039</v>
      </c>
      <c r="N448" s="1" t="n">
        <v>6</v>
      </c>
      <c r="O448" s="1" t="n">
        <v>76.8</v>
      </c>
      <c r="P448" s="1" t="s">
        <v>3814</v>
      </c>
    </row>
    <row r="449" customFormat="false" ht="15" hidden="false" customHeight="true" outlineLevel="0" collapsed="false">
      <c r="A449" s="1" t="n">
        <v>3</v>
      </c>
      <c r="B449" s="76" t="n">
        <v>46178</v>
      </c>
      <c r="C449" s="1" t="n">
        <v>11</v>
      </c>
      <c r="D449" s="1" t="s">
        <v>3820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4040</v>
      </c>
      <c r="N449" s="1" t="n">
        <v>36</v>
      </c>
      <c r="O449" s="1" t="n">
        <v>141.84</v>
      </c>
      <c r="P449" s="1" t="s">
        <v>3814</v>
      </c>
    </row>
    <row r="450" customFormat="false" ht="15" hidden="false" customHeight="true" outlineLevel="0" collapsed="false">
      <c r="A450" s="1" t="n">
        <v>3</v>
      </c>
      <c r="B450" s="76" t="n">
        <v>46178</v>
      </c>
      <c r="C450" s="1" t="n">
        <v>11</v>
      </c>
      <c r="D450" s="1" t="s">
        <v>3820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4041</v>
      </c>
      <c r="N450" s="1" t="n">
        <v>28</v>
      </c>
      <c r="O450" s="1" t="n">
        <v>82.04</v>
      </c>
      <c r="P450" s="1" t="s">
        <v>3814</v>
      </c>
    </row>
    <row r="451" customFormat="false" ht="15" hidden="false" customHeight="true" outlineLevel="0" collapsed="false">
      <c r="A451" s="1" t="n">
        <v>3</v>
      </c>
      <c r="B451" s="76" t="n">
        <v>46178</v>
      </c>
      <c r="C451" s="1" t="n">
        <v>11</v>
      </c>
      <c r="D451" s="1" t="s">
        <v>3820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4030</v>
      </c>
      <c r="N451" s="1" t="n">
        <v>10</v>
      </c>
      <c r="O451" s="1" t="n">
        <v>83.8</v>
      </c>
      <c r="P451" s="1" t="s">
        <v>3814</v>
      </c>
    </row>
    <row r="452" customFormat="false" ht="15" hidden="false" customHeight="true" outlineLevel="0" collapsed="false">
      <c r="A452" s="1" t="n">
        <v>3</v>
      </c>
      <c r="B452" s="76" t="n">
        <v>46178</v>
      </c>
      <c r="C452" s="1" t="n">
        <v>11</v>
      </c>
      <c r="D452" s="1" t="s">
        <v>3820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4042</v>
      </c>
      <c r="N452" s="1" t="n">
        <v>16</v>
      </c>
      <c r="O452" s="1" t="n">
        <v>99.36</v>
      </c>
      <c r="P452" s="1" t="s">
        <v>3814</v>
      </c>
    </row>
    <row r="453" customFormat="false" ht="15" hidden="false" customHeight="true" outlineLevel="0" collapsed="false">
      <c r="A453" s="1" t="n">
        <v>3</v>
      </c>
      <c r="B453" s="76" t="n">
        <v>46178</v>
      </c>
      <c r="C453" s="1" t="n">
        <v>11</v>
      </c>
      <c r="D453" s="1" t="s">
        <v>3820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4043</v>
      </c>
      <c r="N453" s="1" t="n">
        <v>20</v>
      </c>
      <c r="O453" s="1" t="n">
        <v>64.6</v>
      </c>
      <c r="P453" s="1" t="s">
        <v>3814</v>
      </c>
    </row>
    <row r="454" customFormat="false" ht="15" hidden="false" customHeight="true" outlineLevel="0" collapsed="false">
      <c r="A454" s="1" t="n">
        <v>3</v>
      </c>
      <c r="B454" s="76" t="n">
        <v>46178</v>
      </c>
      <c r="C454" s="1" t="n">
        <v>11</v>
      </c>
      <c r="D454" s="1" t="s">
        <v>3820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4044</v>
      </c>
      <c r="N454" s="1" t="n">
        <v>20</v>
      </c>
      <c r="O454" s="1" t="n">
        <v>64.6</v>
      </c>
      <c r="P454" s="1" t="s">
        <v>3814</v>
      </c>
    </row>
    <row r="455" customFormat="false" ht="15" hidden="false" customHeight="true" outlineLevel="0" collapsed="false">
      <c r="A455" s="1" t="n">
        <v>3</v>
      </c>
      <c r="B455" s="76" t="n">
        <v>46178</v>
      </c>
      <c r="C455" s="1" t="n">
        <v>11</v>
      </c>
      <c r="D455" s="1" t="s">
        <v>3820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4045</v>
      </c>
      <c r="N455" s="1" t="n">
        <v>10</v>
      </c>
      <c r="O455" s="1" t="n">
        <v>70.1</v>
      </c>
      <c r="P455" s="1" t="s">
        <v>3814</v>
      </c>
    </row>
    <row r="456" customFormat="false" ht="15" hidden="false" customHeight="true" outlineLevel="0" collapsed="false">
      <c r="A456" s="1" t="n">
        <v>3</v>
      </c>
      <c r="B456" s="76" t="n">
        <v>46178</v>
      </c>
      <c r="C456" s="1" t="n">
        <v>22</v>
      </c>
      <c r="D456" s="1" t="s">
        <v>3967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3982</v>
      </c>
      <c r="N456" s="1" t="n">
        <v>4.668</v>
      </c>
      <c r="O456" s="1" t="n">
        <v>107.55</v>
      </c>
      <c r="P456" s="1" t="s">
        <v>3814</v>
      </c>
    </row>
    <row r="457" customFormat="false" ht="15" hidden="false" customHeight="true" outlineLevel="0" collapsed="false">
      <c r="A457" s="1" t="n">
        <v>3</v>
      </c>
      <c r="B457" s="76" t="n">
        <v>46178</v>
      </c>
      <c r="C457" s="1" t="n">
        <v>22</v>
      </c>
      <c r="D457" s="1" t="s">
        <v>3967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3968</v>
      </c>
      <c r="N457" s="1" t="n">
        <v>7.384</v>
      </c>
      <c r="O457" s="1" t="n">
        <v>222.95</v>
      </c>
      <c r="P457" s="1" t="s">
        <v>3814</v>
      </c>
    </row>
    <row r="458" customFormat="false" ht="15" hidden="false" customHeight="true" outlineLevel="0" collapsed="false">
      <c r="A458" s="1" t="n">
        <v>3</v>
      </c>
      <c r="B458" s="76" t="n">
        <v>46178</v>
      </c>
      <c r="C458" s="1" t="n">
        <v>22</v>
      </c>
      <c r="D458" s="1" t="s">
        <v>3967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3970</v>
      </c>
      <c r="N458" s="1" t="n">
        <v>5.974</v>
      </c>
      <c r="O458" s="1" t="n">
        <v>223.11</v>
      </c>
      <c r="P458" s="1" t="s">
        <v>3814</v>
      </c>
    </row>
    <row r="459" customFormat="false" ht="15" hidden="false" customHeight="true" outlineLevel="0" collapsed="false">
      <c r="A459" s="1" t="n">
        <v>3</v>
      </c>
      <c r="B459" s="76" t="n">
        <v>46178</v>
      </c>
      <c r="C459" s="1" t="n">
        <v>22</v>
      </c>
      <c r="D459" s="1" t="s">
        <v>3967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3971</v>
      </c>
      <c r="N459" s="1" t="n">
        <v>11.208</v>
      </c>
      <c r="O459" s="1" t="n">
        <v>418.58</v>
      </c>
      <c r="P459" s="1" t="s">
        <v>3814</v>
      </c>
    </row>
    <row r="460" customFormat="false" ht="15" hidden="false" customHeight="true" outlineLevel="0" collapsed="false">
      <c r="A460" s="1" t="n">
        <v>3</v>
      </c>
      <c r="B460" s="76" t="n">
        <v>46178</v>
      </c>
      <c r="C460" s="1" t="n">
        <v>22</v>
      </c>
      <c r="D460" s="1" t="s">
        <v>3967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3972</v>
      </c>
      <c r="N460" s="1" t="n">
        <v>9.974</v>
      </c>
      <c r="O460" s="1" t="n">
        <v>404.2</v>
      </c>
      <c r="P460" s="1" t="s">
        <v>3814</v>
      </c>
    </row>
    <row r="461" customFormat="false" ht="15" hidden="false" customHeight="true" outlineLevel="0" collapsed="false">
      <c r="A461" s="1" t="n">
        <v>3</v>
      </c>
      <c r="B461" s="76" t="n">
        <v>46178</v>
      </c>
      <c r="C461" s="1" t="n">
        <v>22</v>
      </c>
      <c r="D461" s="1" t="s">
        <v>3967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3973</v>
      </c>
      <c r="N461" s="1" t="n">
        <v>16.23</v>
      </c>
      <c r="O461" s="1" t="n">
        <v>709.32</v>
      </c>
      <c r="P461" s="1" t="s">
        <v>3814</v>
      </c>
    </row>
    <row r="462" customFormat="false" ht="15" hidden="false" customHeight="true" outlineLevel="0" collapsed="false">
      <c r="A462" s="1" t="n">
        <v>3</v>
      </c>
      <c r="B462" s="76" t="n">
        <v>46178</v>
      </c>
      <c r="C462" s="1" t="n">
        <v>22</v>
      </c>
      <c r="D462" s="1" t="s">
        <v>3967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3974</v>
      </c>
      <c r="N462" s="1" t="n">
        <v>10.508</v>
      </c>
      <c r="O462" s="1" t="n">
        <v>467.6</v>
      </c>
      <c r="P462" s="1" t="s">
        <v>3814</v>
      </c>
    </row>
    <row r="463" customFormat="false" ht="15" hidden="false" customHeight="true" outlineLevel="0" collapsed="false">
      <c r="A463" s="1" t="n">
        <v>3</v>
      </c>
      <c r="B463" s="76" t="n">
        <v>46178</v>
      </c>
      <c r="C463" s="1" t="n">
        <v>22</v>
      </c>
      <c r="D463" s="1" t="s">
        <v>3967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3975</v>
      </c>
      <c r="N463" s="1" t="n">
        <v>2.428</v>
      </c>
      <c r="O463" s="1" t="n">
        <v>98.4</v>
      </c>
      <c r="P463" s="1" t="s">
        <v>3814</v>
      </c>
    </row>
    <row r="464" customFormat="false" ht="15" hidden="false" customHeight="true" outlineLevel="0" collapsed="false">
      <c r="A464" s="1" t="n">
        <v>3</v>
      </c>
      <c r="B464" s="76" t="n">
        <v>46178</v>
      </c>
      <c r="C464" s="1" t="n">
        <v>22</v>
      </c>
      <c r="D464" s="1" t="s">
        <v>3967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3977</v>
      </c>
      <c r="N464" s="1" t="n">
        <v>3.462</v>
      </c>
      <c r="O464" s="1" t="n">
        <v>178.82</v>
      </c>
      <c r="P464" s="1" t="s">
        <v>3814</v>
      </c>
    </row>
    <row r="465" customFormat="false" ht="15" hidden="false" customHeight="true" outlineLevel="0" collapsed="false">
      <c r="A465" s="1" t="n">
        <v>3</v>
      </c>
      <c r="B465" s="76" t="n">
        <v>46178</v>
      </c>
      <c r="C465" s="1" t="n">
        <v>22</v>
      </c>
      <c r="D465" s="1" t="s">
        <v>3967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3979</v>
      </c>
      <c r="N465" s="1" t="n">
        <v>3.69</v>
      </c>
      <c r="O465" s="1" t="n">
        <v>5.84</v>
      </c>
      <c r="P465" s="1" t="s">
        <v>3814</v>
      </c>
    </row>
    <row r="466" customFormat="false" ht="15" hidden="false" customHeight="true" outlineLevel="0" collapsed="false">
      <c r="A466" s="1" t="n">
        <v>3</v>
      </c>
      <c r="B466" s="76" t="n">
        <v>46178</v>
      </c>
      <c r="C466" s="1" t="n">
        <v>22</v>
      </c>
      <c r="D466" s="1" t="s">
        <v>3967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3980</v>
      </c>
      <c r="N466" s="1" t="n">
        <v>15.34</v>
      </c>
      <c r="O466" s="1" t="n">
        <v>36.45</v>
      </c>
      <c r="P466" s="1" t="s">
        <v>3814</v>
      </c>
    </row>
    <row r="467" customFormat="false" ht="15" hidden="false" customHeight="true" outlineLevel="0" collapsed="false">
      <c r="A467" s="1" t="n">
        <v>3</v>
      </c>
      <c r="B467" s="76" t="n">
        <v>46178</v>
      </c>
      <c r="C467" s="1" t="n">
        <v>22</v>
      </c>
      <c r="D467" s="1" t="s">
        <v>3967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3981</v>
      </c>
      <c r="N467" s="1" t="n">
        <v>0.334</v>
      </c>
      <c r="O467" s="1" t="n">
        <v>0</v>
      </c>
      <c r="P467" s="1" t="s">
        <v>3814</v>
      </c>
    </row>
    <row r="468" customFormat="false" ht="15" hidden="false" customHeight="true" outlineLevel="0" collapsed="false">
      <c r="A468" s="1" t="n">
        <v>3</v>
      </c>
      <c r="B468" s="76" t="n">
        <v>46178</v>
      </c>
      <c r="C468" s="1" t="n">
        <v>22</v>
      </c>
      <c r="D468" s="1" t="s">
        <v>3967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3982</v>
      </c>
      <c r="N468" s="1" t="n">
        <v>3.541</v>
      </c>
      <c r="O468" s="1" t="n">
        <v>75.98</v>
      </c>
      <c r="P468" s="1" t="s">
        <v>3814</v>
      </c>
    </row>
    <row r="469" customFormat="false" ht="15" hidden="false" customHeight="true" outlineLevel="0" collapsed="false">
      <c r="A469" s="1" t="n">
        <v>3</v>
      </c>
      <c r="B469" s="76" t="n">
        <v>46178</v>
      </c>
      <c r="C469" s="1" t="n">
        <v>22</v>
      </c>
      <c r="D469" s="1" t="s">
        <v>3967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3982</v>
      </c>
      <c r="N469" s="1" t="n">
        <v>2.754</v>
      </c>
      <c r="O469" s="1" t="n">
        <v>66.96</v>
      </c>
      <c r="P469" s="1" t="s">
        <v>3814</v>
      </c>
    </row>
    <row r="470" customFormat="false" ht="15" hidden="false" customHeight="true" outlineLevel="0" collapsed="false">
      <c r="A470" s="1" t="n">
        <v>3</v>
      </c>
      <c r="B470" s="76" t="n">
        <v>46178</v>
      </c>
      <c r="C470" s="1" t="n">
        <v>22</v>
      </c>
      <c r="D470" s="1" t="s">
        <v>3967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3983</v>
      </c>
      <c r="N470" s="1" t="n">
        <v>8.894</v>
      </c>
      <c r="O470" s="1" t="n">
        <v>204.01</v>
      </c>
      <c r="P470" s="1" t="s">
        <v>3814</v>
      </c>
    </row>
    <row r="471" customFormat="false" ht="15" hidden="false" customHeight="true" outlineLevel="0" collapsed="false">
      <c r="A471" s="1" t="n">
        <v>3</v>
      </c>
      <c r="B471" s="76" t="n">
        <v>46178</v>
      </c>
      <c r="C471" s="1" t="n">
        <v>22</v>
      </c>
      <c r="D471" s="1" t="s">
        <v>3967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3984</v>
      </c>
      <c r="N471" s="1" t="n">
        <v>13.804</v>
      </c>
      <c r="O471" s="1" t="n">
        <v>326.84</v>
      </c>
      <c r="P471" s="1" t="s">
        <v>3814</v>
      </c>
    </row>
    <row r="472" customFormat="false" ht="15" hidden="false" customHeight="true" outlineLevel="0" collapsed="false">
      <c r="A472" s="1" t="n">
        <v>3</v>
      </c>
      <c r="B472" s="76" t="n">
        <v>46178</v>
      </c>
      <c r="C472" s="1" t="n">
        <v>22</v>
      </c>
      <c r="D472" s="1" t="s">
        <v>3967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3985</v>
      </c>
      <c r="N472" s="1" t="n">
        <v>13.278</v>
      </c>
      <c r="O472" s="1" t="n">
        <v>343.87</v>
      </c>
      <c r="P472" s="1" t="s">
        <v>3814</v>
      </c>
    </row>
    <row r="473" customFormat="false" ht="15" hidden="false" customHeight="true" outlineLevel="0" collapsed="false">
      <c r="A473" s="1" t="n">
        <v>3</v>
      </c>
      <c r="B473" s="76" t="n">
        <v>46178</v>
      </c>
      <c r="C473" s="1" t="n">
        <v>22</v>
      </c>
      <c r="D473" s="1" t="s">
        <v>3967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3968</v>
      </c>
      <c r="N473" s="1" t="n">
        <v>4.924</v>
      </c>
      <c r="O473" s="1" t="n">
        <v>156.89</v>
      </c>
      <c r="P473" s="1" t="s">
        <v>3814</v>
      </c>
    </row>
    <row r="474" customFormat="false" ht="15" hidden="false" customHeight="true" outlineLevel="0" collapsed="false">
      <c r="A474" s="1" t="n">
        <v>3</v>
      </c>
      <c r="B474" s="76" t="n">
        <v>46178</v>
      </c>
      <c r="C474" s="1" t="n">
        <v>22</v>
      </c>
      <c r="D474" s="1" t="s">
        <v>3967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3986</v>
      </c>
      <c r="N474" s="1" t="n">
        <v>3.186</v>
      </c>
      <c r="O474" s="1" t="n">
        <v>80.15</v>
      </c>
      <c r="P474" s="1" t="s">
        <v>3814</v>
      </c>
    </row>
    <row r="475" customFormat="false" ht="15" hidden="false" customHeight="true" outlineLevel="0" collapsed="false">
      <c r="A475" s="1" t="n">
        <v>3</v>
      </c>
      <c r="B475" s="76" t="n">
        <v>46178</v>
      </c>
      <c r="C475" s="1" t="n">
        <v>22</v>
      </c>
      <c r="D475" s="1" t="s">
        <v>3967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3969</v>
      </c>
      <c r="N475" s="1" t="n">
        <v>11.345</v>
      </c>
      <c r="O475" s="1" t="n">
        <v>390.01</v>
      </c>
      <c r="P475" s="1" t="s">
        <v>3814</v>
      </c>
    </row>
    <row r="476" customFormat="false" ht="15" hidden="false" customHeight="true" outlineLevel="0" collapsed="false">
      <c r="A476" s="1" t="n">
        <v>3</v>
      </c>
      <c r="B476" s="76" t="n">
        <v>46178</v>
      </c>
      <c r="C476" s="1" t="n">
        <v>22</v>
      </c>
      <c r="D476" s="1" t="s">
        <v>3967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3970</v>
      </c>
      <c r="N476" s="1" t="n">
        <v>2.404</v>
      </c>
      <c r="O476" s="1" t="n">
        <v>94.74</v>
      </c>
      <c r="P476" s="1" t="s">
        <v>3814</v>
      </c>
    </row>
    <row r="477" customFormat="false" ht="15" hidden="false" customHeight="true" outlineLevel="0" collapsed="false">
      <c r="A477" s="1" t="n">
        <v>3</v>
      </c>
      <c r="B477" s="76" t="n">
        <v>46178</v>
      </c>
      <c r="C477" s="1" t="n">
        <v>22</v>
      </c>
      <c r="D477" s="1" t="s">
        <v>3967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3971</v>
      </c>
      <c r="N477" s="1" t="n">
        <v>5.438</v>
      </c>
      <c r="O477" s="1" t="n">
        <v>214.31</v>
      </c>
      <c r="P477" s="1" t="s">
        <v>3814</v>
      </c>
    </row>
    <row r="478" customFormat="false" ht="15" hidden="false" customHeight="true" outlineLevel="0" collapsed="false">
      <c r="A478" s="1" t="n">
        <v>3</v>
      </c>
      <c r="B478" s="76" t="n">
        <v>46178</v>
      </c>
      <c r="C478" s="1" t="n">
        <v>22</v>
      </c>
      <c r="D478" s="1" t="s">
        <v>3967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3972</v>
      </c>
      <c r="N478" s="1" t="n">
        <v>4.972</v>
      </c>
      <c r="O478" s="1" t="n">
        <v>212.62</v>
      </c>
      <c r="P478" s="1" t="s">
        <v>3814</v>
      </c>
    </row>
    <row r="479" customFormat="false" ht="15" hidden="false" customHeight="true" outlineLevel="0" collapsed="false">
      <c r="A479" s="1" t="n">
        <v>3</v>
      </c>
      <c r="B479" s="76" t="n">
        <v>46178</v>
      </c>
      <c r="C479" s="1" t="n">
        <v>22</v>
      </c>
      <c r="D479" s="1" t="s">
        <v>3967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3973</v>
      </c>
      <c r="N479" s="1" t="n">
        <v>9.21</v>
      </c>
      <c r="O479" s="1" t="n">
        <v>424.76</v>
      </c>
      <c r="P479" s="1" t="s">
        <v>3814</v>
      </c>
    </row>
    <row r="480" customFormat="false" ht="15" hidden="false" customHeight="true" outlineLevel="0" collapsed="false">
      <c r="A480" s="1" t="n">
        <v>3</v>
      </c>
      <c r="B480" s="76" t="n">
        <v>46178</v>
      </c>
      <c r="C480" s="1" t="n">
        <v>22</v>
      </c>
      <c r="D480" s="1" t="s">
        <v>3967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3974</v>
      </c>
      <c r="N480" s="1" t="n">
        <v>4.05</v>
      </c>
      <c r="O480" s="1" t="n">
        <v>190.18</v>
      </c>
      <c r="P480" s="1" t="s">
        <v>3814</v>
      </c>
    </row>
    <row r="481" customFormat="false" ht="15" hidden="false" customHeight="true" outlineLevel="0" collapsed="false">
      <c r="A481" s="1" t="n">
        <v>3</v>
      </c>
      <c r="B481" s="76" t="n">
        <v>46178</v>
      </c>
      <c r="C481" s="1" t="n">
        <v>22</v>
      </c>
      <c r="D481" s="1" t="s">
        <v>3967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3975</v>
      </c>
      <c r="N481" s="1" t="n">
        <v>1.924</v>
      </c>
      <c r="O481" s="1" t="n">
        <v>82.28</v>
      </c>
      <c r="P481" s="1" t="s">
        <v>3814</v>
      </c>
    </row>
    <row r="482" customFormat="false" ht="15" hidden="false" customHeight="true" outlineLevel="0" collapsed="false">
      <c r="A482" s="1" t="n">
        <v>3</v>
      </c>
      <c r="B482" s="76" t="n">
        <v>46178</v>
      </c>
      <c r="C482" s="1" t="n">
        <v>22</v>
      </c>
      <c r="D482" s="1" t="s">
        <v>3967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3976</v>
      </c>
      <c r="N482" s="1" t="n">
        <v>1.968</v>
      </c>
      <c r="O482" s="1" t="n">
        <v>95.71</v>
      </c>
      <c r="P482" s="1" t="s">
        <v>3814</v>
      </c>
    </row>
    <row r="483" customFormat="false" ht="15" hidden="false" customHeight="true" outlineLevel="0" collapsed="false">
      <c r="A483" s="1" t="n">
        <v>3</v>
      </c>
      <c r="B483" s="76" t="n">
        <v>46178</v>
      </c>
      <c r="C483" s="1" t="n">
        <v>22</v>
      </c>
      <c r="D483" s="1" t="s">
        <v>3967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3977</v>
      </c>
      <c r="N483" s="1" t="n">
        <v>1.568</v>
      </c>
      <c r="O483" s="1" t="n">
        <v>85.47</v>
      </c>
      <c r="P483" s="1" t="s">
        <v>3814</v>
      </c>
    </row>
    <row r="484" customFormat="false" ht="15" hidden="false" customHeight="true" outlineLevel="0" collapsed="false">
      <c r="A484" s="1" t="n">
        <v>3</v>
      </c>
      <c r="B484" s="76" t="n">
        <v>46178</v>
      </c>
      <c r="C484" s="1" t="n">
        <v>22</v>
      </c>
      <c r="D484" s="1" t="s">
        <v>3967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3987</v>
      </c>
      <c r="N484" s="1" t="n">
        <v>2.38</v>
      </c>
      <c r="O484" s="1" t="n">
        <v>81.82</v>
      </c>
      <c r="P484" s="1" t="s">
        <v>3814</v>
      </c>
    </row>
    <row r="485" customFormat="false" ht="15" hidden="false" customHeight="true" outlineLevel="0" collapsed="false">
      <c r="A485" s="1" t="n">
        <v>3</v>
      </c>
      <c r="B485" s="76" t="n">
        <v>46178</v>
      </c>
      <c r="C485" s="1" t="n">
        <v>22</v>
      </c>
      <c r="D485" s="1" t="s">
        <v>3967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3979</v>
      </c>
      <c r="N485" s="1" t="n">
        <v>2.766</v>
      </c>
      <c r="O485" s="1" t="n">
        <v>4.62</v>
      </c>
      <c r="P485" s="1" t="s">
        <v>3814</v>
      </c>
    </row>
    <row r="486" customFormat="false" ht="15" hidden="false" customHeight="true" outlineLevel="0" collapsed="false">
      <c r="A486" s="1" t="n">
        <v>3</v>
      </c>
      <c r="B486" s="76" t="n">
        <v>46178</v>
      </c>
      <c r="C486" s="1" t="n">
        <v>22</v>
      </c>
      <c r="D486" s="1" t="s">
        <v>3967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3979</v>
      </c>
      <c r="N486" s="1" t="n">
        <v>2.509</v>
      </c>
      <c r="O486" s="1" t="n">
        <v>3.7</v>
      </c>
      <c r="P486" s="1" t="s">
        <v>3814</v>
      </c>
    </row>
    <row r="487" customFormat="false" ht="15" hidden="false" customHeight="true" outlineLevel="0" collapsed="false">
      <c r="A487" s="1" t="n">
        <v>3</v>
      </c>
      <c r="B487" s="76" t="n">
        <v>46178</v>
      </c>
      <c r="C487" s="1" t="n">
        <v>22</v>
      </c>
      <c r="D487" s="1" t="s">
        <v>3967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3980</v>
      </c>
      <c r="N487" s="1" t="n">
        <v>11.58</v>
      </c>
      <c r="O487" s="1" t="n">
        <v>29.04</v>
      </c>
      <c r="P487" s="1" t="s">
        <v>3814</v>
      </c>
    </row>
    <row r="488" customFormat="false" ht="15" hidden="false" customHeight="true" outlineLevel="0" collapsed="false">
      <c r="A488" s="1" t="n">
        <v>3</v>
      </c>
      <c r="B488" s="76" t="n">
        <v>46178</v>
      </c>
      <c r="C488" s="1" t="n">
        <v>22</v>
      </c>
      <c r="D488" s="1" t="s">
        <v>3967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3980</v>
      </c>
      <c r="N488" s="1" t="n">
        <v>2.733</v>
      </c>
      <c r="O488" s="1" t="n">
        <v>6.05</v>
      </c>
      <c r="P488" s="1" t="s">
        <v>3814</v>
      </c>
    </row>
    <row r="489" customFormat="false" ht="15" hidden="false" customHeight="true" outlineLevel="0" collapsed="false">
      <c r="A489" s="1" t="n">
        <v>3</v>
      </c>
      <c r="B489" s="76" t="n">
        <v>46178</v>
      </c>
      <c r="C489" s="1" t="n">
        <v>22</v>
      </c>
      <c r="D489" s="1" t="s">
        <v>3967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3981</v>
      </c>
      <c r="N489" s="1" t="n">
        <v>0.455</v>
      </c>
      <c r="O489" s="1" t="n">
        <v>0</v>
      </c>
      <c r="P489" s="1" t="s">
        <v>3814</v>
      </c>
    </row>
    <row r="490" customFormat="false" ht="15" hidden="false" customHeight="true" outlineLevel="0" collapsed="false">
      <c r="A490" s="1" t="n">
        <v>3</v>
      </c>
      <c r="B490" s="76" t="n">
        <v>46178</v>
      </c>
      <c r="C490" s="1" t="n">
        <v>22</v>
      </c>
      <c r="D490" s="1" t="s">
        <v>3967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3981</v>
      </c>
      <c r="N490" s="1" t="n">
        <v>0.317</v>
      </c>
      <c r="O490" s="1" t="n">
        <v>0</v>
      </c>
      <c r="P490" s="1" t="s">
        <v>3814</v>
      </c>
    </row>
    <row r="491" customFormat="false" ht="15" hidden="false" customHeight="true" outlineLevel="0" collapsed="false">
      <c r="A491" s="1" t="n">
        <v>3</v>
      </c>
      <c r="B491" s="76" t="n">
        <v>46178</v>
      </c>
      <c r="C491" s="1" t="n">
        <v>22</v>
      </c>
      <c r="D491" s="1" t="s">
        <v>3967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3968</v>
      </c>
      <c r="N491" s="1" t="n">
        <v>4.624</v>
      </c>
      <c r="O491" s="1" t="n">
        <v>147.44</v>
      </c>
      <c r="P491" s="1" t="s">
        <v>3814</v>
      </c>
    </row>
    <row r="492" customFormat="false" ht="15" hidden="false" customHeight="true" outlineLevel="0" collapsed="false">
      <c r="A492" s="1" t="n">
        <v>3</v>
      </c>
      <c r="B492" s="76" t="n">
        <v>46178</v>
      </c>
      <c r="C492" s="1" t="n">
        <v>22</v>
      </c>
      <c r="D492" s="1" t="s">
        <v>3967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3970</v>
      </c>
      <c r="N492" s="1" t="n">
        <v>2.506</v>
      </c>
      <c r="O492" s="1" t="n">
        <v>98.84</v>
      </c>
      <c r="P492" s="1" t="s">
        <v>3814</v>
      </c>
    </row>
    <row r="493" customFormat="false" ht="15" hidden="false" customHeight="true" outlineLevel="0" collapsed="false">
      <c r="A493" s="1" t="n">
        <v>3</v>
      </c>
      <c r="B493" s="76" t="n">
        <v>46178</v>
      </c>
      <c r="C493" s="1" t="n">
        <v>22</v>
      </c>
      <c r="D493" s="1" t="s">
        <v>3967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3971</v>
      </c>
      <c r="N493" s="1" t="n">
        <v>4.964</v>
      </c>
      <c r="O493" s="1" t="n">
        <v>195.78</v>
      </c>
      <c r="P493" s="1" t="s">
        <v>3814</v>
      </c>
    </row>
    <row r="494" customFormat="false" ht="15" hidden="false" customHeight="true" outlineLevel="0" collapsed="false">
      <c r="A494" s="1" t="n">
        <v>3</v>
      </c>
      <c r="B494" s="76" t="n">
        <v>46178</v>
      </c>
      <c r="C494" s="1" t="n">
        <v>22</v>
      </c>
      <c r="D494" s="1" t="s">
        <v>3967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3972</v>
      </c>
      <c r="N494" s="1" t="n">
        <v>4.284</v>
      </c>
      <c r="O494" s="1" t="n">
        <v>183.35</v>
      </c>
      <c r="P494" s="1" t="s">
        <v>3814</v>
      </c>
    </row>
    <row r="495" customFormat="false" ht="15" hidden="false" customHeight="true" outlineLevel="0" collapsed="false">
      <c r="A495" s="1" t="n">
        <v>3</v>
      </c>
      <c r="B495" s="76" t="n">
        <v>46178</v>
      </c>
      <c r="C495" s="1" t="n">
        <v>22</v>
      </c>
      <c r="D495" s="1" t="s">
        <v>3967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3973</v>
      </c>
      <c r="N495" s="1" t="n">
        <v>8.5</v>
      </c>
      <c r="O495" s="1" t="n">
        <v>392.32</v>
      </c>
      <c r="P495" s="1" t="s">
        <v>3814</v>
      </c>
    </row>
    <row r="496" customFormat="false" ht="15" hidden="false" customHeight="true" outlineLevel="0" collapsed="false">
      <c r="A496" s="1" t="n">
        <v>3</v>
      </c>
      <c r="B496" s="76" t="n">
        <v>46178</v>
      </c>
      <c r="C496" s="1" t="n">
        <v>22</v>
      </c>
      <c r="D496" s="1" t="s">
        <v>3967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3974</v>
      </c>
      <c r="N496" s="1" t="n">
        <v>3.436</v>
      </c>
      <c r="O496" s="1" t="n">
        <v>161.47</v>
      </c>
      <c r="P496" s="1" t="s">
        <v>3814</v>
      </c>
    </row>
    <row r="497" customFormat="false" ht="15" hidden="false" customHeight="true" outlineLevel="0" collapsed="false">
      <c r="A497" s="1" t="n">
        <v>3</v>
      </c>
      <c r="B497" s="76" t="n">
        <v>46178</v>
      </c>
      <c r="C497" s="1" t="n">
        <v>22</v>
      </c>
      <c r="D497" s="1" t="s">
        <v>3967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3975</v>
      </c>
      <c r="N497" s="1" t="n">
        <v>1.316</v>
      </c>
      <c r="O497" s="1" t="n">
        <v>56.32</v>
      </c>
      <c r="P497" s="1" t="s">
        <v>3814</v>
      </c>
    </row>
    <row r="498" customFormat="false" ht="15" hidden="false" customHeight="true" outlineLevel="0" collapsed="false">
      <c r="A498" s="1" t="n">
        <v>3</v>
      </c>
      <c r="B498" s="76" t="n">
        <v>46178</v>
      </c>
      <c r="C498" s="1" t="n">
        <v>22</v>
      </c>
      <c r="D498" s="1" t="s">
        <v>3967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3977</v>
      </c>
      <c r="N498" s="1" t="n">
        <v>1.582</v>
      </c>
      <c r="O498" s="1" t="n">
        <v>86.3</v>
      </c>
      <c r="P498" s="1" t="s">
        <v>3814</v>
      </c>
    </row>
    <row r="499" customFormat="false" ht="15" hidden="false" customHeight="true" outlineLevel="0" collapsed="false">
      <c r="A499" s="1" t="n">
        <v>3</v>
      </c>
      <c r="B499" s="76" t="n">
        <v>46178</v>
      </c>
      <c r="C499" s="1" t="n">
        <v>22</v>
      </c>
      <c r="D499" s="1" t="s">
        <v>3967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3979</v>
      </c>
      <c r="N499" s="1" t="n">
        <v>2.322</v>
      </c>
      <c r="O499" s="1" t="n">
        <v>3.88</v>
      </c>
      <c r="P499" s="1" t="s">
        <v>3814</v>
      </c>
    </row>
    <row r="500" customFormat="false" ht="15" hidden="false" customHeight="true" outlineLevel="0" collapsed="false">
      <c r="A500" s="1" t="n">
        <v>3</v>
      </c>
      <c r="B500" s="76" t="n">
        <v>46178</v>
      </c>
      <c r="C500" s="1" t="n">
        <v>22</v>
      </c>
      <c r="D500" s="1" t="s">
        <v>3967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3980</v>
      </c>
      <c r="N500" s="1" t="n">
        <v>8.965</v>
      </c>
      <c r="O500" s="1" t="n">
        <v>22.5</v>
      </c>
      <c r="P500" s="1" t="s">
        <v>3814</v>
      </c>
    </row>
    <row r="501" customFormat="false" ht="15" hidden="false" customHeight="true" outlineLevel="0" collapsed="false">
      <c r="A501" s="1" t="n">
        <v>3</v>
      </c>
      <c r="B501" s="76" t="n">
        <v>46178</v>
      </c>
      <c r="C501" s="1" t="n">
        <v>22</v>
      </c>
      <c r="D501" s="1" t="s">
        <v>3967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3981</v>
      </c>
      <c r="N501" s="1" t="n">
        <v>0.301</v>
      </c>
      <c r="O501" s="1" t="n">
        <v>0</v>
      </c>
      <c r="P501" s="1" t="s">
        <v>3814</v>
      </c>
    </row>
    <row r="502" customFormat="false" ht="15" hidden="false" customHeight="true" outlineLevel="0" collapsed="false">
      <c r="A502" s="1" t="n">
        <v>3</v>
      </c>
      <c r="B502" s="76" t="n">
        <v>46178</v>
      </c>
      <c r="C502" s="1" t="n">
        <v>39</v>
      </c>
      <c r="D502" s="1" t="s">
        <v>4046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4047</v>
      </c>
      <c r="N502" s="1" t="n">
        <v>5</v>
      </c>
      <c r="O502" s="1" t="n">
        <v>333</v>
      </c>
      <c r="P502" s="1" t="s">
        <v>3814</v>
      </c>
    </row>
    <row r="503" customFormat="false" ht="15" hidden="false" customHeight="true" outlineLevel="0" collapsed="false">
      <c r="A503" s="1" t="n">
        <v>3</v>
      </c>
      <c r="B503" s="76" t="n">
        <v>46178</v>
      </c>
      <c r="C503" s="1" t="n">
        <v>100</v>
      </c>
      <c r="D503" s="1" t="s">
        <v>3988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3982</v>
      </c>
      <c r="N503" s="1" t="n">
        <v>4.668</v>
      </c>
      <c r="O503" s="1" t="n">
        <v>107.55</v>
      </c>
      <c r="P503" s="1" t="s">
        <v>3814</v>
      </c>
    </row>
    <row r="504" customFormat="false" ht="15" hidden="false" customHeight="true" outlineLevel="0" collapsed="false">
      <c r="A504" s="1" t="n">
        <v>3</v>
      </c>
      <c r="B504" s="76" t="n">
        <v>46178</v>
      </c>
      <c r="C504" s="1" t="n">
        <v>100</v>
      </c>
      <c r="D504" s="1" t="s">
        <v>3988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3968</v>
      </c>
      <c r="N504" s="1" t="n">
        <v>7.384</v>
      </c>
      <c r="O504" s="1" t="n">
        <v>222.95</v>
      </c>
      <c r="P504" s="1" t="s">
        <v>3814</v>
      </c>
    </row>
    <row r="505" customFormat="false" ht="15" hidden="false" customHeight="true" outlineLevel="0" collapsed="false">
      <c r="A505" s="1" t="n">
        <v>3</v>
      </c>
      <c r="B505" s="76" t="n">
        <v>46178</v>
      </c>
      <c r="C505" s="1" t="n">
        <v>100</v>
      </c>
      <c r="D505" s="1" t="s">
        <v>3988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3970</v>
      </c>
      <c r="N505" s="1" t="n">
        <v>5.974</v>
      </c>
      <c r="O505" s="1" t="n">
        <v>223.11</v>
      </c>
      <c r="P505" s="1" t="s">
        <v>3814</v>
      </c>
    </row>
    <row r="506" customFormat="false" ht="15" hidden="false" customHeight="true" outlineLevel="0" collapsed="false">
      <c r="A506" s="1" t="n">
        <v>3</v>
      </c>
      <c r="B506" s="76" t="n">
        <v>46178</v>
      </c>
      <c r="C506" s="1" t="n">
        <v>100</v>
      </c>
      <c r="D506" s="1" t="s">
        <v>3988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3971</v>
      </c>
      <c r="N506" s="1" t="n">
        <v>11.208</v>
      </c>
      <c r="O506" s="1" t="n">
        <v>418.58</v>
      </c>
      <c r="P506" s="1" t="s">
        <v>3814</v>
      </c>
    </row>
    <row r="507" customFormat="false" ht="15" hidden="false" customHeight="true" outlineLevel="0" collapsed="false">
      <c r="A507" s="1" t="n">
        <v>3</v>
      </c>
      <c r="B507" s="76" t="n">
        <v>46178</v>
      </c>
      <c r="C507" s="1" t="n">
        <v>100</v>
      </c>
      <c r="D507" s="1" t="s">
        <v>3988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3972</v>
      </c>
      <c r="N507" s="1" t="n">
        <v>9.974</v>
      </c>
      <c r="O507" s="1" t="n">
        <v>404.2</v>
      </c>
      <c r="P507" s="1" t="s">
        <v>3814</v>
      </c>
    </row>
    <row r="508" customFormat="false" ht="15" hidden="false" customHeight="true" outlineLevel="0" collapsed="false">
      <c r="A508" s="1" t="n">
        <v>3</v>
      </c>
      <c r="B508" s="76" t="n">
        <v>46178</v>
      </c>
      <c r="C508" s="1" t="n">
        <v>100</v>
      </c>
      <c r="D508" s="1" t="s">
        <v>3988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3973</v>
      </c>
      <c r="N508" s="1" t="n">
        <v>16.23</v>
      </c>
      <c r="O508" s="1" t="n">
        <v>709.32</v>
      </c>
      <c r="P508" s="1" t="s">
        <v>3814</v>
      </c>
    </row>
    <row r="509" customFormat="false" ht="15" hidden="false" customHeight="true" outlineLevel="0" collapsed="false">
      <c r="A509" s="1" t="n">
        <v>3</v>
      </c>
      <c r="B509" s="76" t="n">
        <v>46178</v>
      </c>
      <c r="C509" s="1" t="n">
        <v>100</v>
      </c>
      <c r="D509" s="1" t="s">
        <v>3988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3974</v>
      </c>
      <c r="N509" s="1" t="n">
        <v>10.508</v>
      </c>
      <c r="O509" s="1" t="n">
        <v>467.6</v>
      </c>
      <c r="P509" s="1" t="s">
        <v>3814</v>
      </c>
    </row>
    <row r="510" customFormat="false" ht="15" hidden="false" customHeight="true" outlineLevel="0" collapsed="false">
      <c r="A510" s="1" t="n">
        <v>3</v>
      </c>
      <c r="B510" s="76" t="n">
        <v>46178</v>
      </c>
      <c r="C510" s="1" t="n">
        <v>100</v>
      </c>
      <c r="D510" s="1" t="s">
        <v>3988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3975</v>
      </c>
      <c r="N510" s="1" t="n">
        <v>2.428</v>
      </c>
      <c r="O510" s="1" t="n">
        <v>98.4</v>
      </c>
      <c r="P510" s="1" t="s">
        <v>3814</v>
      </c>
    </row>
    <row r="511" customFormat="false" ht="15" hidden="false" customHeight="true" outlineLevel="0" collapsed="false">
      <c r="A511" s="1" t="n">
        <v>3</v>
      </c>
      <c r="B511" s="76" t="n">
        <v>46178</v>
      </c>
      <c r="C511" s="1" t="n">
        <v>100</v>
      </c>
      <c r="D511" s="1" t="s">
        <v>3988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3977</v>
      </c>
      <c r="N511" s="1" t="n">
        <v>3.462</v>
      </c>
      <c r="O511" s="1" t="n">
        <v>178.82</v>
      </c>
      <c r="P511" s="1" t="s">
        <v>3814</v>
      </c>
    </row>
    <row r="512" customFormat="false" ht="15" hidden="false" customHeight="true" outlineLevel="0" collapsed="false">
      <c r="A512" s="1" t="n">
        <v>3</v>
      </c>
      <c r="B512" s="76" t="n">
        <v>46178</v>
      </c>
      <c r="C512" s="1" t="n">
        <v>100</v>
      </c>
      <c r="D512" s="1" t="s">
        <v>3988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3979</v>
      </c>
      <c r="N512" s="1" t="n">
        <v>3.69</v>
      </c>
      <c r="O512" s="1" t="n">
        <v>5.84</v>
      </c>
      <c r="P512" s="1" t="s">
        <v>3814</v>
      </c>
    </row>
    <row r="513" customFormat="false" ht="15" hidden="false" customHeight="true" outlineLevel="0" collapsed="false">
      <c r="A513" s="1" t="n">
        <v>3</v>
      </c>
      <c r="B513" s="76" t="n">
        <v>46178</v>
      </c>
      <c r="C513" s="1" t="n">
        <v>100</v>
      </c>
      <c r="D513" s="1" t="s">
        <v>3988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3980</v>
      </c>
      <c r="N513" s="1" t="n">
        <v>15.34</v>
      </c>
      <c r="O513" s="1" t="n">
        <v>36.45</v>
      </c>
      <c r="P513" s="1" t="s">
        <v>3814</v>
      </c>
    </row>
    <row r="514" customFormat="false" ht="15" hidden="false" customHeight="true" outlineLevel="0" collapsed="false">
      <c r="A514" s="1" t="n">
        <v>3</v>
      </c>
      <c r="B514" s="76" t="n">
        <v>46178</v>
      </c>
      <c r="C514" s="1" t="n">
        <v>100</v>
      </c>
      <c r="D514" s="1" t="s">
        <v>3988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3981</v>
      </c>
      <c r="N514" s="1" t="n">
        <v>0.334</v>
      </c>
      <c r="O514" s="1" t="n">
        <v>0</v>
      </c>
      <c r="P514" s="1" t="s">
        <v>3814</v>
      </c>
    </row>
    <row r="515" customFormat="false" ht="15" hidden="false" customHeight="true" outlineLevel="0" collapsed="false">
      <c r="A515" s="1" t="n">
        <v>3</v>
      </c>
      <c r="B515" s="76" t="n">
        <v>46178</v>
      </c>
      <c r="C515" s="1" t="n">
        <v>100</v>
      </c>
      <c r="D515" s="1" t="s">
        <v>3988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3982</v>
      </c>
      <c r="N515" s="1" t="n">
        <v>3.541</v>
      </c>
      <c r="O515" s="1" t="n">
        <v>75.98</v>
      </c>
      <c r="P515" s="1" t="s">
        <v>3814</v>
      </c>
    </row>
    <row r="516" customFormat="false" ht="15" hidden="false" customHeight="true" outlineLevel="0" collapsed="false">
      <c r="A516" s="1" t="n">
        <v>3</v>
      </c>
      <c r="B516" s="76" t="n">
        <v>46178</v>
      </c>
      <c r="C516" s="1" t="n">
        <v>100</v>
      </c>
      <c r="D516" s="1" t="s">
        <v>3988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3983</v>
      </c>
      <c r="N516" s="1" t="n">
        <v>8.894</v>
      </c>
      <c r="O516" s="1" t="n">
        <v>204.01</v>
      </c>
      <c r="P516" s="1" t="s">
        <v>3814</v>
      </c>
    </row>
    <row r="517" customFormat="false" ht="15" hidden="false" customHeight="true" outlineLevel="0" collapsed="false">
      <c r="A517" s="1" t="n">
        <v>3</v>
      </c>
      <c r="B517" s="76" t="n">
        <v>46178</v>
      </c>
      <c r="C517" s="1" t="n">
        <v>100</v>
      </c>
      <c r="D517" s="1" t="s">
        <v>3988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3984</v>
      </c>
      <c r="N517" s="1" t="n">
        <v>13.804</v>
      </c>
      <c r="O517" s="1" t="n">
        <v>326.84</v>
      </c>
      <c r="P517" s="1" t="s">
        <v>3814</v>
      </c>
    </row>
    <row r="518" customFormat="false" ht="15" hidden="false" customHeight="true" outlineLevel="0" collapsed="false">
      <c r="A518" s="1" t="n">
        <v>3</v>
      </c>
      <c r="B518" s="76" t="n">
        <v>46178</v>
      </c>
      <c r="C518" s="1" t="n">
        <v>100</v>
      </c>
      <c r="D518" s="1" t="s">
        <v>3988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3985</v>
      </c>
      <c r="N518" s="1" t="n">
        <v>13.278</v>
      </c>
      <c r="O518" s="1" t="n">
        <v>343.87</v>
      </c>
      <c r="P518" s="1" t="s">
        <v>3814</v>
      </c>
    </row>
    <row r="519" customFormat="false" ht="15" hidden="false" customHeight="true" outlineLevel="0" collapsed="false">
      <c r="A519" s="1" t="n">
        <v>3</v>
      </c>
      <c r="B519" s="76" t="n">
        <v>46178</v>
      </c>
      <c r="C519" s="1" t="n">
        <v>100</v>
      </c>
      <c r="D519" s="1" t="s">
        <v>3988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3986</v>
      </c>
      <c r="N519" s="1" t="n">
        <v>3.186</v>
      </c>
      <c r="O519" s="1" t="n">
        <v>80.15</v>
      </c>
      <c r="P519" s="1" t="s">
        <v>3814</v>
      </c>
    </row>
    <row r="520" customFormat="false" ht="15" hidden="false" customHeight="true" outlineLevel="0" collapsed="false">
      <c r="A520" s="1" t="n">
        <v>3</v>
      </c>
      <c r="B520" s="76" t="n">
        <v>46178</v>
      </c>
      <c r="C520" s="1" t="n">
        <v>100</v>
      </c>
      <c r="D520" s="1" t="s">
        <v>3988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3979</v>
      </c>
      <c r="N520" s="1" t="n">
        <v>2.509</v>
      </c>
      <c r="O520" s="1" t="n">
        <v>3.7</v>
      </c>
      <c r="P520" s="1" t="s">
        <v>3814</v>
      </c>
    </row>
    <row r="521" customFormat="false" ht="15" hidden="false" customHeight="true" outlineLevel="0" collapsed="false">
      <c r="A521" s="1" t="n">
        <v>3</v>
      </c>
      <c r="B521" s="76" t="n">
        <v>46178</v>
      </c>
      <c r="C521" s="1" t="n">
        <v>100</v>
      </c>
      <c r="D521" s="1" t="s">
        <v>3988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3980</v>
      </c>
      <c r="N521" s="1" t="n">
        <v>2.733</v>
      </c>
      <c r="O521" s="1" t="n">
        <v>6.05</v>
      </c>
      <c r="P521" s="1" t="s">
        <v>3814</v>
      </c>
    </row>
    <row r="522" customFormat="false" ht="15" hidden="false" customHeight="true" outlineLevel="0" collapsed="false">
      <c r="A522" s="1" t="n">
        <v>3</v>
      </c>
      <c r="B522" s="76" t="n">
        <v>46178</v>
      </c>
      <c r="C522" s="1" t="n">
        <v>100</v>
      </c>
      <c r="D522" s="1" t="s">
        <v>3988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3981</v>
      </c>
      <c r="N522" s="1" t="n">
        <v>0.455</v>
      </c>
      <c r="O522" s="1" t="n">
        <v>0</v>
      </c>
      <c r="P522" s="1" t="s">
        <v>3814</v>
      </c>
    </row>
    <row r="523" customFormat="false" ht="15" hidden="false" customHeight="true" outlineLevel="0" collapsed="false">
      <c r="A523" s="1" t="n">
        <v>3</v>
      </c>
      <c r="B523" s="76" t="n">
        <v>46178</v>
      </c>
      <c r="C523" s="1" t="n">
        <v>100</v>
      </c>
      <c r="D523" s="1" t="s">
        <v>3988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3982</v>
      </c>
      <c r="N523" s="1" t="n">
        <v>2.754</v>
      </c>
      <c r="O523" s="1" t="n">
        <v>66.96</v>
      </c>
      <c r="P523" s="1" t="s">
        <v>3814</v>
      </c>
    </row>
    <row r="524" customFormat="false" ht="15" hidden="false" customHeight="true" outlineLevel="0" collapsed="false">
      <c r="A524" s="1" t="n">
        <v>3</v>
      </c>
      <c r="B524" s="76" t="n">
        <v>46178</v>
      </c>
      <c r="C524" s="1" t="n">
        <v>100</v>
      </c>
      <c r="D524" s="1" t="s">
        <v>3988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3968</v>
      </c>
      <c r="N524" s="1" t="n">
        <v>4.924</v>
      </c>
      <c r="O524" s="1" t="n">
        <v>156.89</v>
      </c>
      <c r="P524" s="1" t="s">
        <v>3814</v>
      </c>
    </row>
    <row r="525" customFormat="false" ht="15" hidden="false" customHeight="true" outlineLevel="0" collapsed="false">
      <c r="A525" s="1" t="n">
        <v>3</v>
      </c>
      <c r="B525" s="76" t="n">
        <v>46178</v>
      </c>
      <c r="C525" s="1" t="n">
        <v>100</v>
      </c>
      <c r="D525" s="1" t="s">
        <v>3988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3969</v>
      </c>
      <c r="N525" s="1" t="n">
        <v>11.345</v>
      </c>
      <c r="O525" s="1" t="n">
        <v>390.01</v>
      </c>
      <c r="P525" s="1" t="s">
        <v>3814</v>
      </c>
    </row>
    <row r="526" customFormat="false" ht="15" hidden="false" customHeight="true" outlineLevel="0" collapsed="false">
      <c r="A526" s="1" t="n">
        <v>3</v>
      </c>
      <c r="B526" s="76" t="n">
        <v>46178</v>
      </c>
      <c r="C526" s="1" t="n">
        <v>100</v>
      </c>
      <c r="D526" s="1" t="s">
        <v>3988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3970</v>
      </c>
      <c r="N526" s="1" t="n">
        <v>2.404</v>
      </c>
      <c r="O526" s="1" t="n">
        <v>94.74</v>
      </c>
      <c r="P526" s="1" t="s">
        <v>3814</v>
      </c>
    </row>
    <row r="527" customFormat="false" ht="15" hidden="false" customHeight="true" outlineLevel="0" collapsed="false">
      <c r="A527" s="1" t="n">
        <v>3</v>
      </c>
      <c r="B527" s="76" t="n">
        <v>46178</v>
      </c>
      <c r="C527" s="1" t="n">
        <v>100</v>
      </c>
      <c r="D527" s="1" t="s">
        <v>3988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3971</v>
      </c>
      <c r="N527" s="1" t="n">
        <v>5.438</v>
      </c>
      <c r="O527" s="1" t="n">
        <v>214.31</v>
      </c>
      <c r="P527" s="1" t="s">
        <v>3814</v>
      </c>
    </row>
    <row r="528" customFormat="false" ht="15" hidden="false" customHeight="true" outlineLevel="0" collapsed="false">
      <c r="A528" s="1" t="n">
        <v>3</v>
      </c>
      <c r="B528" s="76" t="n">
        <v>46178</v>
      </c>
      <c r="C528" s="1" t="n">
        <v>100</v>
      </c>
      <c r="D528" s="1" t="s">
        <v>3988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3972</v>
      </c>
      <c r="N528" s="1" t="n">
        <v>4.972</v>
      </c>
      <c r="O528" s="1" t="n">
        <v>212.62</v>
      </c>
      <c r="P528" s="1" t="s">
        <v>3814</v>
      </c>
    </row>
    <row r="529" customFormat="false" ht="15" hidden="false" customHeight="true" outlineLevel="0" collapsed="false">
      <c r="A529" s="1" t="n">
        <v>3</v>
      </c>
      <c r="B529" s="76" t="n">
        <v>46178</v>
      </c>
      <c r="C529" s="1" t="n">
        <v>100</v>
      </c>
      <c r="D529" s="1" t="s">
        <v>3988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3973</v>
      </c>
      <c r="N529" s="1" t="n">
        <v>9.21</v>
      </c>
      <c r="O529" s="1" t="n">
        <v>424.76</v>
      </c>
      <c r="P529" s="1" t="s">
        <v>3814</v>
      </c>
    </row>
    <row r="530" customFormat="false" ht="15" hidden="false" customHeight="true" outlineLevel="0" collapsed="false">
      <c r="A530" s="1" t="n">
        <v>3</v>
      </c>
      <c r="B530" s="76" t="n">
        <v>46178</v>
      </c>
      <c r="C530" s="1" t="n">
        <v>100</v>
      </c>
      <c r="D530" s="1" t="s">
        <v>3988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3974</v>
      </c>
      <c r="N530" s="1" t="n">
        <v>4.05</v>
      </c>
      <c r="O530" s="1" t="n">
        <v>190.18</v>
      </c>
      <c r="P530" s="1" t="s">
        <v>3814</v>
      </c>
    </row>
    <row r="531" customFormat="false" ht="15" hidden="false" customHeight="true" outlineLevel="0" collapsed="false">
      <c r="A531" s="1" t="n">
        <v>3</v>
      </c>
      <c r="B531" s="76" t="n">
        <v>46178</v>
      </c>
      <c r="C531" s="1" t="n">
        <v>100</v>
      </c>
      <c r="D531" s="1" t="s">
        <v>3988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3975</v>
      </c>
      <c r="N531" s="1" t="n">
        <v>1.924</v>
      </c>
      <c r="O531" s="1" t="n">
        <v>82.28</v>
      </c>
      <c r="P531" s="1" t="s">
        <v>3814</v>
      </c>
    </row>
    <row r="532" customFormat="false" ht="15" hidden="false" customHeight="true" outlineLevel="0" collapsed="false">
      <c r="A532" s="1" t="n">
        <v>3</v>
      </c>
      <c r="B532" s="76" t="n">
        <v>46178</v>
      </c>
      <c r="C532" s="1" t="n">
        <v>100</v>
      </c>
      <c r="D532" s="1" t="s">
        <v>3988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3976</v>
      </c>
      <c r="N532" s="1" t="n">
        <v>1.968</v>
      </c>
      <c r="O532" s="1" t="n">
        <v>95.71</v>
      </c>
      <c r="P532" s="1" t="s">
        <v>3814</v>
      </c>
    </row>
    <row r="533" customFormat="false" ht="15" hidden="false" customHeight="true" outlineLevel="0" collapsed="false">
      <c r="A533" s="1" t="n">
        <v>3</v>
      </c>
      <c r="B533" s="76" t="n">
        <v>46178</v>
      </c>
      <c r="C533" s="1" t="n">
        <v>100</v>
      </c>
      <c r="D533" s="1" t="s">
        <v>3988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3977</v>
      </c>
      <c r="N533" s="1" t="n">
        <v>1.568</v>
      </c>
      <c r="O533" s="1" t="n">
        <v>85.47</v>
      </c>
      <c r="P533" s="1" t="s">
        <v>3814</v>
      </c>
    </row>
    <row r="534" customFormat="false" ht="15" hidden="false" customHeight="true" outlineLevel="0" collapsed="false">
      <c r="A534" s="1" t="n">
        <v>3</v>
      </c>
      <c r="B534" s="76" t="n">
        <v>46178</v>
      </c>
      <c r="C534" s="1" t="n">
        <v>100</v>
      </c>
      <c r="D534" s="1" t="s">
        <v>3988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3987</v>
      </c>
      <c r="N534" s="1" t="n">
        <v>2.38</v>
      </c>
      <c r="O534" s="1" t="n">
        <v>81.82</v>
      </c>
      <c r="P534" s="1" t="s">
        <v>3814</v>
      </c>
    </row>
    <row r="535" customFormat="false" ht="15" hidden="false" customHeight="true" outlineLevel="0" collapsed="false">
      <c r="A535" s="1" t="n">
        <v>3</v>
      </c>
      <c r="B535" s="76" t="n">
        <v>46178</v>
      </c>
      <c r="C535" s="1" t="n">
        <v>100</v>
      </c>
      <c r="D535" s="1" t="s">
        <v>3988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3979</v>
      </c>
      <c r="N535" s="1" t="n">
        <v>2.766</v>
      </c>
      <c r="O535" s="1" t="n">
        <v>4.62</v>
      </c>
      <c r="P535" s="1" t="s">
        <v>3814</v>
      </c>
    </row>
    <row r="536" customFormat="false" ht="15" hidden="false" customHeight="true" outlineLevel="0" collapsed="false">
      <c r="A536" s="1" t="n">
        <v>3</v>
      </c>
      <c r="B536" s="76" t="n">
        <v>46178</v>
      </c>
      <c r="C536" s="1" t="n">
        <v>100</v>
      </c>
      <c r="D536" s="1" t="s">
        <v>3988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3980</v>
      </c>
      <c r="N536" s="1" t="n">
        <v>11.58</v>
      </c>
      <c r="O536" s="1" t="n">
        <v>29.04</v>
      </c>
      <c r="P536" s="1" t="s">
        <v>3814</v>
      </c>
    </row>
    <row r="537" customFormat="false" ht="15" hidden="false" customHeight="true" outlineLevel="0" collapsed="false">
      <c r="A537" s="1" t="n">
        <v>3</v>
      </c>
      <c r="B537" s="76" t="n">
        <v>46178</v>
      </c>
      <c r="C537" s="1" t="n">
        <v>100</v>
      </c>
      <c r="D537" s="1" t="s">
        <v>3988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3981</v>
      </c>
      <c r="N537" s="1" t="n">
        <v>0.317</v>
      </c>
      <c r="O537" s="1" t="n">
        <v>0</v>
      </c>
      <c r="P537" s="1" t="s">
        <v>3814</v>
      </c>
    </row>
    <row r="538" customFormat="false" ht="15" hidden="false" customHeight="true" outlineLevel="0" collapsed="false">
      <c r="A538" s="1" t="n">
        <v>3</v>
      </c>
      <c r="B538" s="76" t="n">
        <v>46178</v>
      </c>
      <c r="C538" s="1" t="n">
        <v>100</v>
      </c>
      <c r="D538" s="1" t="s">
        <v>3988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3968</v>
      </c>
      <c r="N538" s="1" t="n">
        <v>4.624</v>
      </c>
      <c r="O538" s="1" t="n">
        <v>147.44</v>
      </c>
      <c r="P538" s="1" t="s">
        <v>3814</v>
      </c>
    </row>
    <row r="539" customFormat="false" ht="15" hidden="false" customHeight="true" outlineLevel="0" collapsed="false">
      <c r="A539" s="1" t="n">
        <v>3</v>
      </c>
      <c r="B539" s="76" t="n">
        <v>46178</v>
      </c>
      <c r="C539" s="1" t="n">
        <v>100</v>
      </c>
      <c r="D539" s="1" t="s">
        <v>3988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3970</v>
      </c>
      <c r="N539" s="1" t="n">
        <v>2.506</v>
      </c>
      <c r="O539" s="1" t="n">
        <v>98.84</v>
      </c>
      <c r="P539" s="1" t="s">
        <v>3814</v>
      </c>
    </row>
    <row r="540" customFormat="false" ht="15" hidden="false" customHeight="true" outlineLevel="0" collapsed="false">
      <c r="A540" s="1" t="n">
        <v>3</v>
      </c>
      <c r="B540" s="76" t="n">
        <v>46178</v>
      </c>
      <c r="C540" s="1" t="n">
        <v>100</v>
      </c>
      <c r="D540" s="1" t="s">
        <v>3988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3971</v>
      </c>
      <c r="N540" s="1" t="n">
        <v>4.964</v>
      </c>
      <c r="O540" s="1" t="n">
        <v>195.78</v>
      </c>
      <c r="P540" s="1" t="s">
        <v>3814</v>
      </c>
    </row>
    <row r="541" customFormat="false" ht="15" hidden="false" customHeight="true" outlineLevel="0" collapsed="false">
      <c r="A541" s="1" t="n">
        <v>3</v>
      </c>
      <c r="B541" s="76" t="n">
        <v>46178</v>
      </c>
      <c r="C541" s="1" t="n">
        <v>100</v>
      </c>
      <c r="D541" s="1" t="s">
        <v>3988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3972</v>
      </c>
      <c r="N541" s="1" t="n">
        <v>4.284</v>
      </c>
      <c r="O541" s="1" t="n">
        <v>183.35</v>
      </c>
      <c r="P541" s="1" t="s">
        <v>3814</v>
      </c>
    </row>
    <row r="542" customFormat="false" ht="15" hidden="false" customHeight="true" outlineLevel="0" collapsed="false">
      <c r="A542" s="1" t="n">
        <v>3</v>
      </c>
      <c r="B542" s="76" t="n">
        <v>46178</v>
      </c>
      <c r="C542" s="1" t="n">
        <v>100</v>
      </c>
      <c r="D542" s="1" t="s">
        <v>3988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3973</v>
      </c>
      <c r="N542" s="1" t="n">
        <v>8.5</v>
      </c>
      <c r="O542" s="1" t="n">
        <v>392.32</v>
      </c>
      <c r="P542" s="1" t="s">
        <v>3814</v>
      </c>
    </row>
    <row r="543" customFormat="false" ht="15" hidden="false" customHeight="true" outlineLevel="0" collapsed="false">
      <c r="A543" s="1" t="n">
        <v>3</v>
      </c>
      <c r="B543" s="76" t="n">
        <v>46178</v>
      </c>
      <c r="C543" s="1" t="n">
        <v>100</v>
      </c>
      <c r="D543" s="1" t="s">
        <v>3988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3974</v>
      </c>
      <c r="N543" s="1" t="n">
        <v>3.436</v>
      </c>
      <c r="O543" s="1" t="n">
        <v>161.47</v>
      </c>
      <c r="P543" s="1" t="s">
        <v>3814</v>
      </c>
    </row>
    <row r="544" customFormat="false" ht="15" hidden="false" customHeight="true" outlineLevel="0" collapsed="false">
      <c r="A544" s="1" t="n">
        <v>3</v>
      </c>
      <c r="B544" s="76" t="n">
        <v>46178</v>
      </c>
      <c r="C544" s="1" t="n">
        <v>100</v>
      </c>
      <c r="D544" s="1" t="s">
        <v>3988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3975</v>
      </c>
      <c r="N544" s="1" t="n">
        <v>1.316</v>
      </c>
      <c r="O544" s="1" t="n">
        <v>56.32</v>
      </c>
      <c r="P544" s="1" t="s">
        <v>3814</v>
      </c>
    </row>
    <row r="545" customFormat="false" ht="15" hidden="false" customHeight="true" outlineLevel="0" collapsed="false">
      <c r="A545" s="1" t="n">
        <v>3</v>
      </c>
      <c r="B545" s="76" t="n">
        <v>46178</v>
      </c>
      <c r="C545" s="1" t="n">
        <v>100</v>
      </c>
      <c r="D545" s="1" t="s">
        <v>3988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3977</v>
      </c>
      <c r="N545" s="1" t="n">
        <v>1.582</v>
      </c>
      <c r="O545" s="1" t="n">
        <v>86.3</v>
      </c>
      <c r="P545" s="1" t="s">
        <v>3814</v>
      </c>
    </row>
    <row r="546" customFormat="false" ht="15" hidden="false" customHeight="true" outlineLevel="0" collapsed="false">
      <c r="A546" s="1" t="n">
        <v>3</v>
      </c>
      <c r="B546" s="76" t="n">
        <v>46178</v>
      </c>
      <c r="C546" s="1" t="n">
        <v>100</v>
      </c>
      <c r="D546" s="1" t="s">
        <v>3988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3979</v>
      </c>
      <c r="N546" s="1" t="n">
        <v>2.322</v>
      </c>
      <c r="O546" s="1" t="n">
        <v>3.88</v>
      </c>
      <c r="P546" s="1" t="s">
        <v>3814</v>
      </c>
    </row>
    <row r="547" customFormat="false" ht="15" hidden="false" customHeight="true" outlineLevel="0" collapsed="false">
      <c r="A547" s="1" t="n">
        <v>3</v>
      </c>
      <c r="B547" s="76" t="n">
        <v>46178</v>
      </c>
      <c r="C547" s="1" t="n">
        <v>100</v>
      </c>
      <c r="D547" s="1" t="s">
        <v>3988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3980</v>
      </c>
      <c r="N547" s="1" t="n">
        <v>8.965</v>
      </c>
      <c r="O547" s="1" t="n">
        <v>22.5</v>
      </c>
      <c r="P547" s="1" t="s">
        <v>3814</v>
      </c>
    </row>
    <row r="548" customFormat="false" ht="15" hidden="false" customHeight="true" outlineLevel="0" collapsed="false">
      <c r="A548" s="1" t="n">
        <v>3</v>
      </c>
      <c r="B548" s="76" t="n">
        <v>46178</v>
      </c>
      <c r="C548" s="1" t="n">
        <v>100</v>
      </c>
      <c r="D548" s="1" t="s">
        <v>3988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3981</v>
      </c>
      <c r="N548" s="1" t="n">
        <v>0.301</v>
      </c>
      <c r="O548" s="1" t="n">
        <v>0</v>
      </c>
      <c r="P548" s="1" t="s">
        <v>3814</v>
      </c>
    </row>
    <row r="549" customFormat="false" ht="15" hidden="false" customHeight="true" outlineLevel="0" collapsed="false">
      <c r="A549" s="1" t="n">
        <v>3</v>
      </c>
      <c r="B549" s="76" t="n">
        <v>46178</v>
      </c>
      <c r="C549" s="1" t="n">
        <v>171</v>
      </c>
      <c r="D549" s="1" t="s">
        <v>4048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4049</v>
      </c>
      <c r="N549" s="1" t="n">
        <v>3</v>
      </c>
      <c r="O549" s="1" t="n">
        <v>32.97</v>
      </c>
      <c r="P549" s="1" t="s">
        <v>4050</v>
      </c>
    </row>
    <row r="550" customFormat="false" ht="15" hidden="false" customHeight="true" outlineLevel="0" collapsed="false">
      <c r="A550" s="1" t="n">
        <v>3</v>
      </c>
      <c r="B550" s="76" t="n">
        <v>46179</v>
      </c>
      <c r="C550" s="1" t="n">
        <v>1</v>
      </c>
      <c r="D550" s="1" t="s">
        <v>3848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3849</v>
      </c>
      <c r="N550" s="1" t="n">
        <v>180</v>
      </c>
      <c r="O550" s="1" t="n">
        <v>270</v>
      </c>
      <c r="P550" s="1" t="s">
        <v>3814</v>
      </c>
    </row>
    <row r="551" customFormat="false" ht="15" hidden="false" customHeight="true" outlineLevel="0" collapsed="false">
      <c r="A551" s="1" t="n">
        <v>3</v>
      </c>
      <c r="B551" s="76" t="n">
        <v>46179</v>
      </c>
      <c r="C551" s="1" t="n">
        <v>1</v>
      </c>
      <c r="D551" s="1" t="s">
        <v>3848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4051</v>
      </c>
      <c r="N551" s="1" t="n">
        <v>720</v>
      </c>
      <c r="O551" s="1" t="n">
        <v>380</v>
      </c>
      <c r="P551" s="1" t="s">
        <v>3814</v>
      </c>
    </row>
    <row r="552" customFormat="false" ht="15" hidden="false" customHeight="true" outlineLevel="0" collapsed="false">
      <c r="A552" s="1" t="n">
        <v>3</v>
      </c>
      <c r="B552" s="76" t="n">
        <v>46179</v>
      </c>
      <c r="C552" s="1" t="n">
        <v>1</v>
      </c>
      <c r="D552" s="1" t="s">
        <v>3848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4052</v>
      </c>
      <c r="N552" s="1" t="n">
        <v>2880</v>
      </c>
      <c r="O552" s="1" t="n">
        <v>1480</v>
      </c>
      <c r="P552" s="1" t="s">
        <v>3814</v>
      </c>
    </row>
    <row r="553" customFormat="false" ht="15" hidden="false" customHeight="true" outlineLevel="0" collapsed="false">
      <c r="A553" s="1" t="n">
        <v>3</v>
      </c>
      <c r="B553" s="76" t="n">
        <v>46179</v>
      </c>
      <c r="C553" s="1" t="n">
        <v>1</v>
      </c>
      <c r="D553" s="1" t="s">
        <v>3848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4053</v>
      </c>
      <c r="N553" s="1" t="n">
        <v>24</v>
      </c>
      <c r="O553" s="1" t="n">
        <v>60</v>
      </c>
      <c r="P553" s="1" t="s">
        <v>3814</v>
      </c>
    </row>
    <row r="554" customFormat="false" ht="15" hidden="false" customHeight="true" outlineLevel="0" collapsed="false">
      <c r="A554" s="1" t="n">
        <v>3</v>
      </c>
      <c r="B554" s="76" t="n">
        <v>46179</v>
      </c>
      <c r="C554" s="1" t="n">
        <v>1</v>
      </c>
      <c r="D554" s="1" t="s">
        <v>3848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4054</v>
      </c>
      <c r="N554" s="1" t="n">
        <v>12</v>
      </c>
      <c r="O554" s="1" t="n">
        <v>45</v>
      </c>
      <c r="P554" s="1" t="s">
        <v>3814</v>
      </c>
    </row>
    <row r="555" customFormat="false" ht="15" hidden="false" customHeight="true" outlineLevel="0" collapsed="false">
      <c r="A555" s="1" t="n">
        <v>3</v>
      </c>
      <c r="B555" s="76" t="n">
        <v>46179</v>
      </c>
      <c r="C555" s="1" t="n">
        <v>1</v>
      </c>
      <c r="D555" s="1" t="s">
        <v>3848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4055</v>
      </c>
      <c r="N555" s="1" t="n">
        <v>9</v>
      </c>
      <c r="O555" s="1" t="n">
        <v>55</v>
      </c>
      <c r="P555" s="1" t="s">
        <v>3814</v>
      </c>
    </row>
    <row r="556" customFormat="false" ht="15" hidden="false" customHeight="true" outlineLevel="0" collapsed="false">
      <c r="A556" s="1" t="n">
        <v>3</v>
      </c>
      <c r="B556" s="76" t="n">
        <v>46179</v>
      </c>
      <c r="C556" s="1" t="n">
        <v>1</v>
      </c>
      <c r="D556" s="1" t="s">
        <v>3848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4056</v>
      </c>
      <c r="N556" s="1" t="n">
        <v>9</v>
      </c>
      <c r="O556" s="1" t="n">
        <v>80</v>
      </c>
      <c r="P556" s="1" t="s">
        <v>3814</v>
      </c>
    </row>
    <row r="557" customFormat="false" ht="15" hidden="false" customHeight="true" outlineLevel="0" collapsed="false">
      <c r="A557" s="1" t="n">
        <v>3</v>
      </c>
      <c r="B557" s="76" t="n">
        <v>46179</v>
      </c>
      <c r="C557" s="1" t="n">
        <v>1</v>
      </c>
      <c r="D557" s="1" t="s">
        <v>3848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4057</v>
      </c>
      <c r="N557" s="1" t="n">
        <v>30</v>
      </c>
      <c r="O557" s="1" t="n">
        <v>57</v>
      </c>
      <c r="P557" s="1" t="s">
        <v>3814</v>
      </c>
    </row>
    <row r="558" customFormat="false" ht="15" hidden="false" customHeight="true" outlineLevel="0" collapsed="false">
      <c r="A558" s="1" t="n">
        <v>3</v>
      </c>
      <c r="B558" s="76" t="n">
        <v>46179</v>
      </c>
      <c r="C558" s="1" t="n">
        <v>1</v>
      </c>
      <c r="D558" s="1" t="s">
        <v>3848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4058</v>
      </c>
      <c r="N558" s="1" t="n">
        <v>20</v>
      </c>
      <c r="O558" s="1" t="n">
        <v>61</v>
      </c>
      <c r="P558" s="1" t="s">
        <v>3814</v>
      </c>
    </row>
    <row r="559" customFormat="false" ht="15" hidden="false" customHeight="true" outlineLevel="0" collapsed="false">
      <c r="A559" s="1" t="n">
        <v>3</v>
      </c>
      <c r="B559" s="76" t="n">
        <v>46179</v>
      </c>
      <c r="C559" s="1" t="n">
        <v>1</v>
      </c>
      <c r="D559" s="1" t="s">
        <v>3848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4059</v>
      </c>
      <c r="N559" s="1" t="n">
        <v>9</v>
      </c>
      <c r="O559" s="1" t="n">
        <v>70.65</v>
      </c>
      <c r="P559" s="1" t="s">
        <v>3814</v>
      </c>
    </row>
    <row r="560" customFormat="false" ht="15" hidden="false" customHeight="true" outlineLevel="0" collapsed="false">
      <c r="A560" s="1" t="n">
        <v>3</v>
      </c>
      <c r="B560" s="76" t="n">
        <v>46179</v>
      </c>
      <c r="C560" s="1" t="n">
        <v>1</v>
      </c>
      <c r="D560" s="1" t="s">
        <v>3848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4060</v>
      </c>
      <c r="N560" s="1" t="n">
        <v>40</v>
      </c>
      <c r="O560" s="1" t="n">
        <v>132</v>
      </c>
      <c r="P560" s="1" t="s">
        <v>3814</v>
      </c>
    </row>
    <row r="561" customFormat="false" ht="15" hidden="false" customHeight="true" outlineLevel="0" collapsed="false">
      <c r="A561" s="1" t="n">
        <v>3</v>
      </c>
      <c r="B561" s="76" t="n">
        <v>46179</v>
      </c>
      <c r="C561" s="1" t="n">
        <v>1</v>
      </c>
      <c r="D561" s="1" t="s">
        <v>3848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4061</v>
      </c>
      <c r="N561" s="1" t="n">
        <v>20</v>
      </c>
      <c r="O561" s="1" t="n">
        <v>66</v>
      </c>
      <c r="P561" s="1" t="s">
        <v>3814</v>
      </c>
    </row>
    <row r="562" customFormat="false" ht="15" hidden="false" customHeight="true" outlineLevel="0" collapsed="false">
      <c r="A562" s="1" t="n">
        <v>3</v>
      </c>
      <c r="B562" s="76" t="n">
        <v>46179</v>
      </c>
      <c r="C562" s="1" t="n">
        <v>1</v>
      </c>
      <c r="D562" s="1" t="s">
        <v>3848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4062</v>
      </c>
      <c r="N562" s="1" t="n">
        <v>20</v>
      </c>
      <c r="O562" s="1" t="n">
        <v>81</v>
      </c>
      <c r="P562" s="1" t="s">
        <v>3814</v>
      </c>
    </row>
    <row r="563" customFormat="false" ht="15" hidden="false" customHeight="true" outlineLevel="0" collapsed="false">
      <c r="A563" s="1" t="n">
        <v>3</v>
      </c>
      <c r="B563" s="76" t="n">
        <v>46179</v>
      </c>
      <c r="C563" s="1" t="n">
        <v>1</v>
      </c>
      <c r="D563" s="1" t="s">
        <v>3848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3871</v>
      </c>
      <c r="N563" s="1" t="n">
        <v>6</v>
      </c>
      <c r="O563" s="1" t="n">
        <v>28.8</v>
      </c>
      <c r="P563" s="1" t="s">
        <v>3814</v>
      </c>
    </row>
    <row r="564" customFormat="false" ht="15" hidden="false" customHeight="true" outlineLevel="0" collapsed="false">
      <c r="A564" s="1" t="n">
        <v>3</v>
      </c>
      <c r="B564" s="76" t="n">
        <v>46179</v>
      </c>
      <c r="C564" s="1" t="n">
        <v>1</v>
      </c>
      <c r="D564" s="1" t="s">
        <v>3848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3872</v>
      </c>
      <c r="N564" s="1" t="n">
        <v>6</v>
      </c>
      <c r="O564" s="1" t="n">
        <v>25.2</v>
      </c>
      <c r="P564" s="1" t="s">
        <v>3814</v>
      </c>
    </row>
    <row r="565" customFormat="false" ht="15" hidden="false" customHeight="true" outlineLevel="0" collapsed="false">
      <c r="A565" s="1" t="n">
        <v>3</v>
      </c>
      <c r="B565" s="76" t="n">
        <v>46179</v>
      </c>
      <c r="C565" s="1" t="n">
        <v>1</v>
      </c>
      <c r="D565" s="1" t="s">
        <v>3848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3873</v>
      </c>
      <c r="N565" s="1" t="n">
        <v>7</v>
      </c>
      <c r="O565" s="1" t="n">
        <v>31.5</v>
      </c>
      <c r="P565" s="1" t="s">
        <v>3814</v>
      </c>
    </row>
    <row r="566" customFormat="false" ht="15" hidden="false" customHeight="true" outlineLevel="0" collapsed="false">
      <c r="A566" s="1" t="n">
        <v>3</v>
      </c>
      <c r="B566" s="76" t="n">
        <v>46179</v>
      </c>
      <c r="C566" s="1" t="n">
        <v>1</v>
      </c>
      <c r="D566" s="1" t="s">
        <v>3848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3874</v>
      </c>
      <c r="N566" s="1" t="n">
        <v>3</v>
      </c>
      <c r="O566" s="1" t="n">
        <v>22.5</v>
      </c>
      <c r="P566" s="1" t="s">
        <v>3814</v>
      </c>
    </row>
    <row r="567" customFormat="false" ht="15" hidden="false" customHeight="true" outlineLevel="0" collapsed="false">
      <c r="A567" s="1" t="n">
        <v>3</v>
      </c>
      <c r="B567" s="76" t="n">
        <v>46179</v>
      </c>
      <c r="C567" s="1" t="n">
        <v>1</v>
      </c>
      <c r="D567" s="1" t="s">
        <v>3848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3875</v>
      </c>
      <c r="N567" s="1" t="n">
        <v>35</v>
      </c>
      <c r="O567" s="1" t="n">
        <v>192.5</v>
      </c>
      <c r="P567" s="1" t="s">
        <v>3814</v>
      </c>
    </row>
    <row r="568" customFormat="false" ht="15" hidden="false" customHeight="true" outlineLevel="0" collapsed="false">
      <c r="A568" s="1" t="n">
        <v>3</v>
      </c>
      <c r="B568" s="76" t="n">
        <v>46179</v>
      </c>
      <c r="C568" s="1" t="n">
        <v>1</v>
      </c>
      <c r="D568" s="1" t="s">
        <v>3848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4063</v>
      </c>
      <c r="N568" s="1" t="n">
        <v>24</v>
      </c>
      <c r="O568" s="1" t="n">
        <v>180.690111</v>
      </c>
      <c r="P568" s="1" t="s">
        <v>3814</v>
      </c>
    </row>
    <row r="569" customFormat="false" ht="15" hidden="false" customHeight="true" outlineLevel="0" collapsed="false">
      <c r="A569" s="1" t="n">
        <v>3</v>
      </c>
      <c r="B569" s="76" t="n">
        <v>46179</v>
      </c>
      <c r="C569" s="1" t="n">
        <v>1</v>
      </c>
      <c r="D569" s="1" t="s">
        <v>3848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4064</v>
      </c>
      <c r="N569" s="1" t="n">
        <v>24</v>
      </c>
      <c r="O569" s="1" t="n">
        <v>192.18</v>
      </c>
      <c r="P569" s="1" t="s">
        <v>3814</v>
      </c>
    </row>
    <row r="570" customFormat="false" ht="15" hidden="false" customHeight="true" outlineLevel="0" collapsed="false">
      <c r="A570" s="1" t="n">
        <v>3</v>
      </c>
      <c r="B570" s="76" t="n">
        <v>46179</v>
      </c>
      <c r="C570" s="1" t="n">
        <v>1</v>
      </c>
      <c r="D570" s="1" t="s">
        <v>3848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4065</v>
      </c>
      <c r="N570" s="1" t="n">
        <v>12</v>
      </c>
      <c r="O570" s="1" t="n">
        <v>36.02</v>
      </c>
      <c r="P570" s="1" t="s">
        <v>3814</v>
      </c>
    </row>
    <row r="571" customFormat="false" ht="15" hidden="false" customHeight="true" outlineLevel="0" collapsed="false">
      <c r="A571" s="1" t="n">
        <v>3</v>
      </c>
      <c r="B571" s="76" t="n">
        <v>46179</v>
      </c>
      <c r="C571" s="1" t="n">
        <v>1</v>
      </c>
      <c r="D571" s="1" t="s">
        <v>3848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4066</v>
      </c>
      <c r="N571" s="1" t="n">
        <v>12</v>
      </c>
      <c r="O571" s="1" t="n">
        <v>34.91</v>
      </c>
      <c r="P571" s="1" t="s">
        <v>3814</v>
      </c>
    </row>
    <row r="572" customFormat="false" ht="15" hidden="false" customHeight="true" outlineLevel="0" collapsed="false">
      <c r="A572" s="1" t="n">
        <v>3</v>
      </c>
      <c r="B572" s="76" t="n">
        <v>46179</v>
      </c>
      <c r="C572" s="1" t="n">
        <v>1</v>
      </c>
      <c r="D572" s="1" t="s">
        <v>3848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4067</v>
      </c>
      <c r="N572" s="1" t="n">
        <v>6</v>
      </c>
      <c r="O572" s="1" t="n">
        <v>33.49</v>
      </c>
      <c r="P572" s="1" t="s">
        <v>3814</v>
      </c>
    </row>
    <row r="573" customFormat="false" ht="15" hidden="false" customHeight="true" outlineLevel="0" collapsed="false">
      <c r="A573" s="1" t="n">
        <v>3</v>
      </c>
      <c r="B573" s="76" t="n">
        <v>46179</v>
      </c>
      <c r="C573" s="1" t="n">
        <v>1</v>
      </c>
      <c r="D573" s="1" t="s">
        <v>3848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4068</v>
      </c>
      <c r="N573" s="1" t="n">
        <v>36</v>
      </c>
      <c r="O573" s="1" t="n">
        <v>246.82</v>
      </c>
      <c r="P573" s="1" t="s">
        <v>3814</v>
      </c>
    </row>
    <row r="574" customFormat="false" ht="15" hidden="false" customHeight="true" outlineLevel="0" collapsed="false">
      <c r="A574" s="1" t="n">
        <v>3</v>
      </c>
      <c r="B574" s="76" t="n">
        <v>46179</v>
      </c>
      <c r="C574" s="1" t="n">
        <v>1</v>
      </c>
      <c r="D574" s="1" t="s">
        <v>3848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4069</v>
      </c>
      <c r="N574" s="1" t="n">
        <v>120</v>
      </c>
      <c r="O574" s="1" t="n">
        <v>566.17</v>
      </c>
      <c r="P574" s="1" t="s">
        <v>3814</v>
      </c>
    </row>
    <row r="575" customFormat="false" ht="15" hidden="false" customHeight="true" outlineLevel="0" collapsed="false">
      <c r="A575" s="1" t="n">
        <v>3</v>
      </c>
      <c r="B575" s="76" t="n">
        <v>46179</v>
      </c>
      <c r="C575" s="1" t="n">
        <v>1</v>
      </c>
      <c r="D575" s="1" t="s">
        <v>3848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4070</v>
      </c>
      <c r="N575" s="1" t="n">
        <v>12</v>
      </c>
      <c r="O575" s="1" t="n">
        <v>34.91</v>
      </c>
      <c r="P575" s="1" t="s">
        <v>3814</v>
      </c>
    </row>
    <row r="576" customFormat="false" ht="15" hidden="false" customHeight="true" outlineLevel="0" collapsed="false">
      <c r="A576" s="1" t="n">
        <v>3</v>
      </c>
      <c r="B576" s="76" t="n">
        <v>46179</v>
      </c>
      <c r="C576" s="1" t="n">
        <v>1</v>
      </c>
      <c r="D576" s="1" t="s">
        <v>3848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4071</v>
      </c>
      <c r="N576" s="1" t="n">
        <v>12</v>
      </c>
      <c r="O576" s="1" t="n">
        <v>34.91</v>
      </c>
      <c r="P576" s="1" t="s">
        <v>3814</v>
      </c>
    </row>
    <row r="577" customFormat="false" ht="15" hidden="false" customHeight="true" outlineLevel="0" collapsed="false">
      <c r="A577" s="1" t="n">
        <v>3</v>
      </c>
      <c r="B577" s="76" t="n">
        <v>46179</v>
      </c>
      <c r="C577" s="1" t="n">
        <v>1</v>
      </c>
      <c r="D577" s="1" t="s">
        <v>3848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4072</v>
      </c>
      <c r="N577" s="1" t="n">
        <v>4</v>
      </c>
      <c r="O577" s="1" t="n">
        <v>32.44</v>
      </c>
      <c r="P577" s="1" t="s">
        <v>3814</v>
      </c>
    </row>
    <row r="578" customFormat="false" ht="15" hidden="false" customHeight="true" outlineLevel="0" collapsed="false">
      <c r="A578" s="1" t="n">
        <v>3</v>
      </c>
      <c r="B578" s="76" t="n">
        <v>46179</v>
      </c>
      <c r="C578" s="1" t="n">
        <v>1</v>
      </c>
      <c r="D578" s="1" t="s">
        <v>3848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4073</v>
      </c>
      <c r="N578" s="1" t="n">
        <v>60</v>
      </c>
      <c r="O578" s="1" t="n">
        <v>410.650087</v>
      </c>
      <c r="P578" s="1" t="s">
        <v>3814</v>
      </c>
    </row>
    <row r="579" customFormat="false" ht="15" hidden="false" customHeight="true" outlineLevel="0" collapsed="false">
      <c r="A579" s="1" t="n">
        <v>3</v>
      </c>
      <c r="B579" s="76" t="n">
        <v>46179</v>
      </c>
      <c r="C579" s="1" t="n">
        <v>1</v>
      </c>
      <c r="D579" s="1" t="s">
        <v>3848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4074</v>
      </c>
      <c r="N579" s="1" t="n">
        <v>75</v>
      </c>
      <c r="O579" s="1" t="n">
        <v>204.959993</v>
      </c>
      <c r="P579" s="1" t="s">
        <v>3814</v>
      </c>
    </row>
    <row r="580" customFormat="false" ht="15" hidden="false" customHeight="true" outlineLevel="0" collapsed="false">
      <c r="A580" s="1" t="n">
        <v>3</v>
      </c>
      <c r="B580" s="76" t="n">
        <v>46179</v>
      </c>
      <c r="C580" s="1" t="n">
        <v>1</v>
      </c>
      <c r="D580" s="1" t="s">
        <v>3848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4075</v>
      </c>
      <c r="N580" s="1" t="n">
        <v>32</v>
      </c>
      <c r="O580" s="1" t="n">
        <v>183.870065</v>
      </c>
      <c r="P580" s="1" t="s">
        <v>3814</v>
      </c>
    </row>
    <row r="581" customFormat="false" ht="15" hidden="false" customHeight="true" outlineLevel="0" collapsed="false">
      <c r="A581" s="1" t="n">
        <v>3</v>
      </c>
      <c r="B581" s="76" t="n">
        <v>46179</v>
      </c>
      <c r="C581" s="1" t="n">
        <v>1</v>
      </c>
      <c r="D581" s="1" t="s">
        <v>3848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4076</v>
      </c>
      <c r="N581" s="1" t="n">
        <v>6</v>
      </c>
      <c r="O581" s="1" t="n">
        <v>32.44</v>
      </c>
      <c r="P581" s="1" t="s">
        <v>3814</v>
      </c>
    </row>
    <row r="582" customFormat="false" ht="15" hidden="false" customHeight="true" outlineLevel="0" collapsed="false">
      <c r="A582" s="1" t="n">
        <v>3</v>
      </c>
      <c r="B582" s="76" t="n">
        <v>46179</v>
      </c>
      <c r="C582" s="1" t="n">
        <v>1</v>
      </c>
      <c r="D582" s="1" t="s">
        <v>3848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4077</v>
      </c>
      <c r="N582" s="1" t="n">
        <v>16</v>
      </c>
      <c r="O582" s="1" t="n">
        <v>46.450004</v>
      </c>
      <c r="P582" s="1" t="s">
        <v>3814</v>
      </c>
    </row>
    <row r="583" customFormat="false" ht="15" hidden="false" customHeight="true" outlineLevel="0" collapsed="false">
      <c r="A583" s="1" t="n">
        <v>3</v>
      </c>
      <c r="B583" s="76" t="n">
        <v>46179</v>
      </c>
      <c r="C583" s="1" t="n">
        <v>1</v>
      </c>
      <c r="D583" s="1" t="s">
        <v>3848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4078</v>
      </c>
      <c r="N583" s="1" t="n">
        <v>21</v>
      </c>
      <c r="O583" s="1" t="n">
        <v>27.64</v>
      </c>
      <c r="P583" s="1" t="s">
        <v>3814</v>
      </c>
    </row>
    <row r="584" customFormat="false" ht="15" hidden="false" customHeight="true" outlineLevel="0" collapsed="false">
      <c r="A584" s="1" t="n">
        <v>3</v>
      </c>
      <c r="B584" s="76" t="n">
        <v>46179</v>
      </c>
      <c r="C584" s="1" t="n">
        <v>1</v>
      </c>
      <c r="D584" s="1" t="s">
        <v>3848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4079</v>
      </c>
      <c r="N584" s="1" t="n">
        <v>6</v>
      </c>
      <c r="O584" s="1" t="n">
        <v>23.13</v>
      </c>
      <c r="P584" s="1" t="s">
        <v>3814</v>
      </c>
    </row>
    <row r="585" customFormat="false" ht="15" hidden="false" customHeight="true" outlineLevel="0" collapsed="false">
      <c r="A585" s="1" t="n">
        <v>3</v>
      </c>
      <c r="B585" s="76" t="n">
        <v>46179</v>
      </c>
      <c r="C585" s="1" t="n">
        <v>1</v>
      </c>
      <c r="D585" s="1" t="s">
        <v>3848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4080</v>
      </c>
      <c r="N585" s="1" t="n">
        <v>32</v>
      </c>
      <c r="O585" s="1" t="n">
        <v>183.87011</v>
      </c>
      <c r="P585" s="1" t="s">
        <v>3814</v>
      </c>
    </row>
    <row r="586" customFormat="false" ht="15" hidden="false" customHeight="true" outlineLevel="0" collapsed="false">
      <c r="A586" s="1" t="n">
        <v>3</v>
      </c>
      <c r="B586" s="76" t="n">
        <v>46179</v>
      </c>
      <c r="C586" s="1" t="n">
        <v>1</v>
      </c>
      <c r="D586" s="1" t="s">
        <v>3848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4081</v>
      </c>
      <c r="N586" s="1" t="n">
        <v>24</v>
      </c>
      <c r="O586" s="1" t="n">
        <v>161.649876</v>
      </c>
      <c r="P586" s="1" t="s">
        <v>3814</v>
      </c>
    </row>
    <row r="587" customFormat="false" ht="15" hidden="false" customHeight="true" outlineLevel="0" collapsed="false">
      <c r="A587" s="1" t="n">
        <v>3</v>
      </c>
      <c r="B587" s="76" t="n">
        <v>46179</v>
      </c>
      <c r="C587" s="1" t="n">
        <v>1</v>
      </c>
      <c r="D587" s="1" t="s">
        <v>3848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4082</v>
      </c>
      <c r="N587" s="1" t="n">
        <v>12</v>
      </c>
      <c r="O587" s="1" t="n">
        <v>82.27</v>
      </c>
      <c r="P587" s="1" t="s">
        <v>3814</v>
      </c>
    </row>
    <row r="588" customFormat="false" ht="15" hidden="false" customHeight="true" outlineLevel="0" collapsed="false">
      <c r="A588" s="1" t="n">
        <v>3</v>
      </c>
      <c r="B588" s="76" t="n">
        <v>46179</v>
      </c>
      <c r="C588" s="1" t="n">
        <v>1</v>
      </c>
      <c r="D588" s="1" t="s">
        <v>3848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4083</v>
      </c>
      <c r="N588" s="1" t="n">
        <v>80</v>
      </c>
      <c r="O588" s="1" t="n">
        <v>376.629857</v>
      </c>
      <c r="P588" s="1" t="s">
        <v>3814</v>
      </c>
    </row>
    <row r="589" customFormat="false" ht="15" hidden="false" customHeight="true" outlineLevel="0" collapsed="false">
      <c r="A589" s="1" t="n">
        <v>3</v>
      </c>
      <c r="B589" s="76" t="n">
        <v>46179</v>
      </c>
      <c r="C589" s="1" t="n">
        <v>1</v>
      </c>
      <c r="D589" s="1" t="s">
        <v>3848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4084</v>
      </c>
      <c r="N589" s="1" t="n">
        <v>12</v>
      </c>
      <c r="O589" s="1" t="n">
        <v>34.91</v>
      </c>
      <c r="P589" s="1" t="s">
        <v>3814</v>
      </c>
    </row>
    <row r="590" customFormat="false" ht="15" hidden="false" customHeight="true" outlineLevel="0" collapsed="false">
      <c r="A590" s="1" t="n">
        <v>3</v>
      </c>
      <c r="B590" s="76" t="n">
        <v>46179</v>
      </c>
      <c r="C590" s="1" t="n">
        <v>1</v>
      </c>
      <c r="D590" s="1" t="s">
        <v>3848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4085</v>
      </c>
      <c r="N590" s="1" t="n">
        <v>32</v>
      </c>
      <c r="O590" s="1" t="n">
        <v>183.87011</v>
      </c>
      <c r="P590" s="1" t="s">
        <v>3814</v>
      </c>
    </row>
    <row r="591" customFormat="false" ht="15" hidden="false" customHeight="true" outlineLevel="0" collapsed="false">
      <c r="A591" s="1" t="n">
        <v>3</v>
      </c>
      <c r="B591" s="76" t="n">
        <v>46179</v>
      </c>
      <c r="C591" s="1" t="n">
        <v>1</v>
      </c>
      <c r="D591" s="1" t="s">
        <v>3848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4086</v>
      </c>
      <c r="N591" s="1" t="n">
        <v>6</v>
      </c>
      <c r="O591" s="1" t="n">
        <v>32.87</v>
      </c>
      <c r="P591" s="1" t="s">
        <v>3814</v>
      </c>
    </row>
    <row r="592" customFormat="false" ht="15" hidden="false" customHeight="true" outlineLevel="0" collapsed="false">
      <c r="A592" s="1" t="n">
        <v>3</v>
      </c>
      <c r="B592" s="76" t="n">
        <v>46179</v>
      </c>
      <c r="C592" s="1" t="n">
        <v>1</v>
      </c>
      <c r="D592" s="1" t="s">
        <v>3848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4087</v>
      </c>
      <c r="N592" s="1" t="n">
        <v>32</v>
      </c>
      <c r="O592" s="1" t="n">
        <v>183.870065</v>
      </c>
      <c r="P592" s="1" t="s">
        <v>3814</v>
      </c>
    </row>
    <row r="593" customFormat="false" ht="15" hidden="false" customHeight="true" outlineLevel="0" collapsed="false">
      <c r="A593" s="1" t="n">
        <v>3</v>
      </c>
      <c r="B593" s="76" t="n">
        <v>46179</v>
      </c>
      <c r="C593" s="1" t="n">
        <v>1</v>
      </c>
      <c r="D593" s="1" t="s">
        <v>3848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4088</v>
      </c>
      <c r="N593" s="1" t="n">
        <v>72</v>
      </c>
      <c r="O593" s="1" t="n">
        <v>264.579848</v>
      </c>
      <c r="P593" s="1" t="s">
        <v>3814</v>
      </c>
    </row>
    <row r="594" customFormat="false" ht="15" hidden="false" customHeight="true" outlineLevel="0" collapsed="false">
      <c r="A594" s="1" t="n">
        <v>3</v>
      </c>
      <c r="B594" s="76" t="n">
        <v>46179</v>
      </c>
      <c r="C594" s="1" t="n">
        <v>1</v>
      </c>
      <c r="D594" s="1" t="s">
        <v>3848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4089</v>
      </c>
      <c r="N594" s="1" t="n">
        <v>6</v>
      </c>
      <c r="O594" s="1" t="n">
        <v>19.66</v>
      </c>
      <c r="P594" s="1" t="s">
        <v>3814</v>
      </c>
    </row>
    <row r="595" customFormat="false" ht="15" hidden="false" customHeight="true" outlineLevel="0" collapsed="false">
      <c r="A595" s="1" t="n">
        <v>3</v>
      </c>
      <c r="B595" s="76" t="n">
        <v>46179</v>
      </c>
      <c r="C595" s="1" t="n">
        <v>2</v>
      </c>
      <c r="D595" s="1" t="s">
        <v>3812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3817</v>
      </c>
      <c r="N595" s="1" t="n">
        <v>40</v>
      </c>
      <c r="O595" s="1" t="n">
        <v>240</v>
      </c>
      <c r="P595" s="1" t="s">
        <v>3814</v>
      </c>
    </row>
    <row r="596" customFormat="false" ht="15" hidden="false" customHeight="true" outlineLevel="0" collapsed="false">
      <c r="A596" s="1" t="n">
        <v>3</v>
      </c>
      <c r="B596" s="76" t="n">
        <v>46179</v>
      </c>
      <c r="C596" s="1" t="n">
        <v>2</v>
      </c>
      <c r="D596" s="1" t="s">
        <v>3812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3813</v>
      </c>
      <c r="N596" s="1" t="n">
        <v>6</v>
      </c>
      <c r="O596" s="1" t="n">
        <v>15</v>
      </c>
      <c r="P596" s="1" t="s">
        <v>3814</v>
      </c>
    </row>
    <row r="597" customFormat="false" ht="15" hidden="false" customHeight="true" outlineLevel="0" collapsed="false">
      <c r="A597" s="1" t="n">
        <v>3</v>
      </c>
      <c r="B597" s="76" t="n">
        <v>46179</v>
      </c>
      <c r="C597" s="1" t="n">
        <v>2</v>
      </c>
      <c r="D597" s="1" t="s">
        <v>3812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3815</v>
      </c>
      <c r="N597" s="1" t="n">
        <v>8</v>
      </c>
      <c r="O597" s="1" t="n">
        <v>56</v>
      </c>
      <c r="P597" s="1" t="s">
        <v>3814</v>
      </c>
    </row>
    <row r="598" customFormat="false" ht="15" hidden="false" customHeight="true" outlineLevel="0" collapsed="false">
      <c r="A598" s="1" t="n">
        <v>3</v>
      </c>
      <c r="B598" s="76" t="n">
        <v>46179</v>
      </c>
      <c r="C598" s="1" t="n">
        <v>2</v>
      </c>
      <c r="D598" s="1" t="s">
        <v>3812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3816</v>
      </c>
      <c r="N598" s="1" t="n">
        <v>120</v>
      </c>
      <c r="O598" s="1" t="n">
        <v>240</v>
      </c>
      <c r="P598" s="1" t="s">
        <v>3814</v>
      </c>
    </row>
    <row r="599" customFormat="false" ht="15" hidden="false" customHeight="true" outlineLevel="0" collapsed="false">
      <c r="A599" s="1" t="n">
        <v>3</v>
      </c>
      <c r="B599" s="76" t="n">
        <v>46179</v>
      </c>
      <c r="C599" s="1" t="n">
        <v>6</v>
      </c>
      <c r="D599" s="1" t="s">
        <v>3819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3813</v>
      </c>
      <c r="N599" s="1" t="n">
        <v>6</v>
      </c>
      <c r="O599" s="1" t="n">
        <v>15</v>
      </c>
      <c r="P599" s="1" t="s">
        <v>3814</v>
      </c>
    </row>
    <row r="600" customFormat="false" ht="15" hidden="false" customHeight="true" outlineLevel="0" collapsed="false">
      <c r="A600" s="1" t="n">
        <v>3</v>
      </c>
      <c r="B600" s="76" t="n">
        <v>46179</v>
      </c>
      <c r="C600" s="1" t="n">
        <v>6</v>
      </c>
      <c r="D600" s="1" t="s">
        <v>3819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3815</v>
      </c>
      <c r="N600" s="1" t="n">
        <v>8</v>
      </c>
      <c r="O600" s="1" t="n">
        <v>56</v>
      </c>
      <c r="P600" s="1" t="s">
        <v>3814</v>
      </c>
    </row>
    <row r="601" customFormat="false" ht="15" hidden="false" customHeight="true" outlineLevel="0" collapsed="false">
      <c r="A601" s="1" t="n">
        <v>3</v>
      </c>
      <c r="B601" s="76" t="n">
        <v>46179</v>
      </c>
      <c r="C601" s="1" t="n">
        <v>6</v>
      </c>
      <c r="D601" s="1" t="s">
        <v>3819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3816</v>
      </c>
      <c r="N601" s="1" t="n">
        <v>120</v>
      </c>
      <c r="O601" s="1" t="n">
        <v>240</v>
      </c>
      <c r="P601" s="1" t="s">
        <v>3814</v>
      </c>
    </row>
    <row r="602" customFormat="false" ht="15" hidden="false" customHeight="true" outlineLevel="0" collapsed="false">
      <c r="A602" s="1" t="n">
        <v>3</v>
      </c>
      <c r="B602" s="76" t="n">
        <v>46179</v>
      </c>
      <c r="C602" s="1" t="n">
        <v>6</v>
      </c>
      <c r="D602" s="1" t="s">
        <v>3819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3817</v>
      </c>
      <c r="N602" s="1" t="n">
        <v>40</v>
      </c>
      <c r="O602" s="1" t="n">
        <v>240</v>
      </c>
      <c r="P602" s="1" t="s">
        <v>3814</v>
      </c>
    </row>
    <row r="603" customFormat="false" ht="15" hidden="false" customHeight="true" outlineLevel="0" collapsed="false">
      <c r="A603" s="1" t="n">
        <v>3</v>
      </c>
      <c r="B603" s="76" t="n">
        <v>46179</v>
      </c>
      <c r="C603" s="1" t="n">
        <v>11</v>
      </c>
      <c r="D603" s="1" t="s">
        <v>3820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4090</v>
      </c>
      <c r="N603" s="1" t="n">
        <v>120</v>
      </c>
      <c r="O603" s="1" t="n">
        <v>282</v>
      </c>
      <c r="P603" s="1" t="s">
        <v>3814</v>
      </c>
    </row>
    <row r="604" customFormat="false" ht="15" hidden="false" customHeight="true" outlineLevel="0" collapsed="false">
      <c r="A604" s="1" t="n">
        <v>3</v>
      </c>
      <c r="B604" s="76" t="n">
        <v>46179</v>
      </c>
      <c r="C604" s="1" t="n">
        <v>11</v>
      </c>
      <c r="D604" s="1" t="s">
        <v>3820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4091</v>
      </c>
      <c r="N604" s="1" t="n">
        <v>12</v>
      </c>
      <c r="O604" s="1" t="n">
        <v>43.62</v>
      </c>
      <c r="P604" s="1" t="s">
        <v>3814</v>
      </c>
    </row>
    <row r="605" customFormat="false" ht="15" hidden="false" customHeight="true" outlineLevel="0" collapsed="false">
      <c r="A605" s="1" t="n">
        <v>3</v>
      </c>
      <c r="B605" s="76" t="n">
        <v>46179</v>
      </c>
      <c r="C605" s="1" t="n">
        <v>11</v>
      </c>
      <c r="D605" s="1" t="s">
        <v>3820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4092</v>
      </c>
      <c r="N605" s="1" t="n">
        <v>16</v>
      </c>
      <c r="O605" s="1" t="n">
        <v>239.76</v>
      </c>
      <c r="P605" s="1" t="s">
        <v>3814</v>
      </c>
    </row>
    <row r="606" customFormat="false" ht="15" hidden="false" customHeight="true" outlineLevel="0" collapsed="false">
      <c r="A606" s="1" t="n">
        <v>3</v>
      </c>
      <c r="B606" s="76" t="n">
        <v>46179</v>
      </c>
      <c r="C606" s="1" t="n">
        <v>11</v>
      </c>
      <c r="D606" s="1" t="s">
        <v>3820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4093</v>
      </c>
      <c r="N606" s="1" t="n">
        <v>16</v>
      </c>
      <c r="O606" s="1" t="n">
        <v>159.84</v>
      </c>
      <c r="P606" s="1" t="s">
        <v>3814</v>
      </c>
    </row>
    <row r="607" customFormat="false" ht="15" hidden="false" customHeight="true" outlineLevel="0" collapsed="false">
      <c r="A607" s="1" t="n">
        <v>3</v>
      </c>
      <c r="B607" s="76" t="n">
        <v>46179</v>
      </c>
      <c r="C607" s="1" t="n">
        <v>11</v>
      </c>
      <c r="D607" s="1" t="s">
        <v>3820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4094</v>
      </c>
      <c r="N607" s="1" t="n">
        <v>20</v>
      </c>
      <c r="O607" s="1" t="n">
        <v>169</v>
      </c>
      <c r="P607" s="1" t="s">
        <v>3814</v>
      </c>
    </row>
    <row r="608" customFormat="false" ht="15" hidden="false" customHeight="true" outlineLevel="0" collapsed="false">
      <c r="A608" s="1" t="n">
        <v>3</v>
      </c>
      <c r="B608" s="76" t="n">
        <v>46179</v>
      </c>
      <c r="C608" s="1" t="n">
        <v>11</v>
      </c>
      <c r="D608" s="1" t="s">
        <v>3820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4095</v>
      </c>
      <c r="N608" s="1" t="n">
        <v>20</v>
      </c>
      <c r="O608" s="1" t="n">
        <v>155.78</v>
      </c>
      <c r="P608" s="1" t="s">
        <v>3814</v>
      </c>
    </row>
    <row r="609" customFormat="false" ht="15" hidden="false" customHeight="true" outlineLevel="0" collapsed="false">
      <c r="A609" s="1" t="n">
        <v>3</v>
      </c>
      <c r="B609" s="76" t="n">
        <v>46179</v>
      </c>
      <c r="C609" s="1" t="n">
        <v>39</v>
      </c>
      <c r="D609" s="1" t="s">
        <v>4046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4096</v>
      </c>
      <c r="N609" s="1" t="n">
        <v>10</v>
      </c>
      <c r="O609" s="1" t="n">
        <v>739.2</v>
      </c>
      <c r="P609" s="1" t="s">
        <v>3814</v>
      </c>
    </row>
    <row r="610" customFormat="false" ht="15" hidden="false" customHeight="true" outlineLevel="0" collapsed="false">
      <c r="A610" s="1" t="n">
        <v>3</v>
      </c>
      <c r="B610" s="76" t="n">
        <v>46179</v>
      </c>
      <c r="C610" s="1" t="n">
        <v>39</v>
      </c>
      <c r="D610" s="1" t="s">
        <v>4046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4097</v>
      </c>
      <c r="N610" s="1" t="n">
        <v>6</v>
      </c>
      <c r="O610" s="1" t="n">
        <v>648</v>
      </c>
      <c r="P610" s="1" t="s">
        <v>3814</v>
      </c>
    </row>
    <row r="611" customFormat="false" ht="15" hidden="false" customHeight="true" outlineLevel="0" collapsed="false">
      <c r="A611" s="1" t="n">
        <v>3</v>
      </c>
      <c r="B611" s="76" t="n">
        <v>46181</v>
      </c>
      <c r="C611" s="1" t="n">
        <v>1</v>
      </c>
      <c r="D611" s="1" t="s">
        <v>3848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4098</v>
      </c>
      <c r="N611" s="1" t="n">
        <v>20</v>
      </c>
      <c r="O611" s="1" t="n">
        <v>240</v>
      </c>
      <c r="P611" s="1" t="s">
        <v>3814</v>
      </c>
    </row>
    <row r="612" customFormat="false" ht="15" hidden="false" customHeight="true" outlineLevel="0" collapsed="false">
      <c r="A612" s="1" t="n">
        <v>3</v>
      </c>
      <c r="B612" s="76" t="n">
        <v>46181</v>
      </c>
      <c r="C612" s="1" t="n">
        <v>1</v>
      </c>
      <c r="D612" s="1" t="s">
        <v>3848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3870</v>
      </c>
      <c r="N612" s="1" t="n">
        <v>20</v>
      </c>
      <c r="O612" s="1" t="n">
        <v>240</v>
      </c>
      <c r="P612" s="1" t="s">
        <v>3814</v>
      </c>
    </row>
    <row r="613" customFormat="false" ht="15" hidden="false" customHeight="true" outlineLevel="0" collapsed="false">
      <c r="A613" s="1" t="n">
        <v>3</v>
      </c>
      <c r="B613" s="76" t="n">
        <v>46181</v>
      </c>
      <c r="C613" s="1" t="n">
        <v>1</v>
      </c>
      <c r="D613" s="1" t="s">
        <v>3848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4099</v>
      </c>
      <c r="N613" s="1" t="n">
        <v>30</v>
      </c>
      <c r="O613" s="1" t="n">
        <v>210</v>
      </c>
      <c r="P613" s="1" t="s">
        <v>3814</v>
      </c>
    </row>
    <row r="614" customFormat="false" ht="15" hidden="false" customHeight="true" outlineLevel="0" collapsed="false">
      <c r="A614" s="1" t="n">
        <v>3</v>
      </c>
      <c r="B614" s="76" t="n">
        <v>46181</v>
      </c>
      <c r="C614" s="1" t="n">
        <v>1</v>
      </c>
      <c r="D614" s="1" t="s">
        <v>3848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4100</v>
      </c>
      <c r="N614" s="1" t="n">
        <v>18</v>
      </c>
      <c r="O614" s="1" t="n">
        <v>190</v>
      </c>
      <c r="P614" s="1" t="s">
        <v>3814</v>
      </c>
    </row>
    <row r="615" customFormat="false" ht="15" hidden="false" customHeight="true" outlineLevel="0" collapsed="false">
      <c r="A615" s="1" t="n">
        <v>3</v>
      </c>
      <c r="B615" s="76" t="n">
        <v>46181</v>
      </c>
      <c r="C615" s="1" t="n">
        <v>1</v>
      </c>
      <c r="D615" s="1" t="s">
        <v>3848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4101</v>
      </c>
      <c r="N615" s="1" t="n">
        <v>20</v>
      </c>
      <c r="O615" s="1" t="n">
        <v>140</v>
      </c>
      <c r="P615" s="1" t="s">
        <v>3814</v>
      </c>
    </row>
    <row r="616" customFormat="false" ht="15" hidden="false" customHeight="true" outlineLevel="0" collapsed="false">
      <c r="A616" s="1" t="n">
        <v>3</v>
      </c>
      <c r="B616" s="76" t="n">
        <v>46181</v>
      </c>
      <c r="C616" s="1" t="n">
        <v>1</v>
      </c>
      <c r="D616" s="1" t="s">
        <v>3848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4102</v>
      </c>
      <c r="N616" s="1" t="n">
        <v>10</v>
      </c>
      <c r="O616" s="1" t="n">
        <v>120</v>
      </c>
      <c r="P616" s="1" t="s">
        <v>3814</v>
      </c>
    </row>
    <row r="617" customFormat="false" ht="15" hidden="false" customHeight="true" outlineLevel="0" collapsed="false">
      <c r="A617" s="1" t="n">
        <v>3</v>
      </c>
      <c r="B617" s="76" t="n">
        <v>46181</v>
      </c>
      <c r="C617" s="1" t="n">
        <v>1</v>
      </c>
      <c r="D617" s="1" t="s">
        <v>3848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4103</v>
      </c>
      <c r="N617" s="1" t="n">
        <v>25</v>
      </c>
      <c r="O617" s="1" t="n">
        <v>137.5</v>
      </c>
      <c r="P617" s="1" t="s">
        <v>3814</v>
      </c>
    </row>
    <row r="618" customFormat="false" ht="15" hidden="false" customHeight="true" outlineLevel="0" collapsed="false">
      <c r="A618" s="1" t="n">
        <v>3</v>
      </c>
      <c r="B618" s="76" t="n">
        <v>46181</v>
      </c>
      <c r="C618" s="1" t="n">
        <v>1</v>
      </c>
      <c r="D618" s="1" t="s">
        <v>3848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4104</v>
      </c>
      <c r="N618" s="1" t="n">
        <v>10</v>
      </c>
      <c r="O618" s="1" t="n">
        <v>61</v>
      </c>
      <c r="P618" s="1" t="s">
        <v>3814</v>
      </c>
    </row>
    <row r="619" customFormat="false" ht="15" hidden="false" customHeight="true" outlineLevel="0" collapsed="false">
      <c r="A619" s="1" t="n">
        <v>3</v>
      </c>
      <c r="B619" s="76" t="n">
        <v>46181</v>
      </c>
      <c r="C619" s="1" t="n">
        <v>1</v>
      </c>
      <c r="D619" s="1" t="s">
        <v>3848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4105</v>
      </c>
      <c r="N619" s="1" t="n">
        <v>144</v>
      </c>
      <c r="O619" s="1" t="n">
        <v>863.1</v>
      </c>
      <c r="P619" s="1" t="s">
        <v>3814</v>
      </c>
    </row>
    <row r="620" customFormat="false" ht="15" hidden="false" customHeight="true" outlineLevel="0" collapsed="false">
      <c r="A620" s="1" t="n">
        <v>3</v>
      </c>
      <c r="B620" s="76" t="n">
        <v>46181</v>
      </c>
      <c r="C620" s="1" t="n">
        <v>2</v>
      </c>
      <c r="D620" s="1" t="s">
        <v>3812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3813</v>
      </c>
      <c r="N620" s="1" t="n">
        <v>18</v>
      </c>
      <c r="O620" s="1" t="n">
        <v>45</v>
      </c>
      <c r="P620" s="1" t="s">
        <v>3814</v>
      </c>
    </row>
    <row r="621" customFormat="false" ht="15" hidden="false" customHeight="true" outlineLevel="0" collapsed="false">
      <c r="A621" s="1" t="n">
        <v>3</v>
      </c>
      <c r="B621" s="76" t="n">
        <v>46181</v>
      </c>
      <c r="C621" s="1" t="n">
        <v>2</v>
      </c>
      <c r="D621" s="1" t="s">
        <v>3812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3815</v>
      </c>
      <c r="N621" s="1" t="n">
        <v>8</v>
      </c>
      <c r="O621" s="1" t="n">
        <v>56</v>
      </c>
      <c r="P621" s="1" t="s">
        <v>3814</v>
      </c>
    </row>
    <row r="622" customFormat="false" ht="15" hidden="false" customHeight="true" outlineLevel="0" collapsed="false">
      <c r="A622" s="1" t="n">
        <v>3</v>
      </c>
      <c r="B622" s="76" t="n">
        <v>46181</v>
      </c>
      <c r="C622" s="1" t="n">
        <v>2</v>
      </c>
      <c r="D622" s="1" t="s">
        <v>3812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3816</v>
      </c>
      <c r="N622" s="1" t="n">
        <v>30</v>
      </c>
      <c r="O622" s="1" t="n">
        <v>60</v>
      </c>
      <c r="P622" s="1" t="s">
        <v>3814</v>
      </c>
    </row>
    <row r="623" customFormat="false" ht="15" hidden="false" customHeight="true" outlineLevel="0" collapsed="false">
      <c r="A623" s="1" t="n">
        <v>3</v>
      </c>
      <c r="B623" s="76" t="n">
        <v>46181</v>
      </c>
      <c r="C623" s="1" t="n">
        <v>2</v>
      </c>
      <c r="D623" s="1" t="s">
        <v>3812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3818</v>
      </c>
      <c r="N623" s="1" t="n">
        <v>20</v>
      </c>
      <c r="O623" s="1" t="n">
        <v>260</v>
      </c>
      <c r="P623" s="1" t="s">
        <v>3814</v>
      </c>
    </row>
    <row r="624" customFormat="false" ht="15" hidden="false" customHeight="true" outlineLevel="0" collapsed="false">
      <c r="A624" s="1" t="n">
        <v>3</v>
      </c>
      <c r="B624" s="76" t="n">
        <v>46181</v>
      </c>
      <c r="C624" s="1" t="n">
        <v>2</v>
      </c>
      <c r="D624" s="1" t="s">
        <v>3812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3817</v>
      </c>
      <c r="N624" s="1" t="n">
        <v>20</v>
      </c>
      <c r="O624" s="1" t="n">
        <v>120</v>
      </c>
      <c r="P624" s="1" t="s">
        <v>3814</v>
      </c>
    </row>
    <row r="625" customFormat="false" ht="15" hidden="false" customHeight="true" outlineLevel="0" collapsed="false">
      <c r="A625" s="1" t="n">
        <v>3</v>
      </c>
      <c r="B625" s="76" t="n">
        <v>46181</v>
      </c>
      <c r="C625" s="1" t="n">
        <v>6</v>
      </c>
      <c r="D625" s="1" t="s">
        <v>3819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3813</v>
      </c>
      <c r="N625" s="1" t="n">
        <v>18</v>
      </c>
      <c r="O625" s="1" t="n">
        <v>45</v>
      </c>
      <c r="P625" s="1" t="s">
        <v>3814</v>
      </c>
    </row>
    <row r="626" customFormat="false" ht="15" hidden="false" customHeight="true" outlineLevel="0" collapsed="false">
      <c r="A626" s="1" t="n">
        <v>3</v>
      </c>
      <c r="B626" s="76" t="n">
        <v>46181</v>
      </c>
      <c r="C626" s="1" t="n">
        <v>6</v>
      </c>
      <c r="D626" s="1" t="s">
        <v>3819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3815</v>
      </c>
      <c r="N626" s="1" t="n">
        <v>8</v>
      </c>
      <c r="O626" s="1" t="n">
        <v>56</v>
      </c>
      <c r="P626" s="1" t="s">
        <v>3814</v>
      </c>
    </row>
    <row r="627" customFormat="false" ht="15" hidden="false" customHeight="true" outlineLevel="0" collapsed="false">
      <c r="A627" s="1" t="n">
        <v>3</v>
      </c>
      <c r="B627" s="76" t="n">
        <v>46181</v>
      </c>
      <c r="C627" s="1" t="n">
        <v>6</v>
      </c>
      <c r="D627" s="1" t="s">
        <v>3819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3816</v>
      </c>
      <c r="N627" s="1" t="n">
        <v>30</v>
      </c>
      <c r="O627" s="1" t="n">
        <v>60</v>
      </c>
      <c r="P627" s="1" t="s">
        <v>3814</v>
      </c>
    </row>
    <row r="628" customFormat="false" ht="15" hidden="false" customHeight="true" outlineLevel="0" collapsed="false">
      <c r="A628" s="1" t="n">
        <v>3</v>
      </c>
      <c r="B628" s="76" t="n">
        <v>46181</v>
      </c>
      <c r="C628" s="1" t="n">
        <v>6</v>
      </c>
      <c r="D628" s="1" t="s">
        <v>3819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3818</v>
      </c>
      <c r="N628" s="1" t="n">
        <v>20</v>
      </c>
      <c r="O628" s="1" t="n">
        <v>260</v>
      </c>
      <c r="P628" s="1" t="s">
        <v>3814</v>
      </c>
    </row>
    <row r="629" customFormat="false" ht="15" hidden="false" customHeight="true" outlineLevel="0" collapsed="false">
      <c r="A629" s="1" t="n">
        <v>3</v>
      </c>
      <c r="B629" s="76" t="n">
        <v>46181</v>
      </c>
      <c r="C629" s="1" t="n">
        <v>6</v>
      </c>
      <c r="D629" s="1" t="s">
        <v>3819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3817</v>
      </c>
      <c r="N629" s="1" t="n">
        <v>20</v>
      </c>
      <c r="O629" s="1" t="n">
        <v>120</v>
      </c>
      <c r="P629" s="1" t="s">
        <v>3814</v>
      </c>
    </row>
    <row r="630" customFormat="false" ht="15" hidden="false" customHeight="true" outlineLevel="0" collapsed="false">
      <c r="A630" s="1" t="n">
        <v>3</v>
      </c>
      <c r="B630" s="76" t="n">
        <v>46181</v>
      </c>
      <c r="C630" s="1" t="n">
        <v>11</v>
      </c>
      <c r="D630" s="1" t="s">
        <v>3820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4106</v>
      </c>
      <c r="N630" s="1" t="n">
        <v>5</v>
      </c>
      <c r="O630" s="1" t="n">
        <v>118.95</v>
      </c>
      <c r="P630" s="1" t="s">
        <v>3814</v>
      </c>
    </row>
    <row r="631" customFormat="false" ht="15" hidden="false" customHeight="true" outlineLevel="0" collapsed="false">
      <c r="A631" s="1" t="n">
        <v>3</v>
      </c>
      <c r="B631" s="76" t="n">
        <v>46181</v>
      </c>
      <c r="C631" s="1" t="n">
        <v>11</v>
      </c>
      <c r="D631" s="1" t="s">
        <v>3820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4107</v>
      </c>
      <c r="N631" s="1" t="n">
        <v>5</v>
      </c>
      <c r="O631" s="1" t="n">
        <v>118.95</v>
      </c>
      <c r="P631" s="1" t="s">
        <v>3814</v>
      </c>
    </row>
    <row r="632" customFormat="false" ht="15" hidden="false" customHeight="true" outlineLevel="0" collapsed="false">
      <c r="A632" s="1" t="n">
        <v>3</v>
      </c>
      <c r="B632" s="76" t="n">
        <v>46181</v>
      </c>
      <c r="C632" s="1" t="n">
        <v>11</v>
      </c>
      <c r="D632" s="1" t="s">
        <v>3820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4108</v>
      </c>
      <c r="N632" s="1" t="n">
        <v>5</v>
      </c>
      <c r="O632" s="1" t="n">
        <v>118.95</v>
      </c>
      <c r="P632" s="1" t="s">
        <v>3814</v>
      </c>
    </row>
    <row r="633" customFormat="false" ht="15" hidden="false" customHeight="true" outlineLevel="0" collapsed="false">
      <c r="A633" s="1" t="n">
        <v>3</v>
      </c>
      <c r="B633" s="76" t="n">
        <v>46181</v>
      </c>
      <c r="C633" s="1" t="n">
        <v>11</v>
      </c>
      <c r="D633" s="1" t="s">
        <v>3820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4109</v>
      </c>
      <c r="N633" s="1" t="n">
        <v>5</v>
      </c>
      <c r="O633" s="1" t="n">
        <v>118.95</v>
      </c>
      <c r="P633" s="1" t="s">
        <v>3814</v>
      </c>
    </row>
    <row r="634" customFormat="false" ht="15" hidden="false" customHeight="true" outlineLevel="0" collapsed="false">
      <c r="A634" s="1" t="n">
        <v>3</v>
      </c>
      <c r="B634" s="76" t="n">
        <v>46181</v>
      </c>
      <c r="C634" s="1" t="n">
        <v>11</v>
      </c>
      <c r="D634" s="1" t="s">
        <v>3820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4110</v>
      </c>
      <c r="N634" s="1" t="n">
        <v>5</v>
      </c>
      <c r="O634" s="1" t="n">
        <v>118.95</v>
      </c>
      <c r="P634" s="1" t="s">
        <v>3814</v>
      </c>
    </row>
    <row r="635" customFormat="false" ht="15" hidden="false" customHeight="true" outlineLevel="0" collapsed="false">
      <c r="A635" s="1" t="n">
        <v>3</v>
      </c>
      <c r="B635" s="76" t="n">
        <v>46181</v>
      </c>
      <c r="C635" s="1" t="n">
        <v>11</v>
      </c>
      <c r="D635" s="1" t="s">
        <v>3820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4111</v>
      </c>
      <c r="N635" s="1" t="n">
        <v>5</v>
      </c>
      <c r="O635" s="1" t="n">
        <v>118.95</v>
      </c>
      <c r="P635" s="1" t="s">
        <v>3814</v>
      </c>
    </row>
    <row r="636" customFormat="false" ht="15" hidden="false" customHeight="true" outlineLevel="0" collapsed="false">
      <c r="A636" s="1" t="n">
        <v>3</v>
      </c>
      <c r="B636" s="76" t="n">
        <v>46181</v>
      </c>
      <c r="C636" s="1" t="n">
        <v>11</v>
      </c>
      <c r="D636" s="1" t="s">
        <v>3820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4112</v>
      </c>
      <c r="N636" s="1" t="n">
        <v>5</v>
      </c>
      <c r="O636" s="1" t="n">
        <v>118.95</v>
      </c>
      <c r="P636" s="1" t="s">
        <v>3814</v>
      </c>
    </row>
    <row r="637" customFormat="false" ht="15" hidden="false" customHeight="true" outlineLevel="0" collapsed="false">
      <c r="A637" s="1" t="n">
        <v>3</v>
      </c>
      <c r="B637" s="76" t="n">
        <v>46181</v>
      </c>
      <c r="C637" s="1" t="n">
        <v>11</v>
      </c>
      <c r="D637" s="1" t="s">
        <v>3820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4113</v>
      </c>
      <c r="N637" s="1" t="n">
        <v>5</v>
      </c>
      <c r="O637" s="1" t="n">
        <v>118.95</v>
      </c>
      <c r="P637" s="1" t="s">
        <v>3814</v>
      </c>
    </row>
    <row r="638" customFormat="false" ht="15" hidden="false" customHeight="true" outlineLevel="0" collapsed="false">
      <c r="A638" s="1" t="n">
        <v>3</v>
      </c>
      <c r="B638" s="76" t="n">
        <v>46181</v>
      </c>
      <c r="C638" s="1" t="n">
        <v>11</v>
      </c>
      <c r="D638" s="1" t="s">
        <v>3820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4114</v>
      </c>
      <c r="N638" s="1" t="n">
        <v>5</v>
      </c>
      <c r="O638" s="1" t="n">
        <v>118.95</v>
      </c>
      <c r="P638" s="1" t="s">
        <v>3814</v>
      </c>
    </row>
    <row r="639" customFormat="false" ht="15" hidden="false" customHeight="true" outlineLevel="0" collapsed="false">
      <c r="A639" s="1" t="n">
        <v>3</v>
      </c>
      <c r="B639" s="76" t="n">
        <v>46181</v>
      </c>
      <c r="C639" s="1" t="n">
        <v>11</v>
      </c>
      <c r="D639" s="1" t="s">
        <v>3820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4115</v>
      </c>
      <c r="N639" s="1" t="n">
        <v>5</v>
      </c>
      <c r="O639" s="1" t="n">
        <v>118.95</v>
      </c>
      <c r="P639" s="1" t="s">
        <v>3814</v>
      </c>
    </row>
    <row r="640" customFormat="false" ht="15" hidden="false" customHeight="true" outlineLevel="0" collapsed="false">
      <c r="A640" s="1" t="n">
        <v>3</v>
      </c>
      <c r="B640" s="76" t="n">
        <v>46181</v>
      </c>
      <c r="C640" s="1" t="n">
        <v>11</v>
      </c>
      <c r="D640" s="1" t="s">
        <v>3820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4116</v>
      </c>
      <c r="N640" s="1" t="n">
        <v>160</v>
      </c>
      <c r="O640" s="1" t="n">
        <v>1496</v>
      </c>
      <c r="P640" s="1" t="s">
        <v>3814</v>
      </c>
    </row>
    <row r="641" customFormat="false" ht="15" hidden="false" customHeight="true" outlineLevel="0" collapsed="false">
      <c r="A641" s="1" t="n">
        <v>3</v>
      </c>
      <c r="B641" s="76" t="n">
        <v>46181</v>
      </c>
      <c r="C641" s="1" t="n">
        <v>11</v>
      </c>
      <c r="D641" s="1" t="s">
        <v>3820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3891</v>
      </c>
      <c r="N641" s="1" t="n">
        <v>160.6</v>
      </c>
      <c r="O641" s="1" t="n">
        <v>5058.9</v>
      </c>
      <c r="P641" s="1" t="s">
        <v>3814</v>
      </c>
    </row>
    <row r="642" customFormat="false" ht="15" hidden="false" customHeight="true" outlineLevel="0" collapsed="false">
      <c r="A642" s="1" t="n">
        <v>3</v>
      </c>
      <c r="B642" s="76" t="n">
        <v>46181</v>
      </c>
      <c r="C642" s="1" t="n">
        <v>11</v>
      </c>
      <c r="D642" s="1" t="s">
        <v>3820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3893</v>
      </c>
      <c r="N642" s="1" t="n">
        <v>125.6</v>
      </c>
      <c r="O642" s="1" t="n">
        <v>2700.4</v>
      </c>
      <c r="P642" s="1" t="s">
        <v>3814</v>
      </c>
    </row>
    <row r="643" customFormat="false" ht="15" hidden="false" customHeight="true" outlineLevel="0" collapsed="false">
      <c r="A643" s="1" t="n">
        <v>3</v>
      </c>
      <c r="B643" s="76" t="n">
        <v>46181</v>
      </c>
      <c r="C643" s="1" t="n">
        <v>11</v>
      </c>
      <c r="D643" s="1" t="s">
        <v>3820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4117</v>
      </c>
      <c r="N643" s="1" t="n">
        <v>43.4</v>
      </c>
      <c r="O643" s="1" t="n">
        <v>868</v>
      </c>
      <c r="P643" s="1" t="s">
        <v>3814</v>
      </c>
    </row>
    <row r="644" customFormat="false" ht="15" hidden="false" customHeight="true" outlineLevel="0" collapsed="false">
      <c r="A644" s="1" t="n">
        <v>3</v>
      </c>
      <c r="B644" s="76" t="n">
        <v>46181</v>
      </c>
      <c r="C644" s="1" t="n">
        <v>11</v>
      </c>
      <c r="D644" s="1" t="s">
        <v>3820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4118</v>
      </c>
      <c r="N644" s="1" t="n">
        <v>144</v>
      </c>
      <c r="O644" s="1" t="n">
        <v>180</v>
      </c>
      <c r="P644" s="1" t="s">
        <v>3814</v>
      </c>
    </row>
    <row r="645" customFormat="false" ht="15" hidden="false" customHeight="true" outlineLevel="0" collapsed="false">
      <c r="A645" s="1" t="n">
        <v>3</v>
      </c>
      <c r="B645" s="76" t="n">
        <v>46181</v>
      </c>
      <c r="C645" s="1" t="n">
        <v>11</v>
      </c>
      <c r="D645" s="1" t="s">
        <v>3820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4119</v>
      </c>
      <c r="N645" s="1" t="n">
        <v>80</v>
      </c>
      <c r="O645" s="1" t="n">
        <v>1039.2</v>
      </c>
      <c r="P645" s="1" t="s">
        <v>3814</v>
      </c>
    </row>
    <row r="646" customFormat="false" ht="15" hidden="false" customHeight="true" outlineLevel="0" collapsed="false">
      <c r="A646" s="1" t="n">
        <v>3</v>
      </c>
      <c r="B646" s="76" t="n">
        <v>46181</v>
      </c>
      <c r="C646" s="1" t="n">
        <v>11</v>
      </c>
      <c r="D646" s="1" t="s">
        <v>3820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4120</v>
      </c>
      <c r="N646" s="1" t="n">
        <v>60</v>
      </c>
      <c r="O646" s="1" t="n">
        <v>899.4</v>
      </c>
      <c r="P646" s="1" t="s">
        <v>3814</v>
      </c>
    </row>
    <row r="647" customFormat="false" ht="15" hidden="false" customHeight="true" outlineLevel="0" collapsed="false">
      <c r="A647" s="1" t="n">
        <v>3</v>
      </c>
      <c r="B647" s="76" t="n">
        <v>46181</v>
      </c>
      <c r="C647" s="1" t="n">
        <v>11</v>
      </c>
      <c r="D647" s="1" t="s">
        <v>3820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4121</v>
      </c>
      <c r="N647" s="1" t="n">
        <v>40</v>
      </c>
      <c r="O647" s="1" t="n">
        <v>592.91</v>
      </c>
      <c r="P647" s="1" t="s">
        <v>3814</v>
      </c>
    </row>
    <row r="648" customFormat="false" ht="15" hidden="false" customHeight="true" outlineLevel="0" collapsed="false">
      <c r="A648" s="1" t="n">
        <v>3</v>
      </c>
      <c r="B648" s="76" t="n">
        <v>46181</v>
      </c>
      <c r="C648" s="1" t="n">
        <v>11</v>
      </c>
      <c r="D648" s="1" t="s">
        <v>3820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4122</v>
      </c>
      <c r="N648" s="1" t="n">
        <v>36</v>
      </c>
      <c r="O648" s="1" t="n">
        <v>29.75</v>
      </c>
      <c r="P648" s="1" t="s">
        <v>3814</v>
      </c>
    </row>
    <row r="649" customFormat="false" ht="15" hidden="false" customHeight="true" outlineLevel="0" collapsed="false">
      <c r="A649" s="1" t="n">
        <v>3</v>
      </c>
      <c r="B649" s="76" t="n">
        <v>46181</v>
      </c>
      <c r="C649" s="1" t="n">
        <v>11</v>
      </c>
      <c r="D649" s="1" t="s">
        <v>3820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4123</v>
      </c>
      <c r="N649" s="1" t="n">
        <v>36</v>
      </c>
      <c r="O649" s="1" t="n">
        <v>29.75</v>
      </c>
      <c r="P649" s="1" t="s">
        <v>3814</v>
      </c>
    </row>
    <row r="650" customFormat="false" ht="15" hidden="false" customHeight="true" outlineLevel="0" collapsed="false">
      <c r="A650" s="1" t="n">
        <v>3</v>
      </c>
      <c r="B650" s="76" t="n">
        <v>46181</v>
      </c>
      <c r="C650" s="1" t="n">
        <v>11</v>
      </c>
      <c r="D650" s="1" t="s">
        <v>3820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4124</v>
      </c>
      <c r="N650" s="1" t="n">
        <v>30</v>
      </c>
      <c r="O650" s="1" t="n">
        <v>388.21</v>
      </c>
      <c r="P650" s="1" t="s">
        <v>3814</v>
      </c>
    </row>
    <row r="651" customFormat="false" ht="15" hidden="false" customHeight="true" outlineLevel="0" collapsed="false">
      <c r="A651" s="1" t="n">
        <v>3</v>
      </c>
      <c r="B651" s="76" t="n">
        <v>46181</v>
      </c>
      <c r="C651" s="1" t="n">
        <v>11</v>
      </c>
      <c r="D651" s="1" t="s">
        <v>3820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4125</v>
      </c>
      <c r="N651" s="1" t="n">
        <v>80</v>
      </c>
      <c r="O651" s="1" t="n">
        <v>1072.88</v>
      </c>
      <c r="P651" s="1" t="s">
        <v>3814</v>
      </c>
    </row>
    <row r="652" customFormat="false" ht="15" hidden="false" customHeight="true" outlineLevel="0" collapsed="false">
      <c r="A652" s="1" t="n">
        <v>3</v>
      </c>
      <c r="B652" s="76" t="n">
        <v>46181</v>
      </c>
      <c r="C652" s="1" t="n">
        <v>11</v>
      </c>
      <c r="D652" s="1" t="s">
        <v>3820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4126</v>
      </c>
      <c r="N652" s="1" t="n">
        <v>30</v>
      </c>
      <c r="O652" s="1" t="n">
        <v>381.15</v>
      </c>
      <c r="P652" s="1" t="s">
        <v>3814</v>
      </c>
    </row>
    <row r="653" customFormat="false" ht="15" hidden="false" customHeight="true" outlineLevel="0" collapsed="false">
      <c r="A653" s="1" t="n">
        <v>3</v>
      </c>
      <c r="B653" s="76" t="n">
        <v>46181</v>
      </c>
      <c r="C653" s="1" t="n">
        <v>11</v>
      </c>
      <c r="D653" s="1" t="s">
        <v>3820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4127</v>
      </c>
      <c r="N653" s="1" t="n">
        <v>20</v>
      </c>
      <c r="O653" s="1" t="n">
        <v>235.28</v>
      </c>
      <c r="P653" s="1" t="s">
        <v>3814</v>
      </c>
    </row>
    <row r="654" customFormat="false" ht="15" hidden="false" customHeight="true" outlineLevel="0" collapsed="false">
      <c r="A654" s="1" t="n">
        <v>3</v>
      </c>
      <c r="B654" s="76" t="n">
        <v>46181</v>
      </c>
      <c r="C654" s="1" t="n">
        <v>11</v>
      </c>
      <c r="D654" s="1" t="s">
        <v>3820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4128</v>
      </c>
      <c r="N654" s="1" t="n">
        <v>40</v>
      </c>
      <c r="O654" s="1" t="n">
        <v>376.45</v>
      </c>
      <c r="P654" s="1" t="s">
        <v>3814</v>
      </c>
    </row>
    <row r="655" customFormat="false" ht="15" hidden="false" customHeight="true" outlineLevel="0" collapsed="false">
      <c r="A655" s="1" t="n">
        <v>3</v>
      </c>
      <c r="B655" s="76" t="n">
        <v>46181</v>
      </c>
      <c r="C655" s="1" t="n">
        <v>11</v>
      </c>
      <c r="D655" s="1" t="s">
        <v>3820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4129</v>
      </c>
      <c r="N655" s="1" t="n">
        <v>70</v>
      </c>
      <c r="O655" s="1" t="n">
        <v>510.56</v>
      </c>
      <c r="P655" s="1" t="s">
        <v>3814</v>
      </c>
    </row>
    <row r="656" customFormat="false" ht="15" hidden="false" customHeight="true" outlineLevel="0" collapsed="false">
      <c r="A656" s="1" t="n">
        <v>3</v>
      </c>
      <c r="B656" s="76" t="n">
        <v>46181</v>
      </c>
      <c r="C656" s="1" t="n">
        <v>11</v>
      </c>
      <c r="D656" s="1" t="s">
        <v>3820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4130</v>
      </c>
      <c r="N656" s="1" t="n">
        <v>70</v>
      </c>
      <c r="O656" s="1" t="n">
        <v>708.2</v>
      </c>
      <c r="P656" s="1" t="s">
        <v>3814</v>
      </c>
    </row>
    <row r="657" customFormat="false" ht="15" hidden="false" customHeight="true" outlineLevel="0" collapsed="false">
      <c r="A657" s="1" t="n">
        <v>3</v>
      </c>
      <c r="B657" s="76" t="n">
        <v>46181</v>
      </c>
      <c r="C657" s="1" t="n">
        <v>11</v>
      </c>
      <c r="D657" s="1" t="s">
        <v>3820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4131</v>
      </c>
      <c r="N657" s="1" t="n">
        <v>40</v>
      </c>
      <c r="O657" s="1" t="n">
        <v>611.74</v>
      </c>
      <c r="P657" s="1" t="s">
        <v>3814</v>
      </c>
    </row>
    <row r="658" customFormat="false" ht="15" hidden="false" customHeight="true" outlineLevel="0" collapsed="false">
      <c r="A658" s="1" t="n">
        <v>3</v>
      </c>
      <c r="B658" s="76" t="n">
        <v>46181</v>
      </c>
      <c r="C658" s="1" t="n">
        <v>11</v>
      </c>
      <c r="D658" s="1" t="s">
        <v>3820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4132</v>
      </c>
      <c r="N658" s="1" t="n">
        <v>10</v>
      </c>
      <c r="O658" s="1" t="n">
        <v>72.94</v>
      </c>
      <c r="P658" s="1" t="s">
        <v>3814</v>
      </c>
    </row>
    <row r="659" customFormat="false" ht="15" hidden="false" customHeight="true" outlineLevel="0" collapsed="false">
      <c r="A659" s="1" t="n">
        <v>3</v>
      </c>
      <c r="B659" s="76" t="n">
        <v>46181</v>
      </c>
      <c r="C659" s="1" t="n">
        <v>11</v>
      </c>
      <c r="D659" s="1" t="s">
        <v>3820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4133</v>
      </c>
      <c r="N659" s="1" t="n">
        <v>650</v>
      </c>
      <c r="O659" s="1" t="n">
        <v>1943.5</v>
      </c>
      <c r="P659" s="1" t="s">
        <v>3814</v>
      </c>
    </row>
    <row r="660" customFormat="false" ht="15" hidden="false" customHeight="true" outlineLevel="0" collapsed="false">
      <c r="A660" s="1" t="n">
        <v>3</v>
      </c>
      <c r="B660" s="76" t="n">
        <v>46181</v>
      </c>
      <c r="C660" s="1" t="n">
        <v>11</v>
      </c>
      <c r="D660" s="1" t="s">
        <v>3820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3965</v>
      </c>
      <c r="N660" s="1" t="n">
        <v>55</v>
      </c>
      <c r="O660" s="1" t="n">
        <v>390.5</v>
      </c>
      <c r="P660" s="1" t="s">
        <v>3814</v>
      </c>
    </row>
    <row r="661" customFormat="false" ht="15" hidden="false" customHeight="true" outlineLevel="0" collapsed="false">
      <c r="A661" s="1" t="n">
        <v>3</v>
      </c>
      <c r="B661" s="76" t="n">
        <v>46181</v>
      </c>
      <c r="C661" s="1" t="n">
        <v>11</v>
      </c>
      <c r="D661" s="1" t="s">
        <v>3820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3966</v>
      </c>
      <c r="N661" s="1" t="n">
        <v>130</v>
      </c>
      <c r="O661" s="1" t="n">
        <v>871</v>
      </c>
      <c r="P661" s="1" t="s">
        <v>3814</v>
      </c>
    </row>
    <row r="662" customFormat="false" ht="15" hidden="false" customHeight="true" outlineLevel="0" collapsed="false">
      <c r="A662" s="1" t="n">
        <v>3</v>
      </c>
      <c r="B662" s="76" t="n">
        <v>46181</v>
      </c>
      <c r="C662" s="1" t="n">
        <v>11</v>
      </c>
      <c r="D662" s="1" t="s">
        <v>3820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4134</v>
      </c>
      <c r="N662" s="1" t="n">
        <v>60</v>
      </c>
      <c r="O662" s="1" t="n">
        <v>144.6</v>
      </c>
      <c r="P662" s="1" t="s">
        <v>3814</v>
      </c>
    </row>
    <row r="663" customFormat="false" ht="15" hidden="false" customHeight="true" outlineLevel="0" collapsed="false">
      <c r="A663" s="1" t="n">
        <v>3</v>
      </c>
      <c r="B663" s="76" t="n">
        <v>46181</v>
      </c>
      <c r="C663" s="1" t="n">
        <v>11</v>
      </c>
      <c r="D663" s="1" t="s">
        <v>3820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4135</v>
      </c>
      <c r="N663" s="1" t="n">
        <v>12</v>
      </c>
      <c r="O663" s="1" t="n">
        <v>48.21</v>
      </c>
      <c r="P663" s="1" t="s">
        <v>3814</v>
      </c>
    </row>
    <row r="664" customFormat="false" ht="15" hidden="false" customHeight="true" outlineLevel="0" collapsed="false">
      <c r="A664" s="1" t="n">
        <v>3</v>
      </c>
      <c r="B664" s="76" t="n">
        <v>46181</v>
      </c>
      <c r="C664" s="1" t="n">
        <v>11</v>
      </c>
      <c r="D664" s="1" t="s">
        <v>3820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4136</v>
      </c>
      <c r="N664" s="1" t="n">
        <v>33</v>
      </c>
      <c r="O664" s="1" t="n">
        <v>146.86</v>
      </c>
      <c r="P664" s="1" t="s">
        <v>3814</v>
      </c>
    </row>
    <row r="665" customFormat="false" ht="15" hidden="false" customHeight="true" outlineLevel="0" collapsed="false">
      <c r="A665" s="1" t="n">
        <v>3</v>
      </c>
      <c r="B665" s="76" t="n">
        <v>46181</v>
      </c>
      <c r="C665" s="1" t="n">
        <v>11</v>
      </c>
      <c r="D665" s="1" t="s">
        <v>3820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4137</v>
      </c>
      <c r="N665" s="1" t="n">
        <v>24</v>
      </c>
      <c r="O665" s="1" t="n">
        <v>88.98</v>
      </c>
      <c r="P665" s="1" t="s">
        <v>3814</v>
      </c>
    </row>
    <row r="666" customFormat="false" ht="15" hidden="false" customHeight="true" outlineLevel="0" collapsed="false">
      <c r="A666" s="1" t="n">
        <v>3</v>
      </c>
      <c r="B666" s="76" t="n">
        <v>46181</v>
      </c>
      <c r="C666" s="1" t="n">
        <v>11</v>
      </c>
      <c r="D666" s="1" t="s">
        <v>3820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4138</v>
      </c>
      <c r="N666" s="1" t="n">
        <v>10</v>
      </c>
      <c r="O666" s="1" t="n">
        <v>32.46</v>
      </c>
      <c r="P666" s="1" t="s">
        <v>3814</v>
      </c>
    </row>
    <row r="667" customFormat="false" ht="15" hidden="false" customHeight="true" outlineLevel="0" collapsed="false">
      <c r="A667" s="1" t="n">
        <v>3</v>
      </c>
      <c r="B667" s="76" t="n">
        <v>46181</v>
      </c>
      <c r="C667" s="1" t="n">
        <v>11</v>
      </c>
      <c r="D667" s="1" t="s">
        <v>3820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4139</v>
      </c>
      <c r="N667" s="1" t="n">
        <v>12</v>
      </c>
      <c r="O667" s="1" t="n">
        <v>48.21</v>
      </c>
      <c r="P667" s="1" t="s">
        <v>3814</v>
      </c>
    </row>
    <row r="668" customFormat="false" ht="15" hidden="false" customHeight="true" outlineLevel="0" collapsed="false">
      <c r="A668" s="1" t="n">
        <v>3</v>
      </c>
      <c r="B668" s="76" t="n">
        <v>46181</v>
      </c>
      <c r="C668" s="1" t="n">
        <v>11</v>
      </c>
      <c r="D668" s="1" t="s">
        <v>3820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4140</v>
      </c>
      <c r="N668" s="1" t="n">
        <v>33</v>
      </c>
      <c r="O668" s="1" t="n">
        <v>79.31</v>
      </c>
      <c r="P668" s="1" t="s">
        <v>3814</v>
      </c>
    </row>
    <row r="669" customFormat="false" ht="15" hidden="false" customHeight="true" outlineLevel="0" collapsed="false">
      <c r="A669" s="1" t="n">
        <v>3</v>
      </c>
      <c r="B669" s="76" t="n">
        <v>46181</v>
      </c>
      <c r="C669" s="1" t="n">
        <v>11</v>
      </c>
      <c r="D669" s="1" t="s">
        <v>3820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4141</v>
      </c>
      <c r="N669" s="1" t="n">
        <v>33</v>
      </c>
      <c r="O669" s="1" t="n">
        <v>79.42</v>
      </c>
      <c r="P669" s="1" t="s">
        <v>3814</v>
      </c>
    </row>
    <row r="670" customFormat="false" ht="15" hidden="false" customHeight="true" outlineLevel="0" collapsed="false">
      <c r="A670" s="1" t="n">
        <v>3</v>
      </c>
      <c r="B670" s="76" t="n">
        <v>46181</v>
      </c>
      <c r="C670" s="1" t="n">
        <v>11</v>
      </c>
      <c r="D670" s="1" t="s">
        <v>3820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4142</v>
      </c>
      <c r="N670" s="1" t="n">
        <v>12</v>
      </c>
      <c r="O670" s="1" t="n">
        <v>83.9</v>
      </c>
      <c r="P670" s="1" t="s">
        <v>3814</v>
      </c>
    </row>
    <row r="671" customFormat="false" ht="15" hidden="false" customHeight="true" outlineLevel="0" collapsed="false">
      <c r="A671" s="1" t="n">
        <v>3</v>
      </c>
      <c r="B671" s="76" t="n">
        <v>46181</v>
      </c>
      <c r="C671" s="1" t="n">
        <v>11</v>
      </c>
      <c r="D671" s="1" t="s">
        <v>3820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4143</v>
      </c>
      <c r="N671" s="1" t="n">
        <v>60</v>
      </c>
      <c r="O671" s="1" t="n">
        <v>145.03</v>
      </c>
      <c r="P671" s="1" t="s">
        <v>3814</v>
      </c>
    </row>
    <row r="672" customFormat="false" ht="15" hidden="false" customHeight="true" outlineLevel="0" collapsed="false">
      <c r="A672" s="1" t="n">
        <v>3</v>
      </c>
      <c r="B672" s="76" t="n">
        <v>46181</v>
      </c>
      <c r="C672" s="1" t="n">
        <v>11</v>
      </c>
      <c r="D672" s="1" t="s">
        <v>3820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4144</v>
      </c>
      <c r="N672" s="1" t="n">
        <v>12</v>
      </c>
      <c r="O672" s="1" t="n">
        <v>48.21</v>
      </c>
      <c r="P672" s="1" t="s">
        <v>3814</v>
      </c>
    </row>
    <row r="673" customFormat="false" ht="15" hidden="false" customHeight="true" outlineLevel="0" collapsed="false">
      <c r="A673" s="1" t="n">
        <v>3</v>
      </c>
      <c r="B673" s="76" t="n">
        <v>46181</v>
      </c>
      <c r="C673" s="1" t="n">
        <v>11</v>
      </c>
      <c r="D673" s="1" t="s">
        <v>3820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4145</v>
      </c>
      <c r="N673" s="1" t="n">
        <v>24</v>
      </c>
      <c r="O673" s="1" t="n">
        <v>88.98</v>
      </c>
      <c r="P673" s="1" t="s">
        <v>3814</v>
      </c>
    </row>
    <row r="674" customFormat="false" ht="15" hidden="false" customHeight="true" outlineLevel="0" collapsed="false">
      <c r="A674" s="1" t="n">
        <v>3</v>
      </c>
      <c r="B674" s="76" t="n">
        <v>46181</v>
      </c>
      <c r="C674" s="1" t="n">
        <v>11</v>
      </c>
      <c r="D674" s="1" t="s">
        <v>3820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4146</v>
      </c>
      <c r="N674" s="1" t="n">
        <v>10</v>
      </c>
      <c r="O674" s="1" t="n">
        <v>32.46</v>
      </c>
      <c r="P674" s="1" t="s">
        <v>3814</v>
      </c>
    </row>
    <row r="675" customFormat="false" ht="15" hidden="false" customHeight="true" outlineLevel="0" collapsed="false">
      <c r="A675" s="1" t="n">
        <v>3</v>
      </c>
      <c r="B675" s="76" t="n">
        <v>46181</v>
      </c>
      <c r="C675" s="1" t="n">
        <v>11</v>
      </c>
      <c r="D675" s="1" t="s">
        <v>3820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4147</v>
      </c>
      <c r="N675" s="1" t="n">
        <v>12</v>
      </c>
      <c r="O675" s="1" t="n">
        <v>68.63</v>
      </c>
      <c r="P675" s="1" t="s">
        <v>3814</v>
      </c>
    </row>
    <row r="676" customFormat="false" ht="15" hidden="false" customHeight="true" outlineLevel="0" collapsed="false">
      <c r="A676" s="1" t="n">
        <v>3</v>
      </c>
      <c r="B676" s="76" t="n">
        <v>46181</v>
      </c>
      <c r="C676" s="1" t="n">
        <v>11</v>
      </c>
      <c r="D676" s="1" t="s">
        <v>3820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4148</v>
      </c>
      <c r="N676" s="1" t="n">
        <v>35</v>
      </c>
      <c r="O676" s="1" t="n">
        <v>80.01</v>
      </c>
      <c r="P676" s="1" t="s">
        <v>3814</v>
      </c>
    </row>
    <row r="677" customFormat="false" ht="15" hidden="false" customHeight="true" outlineLevel="0" collapsed="false">
      <c r="A677" s="1" t="n">
        <v>3</v>
      </c>
      <c r="B677" s="76" t="n">
        <v>46181</v>
      </c>
      <c r="C677" s="1" t="n">
        <v>11</v>
      </c>
      <c r="D677" s="1" t="s">
        <v>3820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4149</v>
      </c>
      <c r="N677" s="1" t="n">
        <v>12</v>
      </c>
      <c r="O677" s="1" t="n">
        <v>83.67</v>
      </c>
      <c r="P677" s="1" t="s">
        <v>3814</v>
      </c>
    </row>
    <row r="678" customFormat="false" ht="15" hidden="false" customHeight="true" outlineLevel="0" collapsed="false">
      <c r="A678" s="1" t="n">
        <v>3</v>
      </c>
      <c r="B678" s="76" t="n">
        <v>46181</v>
      </c>
      <c r="C678" s="1" t="n">
        <v>11</v>
      </c>
      <c r="D678" s="1" t="s">
        <v>3820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4150</v>
      </c>
      <c r="N678" s="1" t="n">
        <v>6</v>
      </c>
      <c r="O678" s="1" t="n">
        <v>33.88</v>
      </c>
      <c r="P678" s="1" t="s">
        <v>3814</v>
      </c>
    </row>
    <row r="679" customFormat="false" ht="15" hidden="false" customHeight="true" outlineLevel="0" collapsed="false">
      <c r="A679" s="1" t="n">
        <v>3</v>
      </c>
      <c r="B679" s="76" t="n">
        <v>46181</v>
      </c>
      <c r="C679" s="1" t="n">
        <v>11</v>
      </c>
      <c r="D679" s="1" t="s">
        <v>3820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4151</v>
      </c>
      <c r="N679" s="1" t="n">
        <v>35</v>
      </c>
      <c r="O679" s="1" t="n">
        <v>88.51</v>
      </c>
      <c r="P679" s="1" t="s">
        <v>3814</v>
      </c>
    </row>
    <row r="680" customFormat="false" ht="15" hidden="false" customHeight="true" outlineLevel="0" collapsed="false">
      <c r="A680" s="1" t="n">
        <v>3</v>
      </c>
      <c r="B680" s="76" t="n">
        <v>46181</v>
      </c>
      <c r="C680" s="1" t="n">
        <v>11</v>
      </c>
      <c r="D680" s="1" t="s">
        <v>3820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4152</v>
      </c>
      <c r="N680" s="1" t="n">
        <v>12</v>
      </c>
      <c r="O680" s="1" t="n">
        <v>73.58</v>
      </c>
      <c r="P680" s="1" t="s">
        <v>3814</v>
      </c>
    </row>
    <row r="681" customFormat="false" ht="15" hidden="false" customHeight="true" outlineLevel="0" collapsed="false">
      <c r="A681" s="1" t="n">
        <v>3</v>
      </c>
      <c r="B681" s="76" t="n">
        <v>46181</v>
      </c>
      <c r="C681" s="1" t="n">
        <v>11</v>
      </c>
      <c r="D681" s="1" t="s">
        <v>3820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4153</v>
      </c>
      <c r="N681" s="1" t="n">
        <v>54</v>
      </c>
      <c r="O681" s="1" t="n">
        <v>120.14</v>
      </c>
      <c r="P681" s="1" t="s">
        <v>3814</v>
      </c>
    </row>
    <row r="682" customFormat="false" ht="15" hidden="false" customHeight="true" outlineLevel="0" collapsed="false">
      <c r="A682" s="1" t="n">
        <v>3</v>
      </c>
      <c r="B682" s="76" t="n">
        <v>46181</v>
      </c>
      <c r="C682" s="1" t="n">
        <v>11</v>
      </c>
      <c r="D682" s="1" t="s">
        <v>3820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4154</v>
      </c>
      <c r="N682" s="1" t="n">
        <v>12</v>
      </c>
      <c r="O682" s="1" t="n">
        <v>48.12</v>
      </c>
      <c r="P682" s="1" t="s">
        <v>3814</v>
      </c>
    </row>
    <row r="683" customFormat="false" ht="15" hidden="false" customHeight="true" outlineLevel="0" collapsed="false">
      <c r="A683" s="1" t="n">
        <v>3</v>
      </c>
      <c r="B683" s="76" t="n">
        <v>46181</v>
      </c>
      <c r="C683" s="1" t="n">
        <v>11</v>
      </c>
      <c r="D683" s="1" t="s">
        <v>3820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4155</v>
      </c>
      <c r="N683" s="1" t="n">
        <v>12</v>
      </c>
      <c r="O683" s="1" t="n">
        <v>27.42</v>
      </c>
      <c r="P683" s="1" t="s">
        <v>3814</v>
      </c>
    </row>
    <row r="684" customFormat="false" ht="15" hidden="false" customHeight="true" outlineLevel="0" collapsed="false">
      <c r="A684" s="1" t="n">
        <v>3</v>
      </c>
      <c r="B684" s="76" t="n">
        <v>46181</v>
      </c>
      <c r="C684" s="1" t="n">
        <v>11</v>
      </c>
      <c r="D684" s="1" t="s">
        <v>3820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4156</v>
      </c>
      <c r="N684" s="1" t="n">
        <v>33</v>
      </c>
      <c r="O684" s="1" t="n">
        <v>79.21</v>
      </c>
      <c r="P684" s="1" t="s">
        <v>3814</v>
      </c>
    </row>
    <row r="685" customFormat="false" ht="15" hidden="false" customHeight="true" outlineLevel="0" collapsed="false">
      <c r="A685" s="1" t="n">
        <v>3</v>
      </c>
      <c r="B685" s="76" t="n">
        <v>46181</v>
      </c>
      <c r="C685" s="1" t="n">
        <v>11</v>
      </c>
      <c r="D685" s="1" t="s">
        <v>3820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4157</v>
      </c>
      <c r="N685" s="1" t="n">
        <v>12</v>
      </c>
      <c r="O685" s="1" t="n">
        <v>73.58</v>
      </c>
      <c r="P685" s="1" t="s">
        <v>3814</v>
      </c>
    </row>
    <row r="686" customFormat="false" ht="15" hidden="false" customHeight="true" outlineLevel="0" collapsed="false">
      <c r="A686" s="1" t="n">
        <v>3</v>
      </c>
      <c r="B686" s="76" t="n">
        <v>46181</v>
      </c>
      <c r="C686" s="1" t="n">
        <v>11</v>
      </c>
      <c r="D686" s="1" t="s">
        <v>3820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4158</v>
      </c>
      <c r="N686" s="1" t="n">
        <v>24</v>
      </c>
      <c r="O686" s="1" t="n">
        <v>147.15</v>
      </c>
      <c r="P686" s="1" t="s">
        <v>3814</v>
      </c>
    </row>
    <row r="687" customFormat="false" ht="15" hidden="false" customHeight="true" outlineLevel="0" collapsed="false">
      <c r="A687" s="1" t="n">
        <v>3</v>
      </c>
      <c r="B687" s="76" t="n">
        <v>46181</v>
      </c>
      <c r="C687" s="1" t="n">
        <v>11</v>
      </c>
      <c r="D687" s="1" t="s">
        <v>3820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4159</v>
      </c>
      <c r="N687" s="1" t="n">
        <v>6</v>
      </c>
      <c r="O687" s="1" t="n">
        <v>33.88</v>
      </c>
      <c r="P687" s="1" t="s">
        <v>3814</v>
      </c>
    </row>
    <row r="688" customFormat="false" ht="15" hidden="false" customHeight="true" outlineLevel="0" collapsed="false">
      <c r="A688" s="1" t="n">
        <v>3</v>
      </c>
      <c r="B688" s="76" t="n">
        <v>46181</v>
      </c>
      <c r="C688" s="1" t="n">
        <v>11</v>
      </c>
      <c r="D688" s="1" t="s">
        <v>3820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4160</v>
      </c>
      <c r="N688" s="1" t="n">
        <v>12</v>
      </c>
      <c r="O688" s="1" t="n">
        <v>138.82</v>
      </c>
      <c r="P688" s="1" t="s">
        <v>3814</v>
      </c>
    </row>
    <row r="689" customFormat="false" ht="15" hidden="false" customHeight="true" outlineLevel="0" collapsed="false">
      <c r="A689" s="1" t="n">
        <v>3</v>
      </c>
      <c r="B689" s="76" t="n">
        <v>46181</v>
      </c>
      <c r="C689" s="1" t="n">
        <v>11</v>
      </c>
      <c r="D689" s="1" t="s">
        <v>3820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4161</v>
      </c>
      <c r="N689" s="1" t="n">
        <v>33</v>
      </c>
      <c r="O689" s="1" t="n">
        <v>146.64</v>
      </c>
      <c r="P689" s="1" t="s">
        <v>3814</v>
      </c>
    </row>
    <row r="690" customFormat="false" ht="15" hidden="false" customHeight="true" outlineLevel="0" collapsed="false">
      <c r="A690" s="1" t="n">
        <v>3</v>
      </c>
      <c r="B690" s="76" t="n">
        <v>46181</v>
      </c>
      <c r="C690" s="1" t="n">
        <v>11</v>
      </c>
      <c r="D690" s="1" t="s">
        <v>3820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4162</v>
      </c>
      <c r="N690" s="1" t="n">
        <v>6</v>
      </c>
      <c r="O690" s="1" t="n">
        <v>34.92</v>
      </c>
      <c r="P690" s="1" t="s">
        <v>3814</v>
      </c>
    </row>
    <row r="691" customFormat="false" ht="15" hidden="false" customHeight="true" outlineLevel="0" collapsed="false">
      <c r="A691" s="1" t="n">
        <v>3</v>
      </c>
      <c r="B691" s="76" t="n">
        <v>46181</v>
      </c>
      <c r="C691" s="1" t="n">
        <v>11</v>
      </c>
      <c r="D691" s="1" t="s">
        <v>3820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4163</v>
      </c>
      <c r="N691" s="1" t="n">
        <v>48</v>
      </c>
      <c r="O691" s="1" t="n">
        <v>35.07</v>
      </c>
      <c r="P691" s="1" t="s">
        <v>3814</v>
      </c>
    </row>
    <row r="692" customFormat="false" ht="15" hidden="false" customHeight="true" outlineLevel="0" collapsed="false">
      <c r="A692" s="1" t="n">
        <v>3</v>
      </c>
      <c r="B692" s="76" t="n">
        <v>46181</v>
      </c>
      <c r="C692" s="1" t="n">
        <v>11</v>
      </c>
      <c r="D692" s="1" t="s">
        <v>3820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4164</v>
      </c>
      <c r="N692" s="1" t="n">
        <v>12</v>
      </c>
      <c r="O692" s="1" t="n">
        <v>29.38</v>
      </c>
      <c r="P692" s="1" t="s">
        <v>3814</v>
      </c>
    </row>
    <row r="693" customFormat="false" ht="15" hidden="false" customHeight="true" outlineLevel="0" collapsed="false">
      <c r="A693" s="1" t="n">
        <v>3</v>
      </c>
      <c r="B693" s="76" t="n">
        <v>46181</v>
      </c>
      <c r="C693" s="1" t="n">
        <v>11</v>
      </c>
      <c r="D693" s="1" t="s">
        <v>3820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4165</v>
      </c>
      <c r="N693" s="1" t="n">
        <v>6</v>
      </c>
      <c r="O693" s="1" t="n">
        <v>34.89</v>
      </c>
      <c r="P693" s="1" t="s">
        <v>3814</v>
      </c>
    </row>
    <row r="694" customFormat="false" ht="15" hidden="false" customHeight="true" outlineLevel="0" collapsed="false">
      <c r="A694" s="1" t="n">
        <v>3</v>
      </c>
      <c r="B694" s="76" t="n">
        <v>46181</v>
      </c>
      <c r="C694" s="1" t="n">
        <v>11</v>
      </c>
      <c r="D694" s="1" t="s">
        <v>3820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4166</v>
      </c>
      <c r="N694" s="1" t="n">
        <v>150</v>
      </c>
      <c r="O694" s="1" t="n">
        <v>327</v>
      </c>
      <c r="P694" s="1" t="s">
        <v>3814</v>
      </c>
    </row>
    <row r="695" customFormat="false" ht="15" hidden="false" customHeight="true" outlineLevel="0" collapsed="false">
      <c r="A695" s="1" t="n">
        <v>3</v>
      </c>
      <c r="B695" s="76" t="n">
        <v>46181</v>
      </c>
      <c r="C695" s="1" t="n">
        <v>11</v>
      </c>
      <c r="D695" s="1" t="s">
        <v>3820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4167</v>
      </c>
      <c r="N695" s="1" t="n">
        <v>150</v>
      </c>
      <c r="O695" s="1" t="n">
        <v>327</v>
      </c>
      <c r="P695" s="1" t="s">
        <v>3814</v>
      </c>
    </row>
    <row r="696" customFormat="false" ht="15" hidden="false" customHeight="true" outlineLevel="0" collapsed="false">
      <c r="A696" s="1" t="n">
        <v>3</v>
      </c>
      <c r="B696" s="76" t="n">
        <v>46181</v>
      </c>
      <c r="C696" s="1" t="n">
        <v>11</v>
      </c>
      <c r="D696" s="1" t="s">
        <v>3820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4168</v>
      </c>
      <c r="N696" s="1" t="n">
        <v>50</v>
      </c>
      <c r="O696" s="1" t="n">
        <v>109</v>
      </c>
      <c r="P696" s="1" t="s">
        <v>3814</v>
      </c>
    </row>
    <row r="697" customFormat="false" ht="15" hidden="false" customHeight="true" outlineLevel="0" collapsed="false">
      <c r="A697" s="1" t="n">
        <v>3</v>
      </c>
      <c r="B697" s="76" t="n">
        <v>46181</v>
      </c>
      <c r="C697" s="1" t="n">
        <v>11</v>
      </c>
      <c r="D697" s="1" t="s">
        <v>3820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4169</v>
      </c>
      <c r="N697" s="1" t="n">
        <v>250</v>
      </c>
      <c r="O697" s="1" t="n">
        <v>525</v>
      </c>
      <c r="P697" s="1" t="s">
        <v>3814</v>
      </c>
    </row>
    <row r="698" customFormat="false" ht="15" hidden="false" customHeight="true" outlineLevel="0" collapsed="false">
      <c r="A698" s="1" t="n">
        <v>3</v>
      </c>
      <c r="B698" s="76" t="n">
        <v>46181</v>
      </c>
      <c r="C698" s="1" t="n">
        <v>11</v>
      </c>
      <c r="D698" s="1" t="s">
        <v>3820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4170</v>
      </c>
      <c r="N698" s="1" t="n">
        <v>50</v>
      </c>
      <c r="O698" s="1" t="n">
        <v>105</v>
      </c>
      <c r="P698" s="1" t="s">
        <v>3814</v>
      </c>
    </row>
    <row r="699" customFormat="false" ht="15" hidden="false" customHeight="true" outlineLevel="0" collapsed="false">
      <c r="A699" s="1" t="n">
        <v>3</v>
      </c>
      <c r="B699" s="76" t="n">
        <v>46181</v>
      </c>
      <c r="C699" s="1" t="n">
        <v>11</v>
      </c>
      <c r="D699" s="1" t="s">
        <v>3820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4171</v>
      </c>
      <c r="N699" s="1" t="n">
        <v>50</v>
      </c>
      <c r="O699" s="1" t="n">
        <v>105</v>
      </c>
      <c r="P699" s="1" t="s">
        <v>3814</v>
      </c>
    </row>
    <row r="700" customFormat="false" ht="15" hidden="false" customHeight="true" outlineLevel="0" collapsed="false">
      <c r="A700" s="1" t="n">
        <v>3</v>
      </c>
      <c r="B700" s="76" t="n">
        <v>46181</v>
      </c>
      <c r="C700" s="1" t="n">
        <v>11</v>
      </c>
      <c r="D700" s="1" t="s">
        <v>3820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4172</v>
      </c>
      <c r="N700" s="1" t="n">
        <v>3</v>
      </c>
      <c r="O700" s="1" t="n">
        <v>20.67</v>
      </c>
      <c r="P700" s="1" t="s">
        <v>3814</v>
      </c>
    </row>
    <row r="701" customFormat="false" ht="15" hidden="false" customHeight="true" outlineLevel="0" collapsed="false">
      <c r="A701" s="1" t="n">
        <v>3</v>
      </c>
      <c r="B701" s="76" t="n">
        <v>46181</v>
      </c>
      <c r="C701" s="1" t="n">
        <v>11</v>
      </c>
      <c r="D701" s="1" t="s">
        <v>3820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4173</v>
      </c>
      <c r="N701" s="1" t="n">
        <v>25</v>
      </c>
      <c r="O701" s="1" t="n">
        <v>52.5</v>
      </c>
      <c r="P701" s="1" t="s">
        <v>3814</v>
      </c>
    </row>
    <row r="702" customFormat="false" ht="15" hidden="false" customHeight="true" outlineLevel="0" collapsed="false">
      <c r="A702" s="1" t="n">
        <v>3</v>
      </c>
      <c r="B702" s="76" t="n">
        <v>46181</v>
      </c>
      <c r="C702" s="1" t="n">
        <v>11</v>
      </c>
      <c r="D702" s="1" t="s">
        <v>3820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4174</v>
      </c>
      <c r="N702" s="1" t="n">
        <v>15</v>
      </c>
      <c r="O702" s="1" t="n">
        <v>42.75</v>
      </c>
      <c r="P702" s="1" t="s">
        <v>3814</v>
      </c>
    </row>
    <row r="703" customFormat="false" ht="15" hidden="false" customHeight="true" outlineLevel="0" collapsed="false">
      <c r="A703" s="1" t="n">
        <v>3</v>
      </c>
      <c r="B703" s="76" t="n">
        <v>46181</v>
      </c>
      <c r="C703" s="1" t="n">
        <v>11</v>
      </c>
      <c r="D703" s="1" t="s">
        <v>3820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4175</v>
      </c>
      <c r="N703" s="1" t="n">
        <v>12</v>
      </c>
      <c r="O703" s="1" t="n">
        <v>50.4</v>
      </c>
      <c r="P703" s="1" t="s">
        <v>3814</v>
      </c>
    </row>
    <row r="704" customFormat="false" ht="15" hidden="false" customHeight="true" outlineLevel="0" collapsed="false">
      <c r="A704" s="1" t="n">
        <v>3</v>
      </c>
      <c r="B704" s="76" t="n">
        <v>46181</v>
      </c>
      <c r="C704" s="1" t="n">
        <v>11</v>
      </c>
      <c r="D704" s="1" t="s">
        <v>3820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4176</v>
      </c>
      <c r="N704" s="1" t="n">
        <v>6</v>
      </c>
      <c r="O704" s="1" t="n">
        <v>25.2</v>
      </c>
      <c r="P704" s="1" t="s">
        <v>3814</v>
      </c>
    </row>
    <row r="705" customFormat="false" ht="15" hidden="false" customHeight="true" outlineLevel="0" collapsed="false">
      <c r="A705" s="1" t="n">
        <v>3</v>
      </c>
      <c r="B705" s="76" t="n">
        <v>46181</v>
      </c>
      <c r="C705" s="1" t="n">
        <v>11</v>
      </c>
      <c r="D705" s="1" t="s">
        <v>3820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4177</v>
      </c>
      <c r="N705" s="1" t="n">
        <v>6</v>
      </c>
      <c r="O705" s="1" t="n">
        <v>25.2</v>
      </c>
      <c r="P705" s="1" t="s">
        <v>3814</v>
      </c>
    </row>
    <row r="706" customFormat="false" ht="15" hidden="false" customHeight="true" outlineLevel="0" collapsed="false">
      <c r="A706" s="1" t="n">
        <v>3</v>
      </c>
      <c r="B706" s="76" t="n">
        <v>46181</v>
      </c>
      <c r="C706" s="1" t="n">
        <v>11</v>
      </c>
      <c r="D706" s="1" t="s">
        <v>3820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4178</v>
      </c>
      <c r="N706" s="1" t="n">
        <v>96</v>
      </c>
      <c r="O706" s="1" t="n">
        <v>403.2</v>
      </c>
      <c r="P706" s="1" t="s">
        <v>3814</v>
      </c>
    </row>
    <row r="707" customFormat="false" ht="15" hidden="false" customHeight="true" outlineLevel="0" collapsed="false">
      <c r="A707" s="1" t="n">
        <v>3</v>
      </c>
      <c r="B707" s="76" t="n">
        <v>46181</v>
      </c>
      <c r="C707" s="1" t="n">
        <v>11</v>
      </c>
      <c r="D707" s="1" t="s">
        <v>3820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4179</v>
      </c>
      <c r="N707" s="1" t="n">
        <v>12</v>
      </c>
      <c r="O707" s="1" t="n">
        <v>50.4</v>
      </c>
      <c r="P707" s="1" t="s">
        <v>3814</v>
      </c>
    </row>
    <row r="708" customFormat="false" ht="15" hidden="false" customHeight="true" outlineLevel="0" collapsed="false">
      <c r="A708" s="1" t="n">
        <v>3</v>
      </c>
      <c r="B708" s="76" t="n">
        <v>46181</v>
      </c>
      <c r="C708" s="1" t="n">
        <v>11</v>
      </c>
      <c r="D708" s="1" t="s">
        <v>3820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4180</v>
      </c>
      <c r="N708" s="1" t="n">
        <v>48</v>
      </c>
      <c r="O708" s="1" t="n">
        <v>201.6</v>
      </c>
      <c r="P708" s="1" t="s">
        <v>3814</v>
      </c>
    </row>
    <row r="709" customFormat="false" ht="15" hidden="false" customHeight="true" outlineLevel="0" collapsed="false">
      <c r="A709" s="1" t="n">
        <v>3</v>
      </c>
      <c r="B709" s="76" t="n">
        <v>46181</v>
      </c>
      <c r="C709" s="1" t="n">
        <v>11</v>
      </c>
      <c r="D709" s="1" t="s">
        <v>3820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4181</v>
      </c>
      <c r="N709" s="1" t="n">
        <v>72</v>
      </c>
      <c r="O709" s="1" t="n">
        <v>302.4</v>
      </c>
      <c r="P709" s="1" t="s">
        <v>3814</v>
      </c>
    </row>
    <row r="710" customFormat="false" ht="15" hidden="false" customHeight="true" outlineLevel="0" collapsed="false">
      <c r="A710" s="1" t="n">
        <v>3</v>
      </c>
      <c r="B710" s="76" t="n">
        <v>46181</v>
      </c>
      <c r="C710" s="1" t="n">
        <v>11</v>
      </c>
      <c r="D710" s="1" t="s">
        <v>3820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4182</v>
      </c>
      <c r="N710" s="1" t="n">
        <v>6</v>
      </c>
      <c r="O710" s="1" t="n">
        <v>25.2</v>
      </c>
      <c r="P710" s="1" t="s">
        <v>3814</v>
      </c>
    </row>
    <row r="711" customFormat="false" ht="15" hidden="false" customHeight="true" outlineLevel="0" collapsed="false">
      <c r="A711" s="1" t="n">
        <v>3</v>
      </c>
      <c r="B711" s="76" t="n">
        <v>46181</v>
      </c>
      <c r="C711" s="1" t="n">
        <v>11</v>
      </c>
      <c r="D711" s="1" t="s">
        <v>3820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4183</v>
      </c>
      <c r="N711" s="1" t="n">
        <v>12</v>
      </c>
      <c r="O711" s="1" t="n">
        <v>80.76</v>
      </c>
      <c r="P711" s="1" t="s">
        <v>3814</v>
      </c>
    </row>
    <row r="712" customFormat="false" ht="15" hidden="false" customHeight="true" outlineLevel="0" collapsed="false">
      <c r="A712" s="1" t="n">
        <v>3</v>
      </c>
      <c r="B712" s="76" t="n">
        <v>46181</v>
      </c>
      <c r="C712" s="1" t="n">
        <v>11</v>
      </c>
      <c r="D712" s="1" t="s">
        <v>3820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4184</v>
      </c>
      <c r="N712" s="1" t="n">
        <v>6</v>
      </c>
      <c r="O712" s="1" t="n">
        <v>40.38</v>
      </c>
      <c r="P712" s="1" t="s">
        <v>3814</v>
      </c>
    </row>
    <row r="713" customFormat="false" ht="15" hidden="false" customHeight="true" outlineLevel="0" collapsed="false">
      <c r="A713" s="1" t="n">
        <v>3</v>
      </c>
      <c r="B713" s="76" t="n">
        <v>46181</v>
      </c>
      <c r="C713" s="1" t="n">
        <v>11</v>
      </c>
      <c r="D713" s="1" t="s">
        <v>3820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4185</v>
      </c>
      <c r="N713" s="1" t="n">
        <v>6</v>
      </c>
      <c r="O713" s="1" t="n">
        <v>25.2</v>
      </c>
      <c r="P713" s="1" t="s">
        <v>3814</v>
      </c>
    </row>
    <row r="714" customFormat="false" ht="15" hidden="false" customHeight="true" outlineLevel="0" collapsed="false">
      <c r="A714" s="1" t="n">
        <v>3</v>
      </c>
      <c r="B714" s="76" t="n">
        <v>46181</v>
      </c>
      <c r="C714" s="1" t="n">
        <v>11</v>
      </c>
      <c r="D714" s="1" t="s">
        <v>3820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4186</v>
      </c>
      <c r="N714" s="1" t="n">
        <v>25</v>
      </c>
      <c r="O714" s="1" t="n">
        <v>66.9</v>
      </c>
      <c r="P714" s="1" t="s">
        <v>3814</v>
      </c>
    </row>
    <row r="715" customFormat="false" ht="15" hidden="false" customHeight="true" outlineLevel="0" collapsed="false">
      <c r="A715" s="1" t="n">
        <v>3</v>
      </c>
      <c r="B715" s="76" t="n">
        <v>46181</v>
      </c>
      <c r="C715" s="1" t="n">
        <v>11</v>
      </c>
      <c r="D715" s="1" t="s">
        <v>3820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4187</v>
      </c>
      <c r="N715" s="1" t="n">
        <v>6</v>
      </c>
      <c r="O715" s="1" t="n">
        <v>44.64</v>
      </c>
      <c r="P715" s="1" t="s">
        <v>3814</v>
      </c>
    </row>
    <row r="716" customFormat="false" ht="15" hidden="false" customHeight="true" outlineLevel="0" collapsed="false">
      <c r="A716" s="1" t="n">
        <v>3</v>
      </c>
      <c r="B716" s="76" t="n">
        <v>46181</v>
      </c>
      <c r="C716" s="1" t="n">
        <v>11</v>
      </c>
      <c r="D716" s="1" t="s">
        <v>3820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4188</v>
      </c>
      <c r="N716" s="1" t="n">
        <v>6</v>
      </c>
      <c r="O716" s="1" t="n">
        <v>44.64</v>
      </c>
      <c r="P716" s="1" t="s">
        <v>3814</v>
      </c>
    </row>
    <row r="717" customFormat="false" ht="15" hidden="false" customHeight="true" outlineLevel="0" collapsed="false">
      <c r="A717" s="1" t="n">
        <v>3</v>
      </c>
      <c r="B717" s="76" t="n">
        <v>46181</v>
      </c>
      <c r="C717" s="1" t="n">
        <v>11</v>
      </c>
      <c r="D717" s="1" t="s">
        <v>3820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4189</v>
      </c>
      <c r="N717" s="1" t="n">
        <v>25</v>
      </c>
      <c r="O717" s="1" t="n">
        <v>52.5</v>
      </c>
      <c r="P717" s="1" t="s">
        <v>3814</v>
      </c>
    </row>
    <row r="718" customFormat="false" ht="15" hidden="false" customHeight="true" outlineLevel="0" collapsed="false">
      <c r="A718" s="1" t="n">
        <v>3</v>
      </c>
      <c r="B718" s="76" t="n">
        <v>46181</v>
      </c>
      <c r="C718" s="1" t="n">
        <v>11</v>
      </c>
      <c r="D718" s="1" t="s">
        <v>3820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4190</v>
      </c>
      <c r="N718" s="1" t="n">
        <v>8</v>
      </c>
      <c r="O718" s="1" t="n">
        <v>39.28</v>
      </c>
      <c r="P718" s="1" t="s">
        <v>3814</v>
      </c>
    </row>
    <row r="719" customFormat="false" ht="15" hidden="false" customHeight="true" outlineLevel="0" collapsed="false">
      <c r="A719" s="1" t="n">
        <v>3</v>
      </c>
      <c r="B719" s="76" t="n">
        <v>46181</v>
      </c>
      <c r="C719" s="1" t="n">
        <v>11</v>
      </c>
      <c r="D719" s="1" t="s">
        <v>3820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4191</v>
      </c>
      <c r="N719" s="1" t="n">
        <v>8</v>
      </c>
      <c r="O719" s="1" t="n">
        <v>39.28</v>
      </c>
      <c r="P719" s="1" t="s">
        <v>3814</v>
      </c>
    </row>
    <row r="720" customFormat="false" ht="15" hidden="false" customHeight="true" outlineLevel="0" collapsed="false">
      <c r="A720" s="1" t="n">
        <v>3</v>
      </c>
      <c r="B720" s="76" t="n">
        <v>46181</v>
      </c>
      <c r="C720" s="1" t="n">
        <v>11</v>
      </c>
      <c r="D720" s="1" t="s">
        <v>3820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4192</v>
      </c>
      <c r="N720" s="1" t="n">
        <v>8</v>
      </c>
      <c r="O720" s="1" t="n">
        <v>39.28</v>
      </c>
      <c r="P720" s="1" t="s">
        <v>3814</v>
      </c>
    </row>
    <row r="721" customFormat="false" ht="15" hidden="false" customHeight="true" outlineLevel="0" collapsed="false">
      <c r="A721" s="1" t="n">
        <v>3</v>
      </c>
      <c r="B721" s="76" t="n">
        <v>46181</v>
      </c>
      <c r="C721" s="1" t="n">
        <v>11</v>
      </c>
      <c r="D721" s="1" t="s">
        <v>3820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4193</v>
      </c>
      <c r="N721" s="1" t="n">
        <v>8</v>
      </c>
      <c r="O721" s="1" t="n">
        <v>39.28</v>
      </c>
      <c r="P721" s="1" t="s">
        <v>3814</v>
      </c>
    </row>
    <row r="722" customFormat="false" ht="15" hidden="false" customHeight="true" outlineLevel="0" collapsed="false">
      <c r="A722" s="1" t="n">
        <v>3</v>
      </c>
      <c r="B722" s="76" t="n">
        <v>46181</v>
      </c>
      <c r="C722" s="1" t="n">
        <v>11</v>
      </c>
      <c r="D722" s="1" t="s">
        <v>3820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4194</v>
      </c>
      <c r="N722" s="1" t="n">
        <v>5</v>
      </c>
      <c r="O722" s="1" t="n">
        <v>40.65</v>
      </c>
      <c r="P722" s="1" t="s">
        <v>3814</v>
      </c>
    </row>
    <row r="723" customFormat="false" ht="15" hidden="false" customHeight="true" outlineLevel="0" collapsed="false">
      <c r="A723" s="1" t="n">
        <v>3</v>
      </c>
      <c r="B723" s="76" t="n">
        <v>46181</v>
      </c>
      <c r="C723" s="1" t="n">
        <v>11</v>
      </c>
      <c r="D723" s="1" t="s">
        <v>3820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4195</v>
      </c>
      <c r="N723" s="1" t="n">
        <v>6</v>
      </c>
      <c r="O723" s="1" t="n">
        <v>25.2</v>
      </c>
      <c r="P723" s="1" t="s">
        <v>3814</v>
      </c>
    </row>
    <row r="724" customFormat="false" ht="15" hidden="false" customHeight="true" outlineLevel="0" collapsed="false">
      <c r="A724" s="1" t="n">
        <v>3</v>
      </c>
      <c r="B724" s="76" t="n">
        <v>46181</v>
      </c>
      <c r="C724" s="1" t="n">
        <v>11</v>
      </c>
      <c r="D724" s="1" t="s">
        <v>3820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4196</v>
      </c>
      <c r="N724" s="1" t="n">
        <v>6</v>
      </c>
      <c r="O724" s="1" t="n">
        <v>25.2</v>
      </c>
      <c r="P724" s="1" t="s">
        <v>3814</v>
      </c>
    </row>
    <row r="725" customFormat="false" ht="15" hidden="false" customHeight="true" outlineLevel="0" collapsed="false">
      <c r="A725" s="1" t="n">
        <v>3</v>
      </c>
      <c r="B725" s="76" t="n">
        <v>46181</v>
      </c>
      <c r="C725" s="1" t="n">
        <v>11</v>
      </c>
      <c r="D725" s="1" t="s">
        <v>3820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4197</v>
      </c>
      <c r="N725" s="1" t="n">
        <v>25</v>
      </c>
      <c r="O725" s="1" t="n">
        <v>52.5</v>
      </c>
      <c r="P725" s="1" t="s">
        <v>3814</v>
      </c>
    </row>
    <row r="726" customFormat="false" ht="15" hidden="false" customHeight="true" outlineLevel="0" collapsed="false">
      <c r="A726" s="1" t="n">
        <v>3</v>
      </c>
      <c r="B726" s="76" t="n">
        <v>46181</v>
      </c>
      <c r="C726" s="1" t="n">
        <v>11</v>
      </c>
      <c r="D726" s="1" t="s">
        <v>3820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4198</v>
      </c>
      <c r="N726" s="1" t="n">
        <v>25</v>
      </c>
      <c r="O726" s="1" t="n">
        <v>52.5</v>
      </c>
      <c r="P726" s="1" t="s">
        <v>3814</v>
      </c>
    </row>
    <row r="727" customFormat="false" ht="15" hidden="false" customHeight="true" outlineLevel="0" collapsed="false">
      <c r="A727" s="1" t="n">
        <v>3</v>
      </c>
      <c r="B727" s="76" t="n">
        <v>46181</v>
      </c>
      <c r="C727" s="1" t="n">
        <v>22</v>
      </c>
      <c r="D727" s="1" t="s">
        <v>3967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3982</v>
      </c>
      <c r="N727" s="1" t="n">
        <v>4.957</v>
      </c>
      <c r="O727" s="1" t="n">
        <v>104.07</v>
      </c>
      <c r="P727" s="1" t="s">
        <v>3814</v>
      </c>
    </row>
    <row r="728" customFormat="false" ht="15" hidden="false" customHeight="true" outlineLevel="0" collapsed="false">
      <c r="A728" s="1" t="n">
        <v>3</v>
      </c>
      <c r="B728" s="76" t="n">
        <v>46181</v>
      </c>
      <c r="C728" s="1" t="n">
        <v>22</v>
      </c>
      <c r="D728" s="1" t="s">
        <v>3967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3982</v>
      </c>
      <c r="N728" s="1" t="n">
        <v>6.239</v>
      </c>
      <c r="O728" s="1" t="n">
        <v>145.9</v>
      </c>
      <c r="P728" s="1" t="s">
        <v>3814</v>
      </c>
    </row>
    <row r="729" customFormat="false" ht="15" hidden="false" customHeight="true" outlineLevel="0" collapsed="false">
      <c r="A729" s="1" t="n">
        <v>3</v>
      </c>
      <c r="B729" s="76" t="n">
        <v>46181</v>
      </c>
      <c r="C729" s="1" t="n">
        <v>22</v>
      </c>
      <c r="D729" s="1" t="s">
        <v>3967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3983</v>
      </c>
      <c r="N729" s="1" t="n">
        <v>25.014</v>
      </c>
      <c r="O729" s="1" t="n">
        <v>561.4</v>
      </c>
      <c r="P729" s="1" t="s">
        <v>3814</v>
      </c>
    </row>
    <row r="730" customFormat="false" ht="15" hidden="false" customHeight="true" outlineLevel="0" collapsed="false">
      <c r="A730" s="1" t="n">
        <v>3</v>
      </c>
      <c r="B730" s="76" t="n">
        <v>46181</v>
      </c>
      <c r="C730" s="1" t="n">
        <v>22</v>
      </c>
      <c r="D730" s="1" t="s">
        <v>3967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3984</v>
      </c>
      <c r="N730" s="1" t="n">
        <v>38.545</v>
      </c>
      <c r="O730" s="1" t="n">
        <v>892.99</v>
      </c>
      <c r="P730" s="1" t="s">
        <v>3814</v>
      </c>
    </row>
    <row r="731" customFormat="false" ht="15" hidden="false" customHeight="true" outlineLevel="0" collapsed="false">
      <c r="A731" s="1" t="n">
        <v>3</v>
      </c>
      <c r="B731" s="76" t="n">
        <v>46181</v>
      </c>
      <c r="C731" s="1" t="n">
        <v>22</v>
      </c>
      <c r="D731" s="1" t="s">
        <v>3967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3985</v>
      </c>
      <c r="N731" s="1" t="n">
        <v>33.81</v>
      </c>
      <c r="O731" s="1" t="n">
        <v>856.75</v>
      </c>
      <c r="P731" s="1" t="s">
        <v>3814</v>
      </c>
    </row>
    <row r="732" customFormat="false" ht="15" hidden="false" customHeight="true" outlineLevel="0" collapsed="false">
      <c r="A732" s="1" t="n">
        <v>3</v>
      </c>
      <c r="B732" s="76" t="n">
        <v>46181</v>
      </c>
      <c r="C732" s="1" t="n">
        <v>22</v>
      </c>
      <c r="D732" s="1" t="s">
        <v>3967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4199</v>
      </c>
      <c r="N732" s="1" t="n">
        <v>32.545</v>
      </c>
      <c r="O732" s="1" t="n">
        <v>577.05</v>
      </c>
      <c r="P732" s="1" t="s">
        <v>3814</v>
      </c>
    </row>
    <row r="733" customFormat="false" ht="15" hidden="false" customHeight="true" outlineLevel="0" collapsed="false">
      <c r="A733" s="1" t="n">
        <v>3</v>
      </c>
      <c r="B733" s="76" t="n">
        <v>46181</v>
      </c>
      <c r="C733" s="1" t="n">
        <v>22</v>
      </c>
      <c r="D733" s="1" t="s">
        <v>3967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3968</v>
      </c>
      <c r="N733" s="1" t="n">
        <v>10.057</v>
      </c>
      <c r="O733" s="1" t="n">
        <v>308.21</v>
      </c>
      <c r="P733" s="1" t="s">
        <v>3814</v>
      </c>
    </row>
    <row r="734" customFormat="false" ht="15" hidden="false" customHeight="true" outlineLevel="0" collapsed="false">
      <c r="A734" s="1" t="n">
        <v>3</v>
      </c>
      <c r="B734" s="76" t="n">
        <v>46181</v>
      </c>
      <c r="C734" s="1" t="n">
        <v>22</v>
      </c>
      <c r="D734" s="1" t="s">
        <v>3967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3986</v>
      </c>
      <c r="N734" s="1" t="n">
        <v>10.704</v>
      </c>
      <c r="O734" s="1" t="n">
        <v>263.49</v>
      </c>
      <c r="P734" s="1" t="s">
        <v>3814</v>
      </c>
    </row>
    <row r="735" customFormat="false" ht="15" hidden="false" customHeight="true" outlineLevel="0" collapsed="false">
      <c r="A735" s="1" t="n">
        <v>3</v>
      </c>
      <c r="B735" s="76" t="n">
        <v>46181</v>
      </c>
      <c r="C735" s="1" t="n">
        <v>22</v>
      </c>
      <c r="D735" s="1" t="s">
        <v>3967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3969</v>
      </c>
      <c r="N735" s="1" t="n">
        <v>30.748</v>
      </c>
      <c r="O735" s="1" t="n">
        <v>1016.72</v>
      </c>
      <c r="P735" s="1" t="s">
        <v>3814</v>
      </c>
    </row>
    <row r="736" customFormat="false" ht="15" hidden="false" customHeight="true" outlineLevel="0" collapsed="false">
      <c r="A736" s="1" t="n">
        <v>3</v>
      </c>
      <c r="B736" s="76" t="n">
        <v>46181</v>
      </c>
      <c r="C736" s="1" t="n">
        <v>22</v>
      </c>
      <c r="D736" s="1" t="s">
        <v>3967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3970</v>
      </c>
      <c r="N736" s="1" t="n">
        <v>6.511</v>
      </c>
      <c r="O736" s="1" t="n">
        <v>246.81</v>
      </c>
      <c r="P736" s="1" t="s">
        <v>3814</v>
      </c>
    </row>
    <row r="737" customFormat="false" ht="15" hidden="false" customHeight="true" outlineLevel="0" collapsed="false">
      <c r="A737" s="1" t="n">
        <v>3</v>
      </c>
      <c r="B737" s="76" t="n">
        <v>46181</v>
      </c>
      <c r="C737" s="1" t="n">
        <v>22</v>
      </c>
      <c r="D737" s="1" t="s">
        <v>3967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3971</v>
      </c>
      <c r="N737" s="1" t="n">
        <v>14.125</v>
      </c>
      <c r="O737" s="1" t="n">
        <v>535.43</v>
      </c>
      <c r="P737" s="1" t="s">
        <v>3814</v>
      </c>
    </row>
    <row r="738" customFormat="false" ht="15" hidden="false" customHeight="true" outlineLevel="0" collapsed="false">
      <c r="A738" s="1" t="n">
        <v>3</v>
      </c>
      <c r="B738" s="76" t="n">
        <v>46181</v>
      </c>
      <c r="C738" s="1" t="n">
        <v>22</v>
      </c>
      <c r="D738" s="1" t="s">
        <v>3967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3972</v>
      </c>
      <c r="N738" s="1" t="n">
        <v>12.912</v>
      </c>
      <c r="O738" s="1" t="n">
        <v>531.11</v>
      </c>
      <c r="P738" s="1" t="s">
        <v>3814</v>
      </c>
    </row>
    <row r="739" customFormat="false" ht="15" hidden="false" customHeight="true" outlineLevel="0" collapsed="false">
      <c r="A739" s="1" t="n">
        <v>3</v>
      </c>
      <c r="B739" s="76" t="n">
        <v>46181</v>
      </c>
      <c r="C739" s="1" t="n">
        <v>22</v>
      </c>
      <c r="D739" s="1" t="s">
        <v>3967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3973</v>
      </c>
      <c r="N739" s="1" t="n">
        <v>23.184</v>
      </c>
      <c r="O739" s="1" t="n">
        <v>1028.44</v>
      </c>
      <c r="P739" s="1" t="s">
        <v>3814</v>
      </c>
    </row>
    <row r="740" customFormat="false" ht="15" hidden="false" customHeight="true" outlineLevel="0" collapsed="false">
      <c r="A740" s="1" t="n">
        <v>3</v>
      </c>
      <c r="B740" s="76" t="n">
        <v>46181</v>
      </c>
      <c r="C740" s="1" t="n">
        <v>22</v>
      </c>
      <c r="D740" s="1" t="s">
        <v>3967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3974</v>
      </c>
      <c r="N740" s="1" t="n">
        <v>8.722</v>
      </c>
      <c r="O740" s="1" t="n">
        <v>393.94</v>
      </c>
      <c r="P740" s="1" t="s">
        <v>3814</v>
      </c>
    </row>
    <row r="741" customFormat="false" ht="15" hidden="false" customHeight="true" outlineLevel="0" collapsed="false">
      <c r="A741" s="1" t="n">
        <v>3</v>
      </c>
      <c r="B741" s="76" t="n">
        <v>46181</v>
      </c>
      <c r="C741" s="1" t="n">
        <v>22</v>
      </c>
      <c r="D741" s="1" t="s">
        <v>3967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3975</v>
      </c>
      <c r="N741" s="1" t="n">
        <v>3.935</v>
      </c>
      <c r="O741" s="1" t="n">
        <v>161.86</v>
      </c>
      <c r="P741" s="1" t="s">
        <v>3814</v>
      </c>
    </row>
    <row r="742" customFormat="false" ht="15" hidden="false" customHeight="true" outlineLevel="0" collapsed="false">
      <c r="A742" s="1" t="n">
        <v>3</v>
      </c>
      <c r="B742" s="76" t="n">
        <v>46181</v>
      </c>
      <c r="C742" s="1" t="n">
        <v>22</v>
      </c>
      <c r="D742" s="1" t="s">
        <v>3967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3976</v>
      </c>
      <c r="N742" s="1" t="n">
        <v>4.002</v>
      </c>
      <c r="O742" s="1" t="n">
        <v>177.53</v>
      </c>
      <c r="P742" s="1" t="s">
        <v>3814</v>
      </c>
    </row>
    <row r="743" customFormat="false" ht="15" hidden="false" customHeight="true" outlineLevel="0" collapsed="false">
      <c r="A743" s="1" t="n">
        <v>3</v>
      </c>
      <c r="B743" s="76" t="n">
        <v>46181</v>
      </c>
      <c r="C743" s="1" t="n">
        <v>22</v>
      </c>
      <c r="D743" s="1" t="s">
        <v>3967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3977</v>
      </c>
      <c r="N743" s="1" t="n">
        <v>6.546</v>
      </c>
      <c r="O743" s="1" t="n">
        <v>343.18</v>
      </c>
      <c r="P743" s="1" t="s">
        <v>3814</v>
      </c>
    </row>
    <row r="744" customFormat="false" ht="15" hidden="false" customHeight="true" outlineLevel="0" collapsed="false">
      <c r="A744" s="1" t="n">
        <v>3</v>
      </c>
      <c r="B744" s="76" t="n">
        <v>46181</v>
      </c>
      <c r="C744" s="1" t="n">
        <v>22</v>
      </c>
      <c r="D744" s="1" t="s">
        <v>3967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3987</v>
      </c>
      <c r="N744" s="1" t="n">
        <v>9.126</v>
      </c>
      <c r="O744" s="1" t="n">
        <v>288.5</v>
      </c>
      <c r="P744" s="1" t="s">
        <v>3814</v>
      </c>
    </row>
    <row r="745" customFormat="false" ht="15" hidden="false" customHeight="true" outlineLevel="0" collapsed="false">
      <c r="A745" s="1" t="n">
        <v>3</v>
      </c>
      <c r="B745" s="76" t="n">
        <v>46181</v>
      </c>
      <c r="C745" s="1" t="n">
        <v>22</v>
      </c>
      <c r="D745" s="1" t="s">
        <v>3967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3978</v>
      </c>
      <c r="N745" s="1" t="n">
        <v>2.806</v>
      </c>
      <c r="O745" s="1" t="n">
        <v>101.84</v>
      </c>
      <c r="P745" s="1" t="s">
        <v>3814</v>
      </c>
    </row>
    <row r="746" customFormat="false" ht="15" hidden="false" customHeight="true" outlineLevel="0" collapsed="false">
      <c r="A746" s="1" t="n">
        <v>3</v>
      </c>
      <c r="B746" s="76" t="n">
        <v>46181</v>
      </c>
      <c r="C746" s="1" t="n">
        <v>22</v>
      </c>
      <c r="D746" s="1" t="s">
        <v>3967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3979</v>
      </c>
      <c r="N746" s="1" t="n">
        <v>4.914</v>
      </c>
      <c r="O746" s="1" t="n">
        <v>7.89</v>
      </c>
      <c r="P746" s="1" t="s">
        <v>3814</v>
      </c>
    </row>
    <row r="747" customFormat="false" ht="15" hidden="false" customHeight="true" outlineLevel="0" collapsed="false">
      <c r="A747" s="1" t="n">
        <v>3</v>
      </c>
      <c r="B747" s="76" t="n">
        <v>46181</v>
      </c>
      <c r="C747" s="1" t="n">
        <v>22</v>
      </c>
      <c r="D747" s="1" t="s">
        <v>3967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3979</v>
      </c>
      <c r="N747" s="1" t="n">
        <v>4.831</v>
      </c>
      <c r="O747" s="1" t="n">
        <v>6.96</v>
      </c>
      <c r="P747" s="1" t="s">
        <v>3814</v>
      </c>
    </row>
    <row r="748" customFormat="false" ht="15" hidden="false" customHeight="true" outlineLevel="0" collapsed="false">
      <c r="A748" s="1" t="n">
        <v>3</v>
      </c>
      <c r="B748" s="76" t="n">
        <v>46181</v>
      </c>
      <c r="C748" s="1" t="n">
        <v>22</v>
      </c>
      <c r="D748" s="1" t="s">
        <v>3967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3979</v>
      </c>
      <c r="N748" s="1" t="n">
        <v>1.596</v>
      </c>
      <c r="O748" s="1" t="n">
        <v>2.45</v>
      </c>
      <c r="P748" s="1" t="s">
        <v>3814</v>
      </c>
    </row>
    <row r="749" customFormat="false" ht="15" hidden="false" customHeight="true" outlineLevel="0" collapsed="false">
      <c r="A749" s="1" t="n">
        <v>3</v>
      </c>
      <c r="B749" s="76" t="n">
        <v>46181</v>
      </c>
      <c r="C749" s="1" t="n">
        <v>22</v>
      </c>
      <c r="D749" s="1" t="s">
        <v>3967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3980</v>
      </c>
      <c r="N749" s="1" t="n">
        <v>24.899</v>
      </c>
      <c r="O749" s="1" t="n">
        <v>60.06</v>
      </c>
      <c r="P749" s="1" t="s">
        <v>3814</v>
      </c>
    </row>
    <row r="750" customFormat="false" ht="15" hidden="false" customHeight="true" outlineLevel="0" collapsed="false">
      <c r="A750" s="1" t="n">
        <v>3</v>
      </c>
      <c r="B750" s="76" t="n">
        <v>46181</v>
      </c>
      <c r="C750" s="1" t="n">
        <v>22</v>
      </c>
      <c r="D750" s="1" t="s">
        <v>3967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3980</v>
      </c>
      <c r="N750" s="1" t="n">
        <v>6.81</v>
      </c>
      <c r="O750" s="1" t="n">
        <v>14.75</v>
      </c>
      <c r="P750" s="1" t="s">
        <v>3814</v>
      </c>
    </row>
    <row r="751" customFormat="false" ht="15" hidden="false" customHeight="true" outlineLevel="0" collapsed="false">
      <c r="A751" s="1" t="n">
        <v>3</v>
      </c>
      <c r="B751" s="76" t="n">
        <v>46181</v>
      </c>
      <c r="C751" s="1" t="n">
        <v>22</v>
      </c>
      <c r="D751" s="1" t="s">
        <v>3967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3981</v>
      </c>
      <c r="N751" s="1" t="n">
        <v>0.133</v>
      </c>
      <c r="O751" s="1" t="n">
        <v>0</v>
      </c>
      <c r="P751" s="1" t="s">
        <v>3814</v>
      </c>
    </row>
    <row r="752" customFormat="false" ht="15" hidden="false" customHeight="true" outlineLevel="0" collapsed="false">
      <c r="A752" s="1" t="n">
        <v>3</v>
      </c>
      <c r="B752" s="76" t="n">
        <v>46181</v>
      </c>
      <c r="C752" s="1" t="n">
        <v>22</v>
      </c>
      <c r="D752" s="1" t="s">
        <v>3967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3981</v>
      </c>
      <c r="N752" s="1" t="n">
        <v>1</v>
      </c>
      <c r="O752" s="1" t="n">
        <v>0</v>
      </c>
      <c r="P752" s="1" t="s">
        <v>3814</v>
      </c>
    </row>
    <row r="753" customFormat="false" ht="15" hidden="false" customHeight="true" outlineLevel="0" collapsed="false">
      <c r="A753" s="1" t="n">
        <v>3</v>
      </c>
      <c r="B753" s="76" t="n">
        <v>46181</v>
      </c>
      <c r="C753" s="1" t="n">
        <v>22</v>
      </c>
      <c r="D753" s="1" t="s">
        <v>3967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3981</v>
      </c>
      <c r="N753" s="1" t="n">
        <v>0.929</v>
      </c>
      <c r="O753" s="1" t="n">
        <v>0</v>
      </c>
      <c r="P753" s="1" t="s">
        <v>3814</v>
      </c>
    </row>
    <row r="754" customFormat="false" ht="15" hidden="false" customHeight="true" outlineLevel="0" collapsed="false">
      <c r="A754" s="1" t="n">
        <v>3</v>
      </c>
      <c r="B754" s="76" t="n">
        <v>46181</v>
      </c>
      <c r="C754" s="1" t="n">
        <v>100</v>
      </c>
      <c r="D754" s="1" t="s">
        <v>3988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4199</v>
      </c>
      <c r="N754" s="1" t="n">
        <v>32.545</v>
      </c>
      <c r="O754" s="1" t="n">
        <v>577.05</v>
      </c>
      <c r="P754" s="1" t="s">
        <v>3814</v>
      </c>
    </row>
    <row r="755" customFormat="false" ht="15" hidden="false" customHeight="true" outlineLevel="0" collapsed="false">
      <c r="A755" s="1" t="n">
        <v>3</v>
      </c>
      <c r="B755" s="76" t="n">
        <v>46181</v>
      </c>
      <c r="C755" s="1" t="n">
        <v>100</v>
      </c>
      <c r="D755" s="1" t="s">
        <v>3988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3987</v>
      </c>
      <c r="N755" s="1" t="n">
        <v>9.126</v>
      </c>
      <c r="O755" s="1" t="n">
        <v>288.5</v>
      </c>
      <c r="P755" s="1" t="s">
        <v>3814</v>
      </c>
    </row>
    <row r="756" customFormat="false" ht="15" hidden="false" customHeight="true" outlineLevel="0" collapsed="false">
      <c r="A756" s="1" t="n">
        <v>3</v>
      </c>
      <c r="B756" s="76" t="n">
        <v>46181</v>
      </c>
      <c r="C756" s="1" t="n">
        <v>100</v>
      </c>
      <c r="D756" s="1" t="s">
        <v>3988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3979</v>
      </c>
      <c r="N756" s="1" t="n">
        <v>1.596</v>
      </c>
      <c r="O756" s="1" t="n">
        <v>2.45</v>
      </c>
      <c r="P756" s="1" t="s">
        <v>3814</v>
      </c>
    </row>
    <row r="757" customFormat="false" ht="15" hidden="false" customHeight="true" outlineLevel="0" collapsed="false">
      <c r="A757" s="1" t="n">
        <v>3</v>
      </c>
      <c r="B757" s="76" t="n">
        <v>46181</v>
      </c>
      <c r="C757" s="1" t="n">
        <v>100</v>
      </c>
      <c r="D757" s="1" t="s">
        <v>3988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3981</v>
      </c>
      <c r="N757" s="1" t="n">
        <v>0.133</v>
      </c>
      <c r="O757" s="1" t="n">
        <v>0</v>
      </c>
      <c r="P757" s="1" t="s">
        <v>3814</v>
      </c>
    </row>
    <row r="758" customFormat="false" ht="15" hidden="false" customHeight="true" outlineLevel="0" collapsed="false">
      <c r="A758" s="1" t="n">
        <v>3</v>
      </c>
      <c r="B758" s="76" t="n">
        <v>46181</v>
      </c>
      <c r="C758" s="1" t="n">
        <v>100</v>
      </c>
      <c r="D758" s="1" t="s">
        <v>3988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3982</v>
      </c>
      <c r="N758" s="1" t="n">
        <v>4.957</v>
      </c>
      <c r="O758" s="1" t="n">
        <v>104.07</v>
      </c>
      <c r="P758" s="1" t="s">
        <v>3814</v>
      </c>
    </row>
    <row r="759" customFormat="false" ht="15" hidden="false" customHeight="true" outlineLevel="0" collapsed="false">
      <c r="A759" s="1" t="n">
        <v>3</v>
      </c>
      <c r="B759" s="76" t="n">
        <v>46181</v>
      </c>
      <c r="C759" s="1" t="n">
        <v>100</v>
      </c>
      <c r="D759" s="1" t="s">
        <v>3988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3983</v>
      </c>
      <c r="N759" s="1" t="n">
        <v>25.014</v>
      </c>
      <c r="O759" s="1" t="n">
        <v>561.4</v>
      </c>
      <c r="P759" s="1" t="s">
        <v>3814</v>
      </c>
    </row>
    <row r="760" customFormat="false" ht="15" hidden="false" customHeight="true" outlineLevel="0" collapsed="false">
      <c r="A760" s="1" t="n">
        <v>3</v>
      </c>
      <c r="B760" s="76" t="n">
        <v>46181</v>
      </c>
      <c r="C760" s="1" t="n">
        <v>100</v>
      </c>
      <c r="D760" s="1" t="s">
        <v>3988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3984</v>
      </c>
      <c r="N760" s="1" t="n">
        <v>38.545</v>
      </c>
      <c r="O760" s="1" t="n">
        <v>892.99</v>
      </c>
      <c r="P760" s="1" t="s">
        <v>3814</v>
      </c>
    </row>
    <row r="761" customFormat="false" ht="15" hidden="false" customHeight="true" outlineLevel="0" collapsed="false">
      <c r="A761" s="1" t="n">
        <v>3</v>
      </c>
      <c r="B761" s="76" t="n">
        <v>46181</v>
      </c>
      <c r="C761" s="1" t="n">
        <v>100</v>
      </c>
      <c r="D761" s="1" t="s">
        <v>3988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3985</v>
      </c>
      <c r="N761" s="1" t="n">
        <v>33.81</v>
      </c>
      <c r="O761" s="1" t="n">
        <v>856.75</v>
      </c>
      <c r="P761" s="1" t="s">
        <v>3814</v>
      </c>
    </row>
    <row r="762" customFormat="false" ht="15" hidden="false" customHeight="true" outlineLevel="0" collapsed="false">
      <c r="A762" s="1" t="n">
        <v>3</v>
      </c>
      <c r="B762" s="76" t="n">
        <v>46181</v>
      </c>
      <c r="C762" s="1" t="n">
        <v>100</v>
      </c>
      <c r="D762" s="1" t="s">
        <v>3988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3986</v>
      </c>
      <c r="N762" s="1" t="n">
        <v>10.704</v>
      </c>
      <c r="O762" s="1" t="n">
        <v>263.49</v>
      </c>
      <c r="P762" s="1" t="s">
        <v>3814</v>
      </c>
    </row>
    <row r="763" customFormat="false" ht="15" hidden="false" customHeight="true" outlineLevel="0" collapsed="false">
      <c r="A763" s="1" t="n">
        <v>3</v>
      </c>
      <c r="B763" s="76" t="n">
        <v>46181</v>
      </c>
      <c r="C763" s="1" t="n">
        <v>100</v>
      </c>
      <c r="D763" s="1" t="s">
        <v>3988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3979</v>
      </c>
      <c r="N763" s="1" t="n">
        <v>4.831</v>
      </c>
      <c r="O763" s="1" t="n">
        <v>6.96</v>
      </c>
      <c r="P763" s="1" t="s">
        <v>3814</v>
      </c>
    </row>
    <row r="764" customFormat="false" ht="15" hidden="false" customHeight="true" outlineLevel="0" collapsed="false">
      <c r="A764" s="1" t="n">
        <v>3</v>
      </c>
      <c r="B764" s="76" t="n">
        <v>46181</v>
      </c>
      <c r="C764" s="1" t="n">
        <v>100</v>
      </c>
      <c r="D764" s="1" t="s">
        <v>3988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3980</v>
      </c>
      <c r="N764" s="1" t="n">
        <v>6.81</v>
      </c>
      <c r="O764" s="1" t="n">
        <v>14.75</v>
      </c>
      <c r="P764" s="1" t="s">
        <v>3814</v>
      </c>
    </row>
    <row r="765" customFormat="false" ht="15" hidden="false" customHeight="true" outlineLevel="0" collapsed="false">
      <c r="A765" s="1" t="n">
        <v>3</v>
      </c>
      <c r="B765" s="76" t="n">
        <v>46181</v>
      </c>
      <c r="C765" s="1" t="n">
        <v>100</v>
      </c>
      <c r="D765" s="1" t="s">
        <v>3988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3981</v>
      </c>
      <c r="N765" s="1" t="n">
        <v>0.929</v>
      </c>
      <c r="O765" s="1" t="n">
        <v>0</v>
      </c>
      <c r="P765" s="1" t="s">
        <v>3814</v>
      </c>
    </row>
    <row r="766" customFormat="false" ht="15" hidden="false" customHeight="true" outlineLevel="0" collapsed="false">
      <c r="A766" s="1" t="n">
        <v>3</v>
      </c>
      <c r="B766" s="76" t="n">
        <v>46181</v>
      </c>
      <c r="C766" s="1" t="n">
        <v>100</v>
      </c>
      <c r="D766" s="1" t="s">
        <v>3988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3982</v>
      </c>
      <c r="N766" s="1" t="n">
        <v>6.239</v>
      </c>
      <c r="O766" s="1" t="n">
        <v>145.9</v>
      </c>
      <c r="P766" s="1" t="s">
        <v>3814</v>
      </c>
    </row>
    <row r="767" customFormat="false" ht="15" hidden="false" customHeight="true" outlineLevel="0" collapsed="false">
      <c r="A767" s="1" t="n">
        <v>3</v>
      </c>
      <c r="B767" s="76" t="n">
        <v>46181</v>
      </c>
      <c r="C767" s="1" t="n">
        <v>100</v>
      </c>
      <c r="D767" s="1" t="s">
        <v>3988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3968</v>
      </c>
      <c r="N767" s="1" t="n">
        <v>10.057</v>
      </c>
      <c r="O767" s="1" t="n">
        <v>308.21</v>
      </c>
      <c r="P767" s="1" t="s">
        <v>3814</v>
      </c>
    </row>
    <row r="768" customFormat="false" ht="15" hidden="false" customHeight="true" outlineLevel="0" collapsed="false">
      <c r="A768" s="1" t="n">
        <v>3</v>
      </c>
      <c r="B768" s="76" t="n">
        <v>46181</v>
      </c>
      <c r="C768" s="1" t="n">
        <v>100</v>
      </c>
      <c r="D768" s="1" t="s">
        <v>3988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3969</v>
      </c>
      <c r="N768" s="1" t="n">
        <v>30.748</v>
      </c>
      <c r="O768" s="1" t="n">
        <v>1016.72</v>
      </c>
      <c r="P768" s="1" t="s">
        <v>3814</v>
      </c>
    </row>
    <row r="769" customFormat="false" ht="15" hidden="false" customHeight="true" outlineLevel="0" collapsed="false">
      <c r="A769" s="1" t="n">
        <v>3</v>
      </c>
      <c r="B769" s="76" t="n">
        <v>46181</v>
      </c>
      <c r="C769" s="1" t="n">
        <v>100</v>
      </c>
      <c r="D769" s="1" t="s">
        <v>3988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3970</v>
      </c>
      <c r="N769" s="1" t="n">
        <v>6.511</v>
      </c>
      <c r="O769" s="1" t="n">
        <v>246.81</v>
      </c>
      <c r="P769" s="1" t="s">
        <v>3814</v>
      </c>
    </row>
    <row r="770" customFormat="false" ht="15" hidden="false" customHeight="true" outlineLevel="0" collapsed="false">
      <c r="A770" s="1" t="n">
        <v>3</v>
      </c>
      <c r="B770" s="76" t="n">
        <v>46181</v>
      </c>
      <c r="C770" s="1" t="n">
        <v>100</v>
      </c>
      <c r="D770" s="1" t="s">
        <v>3988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3971</v>
      </c>
      <c r="N770" s="1" t="n">
        <v>14.125</v>
      </c>
      <c r="O770" s="1" t="n">
        <v>535.43</v>
      </c>
      <c r="P770" s="1" t="s">
        <v>3814</v>
      </c>
    </row>
    <row r="771" customFormat="false" ht="15" hidden="false" customHeight="true" outlineLevel="0" collapsed="false">
      <c r="A771" s="1" t="n">
        <v>3</v>
      </c>
      <c r="B771" s="76" t="n">
        <v>46181</v>
      </c>
      <c r="C771" s="1" t="n">
        <v>100</v>
      </c>
      <c r="D771" s="1" t="s">
        <v>3988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3972</v>
      </c>
      <c r="N771" s="1" t="n">
        <v>12.912</v>
      </c>
      <c r="O771" s="1" t="n">
        <v>531.11</v>
      </c>
      <c r="P771" s="1" t="s">
        <v>3814</v>
      </c>
    </row>
    <row r="772" customFormat="false" ht="15" hidden="false" customHeight="true" outlineLevel="0" collapsed="false">
      <c r="A772" s="1" t="n">
        <v>3</v>
      </c>
      <c r="B772" s="76" t="n">
        <v>46181</v>
      </c>
      <c r="C772" s="1" t="n">
        <v>100</v>
      </c>
      <c r="D772" s="1" t="s">
        <v>3988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3973</v>
      </c>
      <c r="N772" s="1" t="n">
        <v>23.184</v>
      </c>
      <c r="O772" s="1" t="n">
        <v>1028.44</v>
      </c>
      <c r="P772" s="1" t="s">
        <v>3814</v>
      </c>
    </row>
    <row r="773" customFormat="false" ht="15" hidden="false" customHeight="true" outlineLevel="0" collapsed="false">
      <c r="A773" s="1" t="n">
        <v>3</v>
      </c>
      <c r="B773" s="76" t="n">
        <v>46181</v>
      </c>
      <c r="C773" s="1" t="n">
        <v>100</v>
      </c>
      <c r="D773" s="1" t="s">
        <v>3988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3974</v>
      </c>
      <c r="N773" s="1" t="n">
        <v>8.722</v>
      </c>
      <c r="O773" s="1" t="n">
        <v>393.94</v>
      </c>
      <c r="P773" s="1" t="s">
        <v>3814</v>
      </c>
    </row>
    <row r="774" customFormat="false" ht="15" hidden="false" customHeight="true" outlineLevel="0" collapsed="false">
      <c r="A774" s="1" t="n">
        <v>3</v>
      </c>
      <c r="B774" s="76" t="n">
        <v>46181</v>
      </c>
      <c r="C774" s="1" t="n">
        <v>100</v>
      </c>
      <c r="D774" s="1" t="s">
        <v>3988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3975</v>
      </c>
      <c r="N774" s="1" t="n">
        <v>3.935</v>
      </c>
      <c r="O774" s="1" t="n">
        <v>161.86</v>
      </c>
      <c r="P774" s="1" t="s">
        <v>3814</v>
      </c>
    </row>
    <row r="775" customFormat="false" ht="15" hidden="false" customHeight="true" outlineLevel="0" collapsed="false">
      <c r="A775" s="1" t="n">
        <v>3</v>
      </c>
      <c r="B775" s="76" t="n">
        <v>46181</v>
      </c>
      <c r="C775" s="1" t="n">
        <v>100</v>
      </c>
      <c r="D775" s="1" t="s">
        <v>3988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3976</v>
      </c>
      <c r="N775" s="1" t="n">
        <v>4.002</v>
      </c>
      <c r="O775" s="1" t="n">
        <v>177.53</v>
      </c>
      <c r="P775" s="1" t="s">
        <v>3814</v>
      </c>
    </row>
    <row r="776" customFormat="false" ht="15" hidden="false" customHeight="true" outlineLevel="0" collapsed="false">
      <c r="A776" s="1" t="n">
        <v>3</v>
      </c>
      <c r="B776" s="76" t="n">
        <v>46181</v>
      </c>
      <c r="C776" s="1" t="n">
        <v>100</v>
      </c>
      <c r="D776" s="1" t="s">
        <v>3988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3977</v>
      </c>
      <c r="N776" s="1" t="n">
        <v>6.546</v>
      </c>
      <c r="O776" s="1" t="n">
        <v>343.18</v>
      </c>
      <c r="P776" s="1" t="s">
        <v>3814</v>
      </c>
    </row>
    <row r="777" customFormat="false" ht="15" hidden="false" customHeight="true" outlineLevel="0" collapsed="false">
      <c r="A777" s="1" t="n">
        <v>3</v>
      </c>
      <c r="B777" s="76" t="n">
        <v>46181</v>
      </c>
      <c r="C777" s="1" t="n">
        <v>100</v>
      </c>
      <c r="D777" s="1" t="s">
        <v>3988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3978</v>
      </c>
      <c r="N777" s="1" t="n">
        <v>2.806</v>
      </c>
      <c r="O777" s="1" t="n">
        <v>101.84</v>
      </c>
      <c r="P777" s="1" t="s">
        <v>3814</v>
      </c>
    </row>
    <row r="778" customFormat="false" ht="15" hidden="false" customHeight="true" outlineLevel="0" collapsed="false">
      <c r="A778" s="1" t="n">
        <v>3</v>
      </c>
      <c r="B778" s="76" t="n">
        <v>46181</v>
      </c>
      <c r="C778" s="1" t="n">
        <v>100</v>
      </c>
      <c r="D778" s="1" t="s">
        <v>3988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3979</v>
      </c>
      <c r="N778" s="1" t="n">
        <v>4.914</v>
      </c>
      <c r="O778" s="1" t="n">
        <v>7.89</v>
      </c>
      <c r="P778" s="1" t="s">
        <v>3814</v>
      </c>
    </row>
    <row r="779" customFormat="false" ht="15" hidden="false" customHeight="true" outlineLevel="0" collapsed="false">
      <c r="A779" s="1" t="n">
        <v>3</v>
      </c>
      <c r="B779" s="76" t="n">
        <v>46181</v>
      </c>
      <c r="C779" s="1" t="n">
        <v>100</v>
      </c>
      <c r="D779" s="1" t="s">
        <v>3988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3980</v>
      </c>
      <c r="N779" s="1" t="n">
        <v>24.899</v>
      </c>
      <c r="O779" s="1" t="n">
        <v>60.06</v>
      </c>
      <c r="P779" s="1" t="s">
        <v>3814</v>
      </c>
    </row>
    <row r="780" customFormat="false" ht="15" hidden="false" customHeight="true" outlineLevel="0" collapsed="false">
      <c r="A780" s="1" t="n">
        <v>3</v>
      </c>
      <c r="B780" s="76" t="n">
        <v>46181</v>
      </c>
      <c r="C780" s="1" t="n">
        <v>100</v>
      </c>
      <c r="D780" s="1" t="s">
        <v>3988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3981</v>
      </c>
      <c r="N780" s="1" t="n">
        <v>1</v>
      </c>
      <c r="O780" s="1" t="n">
        <v>0</v>
      </c>
      <c r="P780" s="1" t="s">
        <v>3814</v>
      </c>
    </row>
    <row r="781" customFormat="false" ht="15" hidden="false" customHeight="true" outlineLevel="0" collapsed="false">
      <c r="A781" s="1" t="n">
        <v>3</v>
      </c>
      <c r="B781" s="76" t="n">
        <v>46182</v>
      </c>
      <c r="C781" s="1" t="n">
        <v>1</v>
      </c>
      <c r="D781" s="1" t="s">
        <v>3848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4200</v>
      </c>
      <c r="N781" s="1" t="n">
        <v>20</v>
      </c>
      <c r="O781" s="1" t="n">
        <v>60</v>
      </c>
      <c r="P781" s="1" t="s">
        <v>3814</v>
      </c>
    </row>
    <row r="782" customFormat="false" ht="15" hidden="false" customHeight="true" outlineLevel="0" collapsed="false">
      <c r="A782" s="1" t="n">
        <v>3</v>
      </c>
      <c r="B782" s="76" t="n">
        <v>46182</v>
      </c>
      <c r="C782" s="1" t="n">
        <v>1</v>
      </c>
      <c r="D782" s="1" t="s">
        <v>3848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4201</v>
      </c>
      <c r="N782" s="1" t="n">
        <v>12</v>
      </c>
      <c r="O782" s="1" t="n">
        <v>90</v>
      </c>
      <c r="P782" s="1" t="s">
        <v>3814</v>
      </c>
    </row>
    <row r="783" customFormat="false" ht="15" hidden="false" customHeight="true" outlineLevel="0" collapsed="false">
      <c r="A783" s="1" t="n">
        <v>3</v>
      </c>
      <c r="B783" s="76" t="n">
        <v>46182</v>
      </c>
      <c r="C783" s="1" t="n">
        <v>1</v>
      </c>
      <c r="D783" s="1" t="s">
        <v>3848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4202</v>
      </c>
      <c r="N783" s="1" t="n">
        <v>300</v>
      </c>
      <c r="O783" s="1" t="n">
        <v>180</v>
      </c>
      <c r="P783" s="1" t="s">
        <v>3814</v>
      </c>
    </row>
    <row r="784" customFormat="false" ht="15" hidden="false" customHeight="true" outlineLevel="0" collapsed="false">
      <c r="A784" s="1" t="n">
        <v>3</v>
      </c>
      <c r="B784" s="76" t="n">
        <v>46182</v>
      </c>
      <c r="C784" s="1" t="n">
        <v>1</v>
      </c>
      <c r="D784" s="1" t="s">
        <v>3848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4203</v>
      </c>
      <c r="N784" s="1" t="n">
        <v>10</v>
      </c>
      <c r="O784" s="1" t="n">
        <v>250</v>
      </c>
      <c r="P784" s="1" t="s">
        <v>3814</v>
      </c>
    </row>
    <row r="785" customFormat="false" ht="15" hidden="false" customHeight="true" outlineLevel="0" collapsed="false">
      <c r="A785" s="1" t="n">
        <v>3</v>
      </c>
      <c r="B785" s="76" t="n">
        <v>46182</v>
      </c>
      <c r="C785" s="1" t="n">
        <v>1</v>
      </c>
      <c r="D785" s="1" t="s">
        <v>3848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4204</v>
      </c>
      <c r="N785" s="1" t="n">
        <v>12</v>
      </c>
      <c r="O785" s="1" t="n">
        <v>87.68</v>
      </c>
      <c r="P785" s="1" t="s">
        <v>3814</v>
      </c>
    </row>
    <row r="786" customFormat="false" ht="15" hidden="false" customHeight="true" outlineLevel="0" collapsed="false">
      <c r="A786" s="1" t="n">
        <v>3</v>
      </c>
      <c r="B786" s="76" t="n">
        <v>46182</v>
      </c>
      <c r="C786" s="1" t="n">
        <v>1</v>
      </c>
      <c r="D786" s="1" t="s">
        <v>3848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4205</v>
      </c>
      <c r="N786" s="1" t="n">
        <v>12</v>
      </c>
      <c r="O786" s="1" t="n">
        <v>29.39</v>
      </c>
      <c r="P786" s="1" t="s">
        <v>3814</v>
      </c>
    </row>
    <row r="787" customFormat="false" ht="15" hidden="false" customHeight="true" outlineLevel="0" collapsed="false">
      <c r="A787" s="1" t="n">
        <v>3</v>
      </c>
      <c r="B787" s="76" t="n">
        <v>46182</v>
      </c>
      <c r="C787" s="1" t="n">
        <v>1</v>
      </c>
      <c r="D787" s="1" t="s">
        <v>3848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4206</v>
      </c>
      <c r="N787" s="1" t="n">
        <v>12</v>
      </c>
      <c r="O787" s="1" t="n">
        <v>30.8</v>
      </c>
      <c r="P787" s="1" t="s">
        <v>3814</v>
      </c>
    </row>
    <row r="788" customFormat="false" ht="15" hidden="false" customHeight="true" outlineLevel="0" collapsed="false">
      <c r="A788" s="1" t="n">
        <v>3</v>
      </c>
      <c r="B788" s="76" t="n">
        <v>46182</v>
      </c>
      <c r="C788" s="1" t="n">
        <v>1</v>
      </c>
      <c r="D788" s="1" t="s">
        <v>3848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4207</v>
      </c>
      <c r="N788" s="1" t="n">
        <v>12</v>
      </c>
      <c r="O788" s="1" t="n">
        <v>115.4</v>
      </c>
      <c r="P788" s="1" t="s">
        <v>3814</v>
      </c>
    </row>
    <row r="789" customFormat="false" ht="15" hidden="false" customHeight="true" outlineLevel="0" collapsed="false">
      <c r="A789" s="1" t="n">
        <v>3</v>
      </c>
      <c r="B789" s="76" t="n">
        <v>46182</v>
      </c>
      <c r="C789" s="1" t="n">
        <v>2</v>
      </c>
      <c r="D789" s="1" t="s">
        <v>3812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3813</v>
      </c>
      <c r="N789" s="1" t="n">
        <v>30</v>
      </c>
      <c r="O789" s="1" t="n">
        <v>60</v>
      </c>
      <c r="P789" s="1" t="s">
        <v>3814</v>
      </c>
    </row>
    <row r="790" customFormat="false" ht="15" hidden="false" customHeight="true" outlineLevel="0" collapsed="false">
      <c r="A790" s="1" t="n">
        <v>3</v>
      </c>
      <c r="B790" s="76" t="n">
        <v>46182</v>
      </c>
      <c r="C790" s="1" t="n">
        <v>2</v>
      </c>
      <c r="D790" s="1" t="s">
        <v>3812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3815</v>
      </c>
      <c r="N790" s="1" t="n">
        <v>10</v>
      </c>
      <c r="O790" s="1" t="n">
        <v>25</v>
      </c>
      <c r="P790" s="1" t="s">
        <v>3814</v>
      </c>
    </row>
    <row r="791" customFormat="false" ht="15" hidden="false" customHeight="true" outlineLevel="0" collapsed="false">
      <c r="A791" s="1" t="n">
        <v>3</v>
      </c>
      <c r="B791" s="76" t="n">
        <v>46182</v>
      </c>
      <c r="C791" s="1" t="n">
        <v>2</v>
      </c>
      <c r="D791" s="1" t="s">
        <v>3812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3816</v>
      </c>
      <c r="N791" s="1" t="n">
        <v>10</v>
      </c>
      <c r="O791" s="1" t="n">
        <v>70</v>
      </c>
      <c r="P791" s="1" t="s">
        <v>3814</v>
      </c>
    </row>
    <row r="792" customFormat="false" ht="15" hidden="false" customHeight="true" outlineLevel="0" collapsed="false">
      <c r="A792" s="1" t="n">
        <v>3</v>
      </c>
      <c r="B792" s="76" t="n">
        <v>46182</v>
      </c>
      <c r="C792" s="1" t="n">
        <v>2</v>
      </c>
      <c r="D792" s="1" t="s">
        <v>3812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3817</v>
      </c>
      <c r="N792" s="1" t="n">
        <v>20</v>
      </c>
      <c r="O792" s="1" t="n">
        <v>120</v>
      </c>
      <c r="P792" s="1" t="s">
        <v>3814</v>
      </c>
    </row>
    <row r="793" customFormat="false" ht="15" hidden="false" customHeight="true" outlineLevel="0" collapsed="false">
      <c r="A793" s="1" t="n">
        <v>3</v>
      </c>
      <c r="B793" s="76" t="n">
        <v>46182</v>
      </c>
      <c r="C793" s="1" t="n">
        <v>2</v>
      </c>
      <c r="D793" s="1" t="s">
        <v>3812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3818</v>
      </c>
      <c r="N793" s="1" t="n">
        <v>20</v>
      </c>
      <c r="O793" s="1" t="n">
        <v>260</v>
      </c>
      <c r="P793" s="1" t="s">
        <v>3814</v>
      </c>
    </row>
    <row r="794" customFormat="false" ht="15" hidden="false" customHeight="true" outlineLevel="0" collapsed="false">
      <c r="A794" s="1" t="n">
        <v>3</v>
      </c>
      <c r="B794" s="76" t="n">
        <v>46182</v>
      </c>
      <c r="C794" s="1" t="n">
        <v>2</v>
      </c>
      <c r="D794" s="1" t="s">
        <v>3812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3851</v>
      </c>
      <c r="N794" s="1" t="n">
        <v>8</v>
      </c>
      <c r="O794" s="1" t="n">
        <v>96</v>
      </c>
      <c r="P794" s="1" t="s">
        <v>3814</v>
      </c>
    </row>
    <row r="795" customFormat="false" ht="15" hidden="false" customHeight="true" outlineLevel="0" collapsed="false">
      <c r="A795" s="1" t="n">
        <v>3</v>
      </c>
      <c r="B795" s="76" t="n">
        <v>46182</v>
      </c>
      <c r="C795" s="1" t="n">
        <v>2</v>
      </c>
      <c r="D795" s="1" t="s">
        <v>3812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3852</v>
      </c>
      <c r="N795" s="1" t="n">
        <v>5</v>
      </c>
      <c r="O795" s="1" t="n">
        <v>35</v>
      </c>
      <c r="P795" s="1" t="s">
        <v>3814</v>
      </c>
    </row>
    <row r="796" customFormat="false" ht="15" hidden="false" customHeight="true" outlineLevel="0" collapsed="false">
      <c r="A796" s="1" t="n">
        <v>3</v>
      </c>
      <c r="B796" s="76" t="n">
        <v>46182</v>
      </c>
      <c r="C796" s="1" t="n">
        <v>2</v>
      </c>
      <c r="D796" s="1" t="s">
        <v>3812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3853</v>
      </c>
      <c r="N796" s="1" t="n">
        <v>48</v>
      </c>
      <c r="O796" s="1" t="n">
        <v>340</v>
      </c>
      <c r="P796" s="1" t="s">
        <v>3814</v>
      </c>
    </row>
    <row r="797" customFormat="false" ht="15" hidden="false" customHeight="true" outlineLevel="0" collapsed="false">
      <c r="A797" s="1" t="n">
        <v>3</v>
      </c>
      <c r="B797" s="76" t="n">
        <v>46182</v>
      </c>
      <c r="C797" s="1" t="n">
        <v>2</v>
      </c>
      <c r="D797" s="1" t="s">
        <v>3812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3855</v>
      </c>
      <c r="N797" s="1" t="n">
        <v>40</v>
      </c>
      <c r="O797" s="1" t="n">
        <v>220</v>
      </c>
      <c r="P797" s="1" t="s">
        <v>3814</v>
      </c>
    </row>
    <row r="798" customFormat="false" ht="15" hidden="false" customHeight="true" outlineLevel="0" collapsed="false">
      <c r="A798" s="1" t="n">
        <v>3</v>
      </c>
      <c r="B798" s="76" t="n">
        <v>46182</v>
      </c>
      <c r="C798" s="1" t="n">
        <v>2</v>
      </c>
      <c r="D798" s="1" t="s">
        <v>3812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4004</v>
      </c>
      <c r="N798" s="1" t="n">
        <v>10</v>
      </c>
      <c r="O798" s="1" t="n">
        <v>110</v>
      </c>
      <c r="P798" s="1" t="s">
        <v>3814</v>
      </c>
    </row>
    <row r="799" customFormat="false" ht="15" hidden="false" customHeight="true" outlineLevel="0" collapsed="false">
      <c r="A799" s="1" t="n">
        <v>3</v>
      </c>
      <c r="B799" s="76" t="n">
        <v>46182</v>
      </c>
      <c r="C799" s="1" t="n">
        <v>2</v>
      </c>
      <c r="D799" s="1" t="s">
        <v>3812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3856</v>
      </c>
      <c r="N799" s="1" t="n">
        <v>19.6</v>
      </c>
      <c r="O799" s="1" t="n">
        <v>78</v>
      </c>
      <c r="P799" s="1" t="s">
        <v>3814</v>
      </c>
    </row>
    <row r="800" customFormat="false" ht="15" hidden="false" customHeight="true" outlineLevel="0" collapsed="false">
      <c r="A800" s="1" t="n">
        <v>3</v>
      </c>
      <c r="B800" s="76" t="n">
        <v>46182</v>
      </c>
      <c r="C800" s="1" t="n">
        <v>2</v>
      </c>
      <c r="D800" s="1" t="s">
        <v>3812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3857</v>
      </c>
      <c r="N800" s="1" t="n">
        <v>40</v>
      </c>
      <c r="O800" s="1" t="n">
        <v>110</v>
      </c>
      <c r="P800" s="1" t="s">
        <v>3814</v>
      </c>
    </row>
    <row r="801" customFormat="false" ht="15" hidden="false" customHeight="true" outlineLevel="0" collapsed="false">
      <c r="A801" s="1" t="n">
        <v>3</v>
      </c>
      <c r="B801" s="76" t="n">
        <v>46182</v>
      </c>
      <c r="C801" s="1" t="n">
        <v>2</v>
      </c>
      <c r="D801" s="1" t="s">
        <v>3812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4005</v>
      </c>
      <c r="N801" s="1" t="n">
        <v>15</v>
      </c>
      <c r="O801" s="1" t="n">
        <v>120</v>
      </c>
      <c r="P801" s="1" t="s">
        <v>3814</v>
      </c>
    </row>
    <row r="802" customFormat="false" ht="15" hidden="false" customHeight="true" outlineLevel="0" collapsed="false">
      <c r="A802" s="1" t="n">
        <v>3</v>
      </c>
      <c r="B802" s="76" t="n">
        <v>46182</v>
      </c>
      <c r="C802" s="1" t="n">
        <v>2</v>
      </c>
      <c r="D802" s="1" t="s">
        <v>3812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3858</v>
      </c>
      <c r="N802" s="1" t="n">
        <v>4</v>
      </c>
      <c r="O802" s="1" t="n">
        <v>92</v>
      </c>
      <c r="P802" s="1" t="s">
        <v>3814</v>
      </c>
    </row>
    <row r="803" customFormat="false" ht="15" hidden="false" customHeight="true" outlineLevel="0" collapsed="false">
      <c r="A803" s="1" t="n">
        <v>3</v>
      </c>
      <c r="B803" s="76" t="n">
        <v>46182</v>
      </c>
      <c r="C803" s="1" t="n">
        <v>2</v>
      </c>
      <c r="D803" s="1" t="s">
        <v>3812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3859</v>
      </c>
      <c r="N803" s="1" t="n">
        <v>10</v>
      </c>
      <c r="O803" s="1" t="n">
        <v>50</v>
      </c>
      <c r="P803" s="1" t="s">
        <v>3814</v>
      </c>
    </row>
    <row r="804" customFormat="false" ht="15" hidden="false" customHeight="true" outlineLevel="0" collapsed="false">
      <c r="A804" s="1" t="n">
        <v>3</v>
      </c>
      <c r="B804" s="76" t="n">
        <v>46182</v>
      </c>
      <c r="C804" s="1" t="n">
        <v>2</v>
      </c>
      <c r="D804" s="1" t="s">
        <v>3812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3860</v>
      </c>
      <c r="N804" s="1" t="n">
        <v>10</v>
      </c>
      <c r="O804" s="1" t="n">
        <v>180</v>
      </c>
      <c r="P804" s="1" t="s">
        <v>3814</v>
      </c>
    </row>
    <row r="805" customFormat="false" ht="15" hidden="false" customHeight="true" outlineLevel="0" collapsed="false">
      <c r="A805" s="1" t="n">
        <v>3</v>
      </c>
      <c r="B805" s="76" t="n">
        <v>46182</v>
      </c>
      <c r="C805" s="1" t="n">
        <v>2</v>
      </c>
      <c r="D805" s="1" t="s">
        <v>3812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3861</v>
      </c>
      <c r="N805" s="1" t="n">
        <v>10</v>
      </c>
      <c r="O805" s="1" t="n">
        <v>170</v>
      </c>
      <c r="P805" s="1" t="s">
        <v>3814</v>
      </c>
    </row>
    <row r="806" customFormat="false" ht="15" hidden="false" customHeight="true" outlineLevel="0" collapsed="false">
      <c r="A806" s="1" t="n">
        <v>3</v>
      </c>
      <c r="B806" s="76" t="n">
        <v>46182</v>
      </c>
      <c r="C806" s="1" t="n">
        <v>2</v>
      </c>
      <c r="D806" s="1" t="s">
        <v>3812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4007</v>
      </c>
      <c r="N806" s="1" t="n">
        <v>10.3</v>
      </c>
      <c r="O806" s="1" t="n">
        <v>92.5</v>
      </c>
      <c r="P806" s="1" t="s">
        <v>3814</v>
      </c>
    </row>
    <row r="807" customFormat="false" ht="15" hidden="false" customHeight="true" outlineLevel="0" collapsed="false">
      <c r="A807" s="1" t="n">
        <v>3</v>
      </c>
      <c r="B807" s="76" t="n">
        <v>46182</v>
      </c>
      <c r="C807" s="1" t="n">
        <v>2</v>
      </c>
      <c r="D807" s="1" t="s">
        <v>3812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4008</v>
      </c>
      <c r="N807" s="1" t="n">
        <v>40</v>
      </c>
      <c r="O807" s="1" t="n">
        <v>460</v>
      </c>
      <c r="P807" s="1" t="s">
        <v>3814</v>
      </c>
    </row>
    <row r="808" customFormat="false" ht="15" hidden="false" customHeight="true" outlineLevel="0" collapsed="false">
      <c r="A808" s="1" t="n">
        <v>3</v>
      </c>
      <c r="B808" s="76" t="n">
        <v>46182</v>
      </c>
      <c r="C808" s="1" t="n">
        <v>2</v>
      </c>
      <c r="D808" s="1" t="s">
        <v>3812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3862</v>
      </c>
      <c r="N808" s="1" t="n">
        <v>10</v>
      </c>
      <c r="O808" s="1" t="n">
        <v>70</v>
      </c>
      <c r="P808" s="1" t="s">
        <v>3814</v>
      </c>
    </row>
    <row r="809" customFormat="false" ht="15" hidden="false" customHeight="true" outlineLevel="0" collapsed="false">
      <c r="A809" s="1" t="n">
        <v>3</v>
      </c>
      <c r="B809" s="76" t="n">
        <v>46182</v>
      </c>
      <c r="C809" s="1" t="n">
        <v>2</v>
      </c>
      <c r="D809" s="1" t="s">
        <v>3812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3863</v>
      </c>
      <c r="N809" s="1" t="n">
        <v>10</v>
      </c>
      <c r="O809" s="1" t="n">
        <v>30</v>
      </c>
      <c r="P809" s="1" t="s">
        <v>3814</v>
      </c>
    </row>
    <row r="810" customFormat="false" ht="15" hidden="false" customHeight="true" outlineLevel="0" collapsed="false">
      <c r="A810" s="1" t="n">
        <v>3</v>
      </c>
      <c r="B810" s="76" t="n">
        <v>46182</v>
      </c>
      <c r="C810" s="1" t="n">
        <v>2</v>
      </c>
      <c r="D810" s="1" t="s">
        <v>3812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3864</v>
      </c>
      <c r="N810" s="1" t="n">
        <v>1</v>
      </c>
      <c r="O810" s="1" t="n">
        <v>40</v>
      </c>
      <c r="P810" s="1" t="s">
        <v>3814</v>
      </c>
    </row>
    <row r="811" customFormat="false" ht="15" hidden="false" customHeight="true" outlineLevel="0" collapsed="false">
      <c r="A811" s="1" t="n">
        <v>3</v>
      </c>
      <c r="B811" s="76" t="n">
        <v>46182</v>
      </c>
      <c r="C811" s="1" t="n">
        <v>2</v>
      </c>
      <c r="D811" s="1" t="s">
        <v>3812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4208</v>
      </c>
      <c r="N811" s="1" t="n">
        <v>4.54</v>
      </c>
      <c r="O811" s="1" t="n">
        <v>68</v>
      </c>
      <c r="P811" s="1" t="s">
        <v>3814</v>
      </c>
    </row>
    <row r="812" customFormat="false" ht="15" hidden="false" customHeight="true" outlineLevel="0" collapsed="false">
      <c r="A812" s="1" t="n">
        <v>3</v>
      </c>
      <c r="B812" s="76" t="n">
        <v>46182</v>
      </c>
      <c r="C812" s="1" t="n">
        <v>2</v>
      </c>
      <c r="D812" s="1" t="s">
        <v>3812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4209</v>
      </c>
      <c r="N812" s="1" t="n">
        <v>20</v>
      </c>
      <c r="O812" s="1" t="n">
        <v>190</v>
      </c>
      <c r="P812" s="1" t="s">
        <v>3814</v>
      </c>
    </row>
    <row r="813" customFormat="false" ht="15" hidden="false" customHeight="true" outlineLevel="0" collapsed="false">
      <c r="A813" s="1" t="n">
        <v>3</v>
      </c>
      <c r="B813" s="76" t="n">
        <v>46182</v>
      </c>
      <c r="C813" s="1" t="n">
        <v>2</v>
      </c>
      <c r="D813" s="1" t="s">
        <v>3812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4009</v>
      </c>
      <c r="N813" s="1" t="n">
        <v>7.6</v>
      </c>
      <c r="O813" s="1" t="n">
        <v>91</v>
      </c>
      <c r="P813" s="1" t="s">
        <v>3814</v>
      </c>
    </row>
    <row r="814" customFormat="false" ht="15" hidden="false" customHeight="true" outlineLevel="0" collapsed="false">
      <c r="A814" s="1" t="n">
        <v>3</v>
      </c>
      <c r="B814" s="76" t="n">
        <v>46182</v>
      </c>
      <c r="C814" s="1" t="n">
        <v>6</v>
      </c>
      <c r="D814" s="1" t="s">
        <v>3819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3813</v>
      </c>
      <c r="N814" s="1" t="n">
        <v>30</v>
      </c>
      <c r="O814" s="1" t="n">
        <v>60</v>
      </c>
      <c r="P814" s="1" t="s">
        <v>3814</v>
      </c>
    </row>
    <row r="815" customFormat="false" ht="15" hidden="false" customHeight="true" outlineLevel="0" collapsed="false">
      <c r="A815" s="1" t="n">
        <v>3</v>
      </c>
      <c r="B815" s="76" t="n">
        <v>46182</v>
      </c>
      <c r="C815" s="1" t="n">
        <v>6</v>
      </c>
      <c r="D815" s="1" t="s">
        <v>3819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3815</v>
      </c>
      <c r="N815" s="1" t="n">
        <v>10</v>
      </c>
      <c r="O815" s="1" t="n">
        <v>25</v>
      </c>
      <c r="P815" s="1" t="s">
        <v>3814</v>
      </c>
    </row>
    <row r="816" customFormat="false" ht="15" hidden="false" customHeight="true" outlineLevel="0" collapsed="false">
      <c r="A816" s="1" t="n">
        <v>3</v>
      </c>
      <c r="B816" s="76" t="n">
        <v>46182</v>
      </c>
      <c r="C816" s="1" t="n">
        <v>6</v>
      </c>
      <c r="D816" s="1" t="s">
        <v>3819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3816</v>
      </c>
      <c r="N816" s="1" t="n">
        <v>10</v>
      </c>
      <c r="O816" s="1" t="n">
        <v>70</v>
      </c>
      <c r="P816" s="1" t="s">
        <v>3814</v>
      </c>
    </row>
    <row r="817" customFormat="false" ht="15" hidden="false" customHeight="true" outlineLevel="0" collapsed="false">
      <c r="A817" s="1" t="n">
        <v>3</v>
      </c>
      <c r="B817" s="76" t="n">
        <v>46182</v>
      </c>
      <c r="C817" s="1" t="n">
        <v>6</v>
      </c>
      <c r="D817" s="1" t="s">
        <v>3819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3817</v>
      </c>
      <c r="N817" s="1" t="n">
        <v>20</v>
      </c>
      <c r="O817" s="1" t="n">
        <v>120</v>
      </c>
      <c r="P817" s="1" t="s">
        <v>3814</v>
      </c>
    </row>
    <row r="818" customFormat="false" ht="15" hidden="false" customHeight="true" outlineLevel="0" collapsed="false">
      <c r="A818" s="1" t="n">
        <v>3</v>
      </c>
      <c r="B818" s="76" t="n">
        <v>46182</v>
      </c>
      <c r="C818" s="1" t="n">
        <v>6</v>
      </c>
      <c r="D818" s="1" t="s">
        <v>3819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3818</v>
      </c>
      <c r="N818" s="1" t="n">
        <v>20</v>
      </c>
      <c r="O818" s="1" t="n">
        <v>260</v>
      </c>
      <c r="P818" s="1" t="s">
        <v>3814</v>
      </c>
    </row>
    <row r="819" customFormat="false" ht="15" hidden="false" customHeight="true" outlineLevel="0" collapsed="false">
      <c r="A819" s="1" t="n">
        <v>3</v>
      </c>
      <c r="B819" s="76" t="n">
        <v>46182</v>
      </c>
      <c r="C819" s="1" t="n">
        <v>6</v>
      </c>
      <c r="D819" s="1" t="s">
        <v>3819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3851</v>
      </c>
      <c r="N819" s="1" t="n">
        <v>8</v>
      </c>
      <c r="O819" s="1" t="n">
        <v>96</v>
      </c>
      <c r="P819" s="1" t="s">
        <v>3814</v>
      </c>
    </row>
    <row r="820" customFormat="false" ht="15" hidden="false" customHeight="true" outlineLevel="0" collapsed="false">
      <c r="A820" s="1" t="n">
        <v>3</v>
      </c>
      <c r="B820" s="76" t="n">
        <v>46182</v>
      </c>
      <c r="C820" s="1" t="n">
        <v>6</v>
      </c>
      <c r="D820" s="1" t="s">
        <v>3819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3852</v>
      </c>
      <c r="N820" s="1" t="n">
        <v>5</v>
      </c>
      <c r="O820" s="1" t="n">
        <v>35</v>
      </c>
      <c r="P820" s="1" t="s">
        <v>3814</v>
      </c>
    </row>
    <row r="821" customFormat="false" ht="15" hidden="false" customHeight="true" outlineLevel="0" collapsed="false">
      <c r="A821" s="1" t="n">
        <v>3</v>
      </c>
      <c r="B821" s="76" t="n">
        <v>46182</v>
      </c>
      <c r="C821" s="1" t="n">
        <v>6</v>
      </c>
      <c r="D821" s="1" t="s">
        <v>3819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3853</v>
      </c>
      <c r="N821" s="1" t="n">
        <v>48</v>
      </c>
      <c r="O821" s="1" t="n">
        <v>340</v>
      </c>
      <c r="P821" s="1" t="s">
        <v>3814</v>
      </c>
    </row>
    <row r="822" customFormat="false" ht="15" hidden="false" customHeight="true" outlineLevel="0" collapsed="false">
      <c r="A822" s="1" t="n">
        <v>3</v>
      </c>
      <c r="B822" s="76" t="n">
        <v>46182</v>
      </c>
      <c r="C822" s="1" t="n">
        <v>6</v>
      </c>
      <c r="D822" s="1" t="s">
        <v>3819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3855</v>
      </c>
      <c r="N822" s="1" t="n">
        <v>40</v>
      </c>
      <c r="O822" s="1" t="n">
        <v>220</v>
      </c>
      <c r="P822" s="1" t="s">
        <v>3814</v>
      </c>
    </row>
    <row r="823" customFormat="false" ht="15" hidden="false" customHeight="true" outlineLevel="0" collapsed="false">
      <c r="A823" s="1" t="n">
        <v>3</v>
      </c>
      <c r="B823" s="76" t="n">
        <v>46182</v>
      </c>
      <c r="C823" s="1" t="n">
        <v>6</v>
      </c>
      <c r="D823" s="1" t="s">
        <v>3819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4004</v>
      </c>
      <c r="N823" s="1" t="n">
        <v>10</v>
      </c>
      <c r="O823" s="1" t="n">
        <v>110</v>
      </c>
      <c r="P823" s="1" t="s">
        <v>3814</v>
      </c>
    </row>
    <row r="824" customFormat="false" ht="15" hidden="false" customHeight="true" outlineLevel="0" collapsed="false">
      <c r="A824" s="1" t="n">
        <v>3</v>
      </c>
      <c r="B824" s="76" t="n">
        <v>46182</v>
      </c>
      <c r="C824" s="1" t="n">
        <v>6</v>
      </c>
      <c r="D824" s="1" t="s">
        <v>3819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3856</v>
      </c>
      <c r="N824" s="1" t="n">
        <v>19.6</v>
      </c>
      <c r="O824" s="1" t="n">
        <v>78</v>
      </c>
      <c r="P824" s="1" t="s">
        <v>3814</v>
      </c>
    </row>
    <row r="825" customFormat="false" ht="15" hidden="false" customHeight="true" outlineLevel="0" collapsed="false">
      <c r="A825" s="1" t="n">
        <v>3</v>
      </c>
      <c r="B825" s="76" t="n">
        <v>46182</v>
      </c>
      <c r="C825" s="1" t="n">
        <v>6</v>
      </c>
      <c r="D825" s="1" t="s">
        <v>3819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3857</v>
      </c>
      <c r="N825" s="1" t="n">
        <v>40</v>
      </c>
      <c r="O825" s="1" t="n">
        <v>110</v>
      </c>
      <c r="P825" s="1" t="s">
        <v>3814</v>
      </c>
    </row>
    <row r="826" customFormat="false" ht="15" hidden="false" customHeight="true" outlineLevel="0" collapsed="false">
      <c r="A826" s="1" t="n">
        <v>3</v>
      </c>
      <c r="B826" s="76" t="n">
        <v>46182</v>
      </c>
      <c r="C826" s="1" t="n">
        <v>6</v>
      </c>
      <c r="D826" s="1" t="s">
        <v>3819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4005</v>
      </c>
      <c r="N826" s="1" t="n">
        <v>15</v>
      </c>
      <c r="O826" s="1" t="n">
        <v>120</v>
      </c>
      <c r="P826" s="1" t="s">
        <v>3814</v>
      </c>
    </row>
    <row r="827" customFormat="false" ht="15" hidden="false" customHeight="true" outlineLevel="0" collapsed="false">
      <c r="A827" s="1" t="n">
        <v>3</v>
      </c>
      <c r="B827" s="76" t="n">
        <v>46182</v>
      </c>
      <c r="C827" s="1" t="n">
        <v>6</v>
      </c>
      <c r="D827" s="1" t="s">
        <v>3819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3858</v>
      </c>
      <c r="N827" s="1" t="n">
        <v>4</v>
      </c>
      <c r="O827" s="1" t="n">
        <v>92</v>
      </c>
      <c r="P827" s="1" t="s">
        <v>3814</v>
      </c>
    </row>
    <row r="828" customFormat="false" ht="15" hidden="false" customHeight="true" outlineLevel="0" collapsed="false">
      <c r="A828" s="1" t="n">
        <v>3</v>
      </c>
      <c r="B828" s="76" t="n">
        <v>46182</v>
      </c>
      <c r="C828" s="1" t="n">
        <v>6</v>
      </c>
      <c r="D828" s="1" t="s">
        <v>3819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3859</v>
      </c>
      <c r="N828" s="1" t="n">
        <v>10</v>
      </c>
      <c r="O828" s="1" t="n">
        <v>50</v>
      </c>
      <c r="P828" s="1" t="s">
        <v>3814</v>
      </c>
    </row>
    <row r="829" customFormat="false" ht="15" hidden="false" customHeight="true" outlineLevel="0" collapsed="false">
      <c r="A829" s="1" t="n">
        <v>3</v>
      </c>
      <c r="B829" s="76" t="n">
        <v>46182</v>
      </c>
      <c r="C829" s="1" t="n">
        <v>6</v>
      </c>
      <c r="D829" s="1" t="s">
        <v>3819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3860</v>
      </c>
      <c r="N829" s="1" t="n">
        <v>10</v>
      </c>
      <c r="O829" s="1" t="n">
        <v>180</v>
      </c>
      <c r="P829" s="1" t="s">
        <v>3814</v>
      </c>
    </row>
    <row r="830" customFormat="false" ht="15" hidden="false" customHeight="true" outlineLevel="0" collapsed="false">
      <c r="A830" s="1" t="n">
        <v>3</v>
      </c>
      <c r="B830" s="76" t="n">
        <v>46182</v>
      </c>
      <c r="C830" s="1" t="n">
        <v>6</v>
      </c>
      <c r="D830" s="1" t="s">
        <v>3819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3861</v>
      </c>
      <c r="N830" s="1" t="n">
        <v>10</v>
      </c>
      <c r="O830" s="1" t="n">
        <v>170</v>
      </c>
      <c r="P830" s="1" t="s">
        <v>3814</v>
      </c>
    </row>
    <row r="831" customFormat="false" ht="15" hidden="false" customHeight="true" outlineLevel="0" collapsed="false">
      <c r="A831" s="1" t="n">
        <v>3</v>
      </c>
      <c r="B831" s="76" t="n">
        <v>46182</v>
      </c>
      <c r="C831" s="1" t="n">
        <v>6</v>
      </c>
      <c r="D831" s="1" t="s">
        <v>3819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4007</v>
      </c>
      <c r="N831" s="1" t="n">
        <v>10.3</v>
      </c>
      <c r="O831" s="1" t="n">
        <v>92.5</v>
      </c>
      <c r="P831" s="1" t="s">
        <v>3814</v>
      </c>
    </row>
    <row r="832" customFormat="false" ht="15" hidden="false" customHeight="true" outlineLevel="0" collapsed="false">
      <c r="A832" s="1" t="n">
        <v>3</v>
      </c>
      <c r="B832" s="76" t="n">
        <v>46182</v>
      </c>
      <c r="C832" s="1" t="n">
        <v>6</v>
      </c>
      <c r="D832" s="1" t="s">
        <v>3819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4008</v>
      </c>
      <c r="N832" s="1" t="n">
        <v>40</v>
      </c>
      <c r="O832" s="1" t="n">
        <v>460</v>
      </c>
      <c r="P832" s="1" t="s">
        <v>3814</v>
      </c>
    </row>
    <row r="833" customFormat="false" ht="15" hidden="false" customHeight="true" outlineLevel="0" collapsed="false">
      <c r="A833" s="1" t="n">
        <v>3</v>
      </c>
      <c r="B833" s="76" t="n">
        <v>46182</v>
      </c>
      <c r="C833" s="1" t="n">
        <v>6</v>
      </c>
      <c r="D833" s="1" t="s">
        <v>3819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3862</v>
      </c>
      <c r="N833" s="1" t="n">
        <v>10</v>
      </c>
      <c r="O833" s="1" t="n">
        <v>70</v>
      </c>
      <c r="P833" s="1" t="s">
        <v>3814</v>
      </c>
    </row>
    <row r="834" customFormat="false" ht="15" hidden="false" customHeight="true" outlineLevel="0" collapsed="false">
      <c r="A834" s="1" t="n">
        <v>3</v>
      </c>
      <c r="B834" s="76" t="n">
        <v>46182</v>
      </c>
      <c r="C834" s="1" t="n">
        <v>6</v>
      </c>
      <c r="D834" s="1" t="s">
        <v>3819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3863</v>
      </c>
      <c r="N834" s="1" t="n">
        <v>10</v>
      </c>
      <c r="O834" s="1" t="n">
        <v>30</v>
      </c>
      <c r="P834" s="1" t="s">
        <v>3814</v>
      </c>
    </row>
    <row r="835" customFormat="false" ht="15" hidden="false" customHeight="true" outlineLevel="0" collapsed="false">
      <c r="A835" s="1" t="n">
        <v>3</v>
      </c>
      <c r="B835" s="76" t="n">
        <v>46182</v>
      </c>
      <c r="C835" s="1" t="n">
        <v>6</v>
      </c>
      <c r="D835" s="1" t="s">
        <v>3819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3864</v>
      </c>
      <c r="N835" s="1" t="n">
        <v>1</v>
      </c>
      <c r="O835" s="1" t="n">
        <v>40</v>
      </c>
      <c r="P835" s="1" t="s">
        <v>3814</v>
      </c>
    </row>
    <row r="836" customFormat="false" ht="15" hidden="false" customHeight="true" outlineLevel="0" collapsed="false">
      <c r="A836" s="1" t="n">
        <v>3</v>
      </c>
      <c r="B836" s="76" t="n">
        <v>46182</v>
      </c>
      <c r="C836" s="1" t="n">
        <v>6</v>
      </c>
      <c r="D836" s="1" t="s">
        <v>3819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4208</v>
      </c>
      <c r="N836" s="1" t="n">
        <v>4.54</v>
      </c>
      <c r="O836" s="1" t="n">
        <v>68</v>
      </c>
      <c r="P836" s="1" t="s">
        <v>3814</v>
      </c>
    </row>
    <row r="837" customFormat="false" ht="15" hidden="false" customHeight="true" outlineLevel="0" collapsed="false">
      <c r="A837" s="1" t="n">
        <v>3</v>
      </c>
      <c r="B837" s="76" t="n">
        <v>46182</v>
      </c>
      <c r="C837" s="1" t="n">
        <v>6</v>
      </c>
      <c r="D837" s="1" t="s">
        <v>3819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4209</v>
      </c>
      <c r="N837" s="1" t="n">
        <v>20</v>
      </c>
      <c r="O837" s="1" t="n">
        <v>190</v>
      </c>
      <c r="P837" s="1" t="s">
        <v>3814</v>
      </c>
    </row>
    <row r="838" customFormat="false" ht="15" hidden="false" customHeight="true" outlineLevel="0" collapsed="false">
      <c r="A838" s="1" t="n">
        <v>3</v>
      </c>
      <c r="B838" s="76" t="n">
        <v>46182</v>
      </c>
      <c r="C838" s="1" t="n">
        <v>6</v>
      </c>
      <c r="D838" s="1" t="s">
        <v>3819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4009</v>
      </c>
      <c r="N838" s="1" t="n">
        <v>7.6</v>
      </c>
      <c r="O838" s="1" t="n">
        <v>91</v>
      </c>
      <c r="P838" s="1" t="s">
        <v>3814</v>
      </c>
    </row>
    <row r="839" customFormat="false" ht="15" hidden="false" customHeight="true" outlineLevel="0" collapsed="false">
      <c r="A839" s="1" t="n">
        <v>3</v>
      </c>
      <c r="B839" s="76" t="n">
        <v>46182</v>
      </c>
      <c r="C839" s="1" t="n">
        <v>11</v>
      </c>
      <c r="D839" s="1" t="s">
        <v>3820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4210</v>
      </c>
      <c r="N839" s="1" t="n">
        <v>20</v>
      </c>
      <c r="O839" s="1" t="n">
        <v>500</v>
      </c>
      <c r="P839" s="1" t="s">
        <v>3814</v>
      </c>
    </row>
    <row r="840" customFormat="false" ht="15" hidden="false" customHeight="true" outlineLevel="0" collapsed="false">
      <c r="A840" s="1" t="n">
        <v>3</v>
      </c>
      <c r="B840" s="76" t="n">
        <v>46182</v>
      </c>
      <c r="C840" s="1" t="n">
        <v>11</v>
      </c>
      <c r="D840" s="1" t="s">
        <v>3820</v>
      </c>
      <c r="E840" s="1" t="n">
        <v>1811</v>
      </c>
      <c r="F840" s="1" t="s">
        <v>3694</v>
      </c>
      <c r="I840" s="1" t="n">
        <v>7776</v>
      </c>
      <c r="J840" s="1" t="n">
        <v>20301</v>
      </c>
      <c r="K840" s="1" t="n">
        <v>7898927947064</v>
      </c>
      <c r="L840" s="1" t="s">
        <v>4211</v>
      </c>
      <c r="N840" s="1" t="n">
        <v>25</v>
      </c>
      <c r="O840" s="1" t="n">
        <v>178.32</v>
      </c>
      <c r="P840" s="1" t="s">
        <v>3814</v>
      </c>
    </row>
    <row r="841" customFormat="false" ht="15" hidden="false" customHeight="true" outlineLevel="0" collapsed="false">
      <c r="A841" s="1" t="n">
        <v>3</v>
      </c>
      <c r="B841" s="76" t="n">
        <v>46182</v>
      </c>
      <c r="C841" s="1" t="n">
        <v>11</v>
      </c>
      <c r="D841" s="1" t="s">
        <v>3820</v>
      </c>
      <c r="E841" s="1" t="n">
        <v>1811</v>
      </c>
      <c r="F841" s="1" t="s">
        <v>3694</v>
      </c>
      <c r="I841" s="1" t="n">
        <v>7776</v>
      </c>
      <c r="J841" s="1" t="n">
        <v>107458</v>
      </c>
      <c r="K841" s="1" t="n">
        <v>7891219030925</v>
      </c>
      <c r="L841" s="1" t="s">
        <v>4212</v>
      </c>
      <c r="N841" s="1" t="n">
        <v>1</v>
      </c>
      <c r="O841" s="1" t="n">
        <v>53.41</v>
      </c>
      <c r="P841" s="1" t="s">
        <v>3814</v>
      </c>
    </row>
    <row r="842" customFormat="false" ht="15" hidden="false" customHeight="true" outlineLevel="0" collapsed="false">
      <c r="A842" s="1" t="n">
        <v>3</v>
      </c>
      <c r="B842" s="76" t="n">
        <v>46182</v>
      </c>
      <c r="C842" s="1" t="n">
        <v>11</v>
      </c>
      <c r="D842" s="1" t="s">
        <v>3820</v>
      </c>
      <c r="E842" s="1" t="n">
        <v>1811</v>
      </c>
      <c r="F842" s="1" t="s">
        <v>3694</v>
      </c>
      <c r="I842" s="1" t="n">
        <v>7776</v>
      </c>
      <c r="J842" s="1" t="n">
        <v>14545</v>
      </c>
      <c r="K842" s="1" t="n">
        <v>7898927947194</v>
      </c>
      <c r="L842" s="1" t="s">
        <v>4213</v>
      </c>
      <c r="N842" s="1" t="n">
        <v>25</v>
      </c>
      <c r="O842" s="1" t="n">
        <v>122.17</v>
      </c>
      <c r="P842" s="1" t="s">
        <v>3814</v>
      </c>
    </row>
    <row r="843" customFormat="false" ht="15" hidden="false" customHeight="true" outlineLevel="0" collapsed="false">
      <c r="A843" s="1" t="n">
        <v>3</v>
      </c>
      <c r="B843" s="76" t="n">
        <v>46182</v>
      </c>
      <c r="C843" s="1" t="n">
        <v>11</v>
      </c>
      <c r="D843" s="1" t="s">
        <v>3820</v>
      </c>
      <c r="E843" s="1" t="n">
        <v>1811</v>
      </c>
      <c r="F843" s="1" t="s">
        <v>3694</v>
      </c>
      <c r="I843" s="1" t="n">
        <v>7776</v>
      </c>
      <c r="J843" s="1" t="n">
        <v>43231</v>
      </c>
      <c r="K843" s="1" t="n">
        <v>7898941898847</v>
      </c>
      <c r="L843" s="1" t="s">
        <v>4214</v>
      </c>
      <c r="N843" s="1" t="n">
        <v>200</v>
      </c>
      <c r="O843" s="1" t="n">
        <v>26.25</v>
      </c>
      <c r="P843" s="1" t="s">
        <v>3814</v>
      </c>
    </row>
    <row r="844" customFormat="false" ht="15" hidden="false" customHeight="true" outlineLevel="0" collapsed="false">
      <c r="A844" s="1" t="n">
        <v>3</v>
      </c>
      <c r="B844" s="76" t="n">
        <v>46182</v>
      </c>
      <c r="C844" s="1" t="n">
        <v>11</v>
      </c>
      <c r="D844" s="1" t="s">
        <v>3820</v>
      </c>
      <c r="E844" s="1" t="n">
        <v>1811</v>
      </c>
      <c r="F844" s="1" t="s">
        <v>3694</v>
      </c>
      <c r="I844" s="1" t="n">
        <v>7776</v>
      </c>
      <c r="J844" s="1" t="n">
        <v>56124</v>
      </c>
      <c r="K844" s="1" t="n">
        <v>2253152</v>
      </c>
      <c r="L844" s="1" t="s">
        <v>4215</v>
      </c>
      <c r="N844" s="1" t="n">
        <v>10</v>
      </c>
      <c r="O844" s="1" t="n">
        <v>55.86</v>
      </c>
      <c r="P844" s="1" t="s">
        <v>3814</v>
      </c>
    </row>
    <row r="845" customFormat="false" ht="15" hidden="false" customHeight="true" outlineLevel="0" collapsed="false">
      <c r="A845" s="1" t="n">
        <v>3</v>
      </c>
      <c r="B845" s="76" t="n">
        <v>46182</v>
      </c>
      <c r="C845" s="1" t="n">
        <v>11</v>
      </c>
      <c r="D845" s="1" t="s">
        <v>3820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4216</v>
      </c>
      <c r="N845" s="1" t="n">
        <v>60</v>
      </c>
      <c r="O845" s="1" t="n">
        <v>161.4</v>
      </c>
      <c r="P845" s="1" t="s">
        <v>3814</v>
      </c>
    </row>
    <row r="846" customFormat="false" ht="15" hidden="false" customHeight="true" outlineLevel="0" collapsed="false">
      <c r="A846" s="1" t="n">
        <v>3</v>
      </c>
      <c r="B846" s="76" t="n">
        <v>46182</v>
      </c>
      <c r="C846" s="1" t="n">
        <v>11</v>
      </c>
      <c r="D846" s="1" t="s">
        <v>3820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4105</v>
      </c>
      <c r="N846" s="1" t="n">
        <v>96</v>
      </c>
      <c r="O846" s="1" t="n">
        <v>575.4</v>
      </c>
      <c r="P846" s="1" t="s">
        <v>3814</v>
      </c>
    </row>
    <row r="847" customFormat="false" ht="15" hidden="false" customHeight="true" outlineLevel="0" collapsed="false">
      <c r="A847" s="1" t="n">
        <v>3</v>
      </c>
      <c r="B847" s="76" t="n">
        <v>46182</v>
      </c>
      <c r="C847" s="1" t="n">
        <v>11</v>
      </c>
      <c r="D847" s="1" t="s">
        <v>3820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4217</v>
      </c>
      <c r="N847" s="1" t="n">
        <v>48</v>
      </c>
      <c r="O847" s="1" t="n">
        <v>31.18</v>
      </c>
      <c r="P847" s="1" t="s">
        <v>3814</v>
      </c>
    </row>
    <row r="848" customFormat="false" ht="15" hidden="false" customHeight="true" outlineLevel="0" collapsed="false">
      <c r="A848" s="1" t="n">
        <v>3</v>
      </c>
      <c r="B848" s="76" t="n">
        <v>46182</v>
      </c>
      <c r="C848" s="1" t="n">
        <v>11</v>
      </c>
      <c r="D848" s="1" t="s">
        <v>3820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4218</v>
      </c>
      <c r="N848" s="1" t="n">
        <v>48</v>
      </c>
      <c r="O848" s="1" t="n">
        <v>31.18</v>
      </c>
      <c r="P848" s="1" t="s">
        <v>3814</v>
      </c>
    </row>
    <row r="849" customFormat="false" ht="15" hidden="false" customHeight="true" outlineLevel="0" collapsed="false">
      <c r="A849" s="1" t="n">
        <v>3</v>
      </c>
      <c r="B849" s="76" t="n">
        <v>46182</v>
      </c>
      <c r="C849" s="1" t="n">
        <v>11</v>
      </c>
      <c r="D849" s="1" t="s">
        <v>3820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4219</v>
      </c>
      <c r="N849" s="1" t="n">
        <v>6</v>
      </c>
      <c r="O849" s="1" t="n">
        <v>59.94</v>
      </c>
      <c r="P849" s="1" t="s">
        <v>3814</v>
      </c>
    </row>
    <row r="850" customFormat="false" ht="15" hidden="false" customHeight="true" outlineLevel="0" collapsed="false">
      <c r="A850" s="1" t="n">
        <v>3</v>
      </c>
      <c r="B850" s="76" t="n">
        <v>46182</v>
      </c>
      <c r="C850" s="1" t="n">
        <v>11</v>
      </c>
      <c r="D850" s="1" t="s">
        <v>3820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4219</v>
      </c>
      <c r="N850" s="1" t="n">
        <v>6</v>
      </c>
      <c r="O850" s="1" t="n">
        <v>59.94</v>
      </c>
      <c r="P850" s="1" t="s">
        <v>3814</v>
      </c>
    </row>
    <row r="851" customFormat="false" ht="15" hidden="false" customHeight="true" outlineLevel="0" collapsed="false">
      <c r="A851" s="1" t="n">
        <v>3</v>
      </c>
      <c r="B851" s="76" t="n">
        <v>46182</v>
      </c>
      <c r="C851" s="1" t="n">
        <v>11</v>
      </c>
      <c r="D851" s="1" t="s">
        <v>3820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4220</v>
      </c>
      <c r="N851" s="1" t="n">
        <v>6</v>
      </c>
      <c r="O851" s="1" t="n">
        <v>59.94</v>
      </c>
      <c r="P851" s="1" t="s">
        <v>3814</v>
      </c>
    </row>
    <row r="852" customFormat="false" ht="15" hidden="false" customHeight="true" outlineLevel="0" collapsed="false">
      <c r="A852" s="1" t="n">
        <v>3</v>
      </c>
      <c r="B852" s="76" t="n">
        <v>46182</v>
      </c>
      <c r="C852" s="1" t="n">
        <v>11</v>
      </c>
      <c r="D852" s="1" t="s">
        <v>3820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4221</v>
      </c>
      <c r="N852" s="1" t="n">
        <v>27</v>
      </c>
      <c r="O852" s="1" t="n">
        <v>183.33</v>
      </c>
      <c r="P852" s="1" t="s">
        <v>3814</v>
      </c>
    </row>
    <row r="853" customFormat="false" ht="15" hidden="false" customHeight="true" outlineLevel="0" collapsed="false">
      <c r="A853" s="1" t="n">
        <v>3</v>
      </c>
      <c r="B853" s="76" t="n">
        <v>46182</v>
      </c>
      <c r="C853" s="1" t="n">
        <v>11</v>
      </c>
      <c r="D853" s="1" t="s">
        <v>3820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4222</v>
      </c>
      <c r="N853" s="1" t="n">
        <v>6</v>
      </c>
      <c r="O853" s="1" t="n">
        <v>83.34</v>
      </c>
      <c r="P853" s="1" t="s">
        <v>3814</v>
      </c>
    </row>
    <row r="854" customFormat="false" ht="15" hidden="false" customHeight="true" outlineLevel="0" collapsed="false">
      <c r="A854" s="1" t="n">
        <v>3</v>
      </c>
      <c r="B854" s="76" t="n">
        <v>46182</v>
      </c>
      <c r="C854" s="1" t="n">
        <v>11</v>
      </c>
      <c r="D854" s="1" t="s">
        <v>3820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4223</v>
      </c>
      <c r="N854" s="1" t="n">
        <v>6</v>
      </c>
      <c r="O854" s="1" t="n">
        <v>56.1</v>
      </c>
      <c r="P854" s="1" t="s">
        <v>3814</v>
      </c>
    </row>
    <row r="855" customFormat="false" ht="15" hidden="false" customHeight="true" outlineLevel="0" collapsed="false">
      <c r="A855" s="1" t="n">
        <v>3</v>
      </c>
      <c r="B855" s="76" t="n">
        <v>46182</v>
      </c>
      <c r="C855" s="1" t="n">
        <v>11</v>
      </c>
      <c r="D855" s="1" t="s">
        <v>3820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4224</v>
      </c>
      <c r="N855" s="1" t="n">
        <v>6</v>
      </c>
      <c r="O855" s="1" t="n">
        <v>30.9</v>
      </c>
      <c r="P855" s="1" t="s">
        <v>3814</v>
      </c>
    </row>
    <row r="856" customFormat="false" ht="15" hidden="false" customHeight="true" outlineLevel="0" collapsed="false">
      <c r="A856" s="1" t="n">
        <v>3</v>
      </c>
      <c r="B856" s="76" t="n">
        <v>46182</v>
      </c>
      <c r="C856" s="1" t="n">
        <v>11</v>
      </c>
      <c r="D856" s="1" t="s">
        <v>3820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4225</v>
      </c>
      <c r="N856" s="1" t="n">
        <v>27</v>
      </c>
      <c r="O856" s="1" t="n">
        <v>134.73</v>
      </c>
      <c r="P856" s="1" t="s">
        <v>3814</v>
      </c>
    </row>
    <row r="857" customFormat="false" ht="15" hidden="false" customHeight="true" outlineLevel="0" collapsed="false">
      <c r="A857" s="1" t="n">
        <v>3</v>
      </c>
      <c r="B857" s="76" t="n">
        <v>46182</v>
      </c>
      <c r="C857" s="1" t="n">
        <v>11</v>
      </c>
      <c r="D857" s="1" t="s">
        <v>3820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4226</v>
      </c>
      <c r="N857" s="1" t="n">
        <v>6</v>
      </c>
      <c r="O857" s="1" t="n">
        <v>34.74</v>
      </c>
      <c r="P857" s="1" t="s">
        <v>3814</v>
      </c>
    </row>
    <row r="858" customFormat="false" ht="15" hidden="false" customHeight="true" outlineLevel="0" collapsed="false">
      <c r="A858" s="1" t="n">
        <v>3</v>
      </c>
      <c r="B858" s="76" t="n">
        <v>46182</v>
      </c>
      <c r="C858" s="1" t="n">
        <v>11</v>
      </c>
      <c r="D858" s="1" t="s">
        <v>3820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4227</v>
      </c>
      <c r="N858" s="1" t="n">
        <v>6</v>
      </c>
      <c r="O858" s="1" t="n">
        <v>34.74</v>
      </c>
      <c r="P858" s="1" t="s">
        <v>3814</v>
      </c>
    </row>
    <row r="859" customFormat="false" ht="15" hidden="false" customHeight="true" outlineLevel="0" collapsed="false">
      <c r="A859" s="1" t="n">
        <v>3</v>
      </c>
      <c r="B859" s="76" t="n">
        <v>46182</v>
      </c>
      <c r="C859" s="1" t="n">
        <v>11</v>
      </c>
      <c r="D859" s="1" t="s">
        <v>3820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4228</v>
      </c>
      <c r="N859" s="1" t="n">
        <v>54</v>
      </c>
      <c r="O859" s="1" t="n">
        <v>145.26</v>
      </c>
      <c r="P859" s="1" t="s">
        <v>3814</v>
      </c>
    </row>
    <row r="860" customFormat="false" ht="15" hidden="false" customHeight="true" outlineLevel="0" collapsed="false">
      <c r="A860" s="1" t="n">
        <v>3</v>
      </c>
      <c r="B860" s="76" t="n">
        <v>46182</v>
      </c>
      <c r="C860" s="1" t="n">
        <v>11</v>
      </c>
      <c r="D860" s="1" t="s">
        <v>3820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4229</v>
      </c>
      <c r="N860" s="1" t="n">
        <v>54</v>
      </c>
      <c r="O860" s="1" t="n">
        <v>145.26</v>
      </c>
      <c r="P860" s="1" t="s">
        <v>3814</v>
      </c>
    </row>
    <row r="861" customFormat="false" ht="15" hidden="false" customHeight="true" outlineLevel="0" collapsed="false">
      <c r="A861" s="1" t="n">
        <v>3</v>
      </c>
      <c r="B861" s="76" t="n">
        <v>46182</v>
      </c>
      <c r="C861" s="1" t="n">
        <v>11</v>
      </c>
      <c r="D861" s="1" t="s">
        <v>3820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4230</v>
      </c>
      <c r="N861" s="1" t="n">
        <v>20</v>
      </c>
      <c r="O861" s="1" t="n">
        <v>208.4</v>
      </c>
      <c r="P861" s="1" t="s">
        <v>3814</v>
      </c>
    </row>
    <row r="862" customFormat="false" ht="15" hidden="false" customHeight="true" outlineLevel="0" collapsed="false">
      <c r="A862" s="1" t="n">
        <v>3</v>
      </c>
      <c r="B862" s="76" t="n">
        <v>46183</v>
      </c>
      <c r="C862" s="1" t="n">
        <v>1</v>
      </c>
      <c r="D862" s="1" t="s">
        <v>3848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3849</v>
      </c>
      <c r="N862" s="1" t="n">
        <v>180</v>
      </c>
      <c r="O862" s="1" t="n">
        <v>270</v>
      </c>
      <c r="P862" s="1" t="s">
        <v>3814</v>
      </c>
    </row>
    <row r="863" customFormat="false" ht="15" hidden="false" customHeight="true" outlineLevel="0" collapsed="false">
      <c r="A863" s="1" t="n">
        <v>3</v>
      </c>
      <c r="B863" s="76" t="n">
        <v>46183</v>
      </c>
      <c r="C863" s="1" t="n">
        <v>1</v>
      </c>
      <c r="D863" s="1" t="s">
        <v>3848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3870</v>
      </c>
      <c r="N863" s="1" t="n">
        <v>20</v>
      </c>
      <c r="O863" s="1" t="n">
        <v>240</v>
      </c>
      <c r="P863" s="1" t="s">
        <v>3814</v>
      </c>
    </row>
    <row r="864" customFormat="false" ht="15" hidden="false" customHeight="true" outlineLevel="0" collapsed="false">
      <c r="A864" s="1" t="n">
        <v>3</v>
      </c>
      <c r="B864" s="76" t="n">
        <v>46183</v>
      </c>
      <c r="C864" s="1" t="n">
        <v>1</v>
      </c>
      <c r="D864" s="1" t="s">
        <v>3848</v>
      </c>
      <c r="E864" s="1" t="n">
        <v>1734</v>
      </c>
      <c r="F864" s="1" t="s">
        <v>175</v>
      </c>
      <c r="I864" s="1" t="n">
        <v>253203</v>
      </c>
      <c r="J864" s="1" t="n">
        <v>38209</v>
      </c>
      <c r="K864" s="1" t="n">
        <v>7898055451761</v>
      </c>
      <c r="L864" s="1" t="s">
        <v>3912</v>
      </c>
      <c r="N864" s="1" t="n">
        <v>2</v>
      </c>
      <c r="O864" s="1" t="n">
        <v>39.86</v>
      </c>
      <c r="P864" s="1" t="s">
        <v>3814</v>
      </c>
    </row>
    <row r="865" customFormat="false" ht="15" hidden="false" customHeight="true" outlineLevel="0" collapsed="false">
      <c r="A865" s="1" t="n">
        <v>3</v>
      </c>
      <c r="B865" s="76" t="n">
        <v>46183</v>
      </c>
      <c r="C865" s="1" t="n">
        <v>1</v>
      </c>
      <c r="D865" s="1" t="s">
        <v>3848</v>
      </c>
      <c r="E865" s="1" t="n">
        <v>1734</v>
      </c>
      <c r="F865" s="1" t="s">
        <v>175</v>
      </c>
      <c r="I865" s="1" t="n">
        <v>253203</v>
      </c>
      <c r="J865" s="1" t="n">
        <v>38208</v>
      </c>
      <c r="K865" s="1" t="n">
        <v>7898055452126</v>
      </c>
      <c r="L865" s="1" t="s">
        <v>4231</v>
      </c>
      <c r="N865" s="1" t="n">
        <v>2</v>
      </c>
      <c r="O865" s="1" t="n">
        <v>39.86</v>
      </c>
      <c r="P865" s="1" t="s">
        <v>3814</v>
      </c>
    </row>
    <row r="866" customFormat="false" ht="15" hidden="false" customHeight="true" outlineLevel="0" collapsed="false">
      <c r="A866" s="1" t="n">
        <v>3</v>
      </c>
      <c r="B866" s="76" t="n">
        <v>46183</v>
      </c>
      <c r="C866" s="1" t="n">
        <v>1</v>
      </c>
      <c r="D866" s="1" t="s">
        <v>3848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4232</v>
      </c>
      <c r="N866" s="1" t="n">
        <v>2</v>
      </c>
      <c r="O866" s="1" t="n">
        <v>39.86</v>
      </c>
      <c r="P866" s="1" t="s">
        <v>3814</v>
      </c>
    </row>
    <row r="867" customFormat="false" ht="15" hidden="false" customHeight="true" outlineLevel="0" collapsed="false">
      <c r="A867" s="1" t="n">
        <v>3</v>
      </c>
      <c r="B867" s="76" t="n">
        <v>46183</v>
      </c>
      <c r="C867" s="1" t="n">
        <v>1</v>
      </c>
      <c r="D867" s="1" t="s">
        <v>3848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4233</v>
      </c>
      <c r="N867" s="1" t="n">
        <v>4</v>
      </c>
      <c r="O867" s="1" t="n">
        <v>50.35</v>
      </c>
      <c r="P867" s="1" t="s">
        <v>3814</v>
      </c>
    </row>
    <row r="868" customFormat="false" ht="15" hidden="false" customHeight="true" outlineLevel="0" collapsed="false">
      <c r="A868" s="1" t="n">
        <v>3</v>
      </c>
      <c r="B868" s="76" t="n">
        <v>46183</v>
      </c>
      <c r="C868" s="1" t="n">
        <v>1</v>
      </c>
      <c r="D868" s="1" t="s">
        <v>3848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3913</v>
      </c>
      <c r="N868" s="1" t="n">
        <v>2</v>
      </c>
      <c r="O868" s="1" t="n">
        <v>39.86</v>
      </c>
      <c r="P868" s="1" t="s">
        <v>3814</v>
      </c>
    </row>
    <row r="869" customFormat="false" ht="15" hidden="false" customHeight="true" outlineLevel="0" collapsed="false">
      <c r="A869" s="1" t="n">
        <v>3</v>
      </c>
      <c r="B869" s="76" t="n">
        <v>46183</v>
      </c>
      <c r="C869" s="1" t="n">
        <v>1</v>
      </c>
      <c r="D869" s="1" t="s">
        <v>3848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4234</v>
      </c>
      <c r="N869" s="1" t="n">
        <v>2</v>
      </c>
      <c r="O869" s="1" t="n">
        <v>39.86</v>
      </c>
      <c r="P869" s="1" t="s">
        <v>3814</v>
      </c>
    </row>
    <row r="870" customFormat="false" ht="15" hidden="false" customHeight="true" outlineLevel="0" collapsed="false">
      <c r="A870" s="1" t="n">
        <v>3</v>
      </c>
      <c r="B870" s="76" t="n">
        <v>46183</v>
      </c>
      <c r="C870" s="1" t="n">
        <v>1</v>
      </c>
      <c r="D870" s="1" t="s">
        <v>3848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4235</v>
      </c>
      <c r="N870" s="1" t="n">
        <v>4</v>
      </c>
      <c r="O870" s="1" t="n">
        <v>50.35</v>
      </c>
      <c r="P870" s="1" t="s">
        <v>3814</v>
      </c>
    </row>
    <row r="871" customFormat="false" ht="15" hidden="false" customHeight="true" outlineLevel="0" collapsed="false">
      <c r="A871" s="1" t="n">
        <v>3</v>
      </c>
      <c r="B871" s="76" t="n">
        <v>46183</v>
      </c>
      <c r="C871" s="1" t="n">
        <v>1</v>
      </c>
      <c r="D871" s="1" t="s">
        <v>3848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4233</v>
      </c>
      <c r="N871" s="1" t="n">
        <v>4</v>
      </c>
      <c r="O871" s="1" t="n">
        <v>50.35</v>
      </c>
      <c r="P871" s="1" t="s">
        <v>3814</v>
      </c>
    </row>
    <row r="872" customFormat="false" ht="15" hidden="false" customHeight="true" outlineLevel="0" collapsed="false">
      <c r="A872" s="1" t="n">
        <v>3</v>
      </c>
      <c r="B872" s="76" t="n">
        <v>46183</v>
      </c>
      <c r="C872" s="1" t="n">
        <v>1</v>
      </c>
      <c r="D872" s="1" t="s">
        <v>3848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4236</v>
      </c>
      <c r="N872" s="1" t="n">
        <v>4</v>
      </c>
      <c r="O872" s="1" t="n">
        <v>50.35</v>
      </c>
      <c r="P872" s="1" t="s">
        <v>3814</v>
      </c>
    </row>
    <row r="873" customFormat="false" ht="15" hidden="false" customHeight="true" outlineLevel="0" collapsed="false">
      <c r="A873" s="1" t="n">
        <v>3</v>
      </c>
      <c r="B873" s="76" t="n">
        <v>46183</v>
      </c>
      <c r="C873" s="1" t="n">
        <v>1</v>
      </c>
      <c r="D873" s="1" t="s">
        <v>3848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4237</v>
      </c>
      <c r="N873" s="1" t="n">
        <v>4</v>
      </c>
      <c r="O873" s="1" t="n">
        <v>50.35</v>
      </c>
      <c r="P873" s="1" t="s">
        <v>3814</v>
      </c>
    </row>
    <row r="874" customFormat="false" ht="15" hidden="false" customHeight="true" outlineLevel="0" collapsed="false">
      <c r="A874" s="1" t="n">
        <v>3</v>
      </c>
      <c r="B874" s="76" t="n">
        <v>46183</v>
      </c>
      <c r="C874" s="1" t="n">
        <v>1</v>
      </c>
      <c r="D874" s="1" t="s">
        <v>3848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4238</v>
      </c>
      <c r="N874" s="1" t="n">
        <v>4</v>
      </c>
      <c r="O874" s="1" t="n">
        <v>50.35</v>
      </c>
      <c r="P874" s="1" t="s">
        <v>3814</v>
      </c>
    </row>
    <row r="875" customFormat="false" ht="15" hidden="false" customHeight="true" outlineLevel="0" collapsed="false">
      <c r="A875" s="1" t="n">
        <v>3</v>
      </c>
      <c r="B875" s="76" t="n">
        <v>46183</v>
      </c>
      <c r="C875" s="1" t="n">
        <v>1</v>
      </c>
      <c r="D875" s="1" t="s">
        <v>3848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4239</v>
      </c>
      <c r="N875" s="1" t="n">
        <v>2</v>
      </c>
      <c r="O875" s="1" t="n">
        <v>39.86</v>
      </c>
      <c r="P875" s="1" t="s">
        <v>3814</v>
      </c>
    </row>
    <row r="876" customFormat="false" ht="15" hidden="false" customHeight="true" outlineLevel="0" collapsed="false">
      <c r="A876" s="1" t="n">
        <v>3</v>
      </c>
      <c r="B876" s="76" t="n">
        <v>46183</v>
      </c>
      <c r="C876" s="1" t="n">
        <v>2</v>
      </c>
      <c r="D876" s="1" t="s">
        <v>3812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3813</v>
      </c>
      <c r="N876" s="1" t="n">
        <v>10</v>
      </c>
      <c r="O876" s="1" t="n">
        <v>25</v>
      </c>
      <c r="P876" s="1" t="s">
        <v>3814</v>
      </c>
    </row>
    <row r="877" customFormat="false" ht="15" hidden="false" customHeight="true" outlineLevel="0" collapsed="false">
      <c r="A877" s="1" t="n">
        <v>3</v>
      </c>
      <c r="B877" s="76" t="n">
        <v>46183</v>
      </c>
      <c r="C877" s="1" t="n">
        <v>2</v>
      </c>
      <c r="D877" s="1" t="s">
        <v>3812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3815</v>
      </c>
      <c r="N877" s="1" t="n">
        <v>40</v>
      </c>
      <c r="O877" s="1" t="n">
        <v>80</v>
      </c>
      <c r="P877" s="1" t="s">
        <v>3814</v>
      </c>
    </row>
    <row r="878" customFormat="false" ht="15" hidden="false" customHeight="true" outlineLevel="0" collapsed="false">
      <c r="A878" s="1" t="n">
        <v>3</v>
      </c>
      <c r="B878" s="76" t="n">
        <v>46183</v>
      </c>
      <c r="C878" s="1" t="n">
        <v>2</v>
      </c>
      <c r="D878" s="1" t="s">
        <v>3812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3816</v>
      </c>
      <c r="N878" s="1" t="n">
        <v>5</v>
      </c>
      <c r="O878" s="1" t="n">
        <v>35</v>
      </c>
      <c r="P878" s="1" t="s">
        <v>3814</v>
      </c>
    </row>
    <row r="879" customFormat="false" ht="15" hidden="false" customHeight="true" outlineLevel="0" collapsed="false">
      <c r="A879" s="1" t="n">
        <v>3</v>
      </c>
      <c r="B879" s="76" t="n">
        <v>46183</v>
      </c>
      <c r="C879" s="1" t="n">
        <v>2</v>
      </c>
      <c r="D879" s="1" t="s">
        <v>3812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3817</v>
      </c>
      <c r="N879" s="1" t="n">
        <v>20</v>
      </c>
      <c r="O879" s="1" t="n">
        <v>120</v>
      </c>
      <c r="P879" s="1" t="s">
        <v>3814</v>
      </c>
    </row>
    <row r="880" customFormat="false" ht="15" hidden="false" customHeight="true" outlineLevel="0" collapsed="false">
      <c r="A880" s="1" t="n">
        <v>3</v>
      </c>
      <c r="B880" s="76" t="n">
        <v>46183</v>
      </c>
      <c r="C880" s="1" t="n">
        <v>6</v>
      </c>
      <c r="D880" s="1" t="s">
        <v>3819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3813</v>
      </c>
      <c r="N880" s="1" t="n">
        <v>10</v>
      </c>
      <c r="O880" s="1" t="n">
        <v>25</v>
      </c>
      <c r="P880" s="1" t="s">
        <v>3814</v>
      </c>
    </row>
    <row r="881" customFormat="false" ht="15" hidden="false" customHeight="true" outlineLevel="0" collapsed="false">
      <c r="A881" s="1" t="n">
        <v>3</v>
      </c>
      <c r="B881" s="76" t="n">
        <v>46183</v>
      </c>
      <c r="C881" s="1" t="n">
        <v>6</v>
      </c>
      <c r="D881" s="1" t="s">
        <v>3819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3815</v>
      </c>
      <c r="N881" s="1" t="n">
        <v>40</v>
      </c>
      <c r="O881" s="1" t="n">
        <v>80</v>
      </c>
      <c r="P881" s="1" t="s">
        <v>3814</v>
      </c>
    </row>
    <row r="882" customFormat="false" ht="15" hidden="false" customHeight="true" outlineLevel="0" collapsed="false">
      <c r="A882" s="1" t="n">
        <v>3</v>
      </c>
      <c r="B882" s="76" t="n">
        <v>46183</v>
      </c>
      <c r="C882" s="1" t="n">
        <v>6</v>
      </c>
      <c r="D882" s="1" t="s">
        <v>3819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3816</v>
      </c>
      <c r="N882" s="1" t="n">
        <v>5</v>
      </c>
      <c r="O882" s="1" t="n">
        <v>35</v>
      </c>
      <c r="P882" s="1" t="s">
        <v>3814</v>
      </c>
    </row>
    <row r="883" customFormat="false" ht="15" hidden="false" customHeight="true" outlineLevel="0" collapsed="false">
      <c r="A883" s="1" t="n">
        <v>3</v>
      </c>
      <c r="B883" s="76" t="n">
        <v>46183</v>
      </c>
      <c r="C883" s="1" t="n">
        <v>6</v>
      </c>
      <c r="D883" s="1" t="s">
        <v>3819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3817</v>
      </c>
      <c r="N883" s="1" t="n">
        <v>20</v>
      </c>
      <c r="O883" s="1" t="n">
        <v>120</v>
      </c>
      <c r="P883" s="1" t="s">
        <v>3814</v>
      </c>
    </row>
    <row r="884" customFormat="false" ht="15" hidden="false" customHeight="true" outlineLevel="0" collapsed="false">
      <c r="A884" s="1" t="n">
        <v>3</v>
      </c>
      <c r="B884" s="76" t="n">
        <v>46183</v>
      </c>
      <c r="C884" s="1" t="n">
        <v>11</v>
      </c>
      <c r="D884" s="1" t="s">
        <v>3820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4240</v>
      </c>
      <c r="N884" s="1" t="n">
        <v>101</v>
      </c>
      <c r="O884" s="1" t="n">
        <v>1145.8</v>
      </c>
      <c r="P884" s="1" t="s">
        <v>3814</v>
      </c>
    </row>
    <row r="885" customFormat="false" ht="15" hidden="false" customHeight="true" outlineLevel="0" collapsed="false">
      <c r="A885" s="1" t="n">
        <v>3</v>
      </c>
      <c r="B885" s="76" t="n">
        <v>46183</v>
      </c>
      <c r="C885" s="1" t="n">
        <v>11</v>
      </c>
      <c r="D885" s="1" t="s">
        <v>3820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4241</v>
      </c>
      <c r="N885" s="1" t="n">
        <v>10</v>
      </c>
      <c r="O885" s="1" t="n">
        <v>142.8</v>
      </c>
      <c r="P885" s="1" t="s">
        <v>3814</v>
      </c>
    </row>
    <row r="886" customFormat="false" ht="15" hidden="false" customHeight="true" outlineLevel="0" collapsed="false">
      <c r="A886" s="1" t="n">
        <v>3</v>
      </c>
      <c r="B886" s="76" t="n">
        <v>46183</v>
      </c>
      <c r="C886" s="1" t="n">
        <v>11</v>
      </c>
      <c r="D886" s="1" t="s">
        <v>3820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4242</v>
      </c>
      <c r="N886" s="1" t="n">
        <v>101</v>
      </c>
      <c r="O886" s="1" t="n">
        <v>1145.8</v>
      </c>
      <c r="P886" s="1" t="s">
        <v>3814</v>
      </c>
    </row>
    <row r="887" customFormat="false" ht="15" hidden="false" customHeight="true" outlineLevel="0" collapsed="false">
      <c r="A887" s="1" t="n">
        <v>3</v>
      </c>
      <c r="B887" s="76" t="n">
        <v>46183</v>
      </c>
      <c r="C887" s="1" t="n">
        <v>11</v>
      </c>
      <c r="D887" s="1" t="s">
        <v>3820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4243</v>
      </c>
      <c r="N887" s="1" t="n">
        <v>50.5</v>
      </c>
      <c r="O887" s="1" t="n">
        <v>572.9</v>
      </c>
      <c r="P887" s="1" t="s">
        <v>3814</v>
      </c>
    </row>
    <row r="888" customFormat="false" ht="15" hidden="false" customHeight="true" outlineLevel="0" collapsed="false">
      <c r="A888" s="1" t="n">
        <v>3</v>
      </c>
      <c r="B888" s="76" t="n">
        <v>46183</v>
      </c>
      <c r="C888" s="1" t="n">
        <v>11</v>
      </c>
      <c r="D888" s="1" t="s">
        <v>3820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4244</v>
      </c>
      <c r="N888" s="1" t="n">
        <v>150</v>
      </c>
      <c r="O888" s="1" t="n">
        <v>1325.8</v>
      </c>
      <c r="P888" s="1" t="s">
        <v>3814</v>
      </c>
    </row>
    <row r="889" customFormat="false" ht="15" hidden="false" customHeight="true" outlineLevel="0" collapsed="false">
      <c r="A889" s="1" t="n">
        <v>3</v>
      </c>
      <c r="B889" s="76" t="n">
        <v>46183</v>
      </c>
      <c r="C889" s="1" t="n">
        <v>11</v>
      </c>
      <c r="D889" s="1" t="s">
        <v>3820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4245</v>
      </c>
      <c r="N889" s="1" t="n">
        <v>5</v>
      </c>
      <c r="O889" s="1" t="n">
        <v>662.9</v>
      </c>
      <c r="P889" s="1" t="s">
        <v>3814</v>
      </c>
    </row>
    <row r="890" customFormat="false" ht="15" hidden="false" customHeight="true" outlineLevel="0" collapsed="false">
      <c r="A890" s="1" t="n">
        <v>3</v>
      </c>
      <c r="B890" s="76" t="n">
        <v>46183</v>
      </c>
      <c r="C890" s="1" t="n">
        <v>11</v>
      </c>
      <c r="D890" s="1" t="s">
        <v>3820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4246</v>
      </c>
      <c r="N890" s="1" t="n">
        <v>101</v>
      </c>
      <c r="O890" s="1" t="n">
        <v>1145.8</v>
      </c>
      <c r="P890" s="1" t="s">
        <v>3814</v>
      </c>
    </row>
    <row r="891" customFormat="false" ht="15" hidden="false" customHeight="true" outlineLevel="0" collapsed="false">
      <c r="A891" s="1" t="n">
        <v>3</v>
      </c>
      <c r="B891" s="76" t="n">
        <v>46183</v>
      </c>
      <c r="C891" s="1" t="n">
        <v>11</v>
      </c>
      <c r="D891" s="1" t="s">
        <v>3820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4247</v>
      </c>
      <c r="N891" s="1" t="n">
        <v>5</v>
      </c>
      <c r="O891" s="1" t="n">
        <v>67.8</v>
      </c>
      <c r="P891" s="1" t="s">
        <v>3814</v>
      </c>
    </row>
    <row r="892" customFormat="false" ht="15" hidden="false" customHeight="true" outlineLevel="0" collapsed="false">
      <c r="A892" s="1" t="n">
        <v>3</v>
      </c>
      <c r="B892" s="76" t="n">
        <v>46183</v>
      </c>
      <c r="C892" s="1" t="n">
        <v>11</v>
      </c>
      <c r="D892" s="1" t="s">
        <v>3820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4248</v>
      </c>
      <c r="N892" s="1" t="n">
        <v>10</v>
      </c>
      <c r="O892" s="1" t="n">
        <v>142.8</v>
      </c>
      <c r="P892" s="1" t="s">
        <v>3814</v>
      </c>
    </row>
    <row r="893" customFormat="false" ht="15" hidden="false" customHeight="true" outlineLevel="0" collapsed="false">
      <c r="A893" s="1" t="n">
        <v>3</v>
      </c>
      <c r="B893" s="76" t="n">
        <v>46183</v>
      </c>
      <c r="C893" s="1" t="n">
        <v>11</v>
      </c>
      <c r="D893" s="1" t="s">
        <v>3820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4249</v>
      </c>
      <c r="N893" s="1" t="n">
        <v>6</v>
      </c>
      <c r="O893" s="1" t="n">
        <v>201.36</v>
      </c>
      <c r="P893" s="1" t="s">
        <v>3814</v>
      </c>
    </row>
    <row r="894" customFormat="false" ht="15" hidden="false" customHeight="true" outlineLevel="0" collapsed="false">
      <c r="A894" s="1" t="n">
        <v>3</v>
      </c>
      <c r="B894" s="76" t="n">
        <v>46183</v>
      </c>
      <c r="C894" s="1" t="n">
        <v>11</v>
      </c>
      <c r="D894" s="1" t="s">
        <v>3820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4250</v>
      </c>
      <c r="N894" s="1" t="n">
        <v>4</v>
      </c>
      <c r="O894" s="1" t="n">
        <v>65.8</v>
      </c>
      <c r="P894" s="1" t="s">
        <v>3814</v>
      </c>
    </row>
    <row r="895" customFormat="false" ht="15" hidden="false" customHeight="true" outlineLevel="0" collapsed="false">
      <c r="A895" s="1" t="n">
        <v>3</v>
      </c>
      <c r="B895" s="76" t="n">
        <v>46183</v>
      </c>
      <c r="C895" s="1" t="n">
        <v>11</v>
      </c>
      <c r="D895" s="1" t="s">
        <v>3820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4240</v>
      </c>
      <c r="N895" s="1" t="n">
        <v>10.1</v>
      </c>
      <c r="O895" s="1" t="n">
        <v>130.2</v>
      </c>
      <c r="P895" s="1" t="s">
        <v>3814</v>
      </c>
    </row>
    <row r="896" customFormat="false" ht="15" hidden="false" customHeight="true" outlineLevel="0" collapsed="false">
      <c r="A896" s="1" t="n">
        <v>3</v>
      </c>
      <c r="B896" s="76" t="n">
        <v>46183</v>
      </c>
      <c r="C896" s="1" t="n">
        <v>11</v>
      </c>
      <c r="D896" s="1" t="s">
        <v>3820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4241</v>
      </c>
      <c r="N896" s="1" t="n">
        <v>1</v>
      </c>
      <c r="O896" s="1" t="n">
        <v>14.28</v>
      </c>
      <c r="P896" s="1" t="s">
        <v>3814</v>
      </c>
    </row>
    <row r="897" customFormat="false" ht="15" hidden="false" customHeight="true" outlineLevel="0" collapsed="false">
      <c r="A897" s="1" t="n">
        <v>3</v>
      </c>
      <c r="B897" s="76" t="n">
        <v>46183</v>
      </c>
      <c r="C897" s="1" t="n">
        <v>11</v>
      </c>
      <c r="D897" s="1" t="s">
        <v>3820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4242</v>
      </c>
      <c r="N897" s="1" t="n">
        <v>10.1</v>
      </c>
      <c r="O897" s="1" t="n">
        <v>130.2</v>
      </c>
      <c r="P897" s="1" t="s">
        <v>3814</v>
      </c>
    </row>
    <row r="898" customFormat="false" ht="15" hidden="false" customHeight="true" outlineLevel="0" collapsed="false">
      <c r="A898" s="1" t="n">
        <v>3</v>
      </c>
      <c r="B898" s="76" t="n">
        <v>46183</v>
      </c>
      <c r="C898" s="1" t="n">
        <v>11</v>
      </c>
      <c r="D898" s="1" t="s">
        <v>3820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4243</v>
      </c>
      <c r="N898" s="1" t="n">
        <v>10.1</v>
      </c>
      <c r="O898" s="1" t="n">
        <v>130.2</v>
      </c>
      <c r="P898" s="1" t="s">
        <v>3814</v>
      </c>
    </row>
    <row r="899" customFormat="false" ht="15" hidden="false" customHeight="true" outlineLevel="0" collapsed="false">
      <c r="A899" s="1" t="n">
        <v>3</v>
      </c>
      <c r="B899" s="76" t="n">
        <v>46183</v>
      </c>
      <c r="C899" s="1" t="n">
        <v>11</v>
      </c>
      <c r="D899" s="1" t="s">
        <v>3820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4244</v>
      </c>
      <c r="N899" s="1" t="n">
        <v>15</v>
      </c>
      <c r="O899" s="1" t="n">
        <v>148.14</v>
      </c>
      <c r="P899" s="1" t="s">
        <v>3814</v>
      </c>
    </row>
    <row r="900" customFormat="false" ht="15" hidden="false" customHeight="true" outlineLevel="0" collapsed="false">
      <c r="A900" s="1" t="n">
        <v>3</v>
      </c>
      <c r="B900" s="76" t="n">
        <v>46183</v>
      </c>
      <c r="C900" s="1" t="n">
        <v>11</v>
      </c>
      <c r="D900" s="1" t="s">
        <v>3820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4245</v>
      </c>
      <c r="N900" s="1" t="n">
        <v>1</v>
      </c>
      <c r="O900" s="1" t="n">
        <v>148.14</v>
      </c>
      <c r="P900" s="1" t="s">
        <v>3814</v>
      </c>
    </row>
    <row r="901" customFormat="false" ht="15" hidden="false" customHeight="true" outlineLevel="0" collapsed="false">
      <c r="A901" s="1" t="n">
        <v>3</v>
      </c>
      <c r="B901" s="76" t="n">
        <v>46183</v>
      </c>
      <c r="C901" s="1" t="n">
        <v>11</v>
      </c>
      <c r="D901" s="1" t="s">
        <v>3820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4246</v>
      </c>
      <c r="N901" s="1" t="n">
        <v>10.1</v>
      </c>
      <c r="O901" s="1" t="n">
        <v>130.2</v>
      </c>
      <c r="P901" s="1" t="s">
        <v>3814</v>
      </c>
    </row>
    <row r="902" customFormat="false" ht="15" hidden="false" customHeight="true" outlineLevel="0" collapsed="false">
      <c r="A902" s="1" t="n">
        <v>3</v>
      </c>
      <c r="B902" s="76" t="n">
        <v>46183</v>
      </c>
      <c r="C902" s="1" t="n">
        <v>11</v>
      </c>
      <c r="D902" s="1" t="s">
        <v>3820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4247</v>
      </c>
      <c r="N902" s="1" t="n">
        <v>1</v>
      </c>
      <c r="O902" s="1" t="n">
        <v>13.56</v>
      </c>
      <c r="P902" s="1" t="s">
        <v>3814</v>
      </c>
    </row>
    <row r="903" customFormat="false" ht="15" hidden="false" customHeight="true" outlineLevel="0" collapsed="false">
      <c r="A903" s="1" t="n">
        <v>3</v>
      </c>
      <c r="B903" s="76" t="n">
        <v>46183</v>
      </c>
      <c r="C903" s="1" t="n">
        <v>11</v>
      </c>
      <c r="D903" s="1" t="s">
        <v>3820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4248</v>
      </c>
      <c r="N903" s="1" t="n">
        <v>1</v>
      </c>
      <c r="O903" s="1" t="n">
        <v>14.28</v>
      </c>
      <c r="P903" s="1" t="s">
        <v>3814</v>
      </c>
    </row>
    <row r="904" customFormat="false" ht="15" hidden="false" customHeight="true" outlineLevel="0" collapsed="false">
      <c r="A904" s="1" t="n">
        <v>3</v>
      </c>
      <c r="B904" s="76" t="n">
        <v>46183</v>
      </c>
      <c r="C904" s="1" t="n">
        <v>11</v>
      </c>
      <c r="D904" s="1" t="s">
        <v>3820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4249</v>
      </c>
      <c r="N904" s="1" t="n">
        <v>1</v>
      </c>
      <c r="O904" s="1" t="n">
        <v>33.56</v>
      </c>
      <c r="P904" s="1" t="s">
        <v>3814</v>
      </c>
    </row>
    <row r="905" customFormat="false" ht="15" hidden="false" customHeight="true" outlineLevel="0" collapsed="false">
      <c r="A905" s="1" t="n">
        <v>3</v>
      </c>
      <c r="B905" s="76" t="n">
        <v>46183</v>
      </c>
      <c r="C905" s="1" t="n">
        <v>11</v>
      </c>
      <c r="D905" s="1" t="s">
        <v>3820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4250</v>
      </c>
      <c r="N905" s="1" t="n">
        <v>1</v>
      </c>
      <c r="O905" s="1" t="n">
        <v>16.37</v>
      </c>
      <c r="P905" s="1" t="s">
        <v>3814</v>
      </c>
    </row>
    <row r="906" customFormat="false" ht="15" hidden="false" customHeight="true" outlineLevel="0" collapsed="false">
      <c r="A906" s="1" t="n">
        <v>3</v>
      </c>
      <c r="B906" s="76" t="n">
        <v>46183</v>
      </c>
      <c r="C906" s="1" t="n">
        <v>11</v>
      </c>
      <c r="D906" s="1" t="s">
        <v>3820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3893</v>
      </c>
      <c r="N906" s="1" t="n">
        <v>141.2</v>
      </c>
      <c r="O906" s="1" t="n">
        <v>3106.4</v>
      </c>
      <c r="P906" s="1" t="s">
        <v>3814</v>
      </c>
    </row>
    <row r="907" customFormat="false" ht="15" hidden="false" customHeight="true" outlineLevel="0" collapsed="false">
      <c r="A907" s="1" t="n">
        <v>3</v>
      </c>
      <c r="B907" s="76" t="n">
        <v>46183</v>
      </c>
      <c r="C907" s="1" t="n">
        <v>11</v>
      </c>
      <c r="D907" s="1" t="s">
        <v>3820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3906</v>
      </c>
      <c r="N907" s="1" t="n">
        <v>12</v>
      </c>
      <c r="O907" s="1" t="n">
        <v>62.94</v>
      </c>
      <c r="P907" s="1" t="s">
        <v>3814</v>
      </c>
    </row>
    <row r="908" customFormat="false" ht="15" hidden="false" customHeight="true" outlineLevel="0" collapsed="false">
      <c r="A908" s="1" t="n">
        <v>3</v>
      </c>
      <c r="B908" s="76" t="n">
        <v>46183</v>
      </c>
      <c r="C908" s="1" t="n">
        <v>11</v>
      </c>
      <c r="D908" s="1" t="s">
        <v>3820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4251</v>
      </c>
      <c r="N908" s="1" t="n">
        <v>20</v>
      </c>
      <c r="O908" s="1" t="n">
        <v>146.86</v>
      </c>
      <c r="P908" s="1" t="s">
        <v>3814</v>
      </c>
    </row>
    <row r="909" customFormat="false" ht="15" hidden="false" customHeight="true" outlineLevel="0" collapsed="false">
      <c r="A909" s="1" t="n">
        <v>3</v>
      </c>
      <c r="B909" s="76" t="n">
        <v>46183</v>
      </c>
      <c r="C909" s="1" t="n">
        <v>11</v>
      </c>
      <c r="D909" s="1" t="s">
        <v>3820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3907</v>
      </c>
      <c r="N909" s="1" t="n">
        <v>20</v>
      </c>
      <c r="O909" s="1" t="n">
        <v>146.86</v>
      </c>
      <c r="P909" s="1" t="s">
        <v>3814</v>
      </c>
    </row>
    <row r="910" customFormat="false" ht="15" hidden="false" customHeight="true" outlineLevel="0" collapsed="false">
      <c r="A910" s="1" t="n">
        <v>3</v>
      </c>
      <c r="B910" s="76" t="n">
        <v>46183</v>
      </c>
      <c r="C910" s="1" t="n">
        <v>11</v>
      </c>
      <c r="D910" s="1" t="s">
        <v>3820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4252</v>
      </c>
      <c r="N910" s="1" t="n">
        <v>20</v>
      </c>
      <c r="O910" s="1" t="n">
        <v>52.45</v>
      </c>
      <c r="P910" s="1" t="s">
        <v>3814</v>
      </c>
    </row>
    <row r="911" customFormat="false" ht="15" hidden="false" customHeight="true" outlineLevel="0" collapsed="false">
      <c r="A911" s="1" t="n">
        <v>3</v>
      </c>
      <c r="B911" s="76" t="n">
        <v>46183</v>
      </c>
      <c r="C911" s="1" t="n">
        <v>11</v>
      </c>
      <c r="D911" s="1" t="s">
        <v>3820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4253</v>
      </c>
      <c r="N911" s="1" t="n">
        <v>20</v>
      </c>
      <c r="O911" s="1" t="n">
        <v>52.45</v>
      </c>
      <c r="P911" s="1" t="s">
        <v>3814</v>
      </c>
    </row>
    <row r="912" customFormat="false" ht="15" hidden="false" customHeight="true" outlineLevel="0" collapsed="false">
      <c r="A912" s="1" t="n">
        <v>3</v>
      </c>
      <c r="B912" s="76" t="n">
        <v>46183</v>
      </c>
      <c r="C912" s="1" t="n">
        <v>11</v>
      </c>
      <c r="D912" s="1" t="s">
        <v>3820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4254</v>
      </c>
      <c r="N912" s="1" t="n">
        <v>20</v>
      </c>
      <c r="O912" s="1" t="n">
        <v>146.86</v>
      </c>
      <c r="P912" s="1" t="s">
        <v>3814</v>
      </c>
    </row>
    <row r="913" customFormat="false" ht="15" hidden="false" customHeight="true" outlineLevel="0" collapsed="false">
      <c r="A913" s="1" t="n">
        <v>3</v>
      </c>
      <c r="B913" s="76" t="n">
        <v>46183</v>
      </c>
      <c r="C913" s="1" t="n">
        <v>11</v>
      </c>
      <c r="D913" s="1" t="s">
        <v>3820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4255</v>
      </c>
      <c r="N913" s="1" t="n">
        <v>12</v>
      </c>
      <c r="O913" s="1" t="n">
        <v>62.94</v>
      </c>
      <c r="P913" s="1" t="s">
        <v>3814</v>
      </c>
    </row>
    <row r="914" customFormat="false" ht="15" hidden="false" customHeight="true" outlineLevel="0" collapsed="false">
      <c r="A914" s="1" t="n">
        <v>3</v>
      </c>
      <c r="B914" s="76" t="n">
        <v>46183</v>
      </c>
      <c r="C914" s="1" t="n">
        <v>11</v>
      </c>
      <c r="D914" s="1" t="s">
        <v>3820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4256</v>
      </c>
      <c r="N914" s="1" t="n">
        <v>20</v>
      </c>
      <c r="O914" s="1" t="n">
        <v>52.45</v>
      </c>
      <c r="P914" s="1" t="s">
        <v>3814</v>
      </c>
    </row>
    <row r="915" customFormat="false" ht="15" hidden="false" customHeight="true" outlineLevel="0" collapsed="false">
      <c r="A915" s="1" t="n">
        <v>3</v>
      </c>
      <c r="B915" s="76" t="n">
        <v>46183</v>
      </c>
      <c r="C915" s="1" t="n">
        <v>11</v>
      </c>
      <c r="D915" s="1" t="s">
        <v>3820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4257</v>
      </c>
      <c r="N915" s="1" t="n">
        <v>16</v>
      </c>
      <c r="O915" s="1" t="n">
        <v>75.53</v>
      </c>
      <c r="P915" s="1" t="s">
        <v>3814</v>
      </c>
    </row>
    <row r="916" customFormat="false" ht="15" hidden="false" customHeight="true" outlineLevel="0" collapsed="false">
      <c r="A916" s="1" t="n">
        <v>3</v>
      </c>
      <c r="B916" s="76" t="n">
        <v>46183</v>
      </c>
      <c r="C916" s="1" t="n">
        <v>11</v>
      </c>
      <c r="D916" s="1" t="s">
        <v>3820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4258</v>
      </c>
      <c r="N916" s="1" t="n">
        <v>8</v>
      </c>
      <c r="O916" s="1" t="n">
        <v>50.35</v>
      </c>
      <c r="P916" s="1" t="s">
        <v>3814</v>
      </c>
    </row>
    <row r="917" customFormat="false" ht="15" hidden="false" customHeight="true" outlineLevel="0" collapsed="false">
      <c r="A917" s="1" t="n">
        <v>3</v>
      </c>
      <c r="B917" s="76" t="n">
        <v>46183</v>
      </c>
      <c r="C917" s="1" t="n">
        <v>11</v>
      </c>
      <c r="D917" s="1" t="s">
        <v>3820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4259</v>
      </c>
      <c r="N917" s="1" t="n">
        <v>125</v>
      </c>
      <c r="O917" s="1" t="n">
        <v>570.54</v>
      </c>
      <c r="P917" s="1" t="s">
        <v>3814</v>
      </c>
    </row>
    <row r="918" customFormat="false" ht="15" hidden="false" customHeight="true" outlineLevel="0" collapsed="false">
      <c r="A918" s="1" t="n">
        <v>3</v>
      </c>
      <c r="B918" s="76" t="n">
        <v>46183</v>
      </c>
      <c r="C918" s="1" t="n">
        <v>11</v>
      </c>
      <c r="D918" s="1" t="s">
        <v>3820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4260</v>
      </c>
      <c r="N918" s="1" t="n">
        <v>40</v>
      </c>
      <c r="O918" s="1" t="n">
        <v>405.31</v>
      </c>
      <c r="P918" s="1" t="s">
        <v>3814</v>
      </c>
    </row>
    <row r="919" customFormat="false" ht="15" hidden="false" customHeight="true" outlineLevel="0" collapsed="false">
      <c r="A919" s="1" t="n">
        <v>3</v>
      </c>
      <c r="B919" s="76" t="n">
        <v>46183</v>
      </c>
      <c r="C919" s="1" t="n">
        <v>11</v>
      </c>
      <c r="D919" s="1" t="s">
        <v>3820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4261</v>
      </c>
      <c r="N919" s="1" t="n">
        <v>40</v>
      </c>
      <c r="O919" s="1" t="n">
        <v>385.03</v>
      </c>
      <c r="P919" s="1" t="s">
        <v>3814</v>
      </c>
    </row>
    <row r="920" customFormat="false" ht="15" hidden="false" customHeight="true" outlineLevel="0" collapsed="false">
      <c r="A920" s="1" t="n">
        <v>3</v>
      </c>
      <c r="B920" s="76" t="n">
        <v>46183</v>
      </c>
      <c r="C920" s="1" t="n">
        <v>11</v>
      </c>
      <c r="D920" s="1" t="s">
        <v>3820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4262</v>
      </c>
      <c r="N920" s="1" t="n">
        <v>20</v>
      </c>
      <c r="O920" s="1" t="n">
        <v>243.23</v>
      </c>
      <c r="P920" s="1" t="s">
        <v>3814</v>
      </c>
    </row>
    <row r="921" customFormat="false" ht="15" hidden="false" customHeight="true" outlineLevel="0" collapsed="false">
      <c r="A921" s="1" t="n">
        <v>3</v>
      </c>
      <c r="B921" s="76" t="n">
        <v>46183</v>
      </c>
      <c r="C921" s="1" t="n">
        <v>11</v>
      </c>
      <c r="D921" s="1" t="s">
        <v>3820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4263</v>
      </c>
      <c r="N921" s="1" t="n">
        <v>20</v>
      </c>
      <c r="O921" s="1" t="n">
        <v>340.6</v>
      </c>
      <c r="P921" s="1" t="s">
        <v>3814</v>
      </c>
    </row>
    <row r="922" customFormat="false" ht="15" hidden="false" customHeight="true" outlineLevel="0" collapsed="false">
      <c r="A922" s="1" t="n">
        <v>3</v>
      </c>
      <c r="B922" s="76" t="n">
        <v>46183</v>
      </c>
      <c r="C922" s="1" t="n">
        <v>11</v>
      </c>
      <c r="D922" s="1" t="s">
        <v>3820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3963</v>
      </c>
      <c r="N922" s="1" t="n">
        <v>50</v>
      </c>
      <c r="O922" s="1" t="n">
        <v>1024.5</v>
      </c>
      <c r="P922" s="1" t="s">
        <v>3814</v>
      </c>
    </row>
    <row r="923" customFormat="false" ht="15" hidden="false" customHeight="true" outlineLevel="0" collapsed="false">
      <c r="A923" s="1" t="n">
        <v>3</v>
      </c>
      <c r="B923" s="76" t="n">
        <v>46183</v>
      </c>
      <c r="C923" s="1" t="n">
        <v>11</v>
      </c>
      <c r="D923" s="1" t="s">
        <v>3820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4264</v>
      </c>
      <c r="N923" s="1" t="n">
        <v>150</v>
      </c>
      <c r="O923" s="1" t="n">
        <v>2097</v>
      </c>
      <c r="P923" s="1" t="s">
        <v>3814</v>
      </c>
    </row>
    <row r="924" customFormat="false" ht="15" hidden="false" customHeight="true" outlineLevel="0" collapsed="false">
      <c r="A924" s="1" t="n">
        <v>3</v>
      </c>
      <c r="B924" s="76" t="n">
        <v>46183</v>
      </c>
      <c r="C924" s="1" t="n">
        <v>11</v>
      </c>
      <c r="D924" s="1" t="s">
        <v>3820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3964</v>
      </c>
      <c r="N924" s="1" t="n">
        <v>15</v>
      </c>
      <c r="O924" s="1" t="n">
        <v>344.7</v>
      </c>
      <c r="P924" s="1" t="s">
        <v>3814</v>
      </c>
    </row>
    <row r="925" customFormat="false" ht="15" hidden="false" customHeight="true" outlineLevel="0" collapsed="false">
      <c r="A925" s="1" t="n">
        <v>3</v>
      </c>
      <c r="B925" s="76" t="n">
        <v>46183</v>
      </c>
      <c r="C925" s="1" t="n">
        <v>11</v>
      </c>
      <c r="D925" s="1" t="s">
        <v>3820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4265</v>
      </c>
      <c r="N925" s="1" t="n">
        <v>9</v>
      </c>
      <c r="O925" s="1" t="n">
        <v>80.82</v>
      </c>
      <c r="P925" s="1" t="s">
        <v>3814</v>
      </c>
    </row>
    <row r="926" customFormat="false" ht="15" hidden="false" customHeight="true" outlineLevel="0" collapsed="false">
      <c r="A926" s="1" t="n">
        <v>3</v>
      </c>
      <c r="B926" s="76" t="n">
        <v>46183</v>
      </c>
      <c r="C926" s="1" t="n">
        <v>11</v>
      </c>
      <c r="D926" s="1" t="s">
        <v>3820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3965</v>
      </c>
      <c r="N926" s="1" t="n">
        <v>30</v>
      </c>
      <c r="O926" s="1" t="n">
        <v>213</v>
      </c>
      <c r="P926" s="1" t="s">
        <v>3814</v>
      </c>
    </row>
    <row r="927" customFormat="false" ht="15" hidden="false" customHeight="true" outlineLevel="0" collapsed="false">
      <c r="A927" s="1" t="n">
        <v>3</v>
      </c>
      <c r="B927" s="76" t="n">
        <v>46183</v>
      </c>
      <c r="C927" s="1" t="n">
        <v>11</v>
      </c>
      <c r="D927" s="1" t="s">
        <v>3820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3966</v>
      </c>
      <c r="N927" s="1" t="n">
        <v>100</v>
      </c>
      <c r="O927" s="1" t="n">
        <v>670</v>
      </c>
      <c r="P927" s="1" t="s">
        <v>3814</v>
      </c>
    </row>
    <row r="928" customFormat="false" ht="15" hidden="false" customHeight="true" outlineLevel="0" collapsed="false">
      <c r="A928" s="1" t="n">
        <v>3</v>
      </c>
      <c r="B928" s="76" t="n">
        <v>46183</v>
      </c>
      <c r="C928" s="1" t="n">
        <v>11</v>
      </c>
      <c r="D928" s="1" t="s">
        <v>3820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4266</v>
      </c>
      <c r="N928" s="1" t="n">
        <v>200</v>
      </c>
      <c r="O928" s="1" t="n">
        <v>1195.4</v>
      </c>
      <c r="P928" s="1" t="s">
        <v>3814</v>
      </c>
    </row>
    <row r="929" customFormat="false" ht="15" hidden="false" customHeight="true" outlineLevel="0" collapsed="false">
      <c r="A929" s="1" t="n">
        <v>3</v>
      </c>
      <c r="B929" s="76" t="n">
        <v>46183</v>
      </c>
      <c r="C929" s="1" t="n">
        <v>22</v>
      </c>
      <c r="D929" s="1" t="s">
        <v>3967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3982</v>
      </c>
      <c r="N929" s="1" t="n">
        <v>6.305</v>
      </c>
      <c r="O929" s="1" t="n">
        <v>131.95</v>
      </c>
      <c r="P929" s="1" t="s">
        <v>3814</v>
      </c>
    </row>
    <row r="930" customFormat="false" ht="15" hidden="false" customHeight="true" outlineLevel="0" collapsed="false">
      <c r="A930" s="1" t="n">
        <v>3</v>
      </c>
      <c r="B930" s="76" t="n">
        <v>46183</v>
      </c>
      <c r="C930" s="1" t="n">
        <v>22</v>
      </c>
      <c r="D930" s="1" t="s">
        <v>3967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3983</v>
      </c>
      <c r="N930" s="1" t="n">
        <v>25.285</v>
      </c>
      <c r="O930" s="1" t="n">
        <v>565.68</v>
      </c>
      <c r="P930" s="1" t="s">
        <v>3814</v>
      </c>
    </row>
    <row r="931" customFormat="false" ht="15" hidden="false" customHeight="true" outlineLevel="0" collapsed="false">
      <c r="A931" s="1" t="n">
        <v>3</v>
      </c>
      <c r="B931" s="76" t="n">
        <v>46183</v>
      </c>
      <c r="C931" s="1" t="n">
        <v>22</v>
      </c>
      <c r="D931" s="1" t="s">
        <v>3967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3984</v>
      </c>
      <c r="N931" s="1" t="n">
        <v>54.274</v>
      </c>
      <c r="O931" s="1" t="n">
        <v>1253.41</v>
      </c>
      <c r="P931" s="1" t="s">
        <v>3814</v>
      </c>
    </row>
    <row r="932" customFormat="false" ht="15" hidden="false" customHeight="true" outlineLevel="0" collapsed="false">
      <c r="A932" s="1" t="n">
        <v>3</v>
      </c>
      <c r="B932" s="76" t="n">
        <v>46183</v>
      </c>
      <c r="C932" s="1" t="n">
        <v>22</v>
      </c>
      <c r="D932" s="1" t="s">
        <v>3967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3985</v>
      </c>
      <c r="N932" s="1" t="n">
        <v>37.88</v>
      </c>
      <c r="O932" s="1" t="n">
        <v>956.85</v>
      </c>
      <c r="P932" s="1" t="s">
        <v>3814</v>
      </c>
    </row>
    <row r="933" customFormat="false" ht="15" hidden="false" customHeight="true" outlineLevel="0" collapsed="false">
      <c r="A933" s="1" t="n">
        <v>3</v>
      </c>
      <c r="B933" s="76" t="n">
        <v>46183</v>
      </c>
      <c r="C933" s="1" t="n">
        <v>22</v>
      </c>
      <c r="D933" s="1" t="s">
        <v>3967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3968</v>
      </c>
      <c r="N933" s="1" t="n">
        <v>1.613</v>
      </c>
      <c r="O933" s="1" t="n">
        <v>44.24</v>
      </c>
      <c r="P933" s="1" t="s">
        <v>3814</v>
      </c>
    </row>
    <row r="934" customFormat="false" ht="15" hidden="false" customHeight="true" outlineLevel="0" collapsed="false">
      <c r="A934" s="1" t="n">
        <v>3</v>
      </c>
      <c r="B934" s="76" t="n">
        <v>46183</v>
      </c>
      <c r="C934" s="1" t="n">
        <v>22</v>
      </c>
      <c r="D934" s="1" t="s">
        <v>3967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3986</v>
      </c>
      <c r="N934" s="1" t="n">
        <v>5.566</v>
      </c>
      <c r="O934" s="1" t="n">
        <v>136.58</v>
      </c>
      <c r="P934" s="1" t="s">
        <v>3814</v>
      </c>
    </row>
    <row r="935" customFormat="false" ht="15" hidden="false" customHeight="true" outlineLevel="0" collapsed="false">
      <c r="A935" s="1" t="n">
        <v>3</v>
      </c>
      <c r="B935" s="76" t="n">
        <v>46183</v>
      </c>
      <c r="C935" s="1" t="n">
        <v>22</v>
      </c>
      <c r="D935" s="1" t="s">
        <v>3967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3979</v>
      </c>
      <c r="N935" s="1" t="n">
        <v>3.447</v>
      </c>
      <c r="O935" s="1" t="n">
        <v>4.95</v>
      </c>
      <c r="P935" s="1" t="s">
        <v>3814</v>
      </c>
    </row>
    <row r="936" customFormat="false" ht="15" hidden="false" customHeight="true" outlineLevel="0" collapsed="false">
      <c r="A936" s="1" t="n">
        <v>3</v>
      </c>
      <c r="B936" s="76" t="n">
        <v>46183</v>
      </c>
      <c r="C936" s="1" t="n">
        <v>22</v>
      </c>
      <c r="D936" s="1" t="s">
        <v>3967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3980</v>
      </c>
      <c r="N936" s="1" t="n">
        <v>5.899</v>
      </c>
      <c r="O936" s="1" t="n">
        <v>12.73</v>
      </c>
      <c r="P936" s="1" t="s">
        <v>3814</v>
      </c>
    </row>
    <row r="937" customFormat="false" ht="15" hidden="false" customHeight="true" outlineLevel="0" collapsed="false">
      <c r="A937" s="1" t="n">
        <v>3</v>
      </c>
      <c r="B937" s="76" t="n">
        <v>46183</v>
      </c>
      <c r="C937" s="1" t="n">
        <v>22</v>
      </c>
      <c r="D937" s="1" t="s">
        <v>3967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3981</v>
      </c>
      <c r="N937" s="1" t="n">
        <v>0.931</v>
      </c>
      <c r="O937" s="1" t="n">
        <v>0.01</v>
      </c>
      <c r="P937" s="1" t="s">
        <v>3814</v>
      </c>
    </row>
    <row r="938" customFormat="false" ht="15" hidden="false" customHeight="true" outlineLevel="0" collapsed="false">
      <c r="A938" s="1" t="n">
        <v>3</v>
      </c>
      <c r="B938" s="76" t="n">
        <v>46183</v>
      </c>
      <c r="C938" s="1" t="n">
        <v>100</v>
      </c>
      <c r="D938" s="1" t="s">
        <v>3988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3982</v>
      </c>
      <c r="N938" s="1" t="n">
        <v>6.305</v>
      </c>
      <c r="O938" s="1" t="n">
        <v>131.95</v>
      </c>
      <c r="P938" s="1" t="s">
        <v>3814</v>
      </c>
    </row>
    <row r="939" customFormat="false" ht="15" hidden="false" customHeight="true" outlineLevel="0" collapsed="false">
      <c r="A939" s="1" t="n">
        <v>3</v>
      </c>
      <c r="B939" s="76" t="n">
        <v>46183</v>
      </c>
      <c r="C939" s="1" t="n">
        <v>100</v>
      </c>
      <c r="D939" s="1" t="s">
        <v>3988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3983</v>
      </c>
      <c r="N939" s="1" t="n">
        <v>25.285</v>
      </c>
      <c r="O939" s="1" t="n">
        <v>565.68</v>
      </c>
      <c r="P939" s="1" t="s">
        <v>3814</v>
      </c>
    </row>
    <row r="940" customFormat="false" ht="15" hidden="false" customHeight="true" outlineLevel="0" collapsed="false">
      <c r="A940" s="1" t="n">
        <v>3</v>
      </c>
      <c r="B940" s="76" t="n">
        <v>46183</v>
      </c>
      <c r="C940" s="1" t="n">
        <v>100</v>
      </c>
      <c r="D940" s="1" t="s">
        <v>3988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3984</v>
      </c>
      <c r="N940" s="1" t="n">
        <v>54.274</v>
      </c>
      <c r="O940" s="1" t="n">
        <v>1253.41</v>
      </c>
      <c r="P940" s="1" t="s">
        <v>3814</v>
      </c>
    </row>
    <row r="941" customFormat="false" ht="15" hidden="false" customHeight="true" outlineLevel="0" collapsed="false">
      <c r="A941" s="1" t="n">
        <v>3</v>
      </c>
      <c r="B941" s="76" t="n">
        <v>46183</v>
      </c>
      <c r="C941" s="1" t="n">
        <v>100</v>
      </c>
      <c r="D941" s="1" t="s">
        <v>3988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3985</v>
      </c>
      <c r="N941" s="1" t="n">
        <v>37.88</v>
      </c>
      <c r="O941" s="1" t="n">
        <v>956.85</v>
      </c>
      <c r="P941" s="1" t="s">
        <v>3814</v>
      </c>
    </row>
    <row r="942" customFormat="false" ht="15" hidden="false" customHeight="true" outlineLevel="0" collapsed="false">
      <c r="A942" s="1" t="n">
        <v>3</v>
      </c>
      <c r="B942" s="76" t="n">
        <v>46183</v>
      </c>
      <c r="C942" s="1" t="n">
        <v>100</v>
      </c>
      <c r="D942" s="1" t="s">
        <v>3988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3968</v>
      </c>
      <c r="N942" s="1" t="n">
        <v>1.613</v>
      </c>
      <c r="O942" s="1" t="n">
        <v>44.24</v>
      </c>
      <c r="P942" s="1" t="s">
        <v>3814</v>
      </c>
    </row>
    <row r="943" customFormat="false" ht="15" hidden="false" customHeight="true" outlineLevel="0" collapsed="false">
      <c r="A943" s="1" t="n">
        <v>3</v>
      </c>
      <c r="B943" s="76" t="n">
        <v>46183</v>
      </c>
      <c r="C943" s="1" t="n">
        <v>100</v>
      </c>
      <c r="D943" s="1" t="s">
        <v>3988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3986</v>
      </c>
      <c r="N943" s="1" t="n">
        <v>5.566</v>
      </c>
      <c r="O943" s="1" t="n">
        <v>136.58</v>
      </c>
      <c r="P943" s="1" t="s">
        <v>3814</v>
      </c>
    </row>
    <row r="944" customFormat="false" ht="15" hidden="false" customHeight="true" outlineLevel="0" collapsed="false">
      <c r="A944" s="1" t="n">
        <v>3</v>
      </c>
      <c r="B944" s="76" t="n">
        <v>46183</v>
      </c>
      <c r="C944" s="1" t="n">
        <v>100</v>
      </c>
      <c r="D944" s="1" t="s">
        <v>3988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3979</v>
      </c>
      <c r="N944" s="1" t="n">
        <v>3.447</v>
      </c>
      <c r="O944" s="1" t="n">
        <v>4.95</v>
      </c>
      <c r="P944" s="1" t="s">
        <v>3814</v>
      </c>
    </row>
    <row r="945" customFormat="false" ht="15" hidden="false" customHeight="true" outlineLevel="0" collapsed="false">
      <c r="A945" s="1" t="n">
        <v>3</v>
      </c>
      <c r="B945" s="76" t="n">
        <v>46183</v>
      </c>
      <c r="C945" s="1" t="n">
        <v>100</v>
      </c>
      <c r="D945" s="1" t="s">
        <v>3988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3980</v>
      </c>
      <c r="N945" s="1" t="n">
        <v>5.899</v>
      </c>
      <c r="O945" s="1" t="n">
        <v>12.73</v>
      </c>
      <c r="P945" s="1" t="s">
        <v>3814</v>
      </c>
    </row>
    <row r="946" customFormat="false" ht="15" hidden="false" customHeight="true" outlineLevel="0" collapsed="false">
      <c r="A946" s="1" t="n">
        <v>3</v>
      </c>
      <c r="B946" s="76" t="n">
        <v>46183</v>
      </c>
      <c r="C946" s="1" t="n">
        <v>100</v>
      </c>
      <c r="D946" s="1" t="s">
        <v>3988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3981</v>
      </c>
      <c r="N946" s="1" t="n">
        <v>0.931</v>
      </c>
      <c r="O946" s="1" t="n">
        <v>0.01</v>
      </c>
      <c r="P946" s="1" t="s">
        <v>3814</v>
      </c>
    </row>
    <row r="947" customFormat="false" ht="15" hidden="false" customHeight="true" outlineLevel="0" collapsed="false">
      <c r="A947" s="1" t="n">
        <v>3</v>
      </c>
      <c r="B947" s="76" t="n">
        <v>46183</v>
      </c>
      <c r="C947" s="1" t="n">
        <v>107</v>
      </c>
      <c r="D947" s="1" t="s">
        <v>4267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3966</v>
      </c>
      <c r="N947" s="1" t="n">
        <v>5</v>
      </c>
      <c r="O947" s="1" t="n">
        <v>46.5</v>
      </c>
      <c r="P947" s="1" t="s">
        <v>3814</v>
      </c>
    </row>
    <row r="948" customFormat="false" ht="15" hidden="false" customHeight="true" outlineLevel="0" collapsed="false">
      <c r="A948" s="1" t="n">
        <v>3</v>
      </c>
      <c r="B948" s="76" t="n">
        <v>46184</v>
      </c>
      <c r="C948" s="1" t="n">
        <v>1</v>
      </c>
      <c r="D948" s="1" t="s">
        <v>3848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4268</v>
      </c>
      <c r="N948" s="1" t="n">
        <v>50</v>
      </c>
      <c r="O948" s="1" t="n">
        <v>250</v>
      </c>
      <c r="P948" s="1" t="s">
        <v>3814</v>
      </c>
    </row>
    <row r="949" customFormat="false" ht="15" hidden="false" customHeight="true" outlineLevel="0" collapsed="false">
      <c r="A949" s="1" t="n">
        <v>3</v>
      </c>
      <c r="B949" s="76" t="n">
        <v>46184</v>
      </c>
      <c r="C949" s="1" t="n">
        <v>1</v>
      </c>
      <c r="D949" s="1" t="s">
        <v>3848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4269</v>
      </c>
      <c r="N949" s="1" t="n">
        <v>8</v>
      </c>
      <c r="O949" s="1" t="n">
        <v>43.92</v>
      </c>
      <c r="P949" s="1" t="s">
        <v>3814</v>
      </c>
    </row>
    <row r="950" customFormat="false" ht="15" hidden="false" customHeight="true" outlineLevel="0" collapsed="false">
      <c r="A950" s="1" t="n">
        <v>3</v>
      </c>
      <c r="B950" s="76" t="n">
        <v>46184</v>
      </c>
      <c r="C950" s="1" t="n">
        <v>1</v>
      </c>
      <c r="D950" s="1" t="s">
        <v>3848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4270</v>
      </c>
      <c r="N950" s="1" t="n">
        <v>8</v>
      </c>
      <c r="O950" s="1" t="n">
        <v>43.92</v>
      </c>
      <c r="P950" s="1" t="s">
        <v>3814</v>
      </c>
    </row>
    <row r="951" customFormat="false" ht="15" hidden="false" customHeight="true" outlineLevel="0" collapsed="false">
      <c r="A951" s="1" t="n">
        <v>3</v>
      </c>
      <c r="B951" s="76" t="n">
        <v>46184</v>
      </c>
      <c r="C951" s="1" t="n">
        <v>1</v>
      </c>
      <c r="D951" s="1" t="s">
        <v>3848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4271</v>
      </c>
      <c r="N951" s="1" t="n">
        <v>6</v>
      </c>
      <c r="O951" s="1" t="n">
        <v>65.28</v>
      </c>
      <c r="P951" s="1" t="s">
        <v>3814</v>
      </c>
    </row>
    <row r="952" customFormat="false" ht="15" hidden="false" customHeight="true" outlineLevel="0" collapsed="false">
      <c r="A952" s="1" t="n">
        <v>3</v>
      </c>
      <c r="B952" s="76" t="n">
        <v>46184</v>
      </c>
      <c r="C952" s="1" t="n">
        <v>1</v>
      </c>
      <c r="D952" s="1" t="s">
        <v>3848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4272</v>
      </c>
      <c r="N952" s="1" t="n">
        <v>3</v>
      </c>
      <c r="O952" s="1" t="n">
        <v>32.64</v>
      </c>
      <c r="P952" s="1" t="s">
        <v>3814</v>
      </c>
    </row>
    <row r="953" customFormat="false" ht="15" hidden="false" customHeight="true" outlineLevel="0" collapsed="false">
      <c r="A953" s="1" t="n">
        <v>3</v>
      </c>
      <c r="B953" s="76" t="n">
        <v>46184</v>
      </c>
      <c r="C953" s="1" t="n">
        <v>1</v>
      </c>
      <c r="D953" s="1" t="s">
        <v>3848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4012</v>
      </c>
      <c r="N953" s="1" t="n">
        <v>8</v>
      </c>
      <c r="O953" s="1" t="n">
        <v>43.92</v>
      </c>
      <c r="P953" s="1" t="s">
        <v>3814</v>
      </c>
    </row>
    <row r="954" customFormat="false" ht="15" hidden="false" customHeight="true" outlineLevel="0" collapsed="false">
      <c r="A954" s="1" t="n">
        <v>3</v>
      </c>
      <c r="B954" s="76" t="n">
        <v>46184</v>
      </c>
      <c r="C954" s="1" t="n">
        <v>1</v>
      </c>
      <c r="D954" s="1" t="s">
        <v>3848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4273</v>
      </c>
      <c r="N954" s="1" t="n">
        <v>3</v>
      </c>
      <c r="O954" s="1" t="n">
        <v>32.64</v>
      </c>
      <c r="P954" s="1" t="s">
        <v>3814</v>
      </c>
    </row>
    <row r="955" customFormat="false" ht="15" hidden="false" customHeight="true" outlineLevel="0" collapsed="false">
      <c r="A955" s="1" t="n">
        <v>3</v>
      </c>
      <c r="B955" s="76" t="n">
        <v>46184</v>
      </c>
      <c r="C955" s="1" t="n">
        <v>1</v>
      </c>
      <c r="D955" s="1" t="s">
        <v>3848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4274</v>
      </c>
      <c r="N955" s="1" t="n">
        <v>12</v>
      </c>
      <c r="O955" s="1" t="n">
        <v>116.04</v>
      </c>
      <c r="P955" s="1" t="s">
        <v>3814</v>
      </c>
    </row>
    <row r="956" customFormat="false" ht="15" hidden="false" customHeight="true" outlineLevel="0" collapsed="false">
      <c r="A956" s="1" t="n">
        <v>3</v>
      </c>
      <c r="B956" s="76" t="n">
        <v>46184</v>
      </c>
      <c r="C956" s="1" t="n">
        <v>1</v>
      </c>
      <c r="D956" s="1" t="s">
        <v>3848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4275</v>
      </c>
      <c r="N956" s="1" t="n">
        <v>6</v>
      </c>
      <c r="O956" s="1" t="n">
        <v>58.02</v>
      </c>
      <c r="P956" s="1" t="s">
        <v>3814</v>
      </c>
    </row>
    <row r="957" customFormat="false" ht="15" hidden="false" customHeight="true" outlineLevel="0" collapsed="false">
      <c r="A957" s="1" t="n">
        <v>3</v>
      </c>
      <c r="B957" s="76" t="n">
        <v>46184</v>
      </c>
      <c r="C957" s="1" t="n">
        <v>1</v>
      </c>
      <c r="D957" s="1" t="s">
        <v>3848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3895</v>
      </c>
      <c r="N957" s="1" t="n">
        <v>90</v>
      </c>
      <c r="O957" s="1" t="n">
        <v>742.5</v>
      </c>
      <c r="P957" s="1" t="s">
        <v>3814</v>
      </c>
    </row>
    <row r="958" customFormat="false" ht="15" hidden="false" customHeight="true" outlineLevel="0" collapsed="false">
      <c r="A958" s="1" t="n">
        <v>3</v>
      </c>
      <c r="B958" s="76" t="n">
        <v>46184</v>
      </c>
      <c r="C958" s="1" t="n">
        <v>1</v>
      </c>
      <c r="D958" s="1" t="s">
        <v>3848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4276</v>
      </c>
      <c r="N958" s="1" t="n">
        <v>40</v>
      </c>
      <c r="O958" s="1" t="n">
        <v>168</v>
      </c>
      <c r="P958" s="1" t="s">
        <v>3814</v>
      </c>
    </row>
    <row r="959" customFormat="false" ht="15" hidden="false" customHeight="true" outlineLevel="0" collapsed="false">
      <c r="A959" s="1" t="n">
        <v>3</v>
      </c>
      <c r="B959" s="76" t="n">
        <v>46184</v>
      </c>
      <c r="C959" s="1" t="n">
        <v>1</v>
      </c>
      <c r="D959" s="1" t="s">
        <v>3848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4277</v>
      </c>
      <c r="N959" s="1" t="n">
        <v>60</v>
      </c>
      <c r="O959" s="1" t="n">
        <v>249</v>
      </c>
      <c r="P959" s="1" t="s">
        <v>3814</v>
      </c>
    </row>
    <row r="960" customFormat="false" ht="15" hidden="false" customHeight="true" outlineLevel="0" collapsed="false">
      <c r="A960" s="1" t="n">
        <v>3</v>
      </c>
      <c r="B960" s="76" t="n">
        <v>46184</v>
      </c>
      <c r="C960" s="1" t="n">
        <v>1</v>
      </c>
      <c r="D960" s="1" t="s">
        <v>3848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3997</v>
      </c>
      <c r="N960" s="1" t="n">
        <v>6</v>
      </c>
      <c r="O960" s="1" t="n">
        <v>51.6</v>
      </c>
      <c r="P960" s="1" t="s">
        <v>3814</v>
      </c>
    </row>
    <row r="961" customFormat="false" ht="15" hidden="false" customHeight="true" outlineLevel="0" collapsed="false">
      <c r="A961" s="1" t="n">
        <v>3</v>
      </c>
      <c r="B961" s="76" t="n">
        <v>46184</v>
      </c>
      <c r="C961" s="1" t="n">
        <v>1</v>
      </c>
      <c r="D961" s="1" t="s">
        <v>3848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3998</v>
      </c>
      <c r="N961" s="1" t="n">
        <v>14</v>
      </c>
      <c r="O961" s="1" t="n">
        <v>149.38</v>
      </c>
      <c r="P961" s="1" t="s">
        <v>3814</v>
      </c>
    </row>
    <row r="962" customFormat="false" ht="15" hidden="false" customHeight="true" outlineLevel="0" collapsed="false">
      <c r="A962" s="1" t="n">
        <v>3</v>
      </c>
      <c r="B962" s="76" t="n">
        <v>46184</v>
      </c>
      <c r="C962" s="1" t="n">
        <v>1</v>
      </c>
      <c r="D962" s="1" t="s">
        <v>3848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3999</v>
      </c>
      <c r="N962" s="1" t="n">
        <v>8</v>
      </c>
      <c r="O962" s="1" t="n">
        <v>54.88</v>
      </c>
      <c r="P962" s="1" t="s">
        <v>3814</v>
      </c>
    </row>
    <row r="963" customFormat="false" ht="15" hidden="false" customHeight="true" outlineLevel="0" collapsed="false">
      <c r="A963" s="1" t="n">
        <v>3</v>
      </c>
      <c r="B963" s="76" t="n">
        <v>46184</v>
      </c>
      <c r="C963" s="1" t="n">
        <v>1</v>
      </c>
      <c r="D963" s="1" t="s">
        <v>3848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4000</v>
      </c>
      <c r="N963" s="1" t="n">
        <v>8</v>
      </c>
      <c r="O963" s="1" t="n">
        <v>109.6</v>
      </c>
      <c r="P963" s="1" t="s">
        <v>3814</v>
      </c>
    </row>
    <row r="964" customFormat="false" ht="15" hidden="false" customHeight="true" outlineLevel="0" collapsed="false">
      <c r="A964" s="1" t="n">
        <v>3</v>
      </c>
      <c r="B964" s="76" t="n">
        <v>46184</v>
      </c>
      <c r="C964" s="1" t="n">
        <v>1</v>
      </c>
      <c r="D964" s="1" t="s">
        <v>3848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4001</v>
      </c>
      <c r="N964" s="1" t="n">
        <v>8</v>
      </c>
      <c r="O964" s="1" t="n">
        <v>100.48</v>
      </c>
      <c r="P964" s="1" t="s">
        <v>3814</v>
      </c>
    </row>
    <row r="965" customFormat="false" ht="15" hidden="false" customHeight="true" outlineLevel="0" collapsed="false">
      <c r="A965" s="1" t="n">
        <v>3</v>
      </c>
      <c r="B965" s="76" t="n">
        <v>46184</v>
      </c>
      <c r="C965" s="1" t="n">
        <v>1</v>
      </c>
      <c r="D965" s="1" t="s">
        <v>3848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4002</v>
      </c>
      <c r="N965" s="1" t="n">
        <v>8</v>
      </c>
      <c r="O965" s="1" t="n">
        <v>100.48</v>
      </c>
      <c r="P965" s="1" t="s">
        <v>3814</v>
      </c>
    </row>
    <row r="966" customFormat="false" ht="15" hidden="false" customHeight="true" outlineLevel="0" collapsed="false">
      <c r="A966" s="1" t="n">
        <v>3</v>
      </c>
      <c r="B966" s="76" t="n">
        <v>46184</v>
      </c>
      <c r="C966" s="1" t="n">
        <v>1</v>
      </c>
      <c r="D966" s="1" t="s">
        <v>3848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4003</v>
      </c>
      <c r="N966" s="1" t="n">
        <v>14</v>
      </c>
      <c r="O966" s="1" t="n">
        <v>162.96</v>
      </c>
      <c r="P966" s="1" t="s">
        <v>3814</v>
      </c>
    </row>
    <row r="967" customFormat="false" ht="15" hidden="false" customHeight="true" outlineLevel="0" collapsed="false">
      <c r="A967" s="1" t="n">
        <v>3</v>
      </c>
      <c r="B967" s="76" t="n">
        <v>46184</v>
      </c>
      <c r="C967" s="1" t="n">
        <v>2</v>
      </c>
      <c r="D967" s="1" t="s">
        <v>3812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3815</v>
      </c>
      <c r="N967" s="1" t="n">
        <v>4</v>
      </c>
      <c r="O967" s="1" t="n">
        <v>28</v>
      </c>
      <c r="P967" s="1" t="s">
        <v>3814</v>
      </c>
    </row>
    <row r="968" customFormat="false" ht="15" hidden="false" customHeight="true" outlineLevel="0" collapsed="false">
      <c r="A968" s="1" t="n">
        <v>3</v>
      </c>
      <c r="B968" s="76" t="n">
        <v>46184</v>
      </c>
      <c r="C968" s="1" t="n">
        <v>2</v>
      </c>
      <c r="D968" s="1" t="s">
        <v>3812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3816</v>
      </c>
      <c r="N968" s="1" t="n">
        <v>50</v>
      </c>
      <c r="O968" s="1" t="n">
        <v>100</v>
      </c>
      <c r="P968" s="1" t="s">
        <v>3814</v>
      </c>
    </row>
    <row r="969" customFormat="false" ht="15" hidden="false" customHeight="true" outlineLevel="0" collapsed="false">
      <c r="A969" s="1" t="n">
        <v>3</v>
      </c>
      <c r="B969" s="76" t="n">
        <v>46184</v>
      </c>
      <c r="C969" s="1" t="n">
        <v>2</v>
      </c>
      <c r="D969" s="1" t="s">
        <v>3812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3817</v>
      </c>
      <c r="N969" s="1" t="n">
        <v>20</v>
      </c>
      <c r="O969" s="1" t="n">
        <v>120</v>
      </c>
      <c r="P969" s="1" t="s">
        <v>3814</v>
      </c>
    </row>
    <row r="970" customFormat="false" ht="15" hidden="false" customHeight="true" outlineLevel="0" collapsed="false">
      <c r="A970" s="1" t="n">
        <v>3</v>
      </c>
      <c r="B970" s="76" t="n">
        <v>46184</v>
      </c>
      <c r="C970" s="1" t="n">
        <v>6</v>
      </c>
      <c r="D970" s="1" t="s">
        <v>3819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3815</v>
      </c>
      <c r="N970" s="1" t="n">
        <v>4</v>
      </c>
      <c r="O970" s="1" t="n">
        <v>28</v>
      </c>
      <c r="P970" s="1" t="s">
        <v>3814</v>
      </c>
    </row>
    <row r="971" customFormat="false" ht="15" hidden="false" customHeight="true" outlineLevel="0" collapsed="false">
      <c r="A971" s="1" t="n">
        <v>3</v>
      </c>
      <c r="B971" s="76" t="n">
        <v>46184</v>
      </c>
      <c r="C971" s="1" t="n">
        <v>6</v>
      </c>
      <c r="D971" s="1" t="s">
        <v>3819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3816</v>
      </c>
      <c r="N971" s="1" t="n">
        <v>50</v>
      </c>
      <c r="O971" s="1" t="n">
        <v>100</v>
      </c>
      <c r="P971" s="1" t="s">
        <v>3814</v>
      </c>
    </row>
    <row r="972" customFormat="false" ht="15" hidden="false" customHeight="true" outlineLevel="0" collapsed="false">
      <c r="A972" s="1" t="n">
        <v>3</v>
      </c>
      <c r="B972" s="76" t="n">
        <v>46184</v>
      </c>
      <c r="C972" s="1" t="n">
        <v>6</v>
      </c>
      <c r="D972" s="1" t="s">
        <v>3819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3817</v>
      </c>
      <c r="N972" s="1" t="n">
        <v>20</v>
      </c>
      <c r="O972" s="1" t="n">
        <v>120</v>
      </c>
      <c r="P972" s="1" t="s">
        <v>3814</v>
      </c>
    </row>
    <row r="973" customFormat="false" ht="15" hidden="false" customHeight="true" outlineLevel="0" collapsed="false">
      <c r="A973" s="1" t="n">
        <v>3</v>
      </c>
      <c r="B973" s="76" t="n">
        <v>46184</v>
      </c>
      <c r="C973" s="1" t="n">
        <v>11</v>
      </c>
      <c r="D973" s="1" t="s">
        <v>3820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4278</v>
      </c>
      <c r="N973" s="1" t="n">
        <v>20</v>
      </c>
      <c r="O973" s="1" t="n">
        <v>107.6</v>
      </c>
      <c r="P973" s="1" t="s">
        <v>3814</v>
      </c>
    </row>
    <row r="974" customFormat="false" ht="15" hidden="false" customHeight="true" outlineLevel="0" collapsed="false">
      <c r="A974" s="1" t="n">
        <v>3</v>
      </c>
      <c r="B974" s="76" t="n">
        <v>46184</v>
      </c>
      <c r="C974" s="1" t="n">
        <v>11</v>
      </c>
      <c r="D974" s="1" t="s">
        <v>3820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4279</v>
      </c>
      <c r="N974" s="1" t="n">
        <v>30</v>
      </c>
      <c r="O974" s="1" t="n">
        <v>174</v>
      </c>
      <c r="P974" s="1" t="s">
        <v>3814</v>
      </c>
    </row>
    <row r="975" customFormat="false" ht="15" hidden="false" customHeight="true" outlineLevel="0" collapsed="false">
      <c r="A975" s="1" t="n">
        <v>3</v>
      </c>
      <c r="B975" s="76" t="n">
        <v>46184</v>
      </c>
      <c r="C975" s="1" t="n">
        <v>11</v>
      </c>
      <c r="D975" s="1" t="s">
        <v>3820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4280</v>
      </c>
      <c r="N975" s="1" t="n">
        <v>42</v>
      </c>
      <c r="O975" s="1" t="n">
        <v>295.68</v>
      </c>
      <c r="P975" s="1" t="s">
        <v>3814</v>
      </c>
    </row>
    <row r="976" customFormat="false" ht="15" hidden="false" customHeight="true" outlineLevel="0" collapsed="false">
      <c r="A976" s="1" t="n">
        <v>3</v>
      </c>
      <c r="B976" s="76" t="n">
        <v>46184</v>
      </c>
      <c r="C976" s="1" t="n">
        <v>11</v>
      </c>
      <c r="D976" s="1" t="s">
        <v>3820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4281</v>
      </c>
      <c r="N976" s="1" t="n">
        <v>50</v>
      </c>
      <c r="O976" s="1" t="n">
        <v>469.9</v>
      </c>
      <c r="P976" s="1" t="s">
        <v>3814</v>
      </c>
    </row>
    <row r="977" customFormat="false" ht="15" hidden="false" customHeight="true" outlineLevel="0" collapsed="false">
      <c r="A977" s="1" t="n">
        <v>3</v>
      </c>
      <c r="B977" s="76" t="n">
        <v>46184</v>
      </c>
      <c r="C977" s="1" t="n">
        <v>11</v>
      </c>
      <c r="D977" s="1" t="s">
        <v>3820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4282</v>
      </c>
      <c r="N977" s="1" t="n">
        <v>22</v>
      </c>
      <c r="O977" s="1" t="n">
        <v>79.2</v>
      </c>
      <c r="P977" s="1" t="s">
        <v>3814</v>
      </c>
    </row>
    <row r="978" customFormat="false" ht="15" hidden="false" customHeight="true" outlineLevel="0" collapsed="false">
      <c r="A978" s="1" t="n">
        <v>3</v>
      </c>
      <c r="B978" s="76" t="n">
        <v>46184</v>
      </c>
      <c r="C978" s="1" t="n">
        <v>11</v>
      </c>
      <c r="D978" s="1" t="s">
        <v>3820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4283</v>
      </c>
      <c r="N978" s="1" t="n">
        <v>50</v>
      </c>
      <c r="O978" s="1" t="n">
        <v>125</v>
      </c>
      <c r="P978" s="1" t="s">
        <v>3814</v>
      </c>
    </row>
    <row r="979" customFormat="false" ht="15" hidden="false" customHeight="true" outlineLevel="0" collapsed="false">
      <c r="A979" s="1" t="n">
        <v>3</v>
      </c>
      <c r="B979" s="76" t="n">
        <v>46184</v>
      </c>
      <c r="C979" s="1" t="n">
        <v>11</v>
      </c>
      <c r="D979" s="1" t="s">
        <v>3820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4284</v>
      </c>
      <c r="N979" s="1" t="n">
        <v>40</v>
      </c>
      <c r="O979" s="1" t="n">
        <v>90</v>
      </c>
      <c r="P979" s="1" t="s">
        <v>3814</v>
      </c>
    </row>
    <row r="980" customFormat="false" ht="15" hidden="false" customHeight="true" outlineLevel="0" collapsed="false">
      <c r="A980" s="1" t="n">
        <v>3</v>
      </c>
      <c r="B980" s="76" t="n">
        <v>46184</v>
      </c>
      <c r="C980" s="1" t="n">
        <v>11</v>
      </c>
      <c r="D980" s="1" t="s">
        <v>3820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4285</v>
      </c>
      <c r="N980" s="1" t="n">
        <v>60</v>
      </c>
      <c r="O980" s="1" t="n">
        <v>187.5</v>
      </c>
      <c r="P980" s="1" t="s">
        <v>3814</v>
      </c>
    </row>
    <row r="981" customFormat="false" ht="15" hidden="false" customHeight="true" outlineLevel="0" collapsed="false">
      <c r="A981" s="1" t="n">
        <v>3</v>
      </c>
      <c r="B981" s="76" t="n">
        <v>46184</v>
      </c>
      <c r="C981" s="1" t="n">
        <v>11</v>
      </c>
      <c r="D981" s="1" t="s">
        <v>3820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4286</v>
      </c>
      <c r="N981" s="1" t="n">
        <v>30</v>
      </c>
      <c r="O981" s="1" t="n">
        <v>132</v>
      </c>
      <c r="P981" s="1" t="s">
        <v>3814</v>
      </c>
    </row>
    <row r="982" customFormat="false" ht="15" hidden="false" customHeight="true" outlineLevel="0" collapsed="false">
      <c r="A982" s="1" t="n">
        <v>3</v>
      </c>
      <c r="B982" s="76" t="n">
        <v>46184</v>
      </c>
      <c r="C982" s="1" t="n">
        <v>11</v>
      </c>
      <c r="D982" s="1" t="s">
        <v>3820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4287</v>
      </c>
      <c r="N982" s="1" t="n">
        <v>200</v>
      </c>
      <c r="O982" s="1" t="n">
        <v>180</v>
      </c>
      <c r="P982" s="1" t="s">
        <v>3814</v>
      </c>
    </row>
    <row r="983" customFormat="false" ht="15" hidden="false" customHeight="true" outlineLevel="0" collapsed="false">
      <c r="A983" s="1" t="n">
        <v>3</v>
      </c>
      <c r="B983" s="76" t="n">
        <v>46184</v>
      </c>
      <c r="C983" s="1" t="n">
        <v>11</v>
      </c>
      <c r="D983" s="1" t="s">
        <v>3820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4288</v>
      </c>
      <c r="N983" s="1" t="n">
        <v>50</v>
      </c>
      <c r="O983" s="1" t="n">
        <v>107.5</v>
      </c>
      <c r="P983" s="1" t="s">
        <v>3814</v>
      </c>
    </row>
    <row r="984" customFormat="false" ht="15" hidden="false" customHeight="true" outlineLevel="0" collapsed="false">
      <c r="A984" s="1" t="n">
        <v>3</v>
      </c>
      <c r="B984" s="76" t="n">
        <v>46184</v>
      </c>
      <c r="C984" s="1" t="n">
        <v>11</v>
      </c>
      <c r="D984" s="1" t="s">
        <v>3820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4289</v>
      </c>
      <c r="N984" s="1" t="n">
        <v>40</v>
      </c>
      <c r="O984" s="1" t="n">
        <v>228</v>
      </c>
      <c r="P984" s="1" t="s">
        <v>3814</v>
      </c>
    </row>
    <row r="985" customFormat="false" ht="15" hidden="false" customHeight="true" outlineLevel="0" collapsed="false">
      <c r="A985" s="1" t="n">
        <v>3</v>
      </c>
      <c r="B985" s="76" t="n">
        <v>46184</v>
      </c>
      <c r="C985" s="1" t="n">
        <v>11</v>
      </c>
      <c r="D985" s="1" t="s">
        <v>3820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4290</v>
      </c>
      <c r="N985" s="1" t="n">
        <v>30</v>
      </c>
      <c r="O985" s="1" t="n">
        <v>279</v>
      </c>
      <c r="P985" s="1" t="s">
        <v>3814</v>
      </c>
    </row>
    <row r="986" customFormat="false" ht="15" hidden="false" customHeight="true" outlineLevel="0" collapsed="false">
      <c r="A986" s="1" t="n">
        <v>3</v>
      </c>
      <c r="B986" s="76" t="n">
        <v>46184</v>
      </c>
      <c r="C986" s="1" t="n">
        <v>11</v>
      </c>
      <c r="D986" s="1" t="s">
        <v>3820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4291</v>
      </c>
      <c r="N986" s="1" t="n">
        <v>20</v>
      </c>
      <c r="O986" s="1" t="n">
        <v>159.1</v>
      </c>
      <c r="P986" s="1" t="s">
        <v>3814</v>
      </c>
    </row>
    <row r="987" customFormat="false" ht="15" hidden="false" customHeight="true" outlineLevel="0" collapsed="false">
      <c r="A987" s="1" t="n">
        <v>3</v>
      </c>
      <c r="B987" s="76" t="n">
        <v>46184</v>
      </c>
      <c r="C987" s="1" t="n">
        <v>11</v>
      </c>
      <c r="D987" s="1" t="s">
        <v>3820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4292</v>
      </c>
      <c r="N987" s="1" t="n">
        <v>12</v>
      </c>
      <c r="O987" s="1" t="n">
        <v>35</v>
      </c>
      <c r="P987" s="1" t="s">
        <v>3814</v>
      </c>
    </row>
    <row r="988" customFormat="false" ht="15" hidden="false" customHeight="true" outlineLevel="0" collapsed="false">
      <c r="A988" s="1" t="n">
        <v>3</v>
      </c>
      <c r="B988" s="76" t="n">
        <v>46184</v>
      </c>
      <c r="C988" s="1" t="n">
        <v>11</v>
      </c>
      <c r="D988" s="1" t="s">
        <v>3820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4293</v>
      </c>
      <c r="N988" s="1" t="n">
        <v>40</v>
      </c>
      <c r="O988" s="1" t="n">
        <v>116</v>
      </c>
      <c r="P988" s="1" t="s">
        <v>3814</v>
      </c>
    </row>
    <row r="989" customFormat="false" ht="15" hidden="false" customHeight="true" outlineLevel="0" collapsed="false">
      <c r="A989" s="1" t="n">
        <v>3</v>
      </c>
      <c r="B989" s="76" t="n">
        <v>46184</v>
      </c>
      <c r="C989" s="1" t="n">
        <v>11</v>
      </c>
      <c r="D989" s="1" t="s">
        <v>3820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4294</v>
      </c>
      <c r="N989" s="1" t="n">
        <v>20</v>
      </c>
      <c r="O989" s="1" t="n">
        <v>51</v>
      </c>
      <c r="P989" s="1" t="s">
        <v>3814</v>
      </c>
    </row>
    <row r="990" customFormat="false" ht="15" hidden="false" customHeight="true" outlineLevel="0" collapsed="false">
      <c r="A990" s="1" t="n">
        <v>3</v>
      </c>
      <c r="B990" s="76" t="n">
        <v>46184</v>
      </c>
      <c r="C990" s="1" t="n">
        <v>11</v>
      </c>
      <c r="D990" s="1" t="s">
        <v>3820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4295</v>
      </c>
      <c r="N990" s="1" t="n">
        <v>20</v>
      </c>
      <c r="O990" s="1" t="n">
        <v>51</v>
      </c>
      <c r="P990" s="1" t="s">
        <v>3814</v>
      </c>
    </row>
    <row r="991" customFormat="false" ht="15" hidden="false" customHeight="true" outlineLevel="0" collapsed="false">
      <c r="A991" s="1" t="n">
        <v>3</v>
      </c>
      <c r="B991" s="76" t="n">
        <v>46184</v>
      </c>
      <c r="C991" s="1" t="n">
        <v>11</v>
      </c>
      <c r="D991" s="1" t="s">
        <v>3820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4296</v>
      </c>
      <c r="N991" s="1" t="n">
        <v>20</v>
      </c>
      <c r="O991" s="1" t="n">
        <v>51</v>
      </c>
      <c r="P991" s="1" t="s">
        <v>3814</v>
      </c>
    </row>
    <row r="992" customFormat="false" ht="15" hidden="false" customHeight="true" outlineLevel="0" collapsed="false">
      <c r="A992" s="1" t="n">
        <v>3</v>
      </c>
      <c r="B992" s="76" t="n">
        <v>46184</v>
      </c>
      <c r="C992" s="1" t="n">
        <v>11</v>
      </c>
      <c r="D992" s="1" t="s">
        <v>3820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4297</v>
      </c>
      <c r="N992" s="1" t="n">
        <v>24</v>
      </c>
      <c r="O992" s="1" t="n">
        <v>108.5</v>
      </c>
      <c r="P992" s="1" t="s">
        <v>3814</v>
      </c>
    </row>
    <row r="993" customFormat="false" ht="15" hidden="false" customHeight="true" outlineLevel="0" collapsed="false">
      <c r="A993" s="1" t="n">
        <v>3</v>
      </c>
      <c r="B993" s="76" t="n">
        <v>46184</v>
      </c>
      <c r="C993" s="1" t="n">
        <v>11</v>
      </c>
      <c r="D993" s="1" t="s">
        <v>3820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4298</v>
      </c>
      <c r="N993" s="1" t="n">
        <v>12</v>
      </c>
      <c r="O993" s="1" t="n">
        <v>39</v>
      </c>
      <c r="P993" s="1" t="s">
        <v>3814</v>
      </c>
    </row>
    <row r="994" customFormat="false" ht="15" hidden="false" customHeight="true" outlineLevel="0" collapsed="false">
      <c r="A994" s="1" t="n">
        <v>3</v>
      </c>
      <c r="B994" s="76" t="n">
        <v>46184</v>
      </c>
      <c r="C994" s="1" t="n">
        <v>11</v>
      </c>
      <c r="D994" s="1" t="s">
        <v>3820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4299</v>
      </c>
      <c r="N994" s="1" t="n">
        <v>12</v>
      </c>
      <c r="O994" s="1" t="n">
        <v>59.25</v>
      </c>
      <c r="P994" s="1" t="s">
        <v>3814</v>
      </c>
    </row>
    <row r="995" customFormat="false" ht="15" hidden="false" customHeight="true" outlineLevel="0" collapsed="false">
      <c r="A995" s="1" t="n">
        <v>3</v>
      </c>
      <c r="B995" s="76" t="n">
        <v>46184</v>
      </c>
      <c r="C995" s="1" t="n">
        <v>11</v>
      </c>
      <c r="D995" s="1" t="s">
        <v>3820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4300</v>
      </c>
      <c r="N995" s="1" t="n">
        <v>12</v>
      </c>
      <c r="O995" s="1" t="n">
        <v>59.25</v>
      </c>
      <c r="P995" s="1" t="s">
        <v>3814</v>
      </c>
    </row>
    <row r="996" customFormat="false" ht="15" hidden="false" customHeight="true" outlineLevel="0" collapsed="false">
      <c r="A996" s="1" t="n">
        <v>3</v>
      </c>
      <c r="B996" s="76" t="n">
        <v>46184</v>
      </c>
      <c r="C996" s="1" t="n">
        <v>11</v>
      </c>
      <c r="D996" s="1" t="s">
        <v>3820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4301</v>
      </c>
      <c r="N996" s="1" t="n">
        <v>60</v>
      </c>
      <c r="O996" s="1" t="n">
        <v>157.8</v>
      </c>
      <c r="P996" s="1" t="s">
        <v>3814</v>
      </c>
    </row>
    <row r="997" customFormat="false" ht="15" hidden="false" customHeight="true" outlineLevel="0" collapsed="false">
      <c r="A997" s="1" t="n">
        <v>3</v>
      </c>
      <c r="B997" s="76" t="n">
        <v>46184</v>
      </c>
      <c r="C997" s="1" t="n">
        <v>11</v>
      </c>
      <c r="D997" s="1" t="s">
        <v>3820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4302</v>
      </c>
      <c r="N997" s="1" t="n">
        <v>12</v>
      </c>
      <c r="O997" s="1" t="n">
        <v>54.25</v>
      </c>
      <c r="P997" s="1" t="s">
        <v>3814</v>
      </c>
    </row>
    <row r="998" customFormat="false" ht="15" hidden="false" customHeight="true" outlineLevel="0" collapsed="false">
      <c r="A998" s="1" t="n">
        <v>3</v>
      </c>
      <c r="B998" s="76" t="n">
        <v>46184</v>
      </c>
      <c r="C998" s="1" t="n">
        <v>11</v>
      </c>
      <c r="D998" s="1" t="s">
        <v>3820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4303</v>
      </c>
      <c r="N998" s="1" t="n">
        <v>12</v>
      </c>
      <c r="O998" s="1" t="n">
        <v>39</v>
      </c>
      <c r="P998" s="1" t="s">
        <v>3814</v>
      </c>
    </row>
    <row r="999" customFormat="false" ht="15" hidden="false" customHeight="true" outlineLevel="0" collapsed="false">
      <c r="A999" s="1" t="n">
        <v>3</v>
      </c>
      <c r="B999" s="76" t="n">
        <v>46184</v>
      </c>
      <c r="C999" s="1" t="n">
        <v>11</v>
      </c>
      <c r="D999" s="1" t="s">
        <v>3820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4304</v>
      </c>
      <c r="N999" s="1" t="n">
        <v>24</v>
      </c>
      <c r="O999" s="1" t="n">
        <v>34</v>
      </c>
      <c r="P999" s="1" t="s">
        <v>3814</v>
      </c>
    </row>
    <row r="1000" customFormat="false" ht="15" hidden="false" customHeight="true" outlineLevel="0" collapsed="false">
      <c r="A1000" s="1" t="n">
        <v>3</v>
      </c>
      <c r="B1000" s="76" t="n">
        <v>46184</v>
      </c>
      <c r="C1000" s="1" t="n">
        <v>11</v>
      </c>
      <c r="D1000" s="1" t="s">
        <v>3820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4305</v>
      </c>
      <c r="N1000" s="1" t="n">
        <v>32</v>
      </c>
      <c r="O1000" s="1" t="n">
        <v>64.79</v>
      </c>
      <c r="P1000" s="1" t="s">
        <v>3814</v>
      </c>
    </row>
    <row r="1001" customFormat="false" ht="15" hidden="false" customHeight="true" outlineLevel="0" collapsed="false">
      <c r="A1001" s="1" t="n">
        <v>3</v>
      </c>
      <c r="B1001" s="76" t="n">
        <v>46184</v>
      </c>
      <c r="C1001" s="1" t="n">
        <v>11</v>
      </c>
      <c r="D1001" s="1" t="s">
        <v>3820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4306</v>
      </c>
      <c r="N1001" s="1" t="n">
        <v>32</v>
      </c>
      <c r="O1001" s="1" t="n">
        <v>68</v>
      </c>
      <c r="P1001" s="1" t="s">
        <v>3814</v>
      </c>
    </row>
    <row r="1002" customFormat="false" ht="15" hidden="false" customHeight="true" outlineLevel="0" collapsed="false">
      <c r="A1002" s="1" t="n">
        <v>3</v>
      </c>
      <c r="B1002" s="76" t="n">
        <v>46184</v>
      </c>
      <c r="C1002" s="1" t="n">
        <v>11</v>
      </c>
      <c r="D1002" s="1" t="s">
        <v>3820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4307</v>
      </c>
      <c r="N1002" s="1" t="n">
        <v>12</v>
      </c>
      <c r="O1002" s="1" t="n">
        <v>35</v>
      </c>
      <c r="P1002" s="1" t="s">
        <v>3814</v>
      </c>
    </row>
    <row r="1003" customFormat="false" ht="15" hidden="false" customHeight="true" outlineLevel="0" collapsed="false">
      <c r="A1003" s="1" t="n">
        <v>3</v>
      </c>
      <c r="B1003" s="76" t="n">
        <v>46184</v>
      </c>
      <c r="C1003" s="1" t="n">
        <v>11</v>
      </c>
      <c r="D1003" s="1" t="s">
        <v>3820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4308</v>
      </c>
      <c r="N1003" s="1" t="n">
        <v>20</v>
      </c>
      <c r="O1003" s="1" t="n">
        <v>51</v>
      </c>
      <c r="P1003" s="1" t="s">
        <v>3814</v>
      </c>
    </row>
    <row r="1004" customFormat="false" ht="15" hidden="false" customHeight="true" outlineLevel="0" collapsed="false">
      <c r="A1004" s="1" t="n">
        <v>3</v>
      </c>
      <c r="B1004" s="76" t="n">
        <v>46184</v>
      </c>
      <c r="C1004" s="1" t="n">
        <v>11</v>
      </c>
      <c r="D1004" s="1" t="s">
        <v>3820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4309</v>
      </c>
      <c r="N1004" s="1" t="n">
        <v>18</v>
      </c>
      <c r="O1004" s="1" t="n">
        <v>69.49</v>
      </c>
      <c r="P1004" s="1" t="s">
        <v>3814</v>
      </c>
    </row>
    <row r="1005" customFormat="false" ht="15" hidden="false" customHeight="true" outlineLevel="0" collapsed="false">
      <c r="A1005" s="1" t="n">
        <v>3</v>
      </c>
      <c r="B1005" s="76" t="n">
        <v>46184</v>
      </c>
      <c r="C1005" s="1" t="n">
        <v>11</v>
      </c>
      <c r="D1005" s="1" t="s">
        <v>3820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4310</v>
      </c>
      <c r="N1005" s="1" t="n">
        <v>12</v>
      </c>
      <c r="O1005" s="1" t="n">
        <v>43.2</v>
      </c>
      <c r="P1005" s="1" t="s">
        <v>3814</v>
      </c>
    </row>
    <row r="1006" customFormat="false" ht="15" hidden="false" customHeight="true" outlineLevel="0" collapsed="false">
      <c r="A1006" s="1" t="n">
        <v>3</v>
      </c>
      <c r="B1006" s="76" t="n">
        <v>46184</v>
      </c>
      <c r="C1006" s="1" t="n">
        <v>11</v>
      </c>
      <c r="D1006" s="1" t="s">
        <v>3820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4311</v>
      </c>
      <c r="N1006" s="1" t="n">
        <v>12</v>
      </c>
      <c r="O1006" s="1" t="n">
        <v>38</v>
      </c>
      <c r="P1006" s="1" t="s">
        <v>3814</v>
      </c>
    </row>
    <row r="1007" customFormat="false" ht="15" hidden="false" customHeight="true" outlineLevel="0" collapsed="false">
      <c r="A1007" s="1" t="n">
        <v>3</v>
      </c>
      <c r="B1007" s="76" t="n">
        <v>46184</v>
      </c>
      <c r="C1007" s="1" t="n">
        <v>11</v>
      </c>
      <c r="D1007" s="1" t="s">
        <v>3820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4312</v>
      </c>
      <c r="N1007" s="1" t="n">
        <v>12</v>
      </c>
      <c r="O1007" s="1" t="n">
        <v>25.8</v>
      </c>
      <c r="P1007" s="1" t="s">
        <v>3814</v>
      </c>
    </row>
    <row r="1008" customFormat="false" ht="15" hidden="false" customHeight="true" outlineLevel="0" collapsed="false">
      <c r="A1008" s="1" t="n">
        <v>3</v>
      </c>
      <c r="B1008" s="76" t="n">
        <v>46184</v>
      </c>
      <c r="C1008" s="1" t="n">
        <v>11</v>
      </c>
      <c r="D1008" s="1" t="s">
        <v>3820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4313</v>
      </c>
      <c r="N1008" s="1" t="n">
        <v>48</v>
      </c>
      <c r="O1008" s="1" t="n">
        <v>135</v>
      </c>
      <c r="P1008" s="1" t="s">
        <v>3814</v>
      </c>
    </row>
    <row r="1009" customFormat="false" ht="15" hidden="false" customHeight="true" outlineLevel="0" collapsed="false">
      <c r="A1009" s="1" t="n">
        <v>3</v>
      </c>
      <c r="B1009" s="76" t="n">
        <v>46184</v>
      </c>
      <c r="C1009" s="1" t="n">
        <v>11</v>
      </c>
      <c r="D1009" s="1" t="s">
        <v>3820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4314</v>
      </c>
      <c r="N1009" s="1" t="n">
        <v>10</v>
      </c>
      <c r="O1009" s="1" t="n">
        <v>25</v>
      </c>
      <c r="P1009" s="1" t="s">
        <v>3814</v>
      </c>
    </row>
    <row r="1010" customFormat="false" ht="15" hidden="false" customHeight="true" outlineLevel="0" collapsed="false">
      <c r="A1010" s="1" t="n">
        <v>3</v>
      </c>
      <c r="B1010" s="76" t="n">
        <v>46184</v>
      </c>
      <c r="C1010" s="1" t="n">
        <v>11</v>
      </c>
      <c r="D1010" s="1" t="s">
        <v>3820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4315</v>
      </c>
      <c r="N1010" s="1" t="n">
        <v>10</v>
      </c>
      <c r="O1010" s="1" t="n">
        <v>25</v>
      </c>
      <c r="P1010" s="1" t="s">
        <v>3814</v>
      </c>
    </row>
    <row r="1011" customFormat="false" ht="15" hidden="false" customHeight="true" outlineLevel="0" collapsed="false">
      <c r="A1011" s="1" t="n">
        <v>3</v>
      </c>
      <c r="B1011" s="76" t="n">
        <v>46184</v>
      </c>
      <c r="C1011" s="1" t="n">
        <v>11</v>
      </c>
      <c r="D1011" s="1" t="s">
        <v>3820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4316</v>
      </c>
      <c r="N1011" s="1" t="n">
        <v>12</v>
      </c>
      <c r="O1011" s="1" t="n">
        <v>33.96</v>
      </c>
      <c r="P1011" s="1" t="s">
        <v>3814</v>
      </c>
    </row>
    <row r="1012" customFormat="false" ht="15" hidden="false" customHeight="true" outlineLevel="0" collapsed="false">
      <c r="A1012" s="1" t="n">
        <v>3</v>
      </c>
      <c r="B1012" s="76" t="n">
        <v>46184</v>
      </c>
      <c r="C1012" s="1" t="n">
        <v>11</v>
      </c>
      <c r="D1012" s="1" t="s">
        <v>3820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4317</v>
      </c>
      <c r="N1012" s="1" t="n">
        <v>12</v>
      </c>
      <c r="O1012" s="1" t="n">
        <v>42.98</v>
      </c>
      <c r="P1012" s="1" t="s">
        <v>3814</v>
      </c>
    </row>
    <row r="1013" customFormat="false" ht="15" hidden="false" customHeight="true" outlineLevel="0" collapsed="false">
      <c r="A1013" s="1" t="n">
        <v>3</v>
      </c>
      <c r="B1013" s="76" t="n">
        <v>46184</v>
      </c>
      <c r="C1013" s="1" t="n">
        <v>11</v>
      </c>
      <c r="D1013" s="1" t="s">
        <v>3820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4318</v>
      </c>
      <c r="N1013" s="1" t="n">
        <v>32</v>
      </c>
      <c r="O1013" s="1" t="n">
        <v>115.88</v>
      </c>
      <c r="P1013" s="1" t="s">
        <v>3814</v>
      </c>
    </row>
    <row r="1014" customFormat="false" ht="15" hidden="false" customHeight="true" outlineLevel="0" collapsed="false">
      <c r="A1014" s="1" t="n">
        <v>3</v>
      </c>
      <c r="B1014" s="76" t="n">
        <v>46184</v>
      </c>
      <c r="C1014" s="1" t="n">
        <v>11</v>
      </c>
      <c r="D1014" s="1" t="s">
        <v>3820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4319</v>
      </c>
      <c r="N1014" s="1" t="n">
        <v>8</v>
      </c>
      <c r="O1014" s="1" t="n">
        <v>111.38</v>
      </c>
      <c r="P1014" s="1" t="s">
        <v>3814</v>
      </c>
    </row>
    <row r="1015" customFormat="false" ht="15" hidden="false" customHeight="true" outlineLevel="0" collapsed="false">
      <c r="A1015" s="1" t="n">
        <v>3</v>
      </c>
      <c r="B1015" s="76" t="n">
        <v>46184</v>
      </c>
      <c r="C1015" s="1" t="n">
        <v>11</v>
      </c>
      <c r="D1015" s="1" t="s">
        <v>3820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4320</v>
      </c>
      <c r="N1015" s="1" t="n">
        <v>8</v>
      </c>
      <c r="O1015" s="1" t="n">
        <v>121.5</v>
      </c>
      <c r="P1015" s="1" t="s">
        <v>3814</v>
      </c>
    </row>
    <row r="1016" customFormat="false" ht="15" hidden="false" customHeight="true" outlineLevel="0" collapsed="false">
      <c r="A1016" s="1" t="n">
        <v>3</v>
      </c>
      <c r="B1016" s="76" t="n">
        <v>46184</v>
      </c>
      <c r="C1016" s="1" t="n">
        <v>11</v>
      </c>
      <c r="D1016" s="1" t="s">
        <v>3820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4321</v>
      </c>
      <c r="N1016" s="1" t="n">
        <v>8</v>
      </c>
      <c r="O1016" s="1" t="n">
        <v>88.3</v>
      </c>
      <c r="P1016" s="1" t="s">
        <v>3814</v>
      </c>
    </row>
    <row r="1017" customFormat="false" ht="15" hidden="false" customHeight="true" outlineLevel="0" collapsed="false">
      <c r="A1017" s="1" t="n">
        <v>3</v>
      </c>
      <c r="B1017" s="76" t="n">
        <v>46184</v>
      </c>
      <c r="C1017" s="1" t="n">
        <v>11</v>
      </c>
      <c r="D1017" s="1" t="s">
        <v>3820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4322</v>
      </c>
      <c r="N1017" s="1" t="n">
        <v>10</v>
      </c>
      <c r="O1017" s="1" t="n">
        <v>106.7</v>
      </c>
      <c r="P1017" s="1" t="s">
        <v>3814</v>
      </c>
    </row>
    <row r="1018" customFormat="false" ht="15" hidden="false" customHeight="true" outlineLevel="0" collapsed="false">
      <c r="A1018" s="1" t="n">
        <v>3</v>
      </c>
      <c r="B1018" s="76" t="n">
        <v>46184</v>
      </c>
      <c r="C1018" s="1" t="n">
        <v>11</v>
      </c>
      <c r="D1018" s="1" t="s">
        <v>3820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4323</v>
      </c>
      <c r="N1018" s="1" t="n">
        <v>20</v>
      </c>
      <c r="O1018" s="1" t="n">
        <v>275.8</v>
      </c>
      <c r="P1018" s="1" t="s">
        <v>3814</v>
      </c>
    </row>
    <row r="1019" customFormat="false" ht="15" hidden="false" customHeight="true" outlineLevel="0" collapsed="false">
      <c r="A1019" s="1" t="n">
        <v>3</v>
      </c>
      <c r="B1019" s="76" t="n">
        <v>46184</v>
      </c>
      <c r="C1019" s="1" t="n">
        <v>11</v>
      </c>
      <c r="D1019" s="1" t="s">
        <v>3820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4324</v>
      </c>
      <c r="N1019" s="1" t="n">
        <v>12</v>
      </c>
      <c r="O1019" s="1" t="n">
        <v>42.98</v>
      </c>
      <c r="P1019" s="1" t="s">
        <v>3814</v>
      </c>
    </row>
    <row r="1020" customFormat="false" ht="15" hidden="false" customHeight="true" outlineLevel="0" collapsed="false">
      <c r="A1020" s="1" t="n">
        <v>3</v>
      </c>
      <c r="B1020" s="76" t="n">
        <v>46184</v>
      </c>
      <c r="C1020" s="1" t="n">
        <v>11</v>
      </c>
      <c r="D1020" s="1" t="s">
        <v>3820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4325</v>
      </c>
      <c r="N1020" s="1" t="n">
        <v>100</v>
      </c>
      <c r="O1020" s="1" t="n">
        <v>2190</v>
      </c>
      <c r="P1020" s="1" t="s">
        <v>3814</v>
      </c>
    </row>
    <row r="1021" customFormat="false" ht="15" hidden="false" customHeight="true" outlineLevel="0" collapsed="false">
      <c r="A1021" s="1" t="n">
        <v>3</v>
      </c>
      <c r="B1021" s="76" t="n">
        <v>46184</v>
      </c>
      <c r="C1021" s="1" t="n">
        <v>11</v>
      </c>
      <c r="D1021" s="1" t="s">
        <v>3820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3899</v>
      </c>
      <c r="N1021" s="1" t="n">
        <v>96</v>
      </c>
      <c r="O1021" s="1" t="n">
        <v>277.44</v>
      </c>
      <c r="P1021" s="1" t="s">
        <v>3814</v>
      </c>
    </row>
    <row r="1022" customFormat="false" ht="15" hidden="false" customHeight="true" outlineLevel="0" collapsed="false">
      <c r="A1022" s="1" t="n">
        <v>3</v>
      </c>
      <c r="B1022" s="76" t="n">
        <v>46184</v>
      </c>
      <c r="C1022" s="1" t="n">
        <v>11</v>
      </c>
      <c r="D1022" s="1" t="s">
        <v>3820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4326</v>
      </c>
      <c r="N1022" s="1" t="n">
        <v>72</v>
      </c>
      <c r="O1022" s="1" t="n">
        <v>556.56</v>
      </c>
      <c r="P1022" s="1" t="s">
        <v>3814</v>
      </c>
    </row>
    <row r="1023" customFormat="false" ht="15" hidden="false" customHeight="true" outlineLevel="0" collapsed="false">
      <c r="A1023" s="1" t="n">
        <v>3</v>
      </c>
      <c r="B1023" s="76" t="n">
        <v>46184</v>
      </c>
      <c r="C1023" s="1" t="n">
        <v>11</v>
      </c>
      <c r="D1023" s="1" t="s">
        <v>3820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4327</v>
      </c>
      <c r="N1023" s="1" t="n">
        <v>20</v>
      </c>
      <c r="O1023" s="1" t="n">
        <v>82.4</v>
      </c>
      <c r="P1023" s="1" t="s">
        <v>3814</v>
      </c>
    </row>
    <row r="1024" customFormat="false" ht="15" hidden="false" customHeight="true" outlineLevel="0" collapsed="false">
      <c r="A1024" s="1" t="n">
        <v>3</v>
      </c>
      <c r="B1024" s="76" t="n">
        <v>46184</v>
      </c>
      <c r="C1024" s="1" t="n">
        <v>11</v>
      </c>
      <c r="D1024" s="1" t="s">
        <v>3820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4328</v>
      </c>
      <c r="N1024" s="1" t="n">
        <v>100</v>
      </c>
      <c r="O1024" s="1" t="n">
        <v>229</v>
      </c>
      <c r="P1024" s="1" t="s">
        <v>3814</v>
      </c>
    </row>
    <row r="1025" customFormat="false" ht="15" hidden="false" customHeight="true" outlineLevel="0" collapsed="false">
      <c r="A1025" s="1" t="n">
        <v>3</v>
      </c>
      <c r="B1025" s="76" t="n">
        <v>46184</v>
      </c>
      <c r="C1025" s="1" t="n">
        <v>11</v>
      </c>
      <c r="D1025" s="1" t="s">
        <v>3820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4329</v>
      </c>
      <c r="N1025" s="1" t="n">
        <v>24</v>
      </c>
      <c r="O1025" s="1" t="n">
        <v>202.9</v>
      </c>
      <c r="P1025" s="1" t="s">
        <v>3814</v>
      </c>
    </row>
    <row r="1026" customFormat="false" ht="15" hidden="false" customHeight="true" outlineLevel="0" collapsed="false">
      <c r="A1026" s="1" t="n">
        <v>3</v>
      </c>
      <c r="B1026" s="76" t="n">
        <v>46184</v>
      </c>
      <c r="C1026" s="1" t="n">
        <v>11</v>
      </c>
      <c r="D1026" s="1" t="s">
        <v>3820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4330</v>
      </c>
      <c r="N1026" s="1" t="n">
        <v>60</v>
      </c>
      <c r="O1026" s="1" t="n">
        <v>293.5</v>
      </c>
      <c r="P1026" s="1" t="s">
        <v>3814</v>
      </c>
    </row>
    <row r="1027" customFormat="false" ht="15" hidden="false" customHeight="true" outlineLevel="0" collapsed="false">
      <c r="A1027" s="1" t="n">
        <v>3</v>
      </c>
      <c r="B1027" s="76" t="n">
        <v>46184</v>
      </c>
      <c r="C1027" s="1" t="n">
        <v>11</v>
      </c>
      <c r="D1027" s="1" t="s">
        <v>3820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4331</v>
      </c>
      <c r="N1027" s="1" t="n">
        <v>24</v>
      </c>
      <c r="O1027" s="1" t="n">
        <v>193.9</v>
      </c>
      <c r="P1027" s="1" t="s">
        <v>3814</v>
      </c>
    </row>
    <row r="1028" customFormat="false" ht="15" hidden="false" customHeight="true" outlineLevel="0" collapsed="false">
      <c r="A1028" s="1" t="n">
        <v>3</v>
      </c>
      <c r="B1028" s="76" t="n">
        <v>46184</v>
      </c>
      <c r="C1028" s="1" t="n">
        <v>11</v>
      </c>
      <c r="D1028" s="1" t="s">
        <v>3820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4332</v>
      </c>
      <c r="N1028" s="1" t="n">
        <v>90</v>
      </c>
      <c r="O1028" s="1" t="n">
        <v>359.7</v>
      </c>
      <c r="P1028" s="1" t="s">
        <v>3814</v>
      </c>
    </row>
    <row r="1029" customFormat="false" ht="15" hidden="false" customHeight="true" outlineLevel="0" collapsed="false">
      <c r="A1029" s="1" t="n">
        <v>3</v>
      </c>
      <c r="B1029" s="76" t="n">
        <v>46184</v>
      </c>
      <c r="C1029" s="1" t="n">
        <v>11</v>
      </c>
      <c r="D1029" s="1" t="s">
        <v>3820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4333</v>
      </c>
      <c r="N1029" s="1" t="n">
        <v>12</v>
      </c>
      <c r="O1029" s="1" t="n">
        <v>162.9</v>
      </c>
      <c r="P1029" s="1" t="s">
        <v>3814</v>
      </c>
    </row>
    <row r="1030" customFormat="false" ht="15" hidden="false" customHeight="true" outlineLevel="0" collapsed="false">
      <c r="A1030" s="1" t="n">
        <v>3</v>
      </c>
      <c r="B1030" s="76" t="n">
        <v>46184</v>
      </c>
      <c r="C1030" s="1" t="n">
        <v>11</v>
      </c>
      <c r="D1030" s="1" t="s">
        <v>3820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4334</v>
      </c>
      <c r="N1030" s="1" t="n">
        <v>24</v>
      </c>
      <c r="O1030" s="1" t="n">
        <v>96</v>
      </c>
      <c r="P1030" s="1" t="s">
        <v>3814</v>
      </c>
    </row>
    <row r="1031" customFormat="false" ht="15" hidden="false" customHeight="true" outlineLevel="0" collapsed="false">
      <c r="A1031" s="1" t="n">
        <v>3</v>
      </c>
      <c r="B1031" s="76" t="n">
        <v>46184</v>
      </c>
      <c r="C1031" s="1" t="n">
        <v>11</v>
      </c>
      <c r="D1031" s="1" t="s">
        <v>3820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4335</v>
      </c>
      <c r="N1031" s="1" t="n">
        <v>12</v>
      </c>
      <c r="O1031" s="1" t="n">
        <v>162.9</v>
      </c>
      <c r="P1031" s="1" t="s">
        <v>3814</v>
      </c>
    </row>
    <row r="1032" customFormat="false" ht="15" hidden="false" customHeight="true" outlineLevel="0" collapsed="false">
      <c r="A1032" s="1" t="n">
        <v>3</v>
      </c>
      <c r="B1032" s="76" t="n">
        <v>46184</v>
      </c>
      <c r="C1032" s="1" t="n">
        <v>11</v>
      </c>
      <c r="D1032" s="1" t="s">
        <v>3820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4336</v>
      </c>
      <c r="N1032" s="1" t="n">
        <v>12</v>
      </c>
      <c r="O1032" s="1" t="n">
        <v>162.9</v>
      </c>
      <c r="P1032" s="1" t="s">
        <v>3814</v>
      </c>
    </row>
    <row r="1033" customFormat="false" ht="15" hidden="false" customHeight="true" outlineLevel="0" collapsed="false">
      <c r="A1033" s="1" t="n">
        <v>3</v>
      </c>
      <c r="B1033" s="76" t="n">
        <v>46184</v>
      </c>
      <c r="C1033" s="1" t="n">
        <v>11</v>
      </c>
      <c r="D1033" s="1" t="s">
        <v>3820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4337</v>
      </c>
      <c r="N1033" s="1" t="n">
        <v>12</v>
      </c>
      <c r="O1033" s="1" t="n">
        <v>89.9</v>
      </c>
      <c r="P1033" s="1" t="s">
        <v>3814</v>
      </c>
    </row>
    <row r="1034" customFormat="false" ht="15" hidden="false" customHeight="true" outlineLevel="0" collapsed="false">
      <c r="A1034" s="1" t="n">
        <v>3</v>
      </c>
      <c r="B1034" s="76" t="n">
        <v>46184</v>
      </c>
      <c r="C1034" s="1" t="n">
        <v>11</v>
      </c>
      <c r="D1034" s="1" t="s">
        <v>3820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4338</v>
      </c>
      <c r="N1034" s="1" t="n">
        <v>12</v>
      </c>
      <c r="O1034" s="1" t="n">
        <v>162.9</v>
      </c>
      <c r="P1034" s="1" t="s">
        <v>3814</v>
      </c>
    </row>
    <row r="1035" customFormat="false" ht="15" hidden="false" customHeight="true" outlineLevel="0" collapsed="false">
      <c r="A1035" s="1" t="n">
        <v>3</v>
      </c>
      <c r="B1035" s="76" t="n">
        <v>46184</v>
      </c>
      <c r="C1035" s="1" t="n">
        <v>11</v>
      </c>
      <c r="D1035" s="1" t="s">
        <v>3820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4339</v>
      </c>
      <c r="N1035" s="1" t="n">
        <v>12</v>
      </c>
      <c r="O1035" s="1" t="n">
        <v>162.9</v>
      </c>
      <c r="P1035" s="1" t="s">
        <v>3814</v>
      </c>
    </row>
    <row r="1036" customFormat="false" ht="15" hidden="false" customHeight="true" outlineLevel="0" collapsed="false">
      <c r="A1036" s="1" t="n">
        <v>3</v>
      </c>
      <c r="B1036" s="76" t="n">
        <v>46184</v>
      </c>
      <c r="C1036" s="1" t="n">
        <v>11</v>
      </c>
      <c r="D1036" s="1" t="s">
        <v>3820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4340</v>
      </c>
      <c r="N1036" s="1" t="n">
        <v>20</v>
      </c>
      <c r="O1036" s="1" t="n">
        <v>77.9</v>
      </c>
      <c r="P1036" s="1" t="s">
        <v>3814</v>
      </c>
    </row>
    <row r="1037" customFormat="false" ht="15" hidden="false" customHeight="true" outlineLevel="0" collapsed="false">
      <c r="A1037" s="1" t="n">
        <v>3</v>
      </c>
      <c r="B1037" s="76" t="n">
        <v>46184</v>
      </c>
      <c r="C1037" s="1" t="n">
        <v>11</v>
      </c>
      <c r="D1037" s="1" t="s">
        <v>3820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4341</v>
      </c>
      <c r="N1037" s="1" t="n">
        <v>24</v>
      </c>
      <c r="O1037" s="1" t="n">
        <v>171.9</v>
      </c>
      <c r="P1037" s="1" t="s">
        <v>3814</v>
      </c>
    </row>
    <row r="1038" customFormat="false" ht="15" hidden="false" customHeight="true" outlineLevel="0" collapsed="false">
      <c r="A1038" s="1" t="n">
        <v>3</v>
      </c>
      <c r="B1038" s="76" t="n">
        <v>46184</v>
      </c>
      <c r="C1038" s="1" t="n">
        <v>11</v>
      </c>
      <c r="D1038" s="1" t="s">
        <v>3820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4342</v>
      </c>
      <c r="N1038" s="1" t="n">
        <v>12</v>
      </c>
      <c r="O1038" s="1" t="n">
        <v>89.9</v>
      </c>
      <c r="P1038" s="1" t="s">
        <v>3814</v>
      </c>
    </row>
    <row r="1039" customFormat="false" ht="15" hidden="false" customHeight="true" outlineLevel="0" collapsed="false">
      <c r="A1039" s="1" t="n">
        <v>3</v>
      </c>
      <c r="B1039" s="76" t="n">
        <v>46184</v>
      </c>
      <c r="C1039" s="1" t="n">
        <v>11</v>
      </c>
      <c r="D1039" s="1" t="s">
        <v>3820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4343</v>
      </c>
      <c r="N1039" s="1" t="n">
        <v>12</v>
      </c>
      <c r="O1039" s="1" t="n">
        <v>89.9</v>
      </c>
      <c r="P1039" s="1" t="s">
        <v>3814</v>
      </c>
    </row>
    <row r="1040" customFormat="false" ht="15" hidden="false" customHeight="true" outlineLevel="0" collapsed="false">
      <c r="A1040" s="1" t="n">
        <v>3</v>
      </c>
      <c r="B1040" s="76" t="n">
        <v>46184</v>
      </c>
      <c r="C1040" s="1" t="n">
        <v>11</v>
      </c>
      <c r="D1040" s="1" t="s">
        <v>3820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4344</v>
      </c>
      <c r="N1040" s="1" t="n">
        <v>20</v>
      </c>
      <c r="O1040" s="1" t="n">
        <v>128</v>
      </c>
      <c r="P1040" s="1" t="s">
        <v>3814</v>
      </c>
    </row>
    <row r="1041" customFormat="false" ht="15" hidden="false" customHeight="true" outlineLevel="0" collapsed="false">
      <c r="A1041" s="1" t="n">
        <v>3</v>
      </c>
      <c r="B1041" s="76" t="n">
        <v>46184</v>
      </c>
      <c r="C1041" s="1" t="n">
        <v>11</v>
      </c>
      <c r="D1041" s="1" t="s">
        <v>3820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4345</v>
      </c>
      <c r="N1041" s="1" t="n">
        <v>24</v>
      </c>
      <c r="O1041" s="1" t="n">
        <v>188.9</v>
      </c>
      <c r="P1041" s="1" t="s">
        <v>3814</v>
      </c>
    </row>
    <row r="1042" customFormat="false" ht="15" hidden="false" customHeight="true" outlineLevel="0" collapsed="false">
      <c r="A1042" s="1" t="n">
        <v>3</v>
      </c>
      <c r="B1042" s="76" t="n">
        <v>46184</v>
      </c>
      <c r="C1042" s="1" t="n">
        <v>11</v>
      </c>
      <c r="D1042" s="1" t="s">
        <v>3820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4329</v>
      </c>
      <c r="N1042" s="1" t="n">
        <v>24</v>
      </c>
      <c r="O1042" s="1" t="n">
        <v>195.9</v>
      </c>
      <c r="P1042" s="1" t="s">
        <v>3814</v>
      </c>
    </row>
    <row r="1043" customFormat="false" ht="15" hidden="false" customHeight="true" outlineLevel="0" collapsed="false">
      <c r="A1043" s="1" t="n">
        <v>3</v>
      </c>
      <c r="B1043" s="76" t="n">
        <v>46184</v>
      </c>
      <c r="C1043" s="1" t="n">
        <v>11</v>
      </c>
      <c r="D1043" s="1" t="s">
        <v>3820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4346</v>
      </c>
      <c r="N1043" s="1" t="n">
        <v>50</v>
      </c>
      <c r="O1043" s="1" t="n">
        <v>90.9</v>
      </c>
      <c r="P1043" s="1" t="s">
        <v>3814</v>
      </c>
    </row>
    <row r="1044" customFormat="false" ht="15" hidden="false" customHeight="true" outlineLevel="0" collapsed="false">
      <c r="A1044" s="1" t="n">
        <v>3</v>
      </c>
      <c r="B1044" s="76" t="n">
        <v>46184</v>
      </c>
      <c r="C1044" s="1" t="n">
        <v>11</v>
      </c>
      <c r="D1044" s="1" t="s">
        <v>3820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4347</v>
      </c>
      <c r="N1044" s="1" t="n">
        <v>24</v>
      </c>
      <c r="O1044" s="1" t="n">
        <v>409.9</v>
      </c>
      <c r="P1044" s="1" t="s">
        <v>3814</v>
      </c>
    </row>
    <row r="1045" customFormat="false" ht="15" hidden="false" customHeight="true" outlineLevel="0" collapsed="false">
      <c r="A1045" s="1" t="n">
        <v>3</v>
      </c>
      <c r="B1045" s="76" t="n">
        <v>46184</v>
      </c>
      <c r="C1045" s="1" t="n">
        <v>11</v>
      </c>
      <c r="D1045" s="1" t="s">
        <v>3820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4348</v>
      </c>
      <c r="N1045" s="1" t="n">
        <v>12</v>
      </c>
      <c r="O1045" s="1" t="n">
        <v>162.9</v>
      </c>
      <c r="P1045" s="1" t="s">
        <v>3814</v>
      </c>
    </row>
    <row r="1046" customFormat="false" ht="15" hidden="false" customHeight="true" outlineLevel="0" collapsed="false">
      <c r="A1046" s="1" t="n">
        <v>3</v>
      </c>
      <c r="B1046" s="76" t="n">
        <v>46184</v>
      </c>
      <c r="C1046" s="1" t="n">
        <v>11</v>
      </c>
      <c r="D1046" s="1" t="s">
        <v>3820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4349</v>
      </c>
      <c r="N1046" s="1" t="n">
        <v>100</v>
      </c>
      <c r="O1046" s="1" t="n">
        <v>77.9</v>
      </c>
      <c r="P1046" s="1" t="s">
        <v>3814</v>
      </c>
    </row>
    <row r="1047" customFormat="false" ht="15" hidden="false" customHeight="true" outlineLevel="0" collapsed="false">
      <c r="A1047" s="1" t="n">
        <v>3</v>
      </c>
      <c r="B1047" s="76" t="n">
        <v>46184</v>
      </c>
      <c r="C1047" s="1" t="n">
        <v>11</v>
      </c>
      <c r="D1047" s="1" t="s">
        <v>3820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4350</v>
      </c>
      <c r="N1047" s="1" t="n">
        <v>60</v>
      </c>
      <c r="O1047" s="1" t="n">
        <v>207.24</v>
      </c>
      <c r="P1047" s="1" t="s">
        <v>3814</v>
      </c>
    </row>
    <row r="1048" customFormat="false" ht="15" hidden="false" customHeight="true" outlineLevel="0" collapsed="false">
      <c r="A1048" s="1" t="n">
        <v>3</v>
      </c>
      <c r="B1048" s="76" t="n">
        <v>46184</v>
      </c>
      <c r="C1048" s="1" t="n">
        <v>11</v>
      </c>
      <c r="D1048" s="1" t="s">
        <v>3820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4351</v>
      </c>
      <c r="N1048" s="1" t="n">
        <v>100</v>
      </c>
      <c r="O1048" s="1" t="n">
        <v>568</v>
      </c>
      <c r="P1048" s="1" t="s">
        <v>3814</v>
      </c>
    </row>
    <row r="1049" customFormat="false" ht="15" hidden="false" customHeight="true" outlineLevel="0" collapsed="false">
      <c r="A1049" s="1" t="n">
        <v>3</v>
      </c>
      <c r="B1049" s="76" t="n">
        <v>46184</v>
      </c>
      <c r="C1049" s="1" t="n">
        <v>11</v>
      </c>
      <c r="D1049" s="1" t="s">
        <v>3820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4352</v>
      </c>
      <c r="N1049" s="1" t="n">
        <v>100</v>
      </c>
      <c r="O1049" s="1" t="n">
        <v>520</v>
      </c>
      <c r="P1049" s="1" t="s">
        <v>3814</v>
      </c>
    </row>
    <row r="1050" customFormat="false" ht="15" hidden="false" customHeight="true" outlineLevel="0" collapsed="false">
      <c r="A1050" s="1" t="n">
        <v>3</v>
      </c>
      <c r="B1050" s="76" t="n">
        <v>46184</v>
      </c>
      <c r="C1050" s="1" t="n">
        <v>11</v>
      </c>
      <c r="D1050" s="1" t="s">
        <v>3820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4353</v>
      </c>
      <c r="N1050" s="1" t="n">
        <v>20</v>
      </c>
      <c r="O1050" s="1" t="n">
        <v>247</v>
      </c>
      <c r="P1050" s="1" t="s">
        <v>3814</v>
      </c>
    </row>
    <row r="1051" customFormat="false" ht="15" hidden="false" customHeight="true" outlineLevel="0" collapsed="false">
      <c r="A1051" s="1" t="n">
        <v>3</v>
      </c>
      <c r="B1051" s="76" t="n">
        <v>46184</v>
      </c>
      <c r="C1051" s="1" t="n">
        <v>11</v>
      </c>
      <c r="D1051" s="1" t="s">
        <v>3820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4351</v>
      </c>
      <c r="N1051" s="1" t="n">
        <v>20</v>
      </c>
      <c r="O1051" s="1" t="n">
        <v>255.6</v>
      </c>
      <c r="P1051" s="1" t="s">
        <v>3814</v>
      </c>
    </row>
    <row r="1052" customFormat="false" ht="15" hidden="false" customHeight="true" outlineLevel="0" collapsed="false">
      <c r="A1052" s="1" t="n">
        <v>3</v>
      </c>
      <c r="B1052" s="76" t="n">
        <v>46184</v>
      </c>
      <c r="C1052" s="1" t="n">
        <v>11</v>
      </c>
      <c r="D1052" s="1" t="s">
        <v>3820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4354</v>
      </c>
      <c r="N1052" s="1" t="n">
        <v>50</v>
      </c>
      <c r="O1052" s="1" t="n">
        <v>280</v>
      </c>
      <c r="P1052" s="1" t="s">
        <v>3814</v>
      </c>
    </row>
    <row r="1053" customFormat="false" ht="15" hidden="false" customHeight="true" outlineLevel="0" collapsed="false">
      <c r="A1053" s="1" t="n">
        <v>3</v>
      </c>
      <c r="B1053" s="76" t="n">
        <v>46184</v>
      </c>
      <c r="C1053" s="1" t="n">
        <v>11</v>
      </c>
      <c r="D1053" s="1" t="s">
        <v>3820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4355</v>
      </c>
      <c r="N1053" s="1" t="n">
        <v>25</v>
      </c>
      <c r="O1053" s="1" t="n">
        <v>34.54</v>
      </c>
      <c r="P1053" s="1" t="s">
        <v>3814</v>
      </c>
    </row>
    <row r="1054" customFormat="false" ht="15" hidden="false" customHeight="true" outlineLevel="0" collapsed="false">
      <c r="A1054" s="1" t="n">
        <v>3</v>
      </c>
      <c r="B1054" s="76" t="n">
        <v>46184</v>
      </c>
      <c r="C1054" s="1" t="n">
        <v>11</v>
      </c>
      <c r="D1054" s="1" t="s">
        <v>3820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4356</v>
      </c>
      <c r="N1054" s="1" t="n">
        <v>18</v>
      </c>
      <c r="O1054" s="1" t="n">
        <v>9.24</v>
      </c>
      <c r="P1054" s="1" t="s">
        <v>3814</v>
      </c>
    </row>
    <row r="1055" customFormat="false" ht="15" hidden="false" customHeight="true" outlineLevel="0" collapsed="false">
      <c r="A1055" s="1" t="n">
        <v>3</v>
      </c>
      <c r="B1055" s="76" t="n">
        <v>46184</v>
      </c>
      <c r="C1055" s="1" t="n">
        <v>11</v>
      </c>
      <c r="D1055" s="1" t="s">
        <v>3820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4357</v>
      </c>
      <c r="N1055" s="1" t="n">
        <v>20</v>
      </c>
      <c r="O1055" s="1" t="n">
        <v>278</v>
      </c>
      <c r="P1055" s="1" t="s">
        <v>3814</v>
      </c>
    </row>
    <row r="1056" customFormat="false" ht="15" hidden="false" customHeight="true" outlineLevel="0" collapsed="false">
      <c r="A1056" s="1" t="n">
        <v>3</v>
      </c>
      <c r="B1056" s="76" t="n">
        <v>46184</v>
      </c>
      <c r="C1056" s="1" t="n">
        <v>11</v>
      </c>
      <c r="D1056" s="1" t="s">
        <v>3820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4358</v>
      </c>
      <c r="N1056" s="1" t="n">
        <v>6</v>
      </c>
      <c r="O1056" s="1" t="n">
        <v>35.04</v>
      </c>
      <c r="P1056" s="1" t="s">
        <v>3814</v>
      </c>
    </row>
    <row r="1057" customFormat="false" ht="15" hidden="false" customHeight="true" outlineLevel="0" collapsed="false">
      <c r="A1057" s="1" t="n">
        <v>3</v>
      </c>
      <c r="B1057" s="76" t="n">
        <v>46184</v>
      </c>
      <c r="C1057" s="1" t="n">
        <v>11</v>
      </c>
      <c r="D1057" s="1" t="s">
        <v>3820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4359</v>
      </c>
      <c r="N1057" s="1" t="n">
        <v>6</v>
      </c>
      <c r="O1057" s="1" t="n">
        <v>35.04</v>
      </c>
      <c r="P1057" s="1" t="s">
        <v>3814</v>
      </c>
    </row>
    <row r="1058" customFormat="false" ht="15" hidden="false" customHeight="true" outlineLevel="0" collapsed="false">
      <c r="A1058" s="1" t="n">
        <v>3</v>
      </c>
      <c r="B1058" s="76" t="n">
        <v>46184</v>
      </c>
      <c r="C1058" s="1" t="n">
        <v>11</v>
      </c>
      <c r="D1058" s="1" t="s">
        <v>3820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4360</v>
      </c>
      <c r="N1058" s="1" t="n">
        <v>40</v>
      </c>
      <c r="O1058" s="1" t="n">
        <v>544</v>
      </c>
      <c r="P1058" s="1" t="s">
        <v>3814</v>
      </c>
    </row>
    <row r="1059" customFormat="false" ht="15" hidden="false" customHeight="true" outlineLevel="0" collapsed="false">
      <c r="A1059" s="1" t="n">
        <v>3</v>
      </c>
      <c r="B1059" s="76" t="n">
        <v>46184</v>
      </c>
      <c r="C1059" s="1" t="n">
        <v>11</v>
      </c>
      <c r="D1059" s="1" t="s">
        <v>3820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4361</v>
      </c>
      <c r="N1059" s="1" t="n">
        <v>18</v>
      </c>
      <c r="O1059" s="1" t="n">
        <v>9.24</v>
      </c>
      <c r="P1059" s="1" t="s">
        <v>3814</v>
      </c>
    </row>
    <row r="1060" customFormat="false" ht="15" hidden="false" customHeight="true" outlineLevel="0" collapsed="false">
      <c r="A1060" s="1" t="n">
        <v>3</v>
      </c>
      <c r="B1060" s="76" t="n">
        <v>46184</v>
      </c>
      <c r="C1060" s="1" t="n">
        <v>11</v>
      </c>
      <c r="D1060" s="1" t="s">
        <v>3820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4362</v>
      </c>
      <c r="N1060" s="1" t="n">
        <v>18</v>
      </c>
      <c r="O1060" s="1" t="n">
        <v>9.24</v>
      </c>
      <c r="P1060" s="1" t="s">
        <v>3814</v>
      </c>
    </row>
    <row r="1061" customFormat="false" ht="15" hidden="false" customHeight="true" outlineLevel="0" collapsed="false">
      <c r="A1061" s="1" t="n">
        <v>3</v>
      </c>
      <c r="B1061" s="76" t="n">
        <v>46184</v>
      </c>
      <c r="C1061" s="1" t="n">
        <v>11</v>
      </c>
      <c r="D1061" s="1" t="s">
        <v>3820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4363</v>
      </c>
      <c r="N1061" s="1" t="n">
        <v>18</v>
      </c>
      <c r="O1061" s="1" t="n">
        <v>9.24</v>
      </c>
      <c r="P1061" s="1" t="s">
        <v>3814</v>
      </c>
    </row>
    <row r="1062" customFormat="false" ht="15" hidden="false" customHeight="true" outlineLevel="0" collapsed="false">
      <c r="A1062" s="1" t="n">
        <v>3</v>
      </c>
      <c r="B1062" s="76" t="n">
        <v>46184</v>
      </c>
      <c r="C1062" s="1" t="n">
        <v>11</v>
      </c>
      <c r="D1062" s="1" t="s">
        <v>3820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4364</v>
      </c>
      <c r="N1062" s="1" t="n">
        <v>18</v>
      </c>
      <c r="O1062" s="1" t="n">
        <v>9.24</v>
      </c>
      <c r="P1062" s="1" t="s">
        <v>3814</v>
      </c>
    </row>
    <row r="1063" customFormat="false" ht="15" hidden="false" customHeight="true" outlineLevel="0" collapsed="false">
      <c r="A1063" s="1" t="n">
        <v>3</v>
      </c>
      <c r="B1063" s="76" t="n">
        <v>46184</v>
      </c>
      <c r="C1063" s="1" t="n">
        <v>11</v>
      </c>
      <c r="D1063" s="1" t="s">
        <v>3820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4365</v>
      </c>
      <c r="N1063" s="1" t="n">
        <v>18</v>
      </c>
      <c r="O1063" s="1" t="n">
        <v>9.24</v>
      </c>
      <c r="P1063" s="1" t="s">
        <v>3814</v>
      </c>
    </row>
    <row r="1064" customFormat="false" ht="15" hidden="false" customHeight="true" outlineLevel="0" collapsed="false">
      <c r="A1064" s="1" t="n">
        <v>3</v>
      </c>
      <c r="B1064" s="76" t="n">
        <v>46184</v>
      </c>
      <c r="C1064" s="1" t="n">
        <v>11</v>
      </c>
      <c r="D1064" s="1" t="s">
        <v>3820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4366</v>
      </c>
      <c r="N1064" s="1" t="n">
        <v>18</v>
      </c>
      <c r="O1064" s="1" t="n">
        <v>9.24</v>
      </c>
      <c r="P1064" s="1" t="s">
        <v>3814</v>
      </c>
    </row>
    <row r="1065" customFormat="false" ht="15" hidden="false" customHeight="true" outlineLevel="0" collapsed="false">
      <c r="A1065" s="1" t="n">
        <v>3</v>
      </c>
      <c r="B1065" s="76" t="n">
        <v>46184</v>
      </c>
      <c r="C1065" s="1" t="n">
        <v>11</v>
      </c>
      <c r="D1065" s="1" t="s">
        <v>3820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4367</v>
      </c>
      <c r="N1065" s="1" t="n">
        <v>18</v>
      </c>
      <c r="O1065" s="1" t="n">
        <v>9.24</v>
      </c>
      <c r="P1065" s="1" t="s">
        <v>3814</v>
      </c>
    </row>
    <row r="1066" customFormat="false" ht="15" hidden="false" customHeight="true" outlineLevel="0" collapsed="false">
      <c r="A1066" s="1" t="n">
        <v>3</v>
      </c>
      <c r="B1066" s="76" t="n">
        <v>46184</v>
      </c>
      <c r="C1066" s="1" t="n">
        <v>11</v>
      </c>
      <c r="D1066" s="1" t="s">
        <v>3820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4368</v>
      </c>
      <c r="N1066" s="1" t="n">
        <v>18</v>
      </c>
      <c r="O1066" s="1" t="n">
        <v>9.24</v>
      </c>
      <c r="P1066" s="1" t="s">
        <v>3814</v>
      </c>
    </row>
    <row r="1067" customFormat="false" ht="15" hidden="false" customHeight="true" outlineLevel="0" collapsed="false">
      <c r="A1067" s="1" t="n">
        <v>3</v>
      </c>
      <c r="B1067" s="76" t="n">
        <v>46184</v>
      </c>
      <c r="C1067" s="1" t="n">
        <v>11</v>
      </c>
      <c r="D1067" s="1" t="s">
        <v>3820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4369</v>
      </c>
      <c r="N1067" s="1" t="n">
        <v>18</v>
      </c>
      <c r="O1067" s="1" t="n">
        <v>9.24</v>
      </c>
      <c r="P1067" s="1" t="s">
        <v>3814</v>
      </c>
    </row>
    <row r="1068" customFormat="false" ht="15" hidden="false" customHeight="true" outlineLevel="0" collapsed="false">
      <c r="A1068" s="1" t="n">
        <v>3</v>
      </c>
      <c r="B1068" s="76" t="n">
        <v>46184</v>
      </c>
      <c r="C1068" s="1" t="n">
        <v>11</v>
      </c>
      <c r="D1068" s="1" t="s">
        <v>3820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4370</v>
      </c>
      <c r="N1068" s="1" t="n">
        <v>6</v>
      </c>
      <c r="O1068" s="1" t="n">
        <v>35.04</v>
      </c>
      <c r="P1068" s="1" t="s">
        <v>3814</v>
      </c>
    </row>
    <row r="1069" customFormat="false" ht="15" hidden="false" customHeight="true" outlineLevel="0" collapsed="false">
      <c r="A1069" s="1" t="n">
        <v>3</v>
      </c>
      <c r="B1069" s="76" t="n">
        <v>46184</v>
      </c>
      <c r="C1069" s="1" t="n">
        <v>11</v>
      </c>
      <c r="D1069" s="1" t="s">
        <v>3820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4370</v>
      </c>
      <c r="N1069" s="1" t="n">
        <v>6</v>
      </c>
      <c r="O1069" s="1" t="n">
        <v>35.04</v>
      </c>
      <c r="P1069" s="1" t="s">
        <v>3814</v>
      </c>
    </row>
    <row r="1070" customFormat="false" ht="15" hidden="false" customHeight="true" outlineLevel="0" collapsed="false">
      <c r="A1070" s="1" t="n">
        <v>3</v>
      </c>
      <c r="B1070" s="76" t="n">
        <v>46184</v>
      </c>
      <c r="C1070" s="1" t="n">
        <v>11</v>
      </c>
      <c r="D1070" s="1" t="s">
        <v>3820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4371</v>
      </c>
      <c r="N1070" s="1" t="n">
        <v>12</v>
      </c>
      <c r="O1070" s="1" t="n">
        <v>97.75</v>
      </c>
      <c r="P1070" s="1" t="s">
        <v>3814</v>
      </c>
    </row>
    <row r="1071" customFormat="false" ht="15" hidden="false" customHeight="true" outlineLevel="0" collapsed="false">
      <c r="A1071" s="1" t="n">
        <v>3</v>
      </c>
      <c r="B1071" s="76" t="n">
        <v>46184</v>
      </c>
      <c r="C1071" s="1" t="n">
        <v>11</v>
      </c>
      <c r="D1071" s="1" t="s">
        <v>3820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4372</v>
      </c>
      <c r="N1071" s="1" t="n">
        <v>6</v>
      </c>
      <c r="O1071" s="1" t="n">
        <v>60.42</v>
      </c>
      <c r="P1071" s="1" t="s">
        <v>3814</v>
      </c>
    </row>
    <row r="1072" customFormat="false" ht="15" hidden="false" customHeight="true" outlineLevel="0" collapsed="false">
      <c r="A1072" s="1" t="n">
        <v>3</v>
      </c>
      <c r="B1072" s="76" t="n">
        <v>46184</v>
      </c>
      <c r="C1072" s="1" t="n">
        <v>11</v>
      </c>
      <c r="D1072" s="1" t="s">
        <v>3820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3921</v>
      </c>
      <c r="N1072" s="1" t="n">
        <v>51.86</v>
      </c>
      <c r="O1072" s="1" t="n">
        <v>725.52</v>
      </c>
      <c r="P1072" s="1" t="s">
        <v>3814</v>
      </c>
    </row>
    <row r="1073" customFormat="false" ht="15" hidden="false" customHeight="true" outlineLevel="0" collapsed="false">
      <c r="A1073" s="1" t="n">
        <v>3</v>
      </c>
      <c r="B1073" s="76" t="n">
        <v>46184</v>
      </c>
      <c r="C1073" s="1" t="n">
        <v>11</v>
      </c>
      <c r="D1073" s="1" t="s">
        <v>3820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4373</v>
      </c>
      <c r="N1073" s="1" t="n">
        <v>57.978</v>
      </c>
      <c r="O1073" s="1" t="n">
        <v>753.13</v>
      </c>
      <c r="P1073" s="1" t="s">
        <v>3814</v>
      </c>
    </row>
    <row r="1074" customFormat="false" ht="15" hidden="false" customHeight="true" outlineLevel="0" collapsed="false">
      <c r="A1074" s="1" t="n">
        <v>3</v>
      </c>
      <c r="B1074" s="76" t="n">
        <v>46184</v>
      </c>
      <c r="C1074" s="1" t="n">
        <v>11</v>
      </c>
      <c r="D1074" s="1" t="s">
        <v>3820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3922</v>
      </c>
      <c r="N1074" s="1" t="n">
        <v>180</v>
      </c>
      <c r="O1074" s="1" t="n">
        <v>1350</v>
      </c>
      <c r="P1074" s="1" t="s">
        <v>3814</v>
      </c>
    </row>
    <row r="1075" customFormat="false" ht="15" hidden="false" customHeight="true" outlineLevel="0" collapsed="false">
      <c r="A1075" s="1" t="n">
        <v>3</v>
      </c>
      <c r="B1075" s="76" t="n">
        <v>46184</v>
      </c>
      <c r="C1075" s="1" t="n">
        <v>11</v>
      </c>
      <c r="D1075" s="1" t="s">
        <v>3820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4374</v>
      </c>
      <c r="N1075" s="1" t="n">
        <v>120</v>
      </c>
      <c r="O1075" s="1" t="n">
        <v>415</v>
      </c>
      <c r="P1075" s="1" t="s">
        <v>3814</v>
      </c>
    </row>
    <row r="1076" customFormat="false" ht="15" hidden="false" customHeight="true" outlineLevel="0" collapsed="false">
      <c r="A1076" s="1" t="n">
        <v>3</v>
      </c>
      <c r="B1076" s="76" t="n">
        <v>46184</v>
      </c>
      <c r="C1076" s="1" t="n">
        <v>11</v>
      </c>
      <c r="D1076" s="1" t="s">
        <v>3820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4375</v>
      </c>
      <c r="N1076" s="1" t="n">
        <v>8</v>
      </c>
      <c r="O1076" s="1" t="n">
        <v>92</v>
      </c>
      <c r="P1076" s="1" t="s">
        <v>3814</v>
      </c>
    </row>
    <row r="1077" customFormat="false" ht="15" hidden="false" customHeight="true" outlineLevel="0" collapsed="false">
      <c r="A1077" s="1" t="n">
        <v>3</v>
      </c>
      <c r="B1077" s="76" t="n">
        <v>46184</v>
      </c>
      <c r="C1077" s="1" t="n">
        <v>11</v>
      </c>
      <c r="D1077" s="1" t="s">
        <v>3820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4376</v>
      </c>
      <c r="N1077" s="1" t="n">
        <v>12</v>
      </c>
      <c r="O1077" s="1" t="n">
        <v>215.87</v>
      </c>
      <c r="P1077" s="1" t="s">
        <v>3814</v>
      </c>
    </row>
    <row r="1078" customFormat="false" ht="15" hidden="false" customHeight="true" outlineLevel="0" collapsed="false">
      <c r="A1078" s="1" t="n">
        <v>3</v>
      </c>
      <c r="B1078" s="76" t="n">
        <v>46184</v>
      </c>
      <c r="C1078" s="1" t="n">
        <v>11</v>
      </c>
      <c r="D1078" s="1" t="s">
        <v>3820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4118</v>
      </c>
      <c r="N1078" s="1" t="n">
        <v>108</v>
      </c>
      <c r="O1078" s="1" t="n">
        <v>134.97</v>
      </c>
      <c r="P1078" s="1" t="s">
        <v>3814</v>
      </c>
    </row>
    <row r="1079" customFormat="false" ht="15" hidden="false" customHeight="true" outlineLevel="0" collapsed="false">
      <c r="A1079" s="1" t="n">
        <v>3</v>
      </c>
      <c r="B1079" s="76" t="n">
        <v>46184</v>
      </c>
      <c r="C1079" s="1" t="n">
        <v>11</v>
      </c>
      <c r="D1079" s="1" t="s">
        <v>3820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4377</v>
      </c>
      <c r="N1079" s="1" t="n">
        <v>12</v>
      </c>
      <c r="O1079" s="1" t="n">
        <v>210</v>
      </c>
      <c r="P1079" s="1" t="s">
        <v>3814</v>
      </c>
    </row>
    <row r="1080" customFormat="false" ht="15" hidden="false" customHeight="true" outlineLevel="0" collapsed="false">
      <c r="A1080" s="1" t="n">
        <v>3</v>
      </c>
      <c r="B1080" s="76" t="n">
        <v>46184</v>
      </c>
      <c r="C1080" s="1" t="n">
        <v>11</v>
      </c>
      <c r="D1080" s="1" t="s">
        <v>3820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3927</v>
      </c>
      <c r="N1080" s="1" t="n">
        <v>40</v>
      </c>
      <c r="O1080" s="1" t="n">
        <v>279.6</v>
      </c>
      <c r="P1080" s="1" t="s">
        <v>3814</v>
      </c>
    </row>
    <row r="1081" customFormat="false" ht="15" hidden="false" customHeight="true" outlineLevel="0" collapsed="false">
      <c r="A1081" s="1" t="n">
        <v>3</v>
      </c>
      <c r="B1081" s="76" t="n">
        <v>46184</v>
      </c>
      <c r="C1081" s="1" t="n">
        <v>11</v>
      </c>
      <c r="D1081" s="1" t="s">
        <v>3820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4378</v>
      </c>
      <c r="N1081" s="1" t="n">
        <v>12.95</v>
      </c>
      <c r="O1081" s="1" t="n">
        <v>252.53</v>
      </c>
      <c r="P1081" s="1" t="s">
        <v>3814</v>
      </c>
    </row>
    <row r="1082" customFormat="false" ht="15" hidden="false" customHeight="true" outlineLevel="0" collapsed="false">
      <c r="A1082" s="1" t="n">
        <v>3</v>
      </c>
      <c r="B1082" s="76" t="n">
        <v>46184</v>
      </c>
      <c r="C1082" s="1" t="n">
        <v>11</v>
      </c>
      <c r="D1082" s="1" t="s">
        <v>3820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4379</v>
      </c>
      <c r="N1082" s="1" t="n">
        <v>20</v>
      </c>
      <c r="O1082" s="1" t="n">
        <v>499.9</v>
      </c>
      <c r="P1082" s="1" t="s">
        <v>3814</v>
      </c>
    </row>
    <row r="1083" customFormat="false" ht="15" hidden="false" customHeight="true" outlineLevel="0" collapsed="false">
      <c r="A1083" s="1" t="n">
        <v>3</v>
      </c>
      <c r="B1083" s="76" t="n">
        <v>46184</v>
      </c>
      <c r="C1083" s="1" t="n">
        <v>11</v>
      </c>
      <c r="D1083" s="1" t="s">
        <v>3820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4380</v>
      </c>
      <c r="N1083" s="1" t="n">
        <v>9.408</v>
      </c>
      <c r="O1083" s="1" t="n">
        <v>216.29</v>
      </c>
      <c r="P1083" s="1" t="s">
        <v>3814</v>
      </c>
    </row>
    <row r="1084" customFormat="false" ht="15" hidden="false" customHeight="true" outlineLevel="0" collapsed="false">
      <c r="A1084" s="1" t="n">
        <v>3</v>
      </c>
      <c r="B1084" s="76" t="n">
        <v>46184</v>
      </c>
      <c r="C1084" s="1" t="n">
        <v>11</v>
      </c>
      <c r="D1084" s="1" t="s">
        <v>3820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4381</v>
      </c>
      <c r="N1084" s="1" t="n">
        <v>6</v>
      </c>
      <c r="O1084" s="1" t="n">
        <v>113.94</v>
      </c>
      <c r="P1084" s="1" t="s">
        <v>3814</v>
      </c>
    </row>
    <row r="1085" customFormat="false" ht="15" hidden="false" customHeight="true" outlineLevel="0" collapsed="false">
      <c r="A1085" s="1" t="n">
        <v>3</v>
      </c>
      <c r="B1085" s="76" t="n">
        <v>46184</v>
      </c>
      <c r="C1085" s="1" t="n">
        <v>11</v>
      </c>
      <c r="D1085" s="1" t="s">
        <v>3820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4382</v>
      </c>
      <c r="N1085" s="1" t="n">
        <v>16</v>
      </c>
      <c r="O1085" s="1" t="n">
        <v>118.88</v>
      </c>
      <c r="P1085" s="1" t="s">
        <v>3814</v>
      </c>
    </row>
    <row r="1086" customFormat="false" ht="15" hidden="false" customHeight="true" outlineLevel="0" collapsed="false">
      <c r="A1086" s="1" t="n">
        <v>3</v>
      </c>
      <c r="B1086" s="76" t="n">
        <v>46184</v>
      </c>
      <c r="C1086" s="1" t="n">
        <v>11</v>
      </c>
      <c r="D1086" s="1" t="s">
        <v>3820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4119</v>
      </c>
      <c r="N1086" s="1" t="n">
        <v>40</v>
      </c>
      <c r="O1086" s="1" t="n">
        <v>519.6</v>
      </c>
      <c r="P1086" s="1" t="s">
        <v>3814</v>
      </c>
    </row>
    <row r="1087" customFormat="false" ht="15" hidden="false" customHeight="true" outlineLevel="0" collapsed="false">
      <c r="A1087" s="1" t="n">
        <v>3</v>
      </c>
      <c r="B1087" s="76" t="n">
        <v>46184</v>
      </c>
      <c r="C1087" s="1" t="n">
        <v>11</v>
      </c>
      <c r="D1087" s="1" t="s">
        <v>3820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4120</v>
      </c>
      <c r="N1087" s="1" t="n">
        <v>75</v>
      </c>
      <c r="O1087" s="1" t="n">
        <v>1049.25</v>
      </c>
      <c r="P1087" s="1" t="s">
        <v>3814</v>
      </c>
    </row>
    <row r="1088" customFormat="false" ht="15" hidden="false" customHeight="true" outlineLevel="0" collapsed="false">
      <c r="A1088" s="1" t="n">
        <v>3</v>
      </c>
      <c r="B1088" s="76" t="n">
        <v>46185</v>
      </c>
      <c r="C1088" s="1" t="n">
        <v>1</v>
      </c>
      <c r="D1088" s="1" t="s">
        <v>3848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3989</v>
      </c>
      <c r="N1088" s="1" t="n">
        <v>70</v>
      </c>
      <c r="O1088" s="1" t="n">
        <v>595</v>
      </c>
      <c r="P1088" s="1" t="s">
        <v>3814</v>
      </c>
    </row>
    <row r="1089" customFormat="false" ht="15" hidden="false" customHeight="true" outlineLevel="0" collapsed="false">
      <c r="A1089" s="1" t="n">
        <v>3</v>
      </c>
      <c r="B1089" s="76" t="n">
        <v>46185</v>
      </c>
      <c r="C1089" s="1" t="n">
        <v>1</v>
      </c>
      <c r="D1089" s="1" t="s">
        <v>3848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3990</v>
      </c>
      <c r="N1089" s="1" t="n">
        <v>50</v>
      </c>
      <c r="O1089" s="1" t="n">
        <v>210</v>
      </c>
      <c r="P1089" s="1" t="s">
        <v>3814</v>
      </c>
    </row>
    <row r="1090" customFormat="false" ht="15" hidden="false" customHeight="true" outlineLevel="0" collapsed="false">
      <c r="A1090" s="1" t="n">
        <v>3</v>
      </c>
      <c r="B1090" s="76" t="n">
        <v>46185</v>
      </c>
      <c r="C1090" s="1" t="n">
        <v>1</v>
      </c>
      <c r="D1090" s="1" t="s">
        <v>3848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3991</v>
      </c>
      <c r="N1090" s="1" t="n">
        <v>20</v>
      </c>
      <c r="O1090" s="1" t="n">
        <v>350</v>
      </c>
      <c r="P1090" s="1" t="s">
        <v>3814</v>
      </c>
    </row>
    <row r="1091" customFormat="false" ht="15" hidden="false" customHeight="true" outlineLevel="0" collapsed="false">
      <c r="A1091" s="1" t="n">
        <v>3</v>
      </c>
      <c r="B1091" s="76" t="n">
        <v>46185</v>
      </c>
      <c r="C1091" s="1" t="n">
        <v>1</v>
      </c>
      <c r="D1091" s="1" t="s">
        <v>3848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4279</v>
      </c>
      <c r="N1091" s="1" t="n">
        <v>50</v>
      </c>
      <c r="O1091" s="1" t="n">
        <v>290</v>
      </c>
      <c r="P1091" s="1" t="s">
        <v>3814</v>
      </c>
    </row>
    <row r="1092" customFormat="false" ht="15" hidden="false" customHeight="true" outlineLevel="0" collapsed="false">
      <c r="A1092" s="1" t="n">
        <v>3</v>
      </c>
      <c r="B1092" s="76" t="n">
        <v>46185</v>
      </c>
      <c r="C1092" s="1" t="n">
        <v>1</v>
      </c>
      <c r="D1092" s="1" t="s">
        <v>3848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4280</v>
      </c>
      <c r="N1092" s="1" t="n">
        <v>42</v>
      </c>
      <c r="O1092" s="1" t="n">
        <v>294</v>
      </c>
      <c r="P1092" s="1" t="s">
        <v>3814</v>
      </c>
    </row>
    <row r="1093" customFormat="false" ht="15" hidden="false" customHeight="true" outlineLevel="0" collapsed="false">
      <c r="A1093" s="1" t="n">
        <v>3</v>
      </c>
      <c r="B1093" s="76" t="n">
        <v>46185</v>
      </c>
      <c r="C1093" s="1" t="n">
        <v>1</v>
      </c>
      <c r="D1093" s="1" t="s">
        <v>3848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4281</v>
      </c>
      <c r="N1093" s="1" t="n">
        <v>50</v>
      </c>
      <c r="O1093" s="1" t="n">
        <v>469.9</v>
      </c>
      <c r="P1093" s="1" t="s">
        <v>3814</v>
      </c>
    </row>
    <row r="1094" customFormat="false" ht="15" hidden="false" customHeight="true" outlineLevel="0" collapsed="false">
      <c r="A1094" s="1" t="n">
        <v>3</v>
      </c>
      <c r="B1094" s="76" t="n">
        <v>46185</v>
      </c>
      <c r="C1094" s="1" t="n">
        <v>1</v>
      </c>
      <c r="D1094" s="1" t="s">
        <v>3848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4203</v>
      </c>
      <c r="N1094" s="1" t="n">
        <v>10</v>
      </c>
      <c r="O1094" s="1" t="n">
        <v>240</v>
      </c>
      <c r="P1094" s="1" t="s">
        <v>3814</v>
      </c>
    </row>
    <row r="1095" customFormat="false" ht="15" hidden="false" customHeight="true" outlineLevel="0" collapsed="false">
      <c r="A1095" s="1" t="n">
        <v>3</v>
      </c>
      <c r="B1095" s="76" t="n">
        <v>46185</v>
      </c>
      <c r="C1095" s="1" t="n">
        <v>1</v>
      </c>
      <c r="D1095" s="1" t="s">
        <v>3848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4100</v>
      </c>
      <c r="N1095" s="1" t="n">
        <v>18</v>
      </c>
      <c r="O1095" s="1" t="n">
        <v>160</v>
      </c>
      <c r="P1095" s="1" t="s">
        <v>3814</v>
      </c>
    </row>
    <row r="1096" customFormat="false" ht="15" hidden="false" customHeight="true" outlineLevel="0" collapsed="false">
      <c r="A1096" s="1" t="n">
        <v>3</v>
      </c>
      <c r="B1096" s="76" t="n">
        <v>46185</v>
      </c>
      <c r="C1096" s="1" t="n">
        <v>1</v>
      </c>
      <c r="D1096" s="1" t="s">
        <v>3848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4101</v>
      </c>
      <c r="N1096" s="1" t="n">
        <v>20</v>
      </c>
      <c r="O1096" s="1" t="n">
        <v>130</v>
      </c>
      <c r="P1096" s="1" t="s">
        <v>3814</v>
      </c>
    </row>
    <row r="1097" customFormat="false" ht="15" hidden="false" customHeight="true" outlineLevel="0" collapsed="false">
      <c r="A1097" s="1" t="n">
        <v>3</v>
      </c>
      <c r="B1097" s="76" t="n">
        <v>46185</v>
      </c>
      <c r="C1097" s="1" t="n">
        <v>1</v>
      </c>
      <c r="D1097" s="1" t="s">
        <v>3848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3850</v>
      </c>
      <c r="N1097" s="1" t="n">
        <v>20</v>
      </c>
      <c r="O1097" s="1" t="n">
        <v>140</v>
      </c>
      <c r="P1097" s="1" t="s">
        <v>3814</v>
      </c>
    </row>
    <row r="1098" customFormat="false" ht="15" hidden="false" customHeight="true" outlineLevel="0" collapsed="false">
      <c r="A1098" s="1" t="n">
        <v>3</v>
      </c>
      <c r="B1098" s="76" t="n">
        <v>46185</v>
      </c>
      <c r="C1098" s="1" t="n">
        <v>2</v>
      </c>
      <c r="D1098" s="1" t="s">
        <v>3812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3813</v>
      </c>
      <c r="N1098" s="1" t="n">
        <v>8</v>
      </c>
      <c r="O1098" s="1" t="n">
        <v>20</v>
      </c>
      <c r="P1098" s="1" t="s">
        <v>3814</v>
      </c>
    </row>
    <row r="1099" customFormat="false" ht="15" hidden="false" customHeight="true" outlineLevel="0" collapsed="false">
      <c r="A1099" s="1" t="n">
        <v>3</v>
      </c>
      <c r="B1099" s="76" t="n">
        <v>46185</v>
      </c>
      <c r="C1099" s="1" t="n">
        <v>2</v>
      </c>
      <c r="D1099" s="1" t="s">
        <v>3812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3815</v>
      </c>
      <c r="N1099" s="1" t="n">
        <v>8</v>
      </c>
      <c r="O1099" s="1" t="n">
        <v>56</v>
      </c>
      <c r="P1099" s="1" t="s">
        <v>3814</v>
      </c>
    </row>
    <row r="1100" customFormat="false" ht="15" hidden="false" customHeight="true" outlineLevel="0" collapsed="false">
      <c r="A1100" s="1" t="n">
        <v>3</v>
      </c>
      <c r="B1100" s="76" t="n">
        <v>46185</v>
      </c>
      <c r="C1100" s="1" t="n">
        <v>2</v>
      </c>
      <c r="D1100" s="1" t="s">
        <v>3812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3816</v>
      </c>
      <c r="N1100" s="1" t="n">
        <v>50</v>
      </c>
      <c r="O1100" s="1" t="n">
        <v>100</v>
      </c>
      <c r="P1100" s="1" t="s">
        <v>3814</v>
      </c>
    </row>
    <row r="1101" customFormat="false" ht="15" hidden="false" customHeight="true" outlineLevel="0" collapsed="false">
      <c r="A1101" s="1" t="n">
        <v>3</v>
      </c>
      <c r="B1101" s="76" t="n">
        <v>46185</v>
      </c>
      <c r="C1101" s="1" t="n">
        <v>2</v>
      </c>
      <c r="D1101" s="1" t="s">
        <v>3812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3817</v>
      </c>
      <c r="N1101" s="1" t="n">
        <v>20</v>
      </c>
      <c r="O1101" s="1" t="n">
        <v>120</v>
      </c>
      <c r="P1101" s="1" t="s">
        <v>3814</v>
      </c>
    </row>
    <row r="1102" customFormat="false" ht="15" hidden="false" customHeight="true" outlineLevel="0" collapsed="false">
      <c r="A1102" s="1" t="n">
        <v>3</v>
      </c>
      <c r="B1102" s="76" t="n">
        <v>46185</v>
      </c>
      <c r="C1102" s="1" t="n">
        <v>2</v>
      </c>
      <c r="D1102" s="1" t="s">
        <v>3812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3818</v>
      </c>
      <c r="N1102" s="1" t="n">
        <v>20</v>
      </c>
      <c r="O1102" s="1" t="n">
        <v>260</v>
      </c>
      <c r="P1102" s="1" t="s">
        <v>3814</v>
      </c>
    </row>
    <row r="1103" customFormat="false" ht="15" hidden="false" customHeight="true" outlineLevel="0" collapsed="false">
      <c r="A1103" s="1" t="n">
        <v>3</v>
      </c>
      <c r="B1103" s="76" t="n">
        <v>46185</v>
      </c>
      <c r="C1103" s="1" t="n">
        <v>2</v>
      </c>
      <c r="D1103" s="1" t="s">
        <v>3812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3851</v>
      </c>
      <c r="N1103" s="1" t="n">
        <v>10</v>
      </c>
      <c r="O1103" s="1" t="n">
        <v>120</v>
      </c>
      <c r="P1103" s="1" t="s">
        <v>3814</v>
      </c>
    </row>
    <row r="1104" customFormat="false" ht="15" hidden="false" customHeight="true" outlineLevel="0" collapsed="false">
      <c r="A1104" s="1" t="n">
        <v>3</v>
      </c>
      <c r="B1104" s="76" t="n">
        <v>46185</v>
      </c>
      <c r="C1104" s="1" t="n">
        <v>2</v>
      </c>
      <c r="D1104" s="1" t="s">
        <v>3812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3852</v>
      </c>
      <c r="N1104" s="1" t="n">
        <v>6</v>
      </c>
      <c r="O1104" s="1" t="n">
        <v>42</v>
      </c>
      <c r="P1104" s="1" t="s">
        <v>3814</v>
      </c>
    </row>
    <row r="1105" customFormat="false" ht="15" hidden="false" customHeight="true" outlineLevel="0" collapsed="false">
      <c r="A1105" s="1" t="n">
        <v>3</v>
      </c>
      <c r="B1105" s="76" t="n">
        <v>46185</v>
      </c>
      <c r="C1105" s="1" t="n">
        <v>2</v>
      </c>
      <c r="D1105" s="1" t="s">
        <v>3812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3853</v>
      </c>
      <c r="N1105" s="1" t="n">
        <v>48</v>
      </c>
      <c r="O1105" s="1" t="n">
        <v>320</v>
      </c>
      <c r="P1105" s="1" t="s">
        <v>3814</v>
      </c>
    </row>
    <row r="1106" customFormat="false" ht="15" hidden="false" customHeight="true" outlineLevel="0" collapsed="false">
      <c r="A1106" s="1" t="n">
        <v>3</v>
      </c>
      <c r="B1106" s="76" t="n">
        <v>46185</v>
      </c>
      <c r="C1106" s="1" t="n">
        <v>2</v>
      </c>
      <c r="D1106" s="1" t="s">
        <v>3812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3855</v>
      </c>
      <c r="N1106" s="1" t="n">
        <v>60</v>
      </c>
      <c r="O1106" s="1" t="n">
        <v>330</v>
      </c>
      <c r="P1106" s="1" t="s">
        <v>3814</v>
      </c>
    </row>
    <row r="1107" customFormat="false" ht="15" hidden="false" customHeight="true" outlineLevel="0" collapsed="false">
      <c r="A1107" s="1" t="n">
        <v>3</v>
      </c>
      <c r="B1107" s="76" t="n">
        <v>46185</v>
      </c>
      <c r="C1107" s="1" t="n">
        <v>2</v>
      </c>
      <c r="D1107" s="1" t="s">
        <v>3812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4004</v>
      </c>
      <c r="N1107" s="1" t="n">
        <v>10</v>
      </c>
      <c r="O1107" s="1" t="n">
        <v>120</v>
      </c>
      <c r="P1107" s="1" t="s">
        <v>3814</v>
      </c>
    </row>
    <row r="1108" customFormat="false" ht="15" hidden="false" customHeight="true" outlineLevel="0" collapsed="false">
      <c r="A1108" s="1" t="n">
        <v>3</v>
      </c>
      <c r="B1108" s="76" t="n">
        <v>46185</v>
      </c>
      <c r="C1108" s="1" t="n">
        <v>2</v>
      </c>
      <c r="D1108" s="1" t="s">
        <v>3812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3856</v>
      </c>
      <c r="N1108" s="1" t="n">
        <v>7.9</v>
      </c>
      <c r="O1108" s="1" t="n">
        <v>31.5</v>
      </c>
      <c r="P1108" s="1" t="s">
        <v>3814</v>
      </c>
    </row>
    <row r="1109" customFormat="false" ht="15" hidden="false" customHeight="true" outlineLevel="0" collapsed="false">
      <c r="A1109" s="1" t="n">
        <v>3</v>
      </c>
      <c r="B1109" s="76" t="n">
        <v>46185</v>
      </c>
      <c r="C1109" s="1" t="n">
        <v>2</v>
      </c>
      <c r="D1109" s="1" t="s">
        <v>3812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3857</v>
      </c>
      <c r="N1109" s="1" t="n">
        <v>20</v>
      </c>
      <c r="O1109" s="1" t="n">
        <v>55</v>
      </c>
      <c r="P1109" s="1" t="s">
        <v>3814</v>
      </c>
    </row>
    <row r="1110" customFormat="false" ht="15" hidden="false" customHeight="true" outlineLevel="0" collapsed="false">
      <c r="A1110" s="1" t="n">
        <v>3</v>
      </c>
      <c r="B1110" s="76" t="n">
        <v>46185</v>
      </c>
      <c r="C1110" s="1" t="n">
        <v>2</v>
      </c>
      <c r="D1110" s="1" t="s">
        <v>3812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4005</v>
      </c>
      <c r="N1110" s="1" t="n">
        <v>15</v>
      </c>
      <c r="O1110" s="1" t="n">
        <v>120</v>
      </c>
      <c r="P1110" s="1" t="s">
        <v>3814</v>
      </c>
    </row>
    <row r="1111" customFormat="false" ht="15" hidden="false" customHeight="true" outlineLevel="0" collapsed="false">
      <c r="A1111" s="1" t="n">
        <v>3</v>
      </c>
      <c r="B1111" s="76" t="n">
        <v>46185</v>
      </c>
      <c r="C1111" s="1" t="n">
        <v>2</v>
      </c>
      <c r="D1111" s="1" t="s">
        <v>3812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3858</v>
      </c>
      <c r="N1111" s="1" t="n">
        <v>4</v>
      </c>
      <c r="O1111" s="1" t="n">
        <v>100</v>
      </c>
      <c r="P1111" s="1" t="s">
        <v>3814</v>
      </c>
    </row>
    <row r="1112" customFormat="false" ht="15" hidden="false" customHeight="true" outlineLevel="0" collapsed="false">
      <c r="A1112" s="1" t="n">
        <v>3</v>
      </c>
      <c r="B1112" s="76" t="n">
        <v>46185</v>
      </c>
      <c r="C1112" s="1" t="n">
        <v>2</v>
      </c>
      <c r="D1112" s="1" t="s">
        <v>3812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3859</v>
      </c>
      <c r="N1112" s="1" t="n">
        <v>10</v>
      </c>
      <c r="O1112" s="1" t="n">
        <v>50</v>
      </c>
      <c r="P1112" s="1" t="s">
        <v>3814</v>
      </c>
    </row>
    <row r="1113" customFormat="false" ht="15" hidden="false" customHeight="true" outlineLevel="0" collapsed="false">
      <c r="A1113" s="1" t="n">
        <v>3</v>
      </c>
      <c r="B1113" s="76" t="n">
        <v>46185</v>
      </c>
      <c r="C1113" s="1" t="n">
        <v>2</v>
      </c>
      <c r="D1113" s="1" t="s">
        <v>3812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3860</v>
      </c>
      <c r="N1113" s="1" t="n">
        <v>15</v>
      </c>
      <c r="O1113" s="1" t="n">
        <v>300</v>
      </c>
      <c r="P1113" s="1" t="s">
        <v>3814</v>
      </c>
    </row>
    <row r="1114" customFormat="false" ht="15" hidden="false" customHeight="true" outlineLevel="0" collapsed="false">
      <c r="A1114" s="1" t="n">
        <v>3</v>
      </c>
      <c r="B1114" s="76" t="n">
        <v>46185</v>
      </c>
      <c r="C1114" s="1" t="n">
        <v>2</v>
      </c>
      <c r="D1114" s="1" t="s">
        <v>3812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3861</v>
      </c>
      <c r="N1114" s="1" t="n">
        <v>10</v>
      </c>
      <c r="O1114" s="1" t="n">
        <v>150</v>
      </c>
      <c r="P1114" s="1" t="s">
        <v>3814</v>
      </c>
    </row>
    <row r="1115" customFormat="false" ht="15" hidden="false" customHeight="true" outlineLevel="0" collapsed="false">
      <c r="A1115" s="1" t="n">
        <v>3</v>
      </c>
      <c r="B1115" s="76" t="n">
        <v>46185</v>
      </c>
      <c r="C1115" s="1" t="n">
        <v>2</v>
      </c>
      <c r="D1115" s="1" t="s">
        <v>3812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4006</v>
      </c>
      <c r="N1115" s="1" t="n">
        <v>2</v>
      </c>
      <c r="O1115" s="1" t="n">
        <v>36</v>
      </c>
      <c r="P1115" s="1" t="s">
        <v>3814</v>
      </c>
    </row>
    <row r="1116" customFormat="false" ht="15" hidden="false" customHeight="true" outlineLevel="0" collapsed="false">
      <c r="A1116" s="1" t="n">
        <v>3</v>
      </c>
      <c r="B1116" s="76" t="n">
        <v>46185</v>
      </c>
      <c r="C1116" s="1" t="n">
        <v>2</v>
      </c>
      <c r="D1116" s="1" t="s">
        <v>3812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4007</v>
      </c>
      <c r="N1116" s="1" t="n">
        <v>12</v>
      </c>
      <c r="O1116" s="1" t="n">
        <v>108</v>
      </c>
      <c r="P1116" s="1" t="s">
        <v>3814</v>
      </c>
    </row>
    <row r="1117" customFormat="false" ht="15" hidden="false" customHeight="true" outlineLevel="0" collapsed="false">
      <c r="A1117" s="1" t="n">
        <v>3</v>
      </c>
      <c r="B1117" s="76" t="n">
        <v>46185</v>
      </c>
      <c r="C1117" s="1" t="n">
        <v>2</v>
      </c>
      <c r="D1117" s="1" t="s">
        <v>3812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4008</v>
      </c>
      <c r="N1117" s="1" t="n">
        <v>40</v>
      </c>
      <c r="O1117" s="1" t="n">
        <v>440</v>
      </c>
      <c r="P1117" s="1" t="s">
        <v>3814</v>
      </c>
    </row>
    <row r="1118" customFormat="false" ht="15" hidden="false" customHeight="true" outlineLevel="0" collapsed="false">
      <c r="A1118" s="1" t="n">
        <v>3</v>
      </c>
      <c r="B1118" s="76" t="n">
        <v>46185</v>
      </c>
      <c r="C1118" s="1" t="n">
        <v>2</v>
      </c>
      <c r="D1118" s="1" t="s">
        <v>3812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3862</v>
      </c>
      <c r="N1118" s="1" t="n">
        <v>10</v>
      </c>
      <c r="O1118" s="1" t="n">
        <v>80</v>
      </c>
      <c r="P1118" s="1" t="s">
        <v>3814</v>
      </c>
    </row>
    <row r="1119" customFormat="false" ht="15" hidden="false" customHeight="true" outlineLevel="0" collapsed="false">
      <c r="A1119" s="1" t="n">
        <v>3</v>
      </c>
      <c r="B1119" s="76" t="n">
        <v>46185</v>
      </c>
      <c r="C1119" s="1" t="n">
        <v>2</v>
      </c>
      <c r="D1119" s="1" t="s">
        <v>3812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3863</v>
      </c>
      <c r="N1119" s="1" t="n">
        <v>10</v>
      </c>
      <c r="O1119" s="1" t="n">
        <v>40</v>
      </c>
      <c r="P1119" s="1" t="s">
        <v>3814</v>
      </c>
    </row>
    <row r="1120" customFormat="false" ht="15" hidden="false" customHeight="true" outlineLevel="0" collapsed="false">
      <c r="A1120" s="1" t="n">
        <v>3</v>
      </c>
      <c r="B1120" s="76" t="n">
        <v>46185</v>
      </c>
      <c r="C1120" s="1" t="n">
        <v>2</v>
      </c>
      <c r="D1120" s="1" t="s">
        <v>3812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3864</v>
      </c>
      <c r="N1120" s="1" t="n">
        <v>1</v>
      </c>
      <c r="O1120" s="1" t="n">
        <v>40</v>
      </c>
      <c r="P1120" s="1" t="s">
        <v>3814</v>
      </c>
    </row>
    <row r="1121" customFormat="false" ht="15" hidden="false" customHeight="true" outlineLevel="0" collapsed="false">
      <c r="A1121" s="1" t="n">
        <v>3</v>
      </c>
      <c r="B1121" s="76" t="n">
        <v>46185</v>
      </c>
      <c r="C1121" s="1" t="n">
        <v>2</v>
      </c>
      <c r="D1121" s="1" t="s">
        <v>3812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4208</v>
      </c>
      <c r="N1121" s="1" t="n">
        <v>8</v>
      </c>
      <c r="O1121" s="1" t="n">
        <v>112</v>
      </c>
      <c r="P1121" s="1" t="s">
        <v>3814</v>
      </c>
    </row>
    <row r="1122" customFormat="false" ht="15" hidden="false" customHeight="true" outlineLevel="0" collapsed="false">
      <c r="A1122" s="1" t="n">
        <v>3</v>
      </c>
      <c r="B1122" s="76" t="n">
        <v>46185</v>
      </c>
      <c r="C1122" s="1" t="n">
        <v>2</v>
      </c>
      <c r="D1122" s="1" t="s">
        <v>3812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4209</v>
      </c>
      <c r="N1122" s="1" t="n">
        <v>20</v>
      </c>
      <c r="O1122" s="1" t="n">
        <v>180</v>
      </c>
      <c r="P1122" s="1" t="s">
        <v>3814</v>
      </c>
    </row>
    <row r="1123" customFormat="false" ht="15" hidden="false" customHeight="true" outlineLevel="0" collapsed="false">
      <c r="A1123" s="1" t="n">
        <v>3</v>
      </c>
      <c r="B1123" s="76" t="n">
        <v>46185</v>
      </c>
      <c r="C1123" s="1" t="n">
        <v>2</v>
      </c>
      <c r="D1123" s="1" t="s">
        <v>3812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3865</v>
      </c>
      <c r="N1123" s="1" t="n">
        <v>20</v>
      </c>
      <c r="O1123" s="1" t="n">
        <v>120</v>
      </c>
      <c r="P1123" s="1" t="s">
        <v>3814</v>
      </c>
    </row>
    <row r="1124" customFormat="false" ht="15" hidden="false" customHeight="true" outlineLevel="0" collapsed="false">
      <c r="A1124" s="1" t="n">
        <v>3</v>
      </c>
      <c r="B1124" s="76" t="n">
        <v>46185</v>
      </c>
      <c r="C1124" s="1" t="n">
        <v>2</v>
      </c>
      <c r="D1124" s="1" t="s">
        <v>3812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4009</v>
      </c>
      <c r="N1124" s="1" t="n">
        <v>10</v>
      </c>
      <c r="O1124" s="1" t="n">
        <v>120</v>
      </c>
      <c r="P1124" s="1" t="s">
        <v>3814</v>
      </c>
    </row>
    <row r="1125" customFormat="false" ht="15" hidden="false" customHeight="true" outlineLevel="0" collapsed="false">
      <c r="A1125" s="1" t="n">
        <v>3</v>
      </c>
      <c r="B1125" s="76" t="n">
        <v>46185</v>
      </c>
      <c r="C1125" s="1" t="n">
        <v>6</v>
      </c>
      <c r="D1125" s="1" t="s">
        <v>3819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3813</v>
      </c>
      <c r="N1125" s="1" t="n">
        <v>8</v>
      </c>
      <c r="O1125" s="1" t="n">
        <v>20</v>
      </c>
      <c r="P1125" s="1" t="s">
        <v>3814</v>
      </c>
    </row>
    <row r="1126" customFormat="false" ht="15" hidden="false" customHeight="true" outlineLevel="0" collapsed="false">
      <c r="A1126" s="1" t="n">
        <v>3</v>
      </c>
      <c r="B1126" s="76" t="n">
        <v>46185</v>
      </c>
      <c r="C1126" s="1" t="n">
        <v>6</v>
      </c>
      <c r="D1126" s="1" t="s">
        <v>3819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3815</v>
      </c>
      <c r="N1126" s="1" t="n">
        <v>8</v>
      </c>
      <c r="O1126" s="1" t="n">
        <v>56</v>
      </c>
      <c r="P1126" s="1" t="s">
        <v>3814</v>
      </c>
    </row>
    <row r="1127" customFormat="false" ht="15" hidden="false" customHeight="true" outlineLevel="0" collapsed="false">
      <c r="A1127" s="1" t="n">
        <v>3</v>
      </c>
      <c r="B1127" s="76" t="n">
        <v>46185</v>
      </c>
      <c r="C1127" s="1" t="n">
        <v>6</v>
      </c>
      <c r="D1127" s="1" t="s">
        <v>3819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3816</v>
      </c>
      <c r="N1127" s="1" t="n">
        <v>50</v>
      </c>
      <c r="O1127" s="1" t="n">
        <v>100</v>
      </c>
      <c r="P1127" s="1" t="s">
        <v>3814</v>
      </c>
    </row>
    <row r="1128" customFormat="false" ht="15" hidden="false" customHeight="true" outlineLevel="0" collapsed="false">
      <c r="A1128" s="1" t="n">
        <v>3</v>
      </c>
      <c r="B1128" s="76" t="n">
        <v>46185</v>
      </c>
      <c r="C1128" s="1" t="n">
        <v>6</v>
      </c>
      <c r="D1128" s="1" t="s">
        <v>3819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3817</v>
      </c>
      <c r="N1128" s="1" t="n">
        <v>20</v>
      </c>
      <c r="O1128" s="1" t="n">
        <v>120</v>
      </c>
      <c r="P1128" s="1" t="s">
        <v>3814</v>
      </c>
    </row>
    <row r="1129" customFormat="false" ht="15" hidden="false" customHeight="true" outlineLevel="0" collapsed="false">
      <c r="A1129" s="1" t="n">
        <v>3</v>
      </c>
      <c r="B1129" s="76" t="n">
        <v>46185</v>
      </c>
      <c r="C1129" s="1" t="n">
        <v>6</v>
      </c>
      <c r="D1129" s="1" t="s">
        <v>3819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3818</v>
      </c>
      <c r="N1129" s="1" t="n">
        <v>20</v>
      </c>
      <c r="O1129" s="1" t="n">
        <v>260</v>
      </c>
      <c r="P1129" s="1" t="s">
        <v>3814</v>
      </c>
    </row>
    <row r="1130" customFormat="false" ht="15" hidden="false" customHeight="true" outlineLevel="0" collapsed="false">
      <c r="A1130" s="1" t="n">
        <v>3</v>
      </c>
      <c r="B1130" s="76" t="n">
        <v>46185</v>
      </c>
      <c r="C1130" s="1" t="n">
        <v>6</v>
      </c>
      <c r="D1130" s="1" t="s">
        <v>3819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3851</v>
      </c>
      <c r="N1130" s="1" t="n">
        <v>10</v>
      </c>
      <c r="O1130" s="1" t="n">
        <v>120</v>
      </c>
      <c r="P1130" s="1" t="s">
        <v>3814</v>
      </c>
    </row>
    <row r="1131" customFormat="false" ht="15" hidden="false" customHeight="true" outlineLevel="0" collapsed="false">
      <c r="A1131" s="1" t="n">
        <v>3</v>
      </c>
      <c r="B1131" s="76" t="n">
        <v>46185</v>
      </c>
      <c r="C1131" s="1" t="n">
        <v>6</v>
      </c>
      <c r="D1131" s="1" t="s">
        <v>3819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3852</v>
      </c>
      <c r="N1131" s="1" t="n">
        <v>6</v>
      </c>
      <c r="O1131" s="1" t="n">
        <v>42</v>
      </c>
      <c r="P1131" s="1" t="s">
        <v>3814</v>
      </c>
    </row>
    <row r="1132" customFormat="false" ht="15" hidden="false" customHeight="true" outlineLevel="0" collapsed="false">
      <c r="A1132" s="1" t="n">
        <v>3</v>
      </c>
      <c r="B1132" s="76" t="n">
        <v>46185</v>
      </c>
      <c r="C1132" s="1" t="n">
        <v>6</v>
      </c>
      <c r="D1132" s="1" t="s">
        <v>3819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3853</v>
      </c>
      <c r="N1132" s="1" t="n">
        <v>48</v>
      </c>
      <c r="O1132" s="1" t="n">
        <v>320</v>
      </c>
      <c r="P1132" s="1" t="s">
        <v>3814</v>
      </c>
    </row>
    <row r="1133" customFormat="false" ht="15" hidden="false" customHeight="true" outlineLevel="0" collapsed="false">
      <c r="A1133" s="1" t="n">
        <v>3</v>
      </c>
      <c r="B1133" s="76" t="n">
        <v>46185</v>
      </c>
      <c r="C1133" s="1" t="n">
        <v>6</v>
      </c>
      <c r="D1133" s="1" t="s">
        <v>3819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3855</v>
      </c>
      <c r="N1133" s="1" t="n">
        <v>60</v>
      </c>
      <c r="O1133" s="1" t="n">
        <v>330</v>
      </c>
      <c r="P1133" s="1" t="s">
        <v>3814</v>
      </c>
    </row>
    <row r="1134" customFormat="false" ht="15" hidden="false" customHeight="true" outlineLevel="0" collapsed="false">
      <c r="A1134" s="1" t="n">
        <v>3</v>
      </c>
      <c r="B1134" s="76" t="n">
        <v>46185</v>
      </c>
      <c r="C1134" s="1" t="n">
        <v>6</v>
      </c>
      <c r="D1134" s="1" t="s">
        <v>3819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4004</v>
      </c>
      <c r="N1134" s="1" t="n">
        <v>10</v>
      </c>
      <c r="O1134" s="1" t="n">
        <v>120</v>
      </c>
      <c r="P1134" s="1" t="s">
        <v>3814</v>
      </c>
    </row>
    <row r="1135" customFormat="false" ht="15" hidden="false" customHeight="true" outlineLevel="0" collapsed="false">
      <c r="A1135" s="1" t="n">
        <v>3</v>
      </c>
      <c r="B1135" s="76" t="n">
        <v>46185</v>
      </c>
      <c r="C1135" s="1" t="n">
        <v>6</v>
      </c>
      <c r="D1135" s="1" t="s">
        <v>3819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3856</v>
      </c>
      <c r="N1135" s="1" t="n">
        <v>7.9</v>
      </c>
      <c r="O1135" s="1" t="n">
        <v>31.5</v>
      </c>
      <c r="P1135" s="1" t="s">
        <v>3814</v>
      </c>
    </row>
    <row r="1136" customFormat="false" ht="15" hidden="false" customHeight="true" outlineLevel="0" collapsed="false">
      <c r="A1136" s="1" t="n">
        <v>3</v>
      </c>
      <c r="B1136" s="76" t="n">
        <v>46185</v>
      </c>
      <c r="C1136" s="1" t="n">
        <v>6</v>
      </c>
      <c r="D1136" s="1" t="s">
        <v>3819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3857</v>
      </c>
      <c r="N1136" s="1" t="n">
        <v>20</v>
      </c>
      <c r="O1136" s="1" t="n">
        <v>55</v>
      </c>
      <c r="P1136" s="1" t="s">
        <v>3814</v>
      </c>
    </row>
    <row r="1137" customFormat="false" ht="15" hidden="false" customHeight="true" outlineLevel="0" collapsed="false">
      <c r="A1137" s="1" t="n">
        <v>3</v>
      </c>
      <c r="B1137" s="76" t="n">
        <v>46185</v>
      </c>
      <c r="C1137" s="1" t="n">
        <v>6</v>
      </c>
      <c r="D1137" s="1" t="s">
        <v>3819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4005</v>
      </c>
      <c r="N1137" s="1" t="n">
        <v>15</v>
      </c>
      <c r="O1137" s="1" t="n">
        <v>120</v>
      </c>
      <c r="P1137" s="1" t="s">
        <v>3814</v>
      </c>
    </row>
    <row r="1138" customFormat="false" ht="15" hidden="false" customHeight="true" outlineLevel="0" collapsed="false">
      <c r="A1138" s="1" t="n">
        <v>3</v>
      </c>
      <c r="B1138" s="76" t="n">
        <v>46185</v>
      </c>
      <c r="C1138" s="1" t="n">
        <v>6</v>
      </c>
      <c r="D1138" s="1" t="s">
        <v>3819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3858</v>
      </c>
      <c r="N1138" s="1" t="n">
        <v>4</v>
      </c>
      <c r="O1138" s="1" t="n">
        <v>100</v>
      </c>
      <c r="P1138" s="1" t="s">
        <v>3814</v>
      </c>
    </row>
    <row r="1139" customFormat="false" ht="15" hidden="false" customHeight="true" outlineLevel="0" collapsed="false">
      <c r="A1139" s="1" t="n">
        <v>3</v>
      </c>
      <c r="B1139" s="76" t="n">
        <v>46185</v>
      </c>
      <c r="C1139" s="1" t="n">
        <v>6</v>
      </c>
      <c r="D1139" s="1" t="s">
        <v>3819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3859</v>
      </c>
      <c r="N1139" s="1" t="n">
        <v>10</v>
      </c>
      <c r="O1139" s="1" t="n">
        <v>50</v>
      </c>
      <c r="P1139" s="1" t="s">
        <v>3814</v>
      </c>
    </row>
    <row r="1140" customFormat="false" ht="15" hidden="false" customHeight="true" outlineLevel="0" collapsed="false">
      <c r="A1140" s="1" t="n">
        <v>3</v>
      </c>
      <c r="B1140" s="76" t="n">
        <v>46185</v>
      </c>
      <c r="C1140" s="1" t="n">
        <v>6</v>
      </c>
      <c r="D1140" s="1" t="s">
        <v>3819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3860</v>
      </c>
      <c r="N1140" s="1" t="n">
        <v>15</v>
      </c>
      <c r="O1140" s="1" t="n">
        <v>300</v>
      </c>
      <c r="P1140" s="1" t="s">
        <v>3814</v>
      </c>
    </row>
    <row r="1141" customFormat="false" ht="15" hidden="false" customHeight="true" outlineLevel="0" collapsed="false">
      <c r="A1141" s="1" t="n">
        <v>3</v>
      </c>
      <c r="B1141" s="76" t="n">
        <v>46185</v>
      </c>
      <c r="C1141" s="1" t="n">
        <v>6</v>
      </c>
      <c r="D1141" s="1" t="s">
        <v>3819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3861</v>
      </c>
      <c r="N1141" s="1" t="n">
        <v>10</v>
      </c>
      <c r="O1141" s="1" t="n">
        <v>150</v>
      </c>
      <c r="P1141" s="1" t="s">
        <v>3814</v>
      </c>
    </row>
    <row r="1142" customFormat="false" ht="15" hidden="false" customHeight="true" outlineLevel="0" collapsed="false">
      <c r="A1142" s="1" t="n">
        <v>3</v>
      </c>
      <c r="B1142" s="76" t="n">
        <v>46185</v>
      </c>
      <c r="C1142" s="1" t="n">
        <v>6</v>
      </c>
      <c r="D1142" s="1" t="s">
        <v>3819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4006</v>
      </c>
      <c r="N1142" s="1" t="n">
        <v>2</v>
      </c>
      <c r="O1142" s="1" t="n">
        <v>36</v>
      </c>
      <c r="P1142" s="1" t="s">
        <v>3814</v>
      </c>
    </row>
    <row r="1143" customFormat="false" ht="15" hidden="false" customHeight="true" outlineLevel="0" collapsed="false">
      <c r="A1143" s="1" t="n">
        <v>3</v>
      </c>
      <c r="B1143" s="76" t="n">
        <v>46185</v>
      </c>
      <c r="C1143" s="1" t="n">
        <v>6</v>
      </c>
      <c r="D1143" s="1" t="s">
        <v>3819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4007</v>
      </c>
      <c r="N1143" s="1" t="n">
        <v>12</v>
      </c>
      <c r="O1143" s="1" t="n">
        <v>108</v>
      </c>
      <c r="P1143" s="1" t="s">
        <v>3814</v>
      </c>
    </row>
    <row r="1144" customFormat="false" ht="15" hidden="false" customHeight="true" outlineLevel="0" collapsed="false">
      <c r="A1144" s="1" t="n">
        <v>3</v>
      </c>
      <c r="B1144" s="76" t="n">
        <v>46185</v>
      </c>
      <c r="C1144" s="1" t="n">
        <v>6</v>
      </c>
      <c r="D1144" s="1" t="s">
        <v>3819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4008</v>
      </c>
      <c r="N1144" s="1" t="n">
        <v>40</v>
      </c>
      <c r="O1144" s="1" t="n">
        <v>440</v>
      </c>
      <c r="P1144" s="1" t="s">
        <v>3814</v>
      </c>
    </row>
    <row r="1145" customFormat="false" ht="15" hidden="false" customHeight="true" outlineLevel="0" collapsed="false">
      <c r="A1145" s="1" t="n">
        <v>3</v>
      </c>
      <c r="B1145" s="76" t="n">
        <v>46185</v>
      </c>
      <c r="C1145" s="1" t="n">
        <v>6</v>
      </c>
      <c r="D1145" s="1" t="s">
        <v>3819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3862</v>
      </c>
      <c r="N1145" s="1" t="n">
        <v>10</v>
      </c>
      <c r="O1145" s="1" t="n">
        <v>80</v>
      </c>
      <c r="P1145" s="1" t="s">
        <v>3814</v>
      </c>
    </row>
    <row r="1146" customFormat="false" ht="15" hidden="false" customHeight="true" outlineLevel="0" collapsed="false">
      <c r="A1146" s="1" t="n">
        <v>3</v>
      </c>
      <c r="B1146" s="76" t="n">
        <v>46185</v>
      </c>
      <c r="C1146" s="1" t="n">
        <v>6</v>
      </c>
      <c r="D1146" s="1" t="s">
        <v>3819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3863</v>
      </c>
      <c r="N1146" s="1" t="n">
        <v>10</v>
      </c>
      <c r="O1146" s="1" t="n">
        <v>40</v>
      </c>
      <c r="P1146" s="1" t="s">
        <v>3814</v>
      </c>
    </row>
    <row r="1147" customFormat="false" ht="15" hidden="false" customHeight="true" outlineLevel="0" collapsed="false">
      <c r="A1147" s="1" t="n">
        <v>3</v>
      </c>
      <c r="B1147" s="76" t="n">
        <v>46185</v>
      </c>
      <c r="C1147" s="1" t="n">
        <v>6</v>
      </c>
      <c r="D1147" s="1" t="s">
        <v>3819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3864</v>
      </c>
      <c r="N1147" s="1" t="n">
        <v>1</v>
      </c>
      <c r="O1147" s="1" t="n">
        <v>40</v>
      </c>
      <c r="P1147" s="1" t="s">
        <v>3814</v>
      </c>
    </row>
    <row r="1148" customFormat="false" ht="15" hidden="false" customHeight="true" outlineLevel="0" collapsed="false">
      <c r="A1148" s="1" t="n">
        <v>3</v>
      </c>
      <c r="B1148" s="76" t="n">
        <v>46185</v>
      </c>
      <c r="C1148" s="1" t="n">
        <v>6</v>
      </c>
      <c r="D1148" s="1" t="s">
        <v>3819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4208</v>
      </c>
      <c r="N1148" s="1" t="n">
        <v>8</v>
      </c>
      <c r="O1148" s="1" t="n">
        <v>112</v>
      </c>
      <c r="P1148" s="1" t="s">
        <v>3814</v>
      </c>
    </row>
    <row r="1149" customFormat="false" ht="15" hidden="false" customHeight="true" outlineLevel="0" collapsed="false">
      <c r="A1149" s="1" t="n">
        <v>3</v>
      </c>
      <c r="B1149" s="76" t="n">
        <v>46185</v>
      </c>
      <c r="C1149" s="1" t="n">
        <v>6</v>
      </c>
      <c r="D1149" s="1" t="s">
        <v>3819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4209</v>
      </c>
      <c r="N1149" s="1" t="n">
        <v>20</v>
      </c>
      <c r="O1149" s="1" t="n">
        <v>180</v>
      </c>
      <c r="P1149" s="1" t="s">
        <v>3814</v>
      </c>
    </row>
    <row r="1150" customFormat="false" ht="15" hidden="false" customHeight="true" outlineLevel="0" collapsed="false">
      <c r="A1150" s="1" t="n">
        <v>3</v>
      </c>
      <c r="B1150" s="76" t="n">
        <v>46185</v>
      </c>
      <c r="C1150" s="1" t="n">
        <v>6</v>
      </c>
      <c r="D1150" s="1" t="s">
        <v>3819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3865</v>
      </c>
      <c r="N1150" s="1" t="n">
        <v>20</v>
      </c>
      <c r="O1150" s="1" t="n">
        <v>120</v>
      </c>
      <c r="P1150" s="1" t="s">
        <v>3814</v>
      </c>
    </row>
    <row r="1151" customFormat="false" ht="15" hidden="false" customHeight="true" outlineLevel="0" collapsed="false">
      <c r="A1151" s="1" t="n">
        <v>3</v>
      </c>
      <c r="B1151" s="76" t="n">
        <v>46185</v>
      </c>
      <c r="C1151" s="1" t="n">
        <v>6</v>
      </c>
      <c r="D1151" s="1" t="s">
        <v>3819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4009</v>
      </c>
      <c r="N1151" s="1" t="n">
        <v>10</v>
      </c>
      <c r="O1151" s="1" t="n">
        <v>120</v>
      </c>
      <c r="P1151" s="1" t="s">
        <v>3814</v>
      </c>
    </row>
    <row r="1152" customFormat="false" ht="15" hidden="false" customHeight="true" outlineLevel="0" collapsed="false">
      <c r="A1152" s="1" t="n">
        <v>3</v>
      </c>
      <c r="B1152" s="76" t="n">
        <v>46185</v>
      </c>
      <c r="C1152" s="1" t="n">
        <v>11</v>
      </c>
      <c r="D1152" s="1" t="s">
        <v>3820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4051</v>
      </c>
      <c r="N1152" s="1" t="n">
        <v>1080</v>
      </c>
      <c r="O1152" s="1" t="n">
        <v>570</v>
      </c>
      <c r="P1152" s="1" t="s">
        <v>3814</v>
      </c>
    </row>
    <row r="1153" customFormat="false" ht="15" hidden="false" customHeight="true" outlineLevel="0" collapsed="false">
      <c r="A1153" s="1" t="n">
        <v>3</v>
      </c>
      <c r="B1153" s="76" t="n">
        <v>46185</v>
      </c>
      <c r="C1153" s="1" t="n">
        <v>11</v>
      </c>
      <c r="D1153" s="1" t="s">
        <v>3820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4052</v>
      </c>
      <c r="N1153" s="1" t="n">
        <v>2880</v>
      </c>
      <c r="O1153" s="1" t="n">
        <v>1480</v>
      </c>
      <c r="P1153" s="1" t="s">
        <v>3814</v>
      </c>
    </row>
    <row r="1154" customFormat="false" ht="15" hidden="false" customHeight="true" outlineLevel="0" collapsed="false">
      <c r="A1154" s="1" t="n">
        <v>3</v>
      </c>
      <c r="B1154" s="76" t="n">
        <v>46185</v>
      </c>
      <c r="C1154" s="1" t="n">
        <v>11</v>
      </c>
      <c r="D1154" s="1" t="s">
        <v>3820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4383</v>
      </c>
      <c r="N1154" s="1" t="n">
        <v>24</v>
      </c>
      <c r="O1154" s="1" t="n">
        <v>85.88</v>
      </c>
      <c r="P1154" s="1" t="s">
        <v>3814</v>
      </c>
    </row>
    <row r="1155" customFormat="false" ht="15" hidden="false" customHeight="true" outlineLevel="0" collapsed="false">
      <c r="A1155" s="1" t="n">
        <v>3</v>
      </c>
      <c r="B1155" s="76" t="n">
        <v>46185</v>
      </c>
      <c r="C1155" s="1" t="n">
        <v>11</v>
      </c>
      <c r="D1155" s="1" t="s">
        <v>3820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4383</v>
      </c>
      <c r="N1155" s="1" t="n">
        <v>24</v>
      </c>
      <c r="O1155" s="1" t="n">
        <v>141.86</v>
      </c>
      <c r="P1155" s="1" t="s">
        <v>3814</v>
      </c>
    </row>
    <row r="1156" customFormat="false" ht="15" hidden="false" customHeight="true" outlineLevel="0" collapsed="false">
      <c r="A1156" s="1" t="n">
        <v>3</v>
      </c>
      <c r="B1156" s="76" t="n">
        <v>46185</v>
      </c>
      <c r="C1156" s="1" t="n">
        <v>11</v>
      </c>
      <c r="D1156" s="1" t="s">
        <v>3820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4384</v>
      </c>
      <c r="N1156" s="1" t="n">
        <v>24</v>
      </c>
      <c r="O1156" s="1" t="n">
        <v>92.71</v>
      </c>
      <c r="P1156" s="1" t="s">
        <v>3814</v>
      </c>
    </row>
    <row r="1157" customFormat="false" ht="15" hidden="false" customHeight="true" outlineLevel="0" collapsed="false">
      <c r="A1157" s="1" t="n">
        <v>3</v>
      </c>
      <c r="B1157" s="76" t="n">
        <v>46185</v>
      </c>
      <c r="C1157" s="1" t="n">
        <v>11</v>
      </c>
      <c r="D1157" s="1" t="s">
        <v>3820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4385</v>
      </c>
      <c r="N1157" s="1" t="n">
        <v>40</v>
      </c>
      <c r="O1157" s="1" t="n">
        <v>110.54</v>
      </c>
      <c r="P1157" s="1" t="s">
        <v>3814</v>
      </c>
    </row>
    <row r="1158" customFormat="false" ht="15" hidden="false" customHeight="true" outlineLevel="0" collapsed="false">
      <c r="A1158" s="1" t="n">
        <v>3</v>
      </c>
      <c r="B1158" s="76" t="n">
        <v>46185</v>
      </c>
      <c r="C1158" s="1" t="n">
        <v>11</v>
      </c>
      <c r="D1158" s="1" t="s">
        <v>3820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4386</v>
      </c>
      <c r="N1158" s="1" t="n">
        <v>10</v>
      </c>
      <c r="O1158" s="1" t="n">
        <v>57.26</v>
      </c>
      <c r="P1158" s="1" t="s">
        <v>3814</v>
      </c>
    </row>
    <row r="1159" customFormat="false" ht="15" hidden="false" customHeight="true" outlineLevel="0" collapsed="false">
      <c r="A1159" s="1" t="n">
        <v>3</v>
      </c>
      <c r="B1159" s="76" t="n">
        <v>46185</v>
      </c>
      <c r="C1159" s="1" t="n">
        <v>11</v>
      </c>
      <c r="D1159" s="1" t="s">
        <v>3820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4387</v>
      </c>
      <c r="N1159" s="1" t="n">
        <v>24</v>
      </c>
      <c r="O1159" s="1" t="n">
        <v>88.96</v>
      </c>
      <c r="P1159" s="1" t="s">
        <v>3814</v>
      </c>
    </row>
    <row r="1160" customFormat="false" ht="15" hidden="false" customHeight="true" outlineLevel="0" collapsed="false">
      <c r="A1160" s="1" t="n">
        <v>3</v>
      </c>
      <c r="B1160" s="76" t="n">
        <v>46185</v>
      </c>
      <c r="C1160" s="1" t="n">
        <v>11</v>
      </c>
      <c r="D1160" s="1" t="s">
        <v>3820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4388</v>
      </c>
      <c r="N1160" s="1" t="n">
        <v>48</v>
      </c>
      <c r="O1160" s="1" t="n">
        <v>201.06</v>
      </c>
      <c r="P1160" s="1" t="s">
        <v>3814</v>
      </c>
    </row>
    <row r="1161" customFormat="false" ht="15" hidden="false" customHeight="true" outlineLevel="0" collapsed="false">
      <c r="A1161" s="1" t="n">
        <v>3</v>
      </c>
      <c r="B1161" s="76" t="n">
        <v>46185</v>
      </c>
      <c r="C1161" s="1" t="n">
        <v>11</v>
      </c>
      <c r="D1161" s="1" t="s">
        <v>3820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4389</v>
      </c>
      <c r="N1161" s="1" t="n">
        <v>48</v>
      </c>
      <c r="O1161" s="1" t="n">
        <v>153.56</v>
      </c>
      <c r="P1161" s="1" t="s">
        <v>3814</v>
      </c>
    </row>
    <row r="1162" customFormat="false" ht="15" hidden="false" customHeight="true" outlineLevel="0" collapsed="false">
      <c r="A1162" s="1" t="n">
        <v>3</v>
      </c>
      <c r="B1162" s="76" t="n">
        <v>46185</v>
      </c>
      <c r="C1162" s="1" t="n">
        <v>11</v>
      </c>
      <c r="D1162" s="1" t="s">
        <v>3820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4390</v>
      </c>
      <c r="N1162" s="1" t="n">
        <v>80</v>
      </c>
      <c r="O1162" s="1" t="n">
        <v>387.28</v>
      </c>
      <c r="P1162" s="1" t="s">
        <v>3814</v>
      </c>
    </row>
    <row r="1163" customFormat="false" ht="15" hidden="false" customHeight="true" outlineLevel="0" collapsed="false">
      <c r="A1163" s="1" t="n">
        <v>3</v>
      </c>
      <c r="B1163" s="76" t="n">
        <v>46185</v>
      </c>
      <c r="C1163" s="1" t="n">
        <v>11</v>
      </c>
      <c r="D1163" s="1" t="s">
        <v>3820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4391</v>
      </c>
      <c r="N1163" s="1" t="n">
        <v>50</v>
      </c>
      <c r="O1163" s="1" t="n">
        <v>139.76</v>
      </c>
      <c r="P1163" s="1" t="s">
        <v>3814</v>
      </c>
    </row>
    <row r="1164" customFormat="false" ht="15" hidden="false" customHeight="true" outlineLevel="0" collapsed="false">
      <c r="A1164" s="1" t="n">
        <v>3</v>
      </c>
      <c r="B1164" s="76" t="n">
        <v>46185</v>
      </c>
      <c r="C1164" s="1" t="n">
        <v>11</v>
      </c>
      <c r="D1164" s="1" t="s">
        <v>3820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4392</v>
      </c>
      <c r="N1164" s="1" t="n">
        <v>32</v>
      </c>
      <c r="O1164" s="1" t="n">
        <v>53.93</v>
      </c>
      <c r="P1164" s="1" t="s">
        <v>3814</v>
      </c>
    </row>
    <row r="1165" customFormat="false" ht="15" hidden="false" customHeight="true" outlineLevel="0" collapsed="false">
      <c r="A1165" s="1" t="n">
        <v>3</v>
      </c>
      <c r="B1165" s="76" t="n">
        <v>46185</v>
      </c>
      <c r="C1165" s="1" t="n">
        <v>11</v>
      </c>
      <c r="D1165" s="1" t="s">
        <v>3820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4393</v>
      </c>
      <c r="N1165" s="1" t="n">
        <v>96</v>
      </c>
      <c r="O1165" s="1" t="n">
        <v>41.76</v>
      </c>
      <c r="P1165" s="1" t="s">
        <v>3814</v>
      </c>
    </row>
    <row r="1166" customFormat="false" ht="15" hidden="false" customHeight="true" outlineLevel="0" collapsed="false">
      <c r="A1166" s="1" t="n">
        <v>3</v>
      </c>
      <c r="B1166" s="76" t="n">
        <v>46185</v>
      </c>
      <c r="C1166" s="1" t="n">
        <v>11</v>
      </c>
      <c r="D1166" s="1" t="s">
        <v>3820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4394</v>
      </c>
      <c r="N1166" s="1" t="n">
        <v>48</v>
      </c>
      <c r="O1166" s="1" t="n">
        <v>728.62</v>
      </c>
      <c r="P1166" s="1" t="s">
        <v>3814</v>
      </c>
    </row>
    <row r="1167" customFormat="false" ht="15" hidden="false" customHeight="true" outlineLevel="0" collapsed="false">
      <c r="A1167" s="1" t="n">
        <v>3</v>
      </c>
      <c r="B1167" s="76" t="n">
        <v>46185</v>
      </c>
      <c r="C1167" s="1" t="n">
        <v>11</v>
      </c>
      <c r="D1167" s="1" t="s">
        <v>3820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4395</v>
      </c>
      <c r="N1167" s="1" t="n">
        <v>20</v>
      </c>
      <c r="O1167" s="1" t="n">
        <v>16.86</v>
      </c>
      <c r="P1167" s="1" t="s">
        <v>3814</v>
      </c>
    </row>
    <row r="1168" customFormat="false" ht="15" hidden="false" customHeight="true" outlineLevel="0" collapsed="false">
      <c r="A1168" s="1" t="n">
        <v>3</v>
      </c>
      <c r="B1168" s="76" t="n">
        <v>46185</v>
      </c>
      <c r="C1168" s="1" t="n">
        <v>11</v>
      </c>
      <c r="D1168" s="1" t="s">
        <v>3820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4396</v>
      </c>
      <c r="N1168" s="1" t="n">
        <v>20</v>
      </c>
      <c r="O1168" s="1" t="n">
        <v>68.51</v>
      </c>
      <c r="P1168" s="1" t="s">
        <v>3814</v>
      </c>
    </row>
    <row r="1169" customFormat="false" ht="15" hidden="false" customHeight="true" outlineLevel="0" collapsed="false">
      <c r="A1169" s="1" t="n">
        <v>3</v>
      </c>
      <c r="B1169" s="76" t="n">
        <v>46185</v>
      </c>
      <c r="C1169" s="1" t="n">
        <v>11</v>
      </c>
      <c r="D1169" s="1" t="s">
        <v>3820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3822</v>
      </c>
      <c r="N1169" s="1" t="n">
        <v>72</v>
      </c>
      <c r="O1169" s="1" t="n">
        <v>604.66</v>
      </c>
      <c r="P1169" s="1" t="s">
        <v>3814</v>
      </c>
    </row>
    <row r="1170" customFormat="false" ht="15" hidden="false" customHeight="true" outlineLevel="0" collapsed="false">
      <c r="A1170" s="1" t="n">
        <v>3</v>
      </c>
      <c r="B1170" s="76" t="n">
        <v>46185</v>
      </c>
      <c r="C1170" s="1" t="n">
        <v>11</v>
      </c>
      <c r="D1170" s="1" t="s">
        <v>3820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4397</v>
      </c>
      <c r="N1170" s="1" t="n">
        <v>27</v>
      </c>
      <c r="O1170" s="1" t="n">
        <v>116.1</v>
      </c>
      <c r="P1170" s="1" t="s">
        <v>3814</v>
      </c>
    </row>
    <row r="1171" customFormat="false" ht="15" hidden="false" customHeight="true" outlineLevel="0" collapsed="false">
      <c r="A1171" s="1" t="n">
        <v>3</v>
      </c>
      <c r="B1171" s="76" t="n">
        <v>46185</v>
      </c>
      <c r="C1171" s="1" t="n">
        <v>11</v>
      </c>
      <c r="D1171" s="1" t="s">
        <v>3820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4398</v>
      </c>
      <c r="N1171" s="1" t="n">
        <v>90</v>
      </c>
      <c r="O1171" s="1" t="n">
        <v>234</v>
      </c>
      <c r="P1171" s="1" t="s">
        <v>3814</v>
      </c>
    </row>
    <row r="1172" customFormat="false" ht="15" hidden="false" customHeight="true" outlineLevel="0" collapsed="false">
      <c r="A1172" s="1" t="n">
        <v>3</v>
      </c>
      <c r="B1172" s="76" t="n">
        <v>46185</v>
      </c>
      <c r="C1172" s="1" t="n">
        <v>11</v>
      </c>
      <c r="D1172" s="1" t="s">
        <v>3820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4399</v>
      </c>
      <c r="N1172" s="1" t="n">
        <v>27</v>
      </c>
      <c r="O1172" s="1" t="n">
        <v>116.1</v>
      </c>
      <c r="P1172" s="1" t="s">
        <v>3814</v>
      </c>
    </row>
    <row r="1173" customFormat="false" ht="15" hidden="false" customHeight="true" outlineLevel="0" collapsed="false">
      <c r="A1173" s="1" t="n">
        <v>3</v>
      </c>
      <c r="B1173" s="76" t="n">
        <v>46185</v>
      </c>
      <c r="C1173" s="1" t="n">
        <v>11</v>
      </c>
      <c r="D1173" s="1" t="s">
        <v>3820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4400</v>
      </c>
      <c r="N1173" s="1" t="n">
        <v>27</v>
      </c>
      <c r="O1173" s="1" t="n">
        <v>135</v>
      </c>
      <c r="P1173" s="1" t="s">
        <v>3814</v>
      </c>
    </row>
    <row r="1174" customFormat="false" ht="15" hidden="false" customHeight="true" outlineLevel="0" collapsed="false">
      <c r="A1174" s="1" t="n">
        <v>3</v>
      </c>
      <c r="B1174" s="76" t="n">
        <v>46185</v>
      </c>
      <c r="C1174" s="1" t="n">
        <v>11</v>
      </c>
      <c r="D1174" s="1" t="s">
        <v>3820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4401</v>
      </c>
      <c r="N1174" s="1" t="n">
        <v>9</v>
      </c>
      <c r="O1174" s="1" t="n">
        <v>27</v>
      </c>
      <c r="P1174" s="1" t="s">
        <v>3814</v>
      </c>
    </row>
    <row r="1175" customFormat="false" ht="15" hidden="false" customHeight="true" outlineLevel="0" collapsed="false">
      <c r="A1175" s="1" t="n">
        <v>3</v>
      </c>
      <c r="B1175" s="76" t="n">
        <v>46185</v>
      </c>
      <c r="C1175" s="1" t="n">
        <v>11</v>
      </c>
      <c r="D1175" s="1" t="s">
        <v>3820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4402</v>
      </c>
      <c r="N1175" s="1" t="n">
        <v>18</v>
      </c>
      <c r="O1175" s="1" t="n">
        <v>84.6</v>
      </c>
      <c r="P1175" s="1" t="s">
        <v>3814</v>
      </c>
    </row>
    <row r="1176" customFormat="false" ht="15" hidden="false" customHeight="true" outlineLevel="0" collapsed="false">
      <c r="A1176" s="1" t="n">
        <v>3</v>
      </c>
      <c r="B1176" s="76" t="n">
        <v>46185</v>
      </c>
      <c r="C1176" s="1" t="n">
        <v>11</v>
      </c>
      <c r="D1176" s="1" t="s">
        <v>3820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4403</v>
      </c>
      <c r="N1176" s="1" t="n">
        <v>18</v>
      </c>
      <c r="O1176" s="1" t="n">
        <v>84.6</v>
      </c>
      <c r="P1176" s="1" t="s">
        <v>3814</v>
      </c>
    </row>
    <row r="1177" customFormat="false" ht="15" hidden="false" customHeight="true" outlineLevel="0" collapsed="false">
      <c r="A1177" s="1" t="n">
        <v>3</v>
      </c>
      <c r="B1177" s="76" t="n">
        <v>46185</v>
      </c>
      <c r="C1177" s="1" t="n">
        <v>11</v>
      </c>
      <c r="D1177" s="1" t="s">
        <v>3820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4404</v>
      </c>
      <c r="N1177" s="1" t="n">
        <v>18</v>
      </c>
      <c r="O1177" s="1" t="n">
        <v>84.6</v>
      </c>
      <c r="P1177" s="1" t="s">
        <v>3814</v>
      </c>
    </row>
    <row r="1178" customFormat="false" ht="15" hidden="false" customHeight="true" outlineLevel="0" collapsed="false">
      <c r="A1178" s="1" t="n">
        <v>3</v>
      </c>
      <c r="B1178" s="76" t="n">
        <v>46185</v>
      </c>
      <c r="C1178" s="1" t="n">
        <v>11</v>
      </c>
      <c r="D1178" s="1" t="s">
        <v>3820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4405</v>
      </c>
      <c r="N1178" s="1" t="n">
        <v>27</v>
      </c>
      <c r="O1178" s="1" t="n">
        <v>83.7</v>
      </c>
      <c r="P1178" s="1" t="s">
        <v>3814</v>
      </c>
    </row>
    <row r="1179" customFormat="false" ht="15" hidden="false" customHeight="true" outlineLevel="0" collapsed="false">
      <c r="A1179" s="1" t="n">
        <v>3</v>
      </c>
      <c r="B1179" s="76" t="n">
        <v>46185</v>
      </c>
      <c r="C1179" s="1" t="n">
        <v>11</v>
      </c>
      <c r="D1179" s="1" t="s">
        <v>3820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4406</v>
      </c>
      <c r="N1179" s="1" t="n">
        <v>27</v>
      </c>
      <c r="O1179" s="1" t="n">
        <v>116.1</v>
      </c>
      <c r="P1179" s="1" t="s">
        <v>3814</v>
      </c>
    </row>
    <row r="1180" customFormat="false" ht="15" hidden="false" customHeight="true" outlineLevel="0" collapsed="false">
      <c r="A1180" s="1" t="n">
        <v>3</v>
      </c>
      <c r="B1180" s="76" t="n">
        <v>46185</v>
      </c>
      <c r="C1180" s="1" t="n">
        <v>11</v>
      </c>
      <c r="D1180" s="1" t="s">
        <v>3820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4407</v>
      </c>
      <c r="N1180" s="1" t="n">
        <v>9</v>
      </c>
      <c r="O1180" s="1" t="n">
        <v>42.3</v>
      </c>
      <c r="P1180" s="1" t="s">
        <v>3814</v>
      </c>
    </row>
    <row r="1181" customFormat="false" ht="15" hidden="false" customHeight="true" outlineLevel="0" collapsed="false">
      <c r="A1181" s="1" t="n">
        <v>3</v>
      </c>
      <c r="B1181" s="76" t="n">
        <v>46185</v>
      </c>
      <c r="C1181" s="1" t="n">
        <v>11</v>
      </c>
      <c r="D1181" s="1" t="s">
        <v>3820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3833</v>
      </c>
      <c r="N1181" s="1" t="n">
        <v>18</v>
      </c>
      <c r="O1181" s="1" t="n">
        <v>92.91</v>
      </c>
      <c r="P1181" s="1" t="s">
        <v>3814</v>
      </c>
    </row>
    <row r="1182" customFormat="false" ht="15" hidden="false" customHeight="true" outlineLevel="0" collapsed="false">
      <c r="A1182" s="1" t="n">
        <v>3</v>
      </c>
      <c r="B1182" s="76" t="n">
        <v>46185</v>
      </c>
      <c r="C1182" s="1" t="n">
        <v>11</v>
      </c>
      <c r="D1182" s="1" t="s">
        <v>3820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3834</v>
      </c>
      <c r="N1182" s="1" t="n">
        <v>36</v>
      </c>
      <c r="O1182" s="1" t="n">
        <v>185.83</v>
      </c>
      <c r="P1182" s="1" t="s">
        <v>3814</v>
      </c>
    </row>
    <row r="1183" customFormat="false" ht="15" hidden="false" customHeight="true" outlineLevel="0" collapsed="false">
      <c r="A1183" s="1" t="n">
        <v>3</v>
      </c>
      <c r="B1183" s="76" t="n">
        <v>46185</v>
      </c>
      <c r="C1183" s="1" t="n">
        <v>11</v>
      </c>
      <c r="D1183" s="1" t="s">
        <v>3820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3835</v>
      </c>
      <c r="N1183" s="1" t="n">
        <v>90</v>
      </c>
      <c r="O1183" s="1" t="n">
        <v>542.6</v>
      </c>
      <c r="P1183" s="1" t="s">
        <v>3814</v>
      </c>
    </row>
    <row r="1184" customFormat="false" ht="15" hidden="false" customHeight="true" outlineLevel="0" collapsed="false">
      <c r="A1184" s="1" t="n">
        <v>3</v>
      </c>
      <c r="B1184" s="76" t="n">
        <v>46185</v>
      </c>
      <c r="C1184" s="1" t="n">
        <v>11</v>
      </c>
      <c r="D1184" s="1" t="s">
        <v>3820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3836</v>
      </c>
      <c r="N1184" s="1" t="n">
        <v>18</v>
      </c>
      <c r="O1184" s="1" t="n">
        <v>133.74</v>
      </c>
      <c r="P1184" s="1" t="s">
        <v>3814</v>
      </c>
    </row>
    <row r="1185" customFormat="false" ht="15" hidden="false" customHeight="true" outlineLevel="0" collapsed="false">
      <c r="A1185" s="1" t="n">
        <v>3</v>
      </c>
      <c r="B1185" s="76" t="n">
        <v>46185</v>
      </c>
      <c r="C1185" s="1" t="n">
        <v>11</v>
      </c>
      <c r="D1185" s="1" t="s">
        <v>3820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4408</v>
      </c>
      <c r="N1185" s="1" t="n">
        <v>30</v>
      </c>
      <c r="O1185" s="1" t="n">
        <v>222.91</v>
      </c>
      <c r="P1185" s="1" t="s">
        <v>3814</v>
      </c>
    </row>
    <row r="1186" customFormat="false" ht="15" hidden="false" customHeight="true" outlineLevel="0" collapsed="false">
      <c r="A1186" s="1" t="n">
        <v>3</v>
      </c>
      <c r="B1186" s="76" t="n">
        <v>46185</v>
      </c>
      <c r="C1186" s="1" t="n">
        <v>11</v>
      </c>
      <c r="D1186" s="1" t="s">
        <v>3820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3837</v>
      </c>
      <c r="N1186" s="1" t="n">
        <v>60</v>
      </c>
      <c r="O1186" s="1" t="n">
        <v>351.45</v>
      </c>
      <c r="P1186" s="1" t="s">
        <v>3814</v>
      </c>
    </row>
    <row r="1187" customFormat="false" ht="15" hidden="false" customHeight="true" outlineLevel="0" collapsed="false">
      <c r="A1187" s="1" t="n">
        <v>3</v>
      </c>
      <c r="B1187" s="76" t="n">
        <v>46185</v>
      </c>
      <c r="C1187" s="1" t="n">
        <v>11</v>
      </c>
      <c r="D1187" s="1" t="s">
        <v>3820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4409</v>
      </c>
      <c r="N1187" s="1" t="n">
        <v>48</v>
      </c>
      <c r="O1187" s="1" t="n">
        <v>175.18</v>
      </c>
      <c r="P1187" s="1" t="s">
        <v>3814</v>
      </c>
    </row>
    <row r="1188" customFormat="false" ht="15" hidden="false" customHeight="true" outlineLevel="0" collapsed="false">
      <c r="A1188" s="1" t="n">
        <v>3</v>
      </c>
      <c r="B1188" s="76" t="n">
        <v>46185</v>
      </c>
      <c r="C1188" s="1" t="n">
        <v>11</v>
      </c>
      <c r="D1188" s="1" t="s">
        <v>3820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4410</v>
      </c>
      <c r="N1188" s="1" t="n">
        <v>36</v>
      </c>
      <c r="O1188" s="1" t="n">
        <v>110.33</v>
      </c>
      <c r="P1188" s="1" t="s">
        <v>3814</v>
      </c>
    </row>
    <row r="1189" customFormat="false" ht="15" hidden="false" customHeight="true" outlineLevel="0" collapsed="false">
      <c r="A1189" s="1" t="n">
        <v>3</v>
      </c>
      <c r="B1189" s="76" t="n">
        <v>46185</v>
      </c>
      <c r="C1189" s="1" t="n">
        <v>11</v>
      </c>
      <c r="D1189" s="1" t="s">
        <v>3820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4411</v>
      </c>
      <c r="N1189" s="1" t="n">
        <v>60</v>
      </c>
      <c r="O1189" s="1" t="n">
        <v>508.12</v>
      </c>
      <c r="P1189" s="1" t="s">
        <v>3814</v>
      </c>
    </row>
    <row r="1190" customFormat="false" ht="15" hidden="false" customHeight="true" outlineLevel="0" collapsed="false">
      <c r="A1190" s="1" t="n">
        <v>3</v>
      </c>
      <c r="B1190" s="76" t="n">
        <v>46185</v>
      </c>
      <c r="C1190" s="1" t="n">
        <v>11</v>
      </c>
      <c r="D1190" s="1" t="s">
        <v>3820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4412</v>
      </c>
      <c r="N1190" s="1" t="n">
        <v>9</v>
      </c>
      <c r="O1190" s="1" t="n">
        <v>51.63</v>
      </c>
      <c r="P1190" s="1" t="s">
        <v>3814</v>
      </c>
    </row>
    <row r="1191" customFormat="false" ht="15" hidden="false" customHeight="true" outlineLevel="0" collapsed="false">
      <c r="A1191" s="1" t="n">
        <v>3</v>
      </c>
      <c r="B1191" s="76" t="n">
        <v>46185</v>
      </c>
      <c r="C1191" s="1" t="n">
        <v>11</v>
      </c>
      <c r="D1191" s="1" t="s">
        <v>3820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3839</v>
      </c>
      <c r="N1191" s="1" t="n">
        <v>135</v>
      </c>
      <c r="O1191" s="1" t="n">
        <v>890.11</v>
      </c>
      <c r="P1191" s="1" t="s">
        <v>3814</v>
      </c>
    </row>
    <row r="1192" customFormat="false" ht="15" hidden="false" customHeight="true" outlineLevel="0" collapsed="false">
      <c r="A1192" s="1" t="n">
        <v>3</v>
      </c>
      <c r="B1192" s="76" t="n">
        <v>46185</v>
      </c>
      <c r="C1192" s="1" t="n">
        <v>11</v>
      </c>
      <c r="D1192" s="1" t="s">
        <v>3820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4413</v>
      </c>
      <c r="N1192" s="1" t="n">
        <v>6</v>
      </c>
      <c r="O1192" s="1" t="n">
        <v>28.43</v>
      </c>
      <c r="P1192" s="1" t="s">
        <v>3814</v>
      </c>
    </row>
    <row r="1193" customFormat="false" ht="15" hidden="false" customHeight="true" outlineLevel="0" collapsed="false">
      <c r="A1193" s="1" t="n">
        <v>3</v>
      </c>
      <c r="B1193" s="76" t="n">
        <v>46185</v>
      </c>
      <c r="C1193" s="1" t="n">
        <v>11</v>
      </c>
      <c r="D1193" s="1" t="s">
        <v>3820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4414</v>
      </c>
      <c r="N1193" s="1" t="n">
        <v>30</v>
      </c>
      <c r="O1193" s="1" t="n">
        <v>163.02</v>
      </c>
      <c r="P1193" s="1" t="s">
        <v>3814</v>
      </c>
    </row>
    <row r="1194" customFormat="false" ht="15" hidden="false" customHeight="true" outlineLevel="0" collapsed="false">
      <c r="A1194" s="1" t="n">
        <v>3</v>
      </c>
      <c r="B1194" s="76" t="n">
        <v>46185</v>
      </c>
      <c r="C1194" s="1" t="n">
        <v>11</v>
      </c>
      <c r="D1194" s="1" t="s">
        <v>3820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4415</v>
      </c>
      <c r="N1194" s="1" t="n">
        <v>60</v>
      </c>
      <c r="O1194" s="1" t="n">
        <v>336.33</v>
      </c>
      <c r="P1194" s="1" t="s">
        <v>3814</v>
      </c>
    </row>
    <row r="1195" customFormat="false" ht="15" hidden="false" customHeight="true" outlineLevel="0" collapsed="false">
      <c r="A1195" s="1" t="n">
        <v>3</v>
      </c>
      <c r="B1195" s="76" t="n">
        <v>46185</v>
      </c>
      <c r="C1195" s="1" t="n">
        <v>11</v>
      </c>
      <c r="D1195" s="1" t="s">
        <v>3820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3840</v>
      </c>
      <c r="N1195" s="1" t="n">
        <v>54</v>
      </c>
      <c r="O1195" s="1" t="n">
        <v>309.77</v>
      </c>
      <c r="P1195" s="1" t="s">
        <v>3814</v>
      </c>
    </row>
    <row r="1196" customFormat="false" ht="15" hidden="false" customHeight="true" outlineLevel="0" collapsed="false">
      <c r="A1196" s="1" t="n">
        <v>3</v>
      </c>
      <c r="B1196" s="76" t="n">
        <v>46185</v>
      </c>
      <c r="C1196" s="1" t="n">
        <v>11</v>
      </c>
      <c r="D1196" s="1" t="s">
        <v>3820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3843</v>
      </c>
      <c r="N1196" s="1" t="n">
        <v>60</v>
      </c>
      <c r="O1196" s="1" t="n">
        <v>574.05</v>
      </c>
      <c r="P1196" s="1" t="s">
        <v>3814</v>
      </c>
    </row>
    <row r="1197" customFormat="false" ht="15" hidden="false" customHeight="true" outlineLevel="0" collapsed="false">
      <c r="A1197" s="1" t="n">
        <v>3</v>
      </c>
      <c r="B1197" s="76" t="n">
        <v>46185</v>
      </c>
      <c r="C1197" s="1" t="n">
        <v>11</v>
      </c>
      <c r="D1197" s="1" t="s">
        <v>3820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3844</v>
      </c>
      <c r="N1197" s="1" t="n">
        <v>150</v>
      </c>
      <c r="O1197" s="1" t="n">
        <v>1309.61</v>
      </c>
      <c r="P1197" s="1" t="s">
        <v>3814</v>
      </c>
    </row>
    <row r="1198" customFormat="false" ht="15" hidden="false" customHeight="true" outlineLevel="0" collapsed="false">
      <c r="A1198" s="1" t="n">
        <v>3</v>
      </c>
      <c r="B1198" s="76" t="n">
        <v>46185</v>
      </c>
      <c r="C1198" s="1" t="n">
        <v>11</v>
      </c>
      <c r="D1198" s="1" t="s">
        <v>3820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4416</v>
      </c>
      <c r="N1198" s="1" t="n">
        <v>36</v>
      </c>
      <c r="O1198" s="1" t="n">
        <v>121.95</v>
      </c>
      <c r="P1198" s="1" t="s">
        <v>3814</v>
      </c>
    </row>
    <row r="1199" customFormat="false" ht="15" hidden="false" customHeight="true" outlineLevel="0" collapsed="false">
      <c r="A1199" s="1" t="n">
        <v>3</v>
      </c>
      <c r="B1199" s="76" t="n">
        <v>46185</v>
      </c>
      <c r="C1199" s="1" t="n">
        <v>11</v>
      </c>
      <c r="D1199" s="1" t="s">
        <v>3820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3845</v>
      </c>
      <c r="N1199" s="1" t="n">
        <v>12</v>
      </c>
      <c r="O1199" s="1" t="n">
        <v>44.88</v>
      </c>
      <c r="P1199" s="1" t="s">
        <v>3814</v>
      </c>
    </row>
    <row r="1200" customFormat="false" ht="15" hidden="false" customHeight="true" outlineLevel="0" collapsed="false">
      <c r="A1200" s="1" t="n">
        <v>3</v>
      </c>
      <c r="B1200" s="76" t="n">
        <v>46185</v>
      </c>
      <c r="C1200" s="1" t="n">
        <v>11</v>
      </c>
      <c r="D1200" s="1" t="s">
        <v>3820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3846</v>
      </c>
      <c r="N1200" s="1" t="n">
        <v>12</v>
      </c>
      <c r="O1200" s="1" t="n">
        <v>44.88</v>
      </c>
      <c r="P1200" s="1" t="s">
        <v>3814</v>
      </c>
    </row>
    <row r="1201" customFormat="false" ht="15" hidden="false" customHeight="true" outlineLevel="0" collapsed="false">
      <c r="A1201" s="1" t="n">
        <v>3</v>
      </c>
      <c r="B1201" s="76" t="n">
        <v>46186</v>
      </c>
      <c r="C1201" s="1" t="n">
        <v>1</v>
      </c>
      <c r="D1201" s="1" t="s">
        <v>3848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3870</v>
      </c>
      <c r="N1201" s="1" t="n">
        <v>20</v>
      </c>
      <c r="O1201" s="1" t="n">
        <v>240</v>
      </c>
      <c r="P1201" s="1" t="s">
        <v>3814</v>
      </c>
    </row>
    <row r="1202" customFormat="false" ht="15" hidden="false" customHeight="true" outlineLevel="0" collapsed="false">
      <c r="A1202" s="1" t="n">
        <v>3</v>
      </c>
      <c r="B1202" s="76" t="n">
        <v>46186</v>
      </c>
      <c r="C1202" s="1" t="n">
        <v>1</v>
      </c>
      <c r="D1202" s="1" t="s">
        <v>3848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3901</v>
      </c>
      <c r="N1202" s="1" t="n">
        <v>36</v>
      </c>
      <c r="O1202" s="1" t="n">
        <v>71.7</v>
      </c>
      <c r="P1202" s="1" t="s">
        <v>3814</v>
      </c>
    </row>
    <row r="1203" customFormat="false" ht="15" hidden="false" customHeight="true" outlineLevel="0" collapsed="false">
      <c r="A1203" s="1" t="n">
        <v>3</v>
      </c>
      <c r="B1203" s="76" t="n">
        <v>46186</v>
      </c>
      <c r="C1203" s="1" t="n">
        <v>1</v>
      </c>
      <c r="D1203" s="1" t="s">
        <v>3848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3902</v>
      </c>
      <c r="N1203" s="1" t="n">
        <v>36</v>
      </c>
      <c r="O1203" s="1" t="n">
        <v>71.7</v>
      </c>
      <c r="P1203" s="1" t="s">
        <v>3814</v>
      </c>
    </row>
    <row r="1204" customFormat="false" ht="15" hidden="false" customHeight="true" outlineLevel="0" collapsed="false">
      <c r="A1204" s="1" t="n">
        <v>3</v>
      </c>
      <c r="B1204" s="76" t="n">
        <v>46186</v>
      </c>
      <c r="C1204" s="1" t="n">
        <v>1</v>
      </c>
      <c r="D1204" s="1" t="s">
        <v>3848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3903</v>
      </c>
      <c r="N1204" s="1" t="n">
        <v>36</v>
      </c>
      <c r="O1204" s="1" t="n">
        <v>71.7</v>
      </c>
      <c r="P1204" s="1" t="s">
        <v>3814</v>
      </c>
    </row>
    <row r="1205" customFormat="false" ht="15" hidden="false" customHeight="true" outlineLevel="0" collapsed="false">
      <c r="A1205" s="1" t="n">
        <v>3</v>
      </c>
      <c r="B1205" s="76" t="n">
        <v>46186</v>
      </c>
      <c r="C1205" s="1" t="n">
        <v>1</v>
      </c>
      <c r="D1205" s="1" t="s">
        <v>3848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4417</v>
      </c>
      <c r="N1205" s="1" t="n">
        <v>6</v>
      </c>
      <c r="O1205" s="1" t="n">
        <v>66.6</v>
      </c>
      <c r="P1205" s="1" t="s">
        <v>3814</v>
      </c>
    </row>
    <row r="1206" customFormat="false" ht="15" hidden="false" customHeight="true" outlineLevel="0" collapsed="false">
      <c r="A1206" s="1" t="n">
        <v>3</v>
      </c>
      <c r="B1206" s="76" t="n">
        <v>46186</v>
      </c>
      <c r="C1206" s="1" t="n">
        <v>1</v>
      </c>
      <c r="D1206" s="1" t="s">
        <v>3848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4418</v>
      </c>
      <c r="N1206" s="1" t="n">
        <v>24</v>
      </c>
      <c r="O1206" s="1" t="n">
        <v>66.96</v>
      </c>
      <c r="P1206" s="1" t="s">
        <v>3814</v>
      </c>
    </row>
    <row r="1207" customFormat="false" ht="15" hidden="false" customHeight="true" outlineLevel="0" collapsed="false">
      <c r="A1207" s="1" t="n">
        <v>3</v>
      </c>
      <c r="B1207" s="76" t="n">
        <v>46186</v>
      </c>
      <c r="C1207" s="1" t="n">
        <v>1</v>
      </c>
      <c r="D1207" s="1" t="s">
        <v>3848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4419</v>
      </c>
      <c r="N1207" s="1" t="n">
        <v>12</v>
      </c>
      <c r="O1207" s="1" t="n">
        <v>97.8</v>
      </c>
      <c r="P1207" s="1" t="s">
        <v>3814</v>
      </c>
    </row>
    <row r="1208" customFormat="false" ht="15" hidden="false" customHeight="true" outlineLevel="0" collapsed="false">
      <c r="A1208" s="1" t="n">
        <v>3</v>
      </c>
      <c r="B1208" s="76" t="n">
        <v>46186</v>
      </c>
      <c r="C1208" s="1" t="n">
        <v>2</v>
      </c>
      <c r="D1208" s="1" t="s">
        <v>3812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3813</v>
      </c>
      <c r="N1208" s="1" t="n">
        <v>10</v>
      </c>
      <c r="O1208" s="1" t="n">
        <v>25</v>
      </c>
      <c r="P1208" s="1" t="s">
        <v>3814</v>
      </c>
    </row>
    <row r="1209" customFormat="false" ht="15" hidden="false" customHeight="true" outlineLevel="0" collapsed="false">
      <c r="A1209" s="1" t="n">
        <v>3</v>
      </c>
      <c r="B1209" s="76" t="n">
        <v>46186</v>
      </c>
      <c r="C1209" s="1" t="n">
        <v>2</v>
      </c>
      <c r="D1209" s="1" t="s">
        <v>3812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3815</v>
      </c>
      <c r="N1209" s="1" t="n">
        <v>10</v>
      </c>
      <c r="O1209" s="1" t="n">
        <v>70</v>
      </c>
      <c r="P1209" s="1" t="s">
        <v>3814</v>
      </c>
    </row>
    <row r="1210" customFormat="false" ht="15" hidden="false" customHeight="true" outlineLevel="0" collapsed="false">
      <c r="A1210" s="1" t="n">
        <v>3</v>
      </c>
      <c r="B1210" s="76" t="n">
        <v>46186</v>
      </c>
      <c r="C1210" s="1" t="n">
        <v>2</v>
      </c>
      <c r="D1210" s="1" t="s">
        <v>3812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3816</v>
      </c>
      <c r="N1210" s="1" t="n">
        <v>120</v>
      </c>
      <c r="O1210" s="1" t="n">
        <v>240</v>
      </c>
      <c r="P1210" s="1" t="s">
        <v>3814</v>
      </c>
    </row>
    <row r="1211" customFormat="false" ht="15" hidden="false" customHeight="true" outlineLevel="0" collapsed="false">
      <c r="A1211" s="1" t="n">
        <v>3</v>
      </c>
      <c r="B1211" s="76" t="n">
        <v>46186</v>
      </c>
      <c r="C1211" s="1" t="n">
        <v>2</v>
      </c>
      <c r="D1211" s="1" t="s">
        <v>3812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3817</v>
      </c>
      <c r="N1211" s="1" t="n">
        <v>20</v>
      </c>
      <c r="O1211" s="1" t="n">
        <v>120</v>
      </c>
      <c r="P1211" s="1" t="s">
        <v>3814</v>
      </c>
    </row>
    <row r="1212" customFormat="false" ht="15" hidden="false" customHeight="true" outlineLevel="0" collapsed="false">
      <c r="A1212" s="1" t="n">
        <v>3</v>
      </c>
      <c r="B1212" s="76" t="n">
        <v>46186</v>
      </c>
      <c r="C1212" s="1" t="n">
        <v>6</v>
      </c>
      <c r="D1212" s="1" t="s">
        <v>3819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3813</v>
      </c>
      <c r="N1212" s="1" t="n">
        <v>10</v>
      </c>
      <c r="O1212" s="1" t="n">
        <v>25</v>
      </c>
      <c r="P1212" s="1" t="s">
        <v>3814</v>
      </c>
    </row>
    <row r="1213" customFormat="false" ht="15" hidden="false" customHeight="true" outlineLevel="0" collapsed="false">
      <c r="A1213" s="1" t="n">
        <v>3</v>
      </c>
      <c r="B1213" s="76" t="n">
        <v>46186</v>
      </c>
      <c r="C1213" s="1" t="n">
        <v>6</v>
      </c>
      <c r="D1213" s="1" t="s">
        <v>3819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3815</v>
      </c>
      <c r="N1213" s="1" t="n">
        <v>10</v>
      </c>
      <c r="O1213" s="1" t="n">
        <v>70</v>
      </c>
      <c r="P1213" s="1" t="s">
        <v>3814</v>
      </c>
    </row>
    <row r="1214" customFormat="false" ht="15" hidden="false" customHeight="true" outlineLevel="0" collapsed="false">
      <c r="A1214" s="1" t="n">
        <v>3</v>
      </c>
      <c r="B1214" s="76" t="n">
        <v>46186</v>
      </c>
      <c r="C1214" s="1" t="n">
        <v>6</v>
      </c>
      <c r="D1214" s="1" t="s">
        <v>3819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3816</v>
      </c>
      <c r="N1214" s="1" t="n">
        <v>120</v>
      </c>
      <c r="O1214" s="1" t="n">
        <v>240</v>
      </c>
      <c r="P1214" s="1" t="s">
        <v>3814</v>
      </c>
    </row>
    <row r="1215" customFormat="false" ht="15" hidden="false" customHeight="true" outlineLevel="0" collapsed="false">
      <c r="A1215" s="1" t="n">
        <v>3</v>
      </c>
      <c r="B1215" s="76" t="n">
        <v>46186</v>
      </c>
      <c r="C1215" s="1" t="n">
        <v>6</v>
      </c>
      <c r="D1215" s="1" t="s">
        <v>3819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3817</v>
      </c>
      <c r="N1215" s="1" t="n">
        <v>20</v>
      </c>
      <c r="O1215" s="1" t="n">
        <v>120</v>
      </c>
      <c r="P1215" s="1" t="s">
        <v>3814</v>
      </c>
    </row>
    <row r="1216" customFormat="false" ht="15" hidden="false" customHeight="true" outlineLevel="0" collapsed="false">
      <c r="A1216" s="1" t="n">
        <v>3</v>
      </c>
      <c r="B1216" s="76" t="n">
        <v>46188</v>
      </c>
      <c r="C1216" s="1" t="n">
        <v>1</v>
      </c>
      <c r="D1216" s="1" t="s">
        <v>3848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4098</v>
      </c>
      <c r="N1216" s="1" t="n">
        <v>30</v>
      </c>
      <c r="O1216" s="1" t="n">
        <v>360</v>
      </c>
      <c r="P1216" s="1" t="s">
        <v>3814</v>
      </c>
    </row>
    <row r="1217" customFormat="false" ht="15" hidden="false" customHeight="true" outlineLevel="0" collapsed="false">
      <c r="A1217" s="1" t="n">
        <v>3</v>
      </c>
      <c r="B1217" s="76" t="n">
        <v>46188</v>
      </c>
      <c r="C1217" s="1" t="n">
        <v>1</v>
      </c>
      <c r="D1217" s="1" t="s">
        <v>3848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3849</v>
      </c>
      <c r="N1217" s="1" t="n">
        <v>180</v>
      </c>
      <c r="O1217" s="1" t="n">
        <v>270</v>
      </c>
      <c r="P1217" s="1" t="s">
        <v>3814</v>
      </c>
    </row>
    <row r="1218" customFormat="false" ht="15" hidden="false" customHeight="true" outlineLevel="0" collapsed="false">
      <c r="A1218" s="1" t="n">
        <v>3</v>
      </c>
      <c r="B1218" s="76" t="n">
        <v>46188</v>
      </c>
      <c r="C1218" s="1" t="n">
        <v>1</v>
      </c>
      <c r="D1218" s="1" t="s">
        <v>3848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4420</v>
      </c>
      <c r="N1218" s="1" t="n">
        <v>24</v>
      </c>
      <c r="O1218" s="1" t="n">
        <v>88</v>
      </c>
      <c r="P1218" s="1" t="s">
        <v>3814</v>
      </c>
    </row>
    <row r="1219" customFormat="false" ht="15" hidden="false" customHeight="true" outlineLevel="0" collapsed="false">
      <c r="A1219" s="1" t="n">
        <v>3</v>
      </c>
      <c r="B1219" s="76" t="n">
        <v>46188</v>
      </c>
      <c r="C1219" s="1" t="n">
        <v>1</v>
      </c>
      <c r="D1219" s="1" t="s">
        <v>3848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4421</v>
      </c>
      <c r="N1219" s="1" t="n">
        <v>24</v>
      </c>
      <c r="O1219" s="1" t="n">
        <v>83</v>
      </c>
      <c r="P1219" s="1" t="s">
        <v>3814</v>
      </c>
    </row>
    <row r="1220" customFormat="false" ht="15" hidden="false" customHeight="true" outlineLevel="0" collapsed="false">
      <c r="A1220" s="1" t="n">
        <v>3</v>
      </c>
      <c r="B1220" s="76" t="n">
        <v>46188</v>
      </c>
      <c r="C1220" s="1" t="n">
        <v>1</v>
      </c>
      <c r="D1220" s="1" t="s">
        <v>3848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4422</v>
      </c>
      <c r="N1220" s="1" t="n">
        <v>24</v>
      </c>
      <c r="O1220" s="1" t="n">
        <v>79.5</v>
      </c>
      <c r="P1220" s="1" t="s">
        <v>3814</v>
      </c>
    </row>
    <row r="1221" customFormat="false" ht="15" hidden="false" customHeight="true" outlineLevel="0" collapsed="false">
      <c r="A1221" s="1" t="n">
        <v>3</v>
      </c>
      <c r="B1221" s="76" t="n">
        <v>46188</v>
      </c>
      <c r="C1221" s="1" t="n">
        <v>1</v>
      </c>
      <c r="D1221" s="1" t="s">
        <v>3848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4423</v>
      </c>
      <c r="N1221" s="1" t="n">
        <v>12</v>
      </c>
      <c r="O1221" s="1" t="n">
        <v>88</v>
      </c>
      <c r="P1221" s="1" t="s">
        <v>3814</v>
      </c>
    </row>
    <row r="1222" customFormat="false" ht="15" hidden="false" customHeight="true" outlineLevel="0" collapsed="false">
      <c r="A1222" s="1" t="n">
        <v>3</v>
      </c>
      <c r="B1222" s="76" t="n">
        <v>46188</v>
      </c>
      <c r="C1222" s="1" t="n">
        <v>1</v>
      </c>
      <c r="D1222" s="1" t="s">
        <v>3848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4424</v>
      </c>
      <c r="N1222" s="1" t="n">
        <v>12</v>
      </c>
      <c r="O1222" s="1" t="n">
        <v>89</v>
      </c>
      <c r="P1222" s="1" t="s">
        <v>3814</v>
      </c>
    </row>
    <row r="1223" customFormat="false" ht="15" hidden="false" customHeight="true" outlineLevel="0" collapsed="false">
      <c r="A1223" s="1" t="n">
        <v>3</v>
      </c>
      <c r="B1223" s="76" t="n">
        <v>46188</v>
      </c>
      <c r="C1223" s="1" t="n">
        <v>1</v>
      </c>
      <c r="D1223" s="1" t="s">
        <v>3848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4425</v>
      </c>
      <c r="N1223" s="1" t="n">
        <v>24</v>
      </c>
      <c r="O1223" s="1" t="n">
        <v>176</v>
      </c>
      <c r="P1223" s="1" t="s">
        <v>3814</v>
      </c>
    </row>
    <row r="1224" customFormat="false" ht="15" hidden="false" customHeight="true" outlineLevel="0" collapsed="false">
      <c r="A1224" s="1" t="n">
        <v>3</v>
      </c>
      <c r="B1224" s="76" t="n">
        <v>46188</v>
      </c>
      <c r="C1224" s="1" t="n">
        <v>1</v>
      </c>
      <c r="D1224" s="1" t="s">
        <v>3848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4426</v>
      </c>
      <c r="N1224" s="1" t="n">
        <v>12</v>
      </c>
      <c r="O1224" s="1" t="n">
        <v>89</v>
      </c>
      <c r="P1224" s="1" t="s">
        <v>3814</v>
      </c>
    </row>
    <row r="1225" customFormat="false" ht="15" hidden="false" customHeight="true" outlineLevel="0" collapsed="false">
      <c r="A1225" s="1" t="n">
        <v>3</v>
      </c>
      <c r="B1225" s="76" t="n">
        <v>46188</v>
      </c>
      <c r="C1225" s="1" t="n">
        <v>1</v>
      </c>
      <c r="D1225" s="1" t="s">
        <v>3848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4427</v>
      </c>
      <c r="N1225" s="1" t="n">
        <v>12</v>
      </c>
      <c r="O1225" s="1" t="n">
        <v>89</v>
      </c>
      <c r="P1225" s="1" t="s">
        <v>3814</v>
      </c>
    </row>
    <row r="1226" customFormat="false" ht="15" hidden="false" customHeight="true" outlineLevel="0" collapsed="false">
      <c r="A1226" s="1" t="n">
        <v>3</v>
      </c>
      <c r="B1226" s="76" t="n">
        <v>46188</v>
      </c>
      <c r="C1226" s="1" t="n">
        <v>1</v>
      </c>
      <c r="D1226" s="1" t="s">
        <v>3848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4428</v>
      </c>
      <c r="N1226" s="1" t="n">
        <v>18</v>
      </c>
      <c r="O1226" s="1" t="n">
        <v>123.59</v>
      </c>
      <c r="P1226" s="1" t="s">
        <v>3814</v>
      </c>
    </row>
    <row r="1227" customFormat="false" ht="15" hidden="false" customHeight="true" outlineLevel="0" collapsed="false">
      <c r="A1227" s="1" t="n">
        <v>3</v>
      </c>
      <c r="B1227" s="76" t="n">
        <v>46188</v>
      </c>
      <c r="C1227" s="1" t="n">
        <v>1</v>
      </c>
      <c r="D1227" s="1" t="s">
        <v>3848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4068</v>
      </c>
      <c r="N1227" s="1" t="n">
        <v>30</v>
      </c>
      <c r="O1227" s="1" t="n">
        <v>205.68</v>
      </c>
      <c r="P1227" s="1" t="s">
        <v>3814</v>
      </c>
    </row>
    <row r="1228" customFormat="false" ht="15" hidden="false" customHeight="true" outlineLevel="0" collapsed="false">
      <c r="A1228" s="1" t="n">
        <v>3</v>
      </c>
      <c r="B1228" s="76" t="n">
        <v>46188</v>
      </c>
      <c r="C1228" s="1" t="n">
        <v>1</v>
      </c>
      <c r="D1228" s="1" t="s">
        <v>3848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4429</v>
      </c>
      <c r="N1228" s="1" t="n">
        <v>18</v>
      </c>
      <c r="O1228" s="1" t="n">
        <v>138.59</v>
      </c>
      <c r="P1228" s="1" t="s">
        <v>3814</v>
      </c>
    </row>
    <row r="1229" customFormat="false" ht="15" hidden="false" customHeight="true" outlineLevel="0" collapsed="false">
      <c r="A1229" s="1" t="n">
        <v>3</v>
      </c>
      <c r="B1229" s="76" t="n">
        <v>46188</v>
      </c>
      <c r="C1229" s="1" t="n">
        <v>1</v>
      </c>
      <c r="D1229" s="1" t="s">
        <v>3848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4430</v>
      </c>
      <c r="N1229" s="1" t="n">
        <v>120</v>
      </c>
      <c r="O1229" s="1" t="n">
        <v>368.990088</v>
      </c>
      <c r="P1229" s="1" t="s">
        <v>3814</v>
      </c>
    </row>
    <row r="1230" customFormat="false" ht="15" hidden="false" customHeight="true" outlineLevel="0" collapsed="false">
      <c r="A1230" s="1" t="n">
        <v>3</v>
      </c>
      <c r="B1230" s="76" t="n">
        <v>46188</v>
      </c>
      <c r="C1230" s="1" t="n">
        <v>1</v>
      </c>
      <c r="D1230" s="1" t="s">
        <v>3848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4431</v>
      </c>
      <c r="N1230" s="1" t="n">
        <v>36</v>
      </c>
      <c r="O1230" s="1" t="n">
        <v>277.15</v>
      </c>
      <c r="P1230" s="1" t="s">
        <v>3814</v>
      </c>
    </row>
    <row r="1231" customFormat="false" ht="15" hidden="false" customHeight="true" outlineLevel="0" collapsed="false">
      <c r="A1231" s="1" t="n">
        <v>3</v>
      </c>
      <c r="B1231" s="76" t="n">
        <v>46188</v>
      </c>
      <c r="C1231" s="1" t="n">
        <v>1</v>
      </c>
      <c r="D1231" s="1" t="s">
        <v>3848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4432</v>
      </c>
      <c r="N1231" s="1" t="n">
        <v>120</v>
      </c>
      <c r="O1231" s="1" t="n">
        <v>368.990051</v>
      </c>
      <c r="P1231" s="1" t="s">
        <v>3814</v>
      </c>
    </row>
    <row r="1232" customFormat="false" ht="15" hidden="false" customHeight="true" outlineLevel="0" collapsed="false">
      <c r="A1232" s="1" t="n">
        <v>3</v>
      </c>
      <c r="B1232" s="76" t="n">
        <v>46188</v>
      </c>
      <c r="C1232" s="1" t="n">
        <v>1</v>
      </c>
      <c r="D1232" s="1" t="s">
        <v>3848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4074</v>
      </c>
      <c r="N1232" s="1" t="n">
        <v>30</v>
      </c>
      <c r="O1232" s="1" t="n">
        <v>81.970106</v>
      </c>
      <c r="P1232" s="1" t="s">
        <v>3814</v>
      </c>
    </row>
    <row r="1233" customFormat="false" ht="15" hidden="false" customHeight="true" outlineLevel="0" collapsed="false">
      <c r="A1233" s="1" t="n">
        <v>3</v>
      </c>
      <c r="B1233" s="76" t="n">
        <v>46188</v>
      </c>
      <c r="C1233" s="1" t="n">
        <v>1</v>
      </c>
      <c r="D1233" s="1" t="s">
        <v>3848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4433</v>
      </c>
      <c r="N1233" s="1" t="n">
        <v>16</v>
      </c>
      <c r="O1233" s="1" t="n">
        <v>58.829918</v>
      </c>
      <c r="P1233" s="1" t="s">
        <v>3814</v>
      </c>
    </row>
    <row r="1234" customFormat="false" ht="15" hidden="false" customHeight="true" outlineLevel="0" collapsed="false">
      <c r="A1234" s="1" t="n">
        <v>3</v>
      </c>
      <c r="B1234" s="76" t="n">
        <v>46188</v>
      </c>
      <c r="C1234" s="1" t="n">
        <v>1</v>
      </c>
      <c r="D1234" s="1" t="s">
        <v>3848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4077</v>
      </c>
      <c r="N1234" s="1" t="n">
        <v>16</v>
      </c>
      <c r="O1234" s="1" t="n">
        <v>46.460013</v>
      </c>
      <c r="P1234" s="1" t="s">
        <v>3814</v>
      </c>
    </row>
    <row r="1235" customFormat="false" ht="15" hidden="false" customHeight="true" outlineLevel="0" collapsed="false">
      <c r="A1235" s="1" t="n">
        <v>3</v>
      </c>
      <c r="B1235" s="76" t="n">
        <v>46188</v>
      </c>
      <c r="C1235" s="1" t="n">
        <v>1</v>
      </c>
      <c r="D1235" s="1" t="s">
        <v>3848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4434</v>
      </c>
      <c r="N1235" s="1" t="n">
        <v>30</v>
      </c>
      <c r="O1235" s="1" t="n">
        <v>81.980072</v>
      </c>
      <c r="P1235" s="1" t="s">
        <v>3814</v>
      </c>
    </row>
    <row r="1236" customFormat="false" ht="15" hidden="false" customHeight="true" outlineLevel="0" collapsed="false">
      <c r="A1236" s="1" t="n">
        <v>3</v>
      </c>
      <c r="B1236" s="76" t="n">
        <v>46188</v>
      </c>
      <c r="C1236" s="1" t="n">
        <v>1</v>
      </c>
      <c r="D1236" s="1" t="s">
        <v>3848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4435</v>
      </c>
      <c r="N1236" s="1" t="n">
        <v>96</v>
      </c>
      <c r="O1236" s="1" t="n">
        <v>539.700094</v>
      </c>
      <c r="P1236" s="1" t="s">
        <v>3814</v>
      </c>
    </row>
    <row r="1237" customFormat="false" ht="15" hidden="false" customHeight="true" outlineLevel="0" collapsed="false">
      <c r="A1237" s="1" t="n">
        <v>3</v>
      </c>
      <c r="B1237" s="76" t="n">
        <v>46188</v>
      </c>
      <c r="C1237" s="1" t="n">
        <v>1</v>
      </c>
      <c r="D1237" s="1" t="s">
        <v>3848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4436</v>
      </c>
      <c r="N1237" s="1" t="n">
        <v>24</v>
      </c>
      <c r="O1237" s="1" t="n">
        <v>76.23</v>
      </c>
      <c r="P1237" s="1" t="s">
        <v>3814</v>
      </c>
    </row>
    <row r="1238" customFormat="false" ht="15" hidden="false" customHeight="true" outlineLevel="0" collapsed="false">
      <c r="A1238" s="1" t="n">
        <v>3</v>
      </c>
      <c r="B1238" s="76" t="n">
        <v>46188</v>
      </c>
      <c r="C1238" s="1" t="n">
        <v>1</v>
      </c>
      <c r="D1238" s="1" t="s">
        <v>3848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4079</v>
      </c>
      <c r="N1238" s="1" t="n">
        <v>24</v>
      </c>
      <c r="O1238" s="1" t="n">
        <v>92.51</v>
      </c>
      <c r="P1238" s="1" t="s">
        <v>3814</v>
      </c>
    </row>
    <row r="1239" customFormat="false" ht="15" hidden="false" customHeight="true" outlineLevel="0" collapsed="false">
      <c r="A1239" s="1" t="n">
        <v>3</v>
      </c>
      <c r="B1239" s="76" t="n">
        <v>46188</v>
      </c>
      <c r="C1239" s="1" t="n">
        <v>1</v>
      </c>
      <c r="D1239" s="1" t="s">
        <v>3848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4437</v>
      </c>
      <c r="N1239" s="1" t="n">
        <v>60</v>
      </c>
      <c r="O1239" s="1" t="n">
        <v>256.45011</v>
      </c>
      <c r="P1239" s="1" t="s">
        <v>3814</v>
      </c>
    </row>
    <row r="1240" customFormat="false" ht="15" hidden="false" customHeight="true" outlineLevel="0" collapsed="false">
      <c r="A1240" s="1" t="n">
        <v>3</v>
      </c>
      <c r="B1240" s="76" t="n">
        <v>46188</v>
      </c>
      <c r="C1240" s="1" t="n">
        <v>1</v>
      </c>
      <c r="D1240" s="1" t="s">
        <v>3848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4438</v>
      </c>
      <c r="N1240" s="1" t="n">
        <v>30</v>
      </c>
      <c r="O1240" s="1" t="n">
        <v>89.690085</v>
      </c>
      <c r="P1240" s="1" t="s">
        <v>3814</v>
      </c>
    </row>
    <row r="1241" customFormat="false" ht="15" hidden="false" customHeight="true" outlineLevel="0" collapsed="false">
      <c r="A1241" s="1" t="n">
        <v>3</v>
      </c>
      <c r="B1241" s="76" t="n">
        <v>46188</v>
      </c>
      <c r="C1241" s="1" t="n">
        <v>1</v>
      </c>
      <c r="D1241" s="1" t="s">
        <v>3848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4439</v>
      </c>
      <c r="N1241" s="1" t="n">
        <v>48</v>
      </c>
      <c r="O1241" s="1" t="n">
        <v>168.159919</v>
      </c>
      <c r="P1241" s="1" t="s">
        <v>3814</v>
      </c>
    </row>
    <row r="1242" customFormat="false" ht="15" hidden="false" customHeight="true" outlineLevel="0" collapsed="false">
      <c r="A1242" s="1" t="n">
        <v>3</v>
      </c>
      <c r="B1242" s="76" t="n">
        <v>46188</v>
      </c>
      <c r="C1242" s="1" t="n">
        <v>1</v>
      </c>
      <c r="D1242" s="1" t="s">
        <v>3848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4440</v>
      </c>
      <c r="N1242" s="1" t="n">
        <v>30</v>
      </c>
      <c r="O1242" s="1" t="n">
        <v>100.089889</v>
      </c>
      <c r="P1242" s="1" t="s">
        <v>3814</v>
      </c>
    </row>
    <row r="1243" customFormat="false" ht="15" hidden="false" customHeight="true" outlineLevel="0" collapsed="false">
      <c r="A1243" s="1" t="n">
        <v>3</v>
      </c>
      <c r="B1243" s="76" t="n">
        <v>46188</v>
      </c>
      <c r="C1243" s="1" t="n">
        <v>1</v>
      </c>
      <c r="D1243" s="1" t="s">
        <v>3848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4441</v>
      </c>
      <c r="N1243" s="1" t="n">
        <v>30</v>
      </c>
      <c r="O1243" s="1" t="n">
        <v>87.119906</v>
      </c>
      <c r="P1243" s="1" t="s">
        <v>3814</v>
      </c>
    </row>
    <row r="1244" customFormat="false" ht="15" hidden="false" customHeight="true" outlineLevel="0" collapsed="false">
      <c r="A1244" s="1" t="n">
        <v>3</v>
      </c>
      <c r="B1244" s="76" t="n">
        <v>46188</v>
      </c>
      <c r="C1244" s="1" t="n">
        <v>1</v>
      </c>
      <c r="D1244" s="1" t="s">
        <v>3848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4082</v>
      </c>
      <c r="N1244" s="1" t="n">
        <v>12</v>
      </c>
      <c r="O1244" s="1" t="n">
        <v>82.27</v>
      </c>
      <c r="P1244" s="1" t="s">
        <v>3814</v>
      </c>
    </row>
    <row r="1245" customFormat="false" ht="15" hidden="false" customHeight="true" outlineLevel="0" collapsed="false">
      <c r="A1245" s="1" t="n">
        <v>3</v>
      </c>
      <c r="B1245" s="76" t="n">
        <v>46188</v>
      </c>
      <c r="C1245" s="1" t="n">
        <v>1</v>
      </c>
      <c r="D1245" s="1" t="s">
        <v>3848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4442</v>
      </c>
      <c r="N1245" s="1" t="n">
        <v>30</v>
      </c>
      <c r="O1245" s="1" t="n">
        <v>79.410004</v>
      </c>
      <c r="P1245" s="1" t="s">
        <v>3814</v>
      </c>
    </row>
    <row r="1246" customFormat="false" ht="15" hidden="false" customHeight="true" outlineLevel="0" collapsed="false">
      <c r="A1246" s="1" t="n">
        <v>3</v>
      </c>
      <c r="B1246" s="76" t="n">
        <v>46188</v>
      </c>
      <c r="C1246" s="1" t="n">
        <v>1</v>
      </c>
      <c r="D1246" s="1" t="s">
        <v>3848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4443</v>
      </c>
      <c r="N1246" s="1" t="n">
        <v>16</v>
      </c>
      <c r="O1246" s="1" t="n">
        <v>54.759987</v>
      </c>
      <c r="P1246" s="1" t="s">
        <v>3814</v>
      </c>
    </row>
    <row r="1247" customFormat="false" ht="15" hidden="false" customHeight="true" outlineLevel="0" collapsed="false">
      <c r="A1247" s="1" t="n">
        <v>3</v>
      </c>
      <c r="B1247" s="76" t="n">
        <v>46188</v>
      </c>
      <c r="C1247" s="1" t="n">
        <v>1</v>
      </c>
      <c r="D1247" s="1" t="s">
        <v>3848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4444</v>
      </c>
      <c r="N1247" s="1" t="n">
        <v>24</v>
      </c>
      <c r="O1247" s="1" t="n">
        <v>82.16</v>
      </c>
      <c r="P1247" s="1" t="s">
        <v>3814</v>
      </c>
    </row>
    <row r="1248" customFormat="false" ht="15" hidden="false" customHeight="true" outlineLevel="0" collapsed="false">
      <c r="A1248" s="1" t="n">
        <v>3</v>
      </c>
      <c r="B1248" s="76" t="n">
        <v>46188</v>
      </c>
      <c r="C1248" s="1" t="n">
        <v>1</v>
      </c>
      <c r="D1248" s="1" t="s">
        <v>3848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4445</v>
      </c>
      <c r="N1248" s="1" t="n">
        <v>24</v>
      </c>
      <c r="O1248" s="1" t="n">
        <v>143.879997</v>
      </c>
      <c r="P1248" s="1" t="s">
        <v>3814</v>
      </c>
    </row>
    <row r="1249" customFormat="false" ht="15" hidden="false" customHeight="true" outlineLevel="0" collapsed="false">
      <c r="A1249" s="1" t="n">
        <v>3</v>
      </c>
      <c r="B1249" s="76" t="n">
        <v>46188</v>
      </c>
      <c r="C1249" s="1" t="n">
        <v>1</v>
      </c>
      <c r="D1249" s="1" t="s">
        <v>3848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4446</v>
      </c>
      <c r="N1249" s="1" t="n">
        <v>120</v>
      </c>
      <c r="O1249" s="1" t="n">
        <v>788.410094</v>
      </c>
      <c r="P1249" s="1" t="s">
        <v>3814</v>
      </c>
    </row>
    <row r="1250" customFormat="false" ht="15" hidden="false" customHeight="true" outlineLevel="0" collapsed="false">
      <c r="A1250" s="1" t="n">
        <v>3</v>
      </c>
      <c r="B1250" s="76" t="n">
        <v>46188</v>
      </c>
      <c r="C1250" s="1" t="n">
        <v>1</v>
      </c>
      <c r="D1250" s="1" t="s">
        <v>3848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4447</v>
      </c>
      <c r="N1250" s="1" t="n">
        <v>20</v>
      </c>
      <c r="O1250" s="1" t="n">
        <v>279.75</v>
      </c>
      <c r="P1250" s="1" t="s">
        <v>3814</v>
      </c>
    </row>
    <row r="1251" customFormat="false" ht="15" hidden="false" customHeight="true" outlineLevel="0" collapsed="false">
      <c r="A1251" s="1" t="n">
        <v>3</v>
      </c>
      <c r="B1251" s="76" t="n">
        <v>46188</v>
      </c>
      <c r="C1251" s="1" t="n">
        <v>1</v>
      </c>
      <c r="D1251" s="1" t="s">
        <v>3848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4448</v>
      </c>
      <c r="N1251" s="1" t="n">
        <v>3</v>
      </c>
      <c r="O1251" s="1" t="n">
        <v>437</v>
      </c>
      <c r="P1251" s="1" t="s">
        <v>3814</v>
      </c>
    </row>
    <row r="1252" customFormat="false" ht="15" hidden="false" customHeight="true" outlineLevel="0" collapsed="false">
      <c r="A1252" s="1" t="n">
        <v>3</v>
      </c>
      <c r="B1252" s="76" t="n">
        <v>46188</v>
      </c>
      <c r="C1252" s="1" t="n">
        <v>2</v>
      </c>
      <c r="D1252" s="1" t="s">
        <v>3812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4449</v>
      </c>
      <c r="N1252" s="1" t="n">
        <v>100</v>
      </c>
      <c r="O1252" s="1" t="n">
        <v>840</v>
      </c>
      <c r="P1252" s="1" t="s">
        <v>3814</v>
      </c>
    </row>
    <row r="1253" customFormat="false" ht="15" hidden="false" customHeight="true" outlineLevel="0" collapsed="false">
      <c r="A1253" s="1" t="n">
        <v>3</v>
      </c>
      <c r="B1253" s="76" t="n">
        <v>46188</v>
      </c>
      <c r="C1253" s="1" t="n">
        <v>2</v>
      </c>
      <c r="D1253" s="1" t="s">
        <v>3812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4450</v>
      </c>
      <c r="N1253" s="1" t="n">
        <v>50</v>
      </c>
      <c r="O1253" s="1" t="n">
        <v>220</v>
      </c>
      <c r="P1253" s="1" t="s">
        <v>3814</v>
      </c>
    </row>
    <row r="1254" customFormat="false" ht="15" hidden="false" customHeight="true" outlineLevel="0" collapsed="false">
      <c r="A1254" s="1" t="n">
        <v>3</v>
      </c>
      <c r="B1254" s="76" t="n">
        <v>46188</v>
      </c>
      <c r="C1254" s="1" t="n">
        <v>2</v>
      </c>
      <c r="D1254" s="1" t="s">
        <v>3812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4451</v>
      </c>
      <c r="N1254" s="1" t="n">
        <v>50</v>
      </c>
      <c r="O1254" s="1" t="n">
        <v>500</v>
      </c>
      <c r="P1254" s="1" t="s">
        <v>3814</v>
      </c>
    </row>
    <row r="1255" customFormat="false" ht="15" hidden="false" customHeight="true" outlineLevel="0" collapsed="false">
      <c r="A1255" s="1" t="n">
        <v>3</v>
      </c>
      <c r="B1255" s="76" t="n">
        <v>46188</v>
      </c>
      <c r="C1255" s="1" t="n">
        <v>2</v>
      </c>
      <c r="D1255" s="1" t="s">
        <v>3812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4452</v>
      </c>
      <c r="N1255" s="1" t="n">
        <v>25</v>
      </c>
      <c r="O1255" s="1" t="n">
        <v>110</v>
      </c>
      <c r="P1255" s="1" t="s">
        <v>3814</v>
      </c>
    </row>
    <row r="1256" customFormat="false" ht="15" hidden="false" customHeight="true" outlineLevel="0" collapsed="false">
      <c r="A1256" s="1" t="n">
        <v>3</v>
      </c>
      <c r="B1256" s="76" t="n">
        <v>46188</v>
      </c>
      <c r="C1256" s="1" t="n">
        <v>2</v>
      </c>
      <c r="D1256" s="1" t="s">
        <v>3812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3818</v>
      </c>
      <c r="N1256" s="1" t="n">
        <v>20</v>
      </c>
      <c r="O1256" s="1" t="n">
        <v>280</v>
      </c>
      <c r="P1256" s="1" t="s">
        <v>3814</v>
      </c>
    </row>
    <row r="1257" customFormat="false" ht="15" hidden="false" customHeight="true" outlineLevel="0" collapsed="false">
      <c r="A1257" s="1" t="n">
        <v>3</v>
      </c>
      <c r="B1257" s="76" t="n">
        <v>46188</v>
      </c>
      <c r="C1257" s="1" t="n">
        <v>6</v>
      </c>
      <c r="D1257" s="1" t="s">
        <v>3819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4449</v>
      </c>
      <c r="N1257" s="1" t="n">
        <v>100</v>
      </c>
      <c r="O1257" s="1" t="n">
        <v>840</v>
      </c>
      <c r="P1257" s="1" t="s">
        <v>3814</v>
      </c>
    </row>
    <row r="1258" customFormat="false" ht="15" hidden="false" customHeight="true" outlineLevel="0" collapsed="false">
      <c r="A1258" s="1" t="n">
        <v>3</v>
      </c>
      <c r="B1258" s="76" t="n">
        <v>46188</v>
      </c>
      <c r="C1258" s="1" t="n">
        <v>6</v>
      </c>
      <c r="D1258" s="1" t="s">
        <v>3819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4450</v>
      </c>
      <c r="N1258" s="1" t="n">
        <v>50</v>
      </c>
      <c r="O1258" s="1" t="n">
        <v>220</v>
      </c>
      <c r="P1258" s="1" t="s">
        <v>3814</v>
      </c>
    </row>
    <row r="1259" customFormat="false" ht="15" hidden="false" customHeight="true" outlineLevel="0" collapsed="false">
      <c r="A1259" s="1" t="n">
        <v>3</v>
      </c>
      <c r="B1259" s="76" t="n">
        <v>46188</v>
      </c>
      <c r="C1259" s="1" t="n">
        <v>6</v>
      </c>
      <c r="D1259" s="1" t="s">
        <v>3819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4451</v>
      </c>
      <c r="N1259" s="1" t="n">
        <v>50</v>
      </c>
      <c r="O1259" s="1" t="n">
        <v>500</v>
      </c>
      <c r="P1259" s="1" t="s">
        <v>3814</v>
      </c>
    </row>
    <row r="1260" customFormat="false" ht="15" hidden="false" customHeight="true" outlineLevel="0" collapsed="false">
      <c r="A1260" s="1" t="n">
        <v>3</v>
      </c>
      <c r="B1260" s="76" t="n">
        <v>46188</v>
      </c>
      <c r="C1260" s="1" t="n">
        <v>6</v>
      </c>
      <c r="D1260" s="1" t="s">
        <v>3819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4452</v>
      </c>
      <c r="N1260" s="1" t="n">
        <v>25</v>
      </c>
      <c r="O1260" s="1" t="n">
        <v>110</v>
      </c>
      <c r="P1260" s="1" t="s">
        <v>3814</v>
      </c>
    </row>
    <row r="1261" customFormat="false" ht="15" hidden="false" customHeight="true" outlineLevel="0" collapsed="false">
      <c r="A1261" s="1" t="n">
        <v>3</v>
      </c>
      <c r="B1261" s="76" t="n">
        <v>46188</v>
      </c>
      <c r="C1261" s="1" t="n">
        <v>6</v>
      </c>
      <c r="D1261" s="1" t="s">
        <v>3819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3818</v>
      </c>
      <c r="N1261" s="1" t="n">
        <v>20</v>
      </c>
      <c r="O1261" s="1" t="n">
        <v>280</v>
      </c>
      <c r="P1261" s="1" t="s">
        <v>3814</v>
      </c>
    </row>
    <row r="1262" customFormat="false" ht="15" hidden="false" customHeight="true" outlineLevel="0" collapsed="false">
      <c r="A1262" s="1" t="n">
        <v>3</v>
      </c>
      <c r="B1262" s="76" t="n">
        <v>46188</v>
      </c>
      <c r="C1262" s="1" t="n">
        <v>11</v>
      </c>
      <c r="D1262" s="1" t="s">
        <v>3820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4453</v>
      </c>
      <c r="N1262" s="1" t="n">
        <v>12</v>
      </c>
      <c r="O1262" s="1" t="n">
        <v>59.88</v>
      </c>
      <c r="P1262" s="1" t="s">
        <v>3814</v>
      </c>
    </row>
    <row r="1263" customFormat="false" ht="15" hidden="false" customHeight="true" outlineLevel="0" collapsed="false">
      <c r="A1263" s="1" t="n">
        <v>3</v>
      </c>
      <c r="B1263" s="76" t="n">
        <v>46188</v>
      </c>
      <c r="C1263" s="1" t="n">
        <v>11</v>
      </c>
      <c r="D1263" s="1" t="s">
        <v>3820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4454</v>
      </c>
      <c r="N1263" s="1" t="n">
        <v>40</v>
      </c>
      <c r="O1263" s="1" t="n">
        <v>199.6</v>
      </c>
      <c r="P1263" s="1" t="s">
        <v>3814</v>
      </c>
    </row>
    <row r="1264" customFormat="false" ht="15" hidden="false" customHeight="true" outlineLevel="0" collapsed="false">
      <c r="A1264" s="1" t="n">
        <v>3</v>
      </c>
      <c r="B1264" s="76" t="n">
        <v>46188</v>
      </c>
      <c r="C1264" s="1" t="n">
        <v>11</v>
      </c>
      <c r="D1264" s="1" t="s">
        <v>3820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4454</v>
      </c>
      <c r="N1264" s="1" t="n">
        <v>40</v>
      </c>
      <c r="O1264" s="1" t="n">
        <v>199.6</v>
      </c>
      <c r="P1264" s="1" t="s">
        <v>3814</v>
      </c>
    </row>
    <row r="1265" customFormat="false" ht="15" hidden="false" customHeight="true" outlineLevel="0" collapsed="false">
      <c r="A1265" s="1" t="n">
        <v>3</v>
      </c>
      <c r="B1265" s="76" t="n">
        <v>46188</v>
      </c>
      <c r="C1265" s="1" t="n">
        <v>11</v>
      </c>
      <c r="D1265" s="1" t="s">
        <v>3820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4455</v>
      </c>
      <c r="N1265" s="1" t="n">
        <v>50</v>
      </c>
      <c r="O1265" s="1" t="n">
        <v>82.5</v>
      </c>
      <c r="P1265" s="1" t="s">
        <v>3814</v>
      </c>
    </row>
    <row r="1266" customFormat="false" ht="15" hidden="false" customHeight="true" outlineLevel="0" collapsed="false">
      <c r="A1266" s="1" t="n">
        <v>3</v>
      </c>
      <c r="B1266" s="76" t="n">
        <v>46188</v>
      </c>
      <c r="C1266" s="1" t="n">
        <v>11</v>
      </c>
      <c r="D1266" s="1" t="s">
        <v>3820</v>
      </c>
      <c r="E1266" s="1" t="n">
        <v>1804</v>
      </c>
      <c r="F1266" s="1" t="s">
        <v>876</v>
      </c>
      <c r="I1266" s="1" t="n">
        <v>25331</v>
      </c>
      <c r="J1266" s="1" t="n">
        <v>81376</v>
      </c>
      <c r="K1266" s="1" t="n">
        <v>7893515617305</v>
      </c>
      <c r="L1266" s="1" t="s">
        <v>4456</v>
      </c>
      <c r="N1266" s="1" t="n">
        <v>48</v>
      </c>
      <c r="O1266" s="1" t="n">
        <v>69.6</v>
      </c>
      <c r="P1266" s="1" t="s">
        <v>3814</v>
      </c>
    </row>
    <row r="1267" customFormat="false" ht="15" hidden="false" customHeight="true" outlineLevel="0" collapsed="false">
      <c r="A1267" s="1" t="n">
        <v>3</v>
      </c>
      <c r="B1267" s="76" t="n">
        <v>46188</v>
      </c>
      <c r="C1267" s="1" t="n">
        <v>11</v>
      </c>
      <c r="D1267" s="1" t="s">
        <v>3820</v>
      </c>
      <c r="E1267" s="1" t="n">
        <v>1804</v>
      </c>
      <c r="F1267" s="1" t="s">
        <v>876</v>
      </c>
      <c r="I1267" s="1" t="n">
        <v>25331</v>
      </c>
      <c r="J1267" s="1" t="n">
        <v>79315</v>
      </c>
      <c r="K1267" s="1" t="n">
        <v>7891340365903</v>
      </c>
      <c r="L1267" s="1" t="s">
        <v>4457</v>
      </c>
      <c r="N1267" s="1" t="n">
        <v>20</v>
      </c>
      <c r="O1267" s="1" t="n">
        <v>39.8</v>
      </c>
      <c r="P1267" s="1" t="s">
        <v>3814</v>
      </c>
    </row>
    <row r="1268" customFormat="false" ht="15" hidden="false" customHeight="true" outlineLevel="0" collapsed="false">
      <c r="A1268" s="1" t="n">
        <v>3</v>
      </c>
      <c r="B1268" s="76" t="n">
        <v>46188</v>
      </c>
      <c r="C1268" s="1" t="n">
        <v>11</v>
      </c>
      <c r="D1268" s="1" t="s">
        <v>3820</v>
      </c>
      <c r="E1268" s="1" t="n">
        <v>1804</v>
      </c>
      <c r="F1268" s="1" t="s">
        <v>876</v>
      </c>
      <c r="I1268" s="1" t="n">
        <v>25331</v>
      </c>
      <c r="J1268" s="1" t="n">
        <v>79316</v>
      </c>
      <c r="K1268" s="1" t="n">
        <v>7891340365880</v>
      </c>
      <c r="L1268" s="1" t="s">
        <v>4458</v>
      </c>
      <c r="N1268" s="1" t="n">
        <v>20</v>
      </c>
      <c r="O1268" s="1" t="n">
        <v>39.8</v>
      </c>
      <c r="P1268" s="1" t="s">
        <v>3814</v>
      </c>
    </row>
    <row r="1269" customFormat="false" ht="15" hidden="false" customHeight="true" outlineLevel="0" collapsed="false">
      <c r="A1269" s="1" t="n">
        <v>3</v>
      </c>
      <c r="B1269" s="76" t="n">
        <v>46188</v>
      </c>
      <c r="C1269" s="1" t="n">
        <v>11</v>
      </c>
      <c r="D1269" s="1" t="s">
        <v>3820</v>
      </c>
      <c r="E1269" s="1" t="n">
        <v>1804</v>
      </c>
      <c r="F1269" s="1" t="s">
        <v>876</v>
      </c>
      <c r="I1269" s="1" t="n">
        <v>25331</v>
      </c>
      <c r="J1269" s="1" t="n">
        <v>81375</v>
      </c>
      <c r="K1269" s="1" t="n">
        <v>7893515617312</v>
      </c>
      <c r="L1269" s="1" t="s">
        <v>4459</v>
      </c>
      <c r="N1269" s="1" t="n">
        <v>96</v>
      </c>
      <c r="O1269" s="1" t="n">
        <v>139.2</v>
      </c>
      <c r="P1269" s="1" t="s">
        <v>3814</v>
      </c>
    </row>
    <row r="1270" customFormat="false" ht="15" hidden="false" customHeight="true" outlineLevel="0" collapsed="false">
      <c r="A1270" s="1" t="n">
        <v>3</v>
      </c>
      <c r="B1270" s="76" t="n">
        <v>46188</v>
      </c>
      <c r="C1270" s="1" t="n">
        <v>11</v>
      </c>
      <c r="D1270" s="1" t="s">
        <v>3820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4460</v>
      </c>
      <c r="N1270" s="1" t="n">
        <v>72</v>
      </c>
      <c r="O1270" s="1" t="n">
        <v>104.4</v>
      </c>
      <c r="P1270" s="1" t="s">
        <v>3814</v>
      </c>
    </row>
    <row r="1271" customFormat="false" ht="15" hidden="false" customHeight="true" outlineLevel="0" collapsed="false">
      <c r="A1271" s="1" t="n">
        <v>3</v>
      </c>
      <c r="B1271" s="76" t="n">
        <v>46188</v>
      </c>
      <c r="C1271" s="1" t="n">
        <v>11</v>
      </c>
      <c r="D1271" s="1" t="s">
        <v>3820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4461</v>
      </c>
      <c r="N1271" s="1" t="n">
        <v>12</v>
      </c>
      <c r="O1271" s="1" t="n">
        <v>136.43</v>
      </c>
      <c r="P1271" s="1" t="s">
        <v>3814</v>
      </c>
    </row>
    <row r="1272" customFormat="false" ht="15" hidden="false" customHeight="true" outlineLevel="0" collapsed="false">
      <c r="A1272" s="1" t="n">
        <v>3</v>
      </c>
      <c r="B1272" s="76" t="n">
        <v>46188</v>
      </c>
      <c r="C1272" s="1" t="n">
        <v>11</v>
      </c>
      <c r="D1272" s="1" t="s">
        <v>3820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4462</v>
      </c>
      <c r="N1272" s="1" t="n">
        <v>20</v>
      </c>
      <c r="O1272" s="1" t="n">
        <v>101.52</v>
      </c>
      <c r="P1272" s="1" t="s">
        <v>3814</v>
      </c>
    </row>
    <row r="1273" customFormat="false" ht="15" hidden="false" customHeight="true" outlineLevel="0" collapsed="false">
      <c r="A1273" s="1" t="n">
        <v>3</v>
      </c>
      <c r="B1273" s="76" t="n">
        <v>46188</v>
      </c>
      <c r="C1273" s="1" t="n">
        <v>11</v>
      </c>
      <c r="D1273" s="1" t="s">
        <v>3820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4463</v>
      </c>
      <c r="N1273" s="1" t="n">
        <v>40</v>
      </c>
      <c r="O1273" s="1" t="n">
        <v>184.71</v>
      </c>
      <c r="P1273" s="1" t="s">
        <v>3814</v>
      </c>
    </row>
    <row r="1274" customFormat="false" ht="15" hidden="false" customHeight="true" outlineLevel="0" collapsed="false">
      <c r="A1274" s="1" t="n">
        <v>3</v>
      </c>
      <c r="B1274" s="76" t="n">
        <v>46188</v>
      </c>
      <c r="C1274" s="1" t="n">
        <v>11</v>
      </c>
      <c r="D1274" s="1" t="s">
        <v>3820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4464</v>
      </c>
      <c r="N1274" s="1" t="n">
        <v>80</v>
      </c>
      <c r="O1274" s="1" t="n">
        <v>187.04</v>
      </c>
      <c r="P1274" s="1" t="s">
        <v>3814</v>
      </c>
    </row>
    <row r="1275" customFormat="false" ht="15" hidden="false" customHeight="true" outlineLevel="0" collapsed="false">
      <c r="A1275" s="1" t="n">
        <v>3</v>
      </c>
      <c r="B1275" s="76" t="n">
        <v>46188</v>
      </c>
      <c r="C1275" s="1" t="n">
        <v>11</v>
      </c>
      <c r="D1275" s="1" t="s">
        <v>3820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4465</v>
      </c>
      <c r="N1275" s="1" t="n">
        <v>20</v>
      </c>
      <c r="O1275" s="1" t="n">
        <v>101.52</v>
      </c>
      <c r="P1275" s="1" t="s">
        <v>3814</v>
      </c>
    </row>
    <row r="1276" customFormat="false" ht="15" hidden="false" customHeight="true" outlineLevel="0" collapsed="false">
      <c r="A1276" s="1" t="n">
        <v>3</v>
      </c>
      <c r="B1276" s="76" t="n">
        <v>46188</v>
      </c>
      <c r="C1276" s="1" t="n">
        <v>11</v>
      </c>
      <c r="D1276" s="1" t="s">
        <v>3820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4466</v>
      </c>
      <c r="N1276" s="1" t="n">
        <v>20</v>
      </c>
      <c r="O1276" s="1" t="n">
        <v>57.28</v>
      </c>
      <c r="P1276" s="1" t="s">
        <v>3814</v>
      </c>
    </row>
    <row r="1277" customFormat="false" ht="15" hidden="false" customHeight="true" outlineLevel="0" collapsed="false">
      <c r="A1277" s="1" t="n">
        <v>3</v>
      </c>
      <c r="B1277" s="76" t="n">
        <v>46188</v>
      </c>
      <c r="C1277" s="1" t="n">
        <v>11</v>
      </c>
      <c r="D1277" s="1" t="s">
        <v>3820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4467</v>
      </c>
      <c r="N1277" s="1" t="n">
        <v>40</v>
      </c>
      <c r="O1277" s="1" t="n">
        <v>252</v>
      </c>
      <c r="P1277" s="1" t="s">
        <v>3814</v>
      </c>
    </row>
    <row r="1278" customFormat="false" ht="15" hidden="false" customHeight="true" outlineLevel="0" collapsed="false">
      <c r="A1278" s="1" t="n">
        <v>3</v>
      </c>
      <c r="B1278" s="76" t="n">
        <v>46188</v>
      </c>
      <c r="C1278" s="1" t="n">
        <v>11</v>
      </c>
      <c r="D1278" s="1" t="s">
        <v>3820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4468</v>
      </c>
      <c r="N1278" s="1" t="n">
        <v>24</v>
      </c>
      <c r="O1278" s="1" t="n">
        <v>170.5</v>
      </c>
      <c r="P1278" s="1" t="s">
        <v>3814</v>
      </c>
    </row>
    <row r="1279" customFormat="false" ht="15" hidden="false" customHeight="true" outlineLevel="0" collapsed="false">
      <c r="A1279" s="1" t="n">
        <v>3</v>
      </c>
      <c r="B1279" s="76" t="n">
        <v>46188</v>
      </c>
      <c r="C1279" s="1" t="n">
        <v>11</v>
      </c>
      <c r="D1279" s="1" t="s">
        <v>3820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4469</v>
      </c>
      <c r="N1279" s="1" t="n">
        <v>20</v>
      </c>
      <c r="O1279" s="1" t="n">
        <v>101.52</v>
      </c>
      <c r="P1279" s="1" t="s">
        <v>3814</v>
      </c>
    </row>
    <row r="1280" customFormat="false" ht="15" hidden="false" customHeight="true" outlineLevel="0" collapsed="false">
      <c r="A1280" s="1" t="n">
        <v>3</v>
      </c>
      <c r="B1280" s="76" t="n">
        <v>46188</v>
      </c>
      <c r="C1280" s="1" t="n">
        <v>11</v>
      </c>
      <c r="D1280" s="1" t="s">
        <v>3820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4470</v>
      </c>
      <c r="N1280" s="1" t="n">
        <v>12</v>
      </c>
      <c r="O1280" s="1" t="n">
        <v>164.57</v>
      </c>
      <c r="P1280" s="1" t="s">
        <v>3814</v>
      </c>
    </row>
    <row r="1281" customFormat="false" ht="15" hidden="false" customHeight="true" outlineLevel="0" collapsed="false">
      <c r="A1281" s="1" t="n">
        <v>3</v>
      </c>
      <c r="B1281" s="76" t="n">
        <v>46188</v>
      </c>
      <c r="C1281" s="1" t="n">
        <v>11</v>
      </c>
      <c r="D1281" s="1" t="s">
        <v>3820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4471</v>
      </c>
      <c r="N1281" s="1" t="n">
        <v>12</v>
      </c>
      <c r="O1281" s="1" t="n">
        <v>96.22</v>
      </c>
      <c r="P1281" s="1" t="s">
        <v>3814</v>
      </c>
    </row>
    <row r="1282" customFormat="false" ht="15" hidden="false" customHeight="true" outlineLevel="0" collapsed="false">
      <c r="A1282" s="1" t="n">
        <v>3</v>
      </c>
      <c r="B1282" s="76" t="n">
        <v>46188</v>
      </c>
      <c r="C1282" s="1" t="n">
        <v>11</v>
      </c>
      <c r="D1282" s="1" t="s">
        <v>3820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4471</v>
      </c>
      <c r="N1282" s="1" t="n">
        <v>12</v>
      </c>
      <c r="O1282" s="1" t="n">
        <v>87.41</v>
      </c>
      <c r="P1282" s="1" t="s">
        <v>3814</v>
      </c>
    </row>
    <row r="1283" customFormat="false" ht="15" hidden="false" customHeight="true" outlineLevel="0" collapsed="false">
      <c r="A1283" s="1" t="n">
        <v>3</v>
      </c>
      <c r="B1283" s="76" t="n">
        <v>46188</v>
      </c>
      <c r="C1283" s="1" t="n">
        <v>11</v>
      </c>
      <c r="D1283" s="1" t="s">
        <v>3820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4472</v>
      </c>
      <c r="N1283" s="1" t="n">
        <v>78</v>
      </c>
      <c r="O1283" s="1" t="n">
        <v>257.06</v>
      </c>
      <c r="P1283" s="1" t="s">
        <v>3814</v>
      </c>
    </row>
    <row r="1284" customFormat="false" ht="15" hidden="false" customHeight="true" outlineLevel="0" collapsed="false">
      <c r="A1284" s="1" t="n">
        <v>3</v>
      </c>
      <c r="B1284" s="76" t="n">
        <v>46188</v>
      </c>
      <c r="C1284" s="1" t="n">
        <v>11</v>
      </c>
      <c r="D1284" s="1" t="s">
        <v>3820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4473</v>
      </c>
      <c r="N1284" s="1" t="n">
        <v>60</v>
      </c>
      <c r="O1284" s="1" t="n">
        <v>248.61</v>
      </c>
      <c r="P1284" s="1" t="s">
        <v>3814</v>
      </c>
    </row>
    <row r="1285" customFormat="false" ht="15" hidden="false" customHeight="true" outlineLevel="0" collapsed="false">
      <c r="A1285" s="1" t="n">
        <v>3</v>
      </c>
      <c r="B1285" s="76" t="n">
        <v>46188</v>
      </c>
      <c r="C1285" s="1" t="n">
        <v>11</v>
      </c>
      <c r="D1285" s="1" t="s">
        <v>3820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4474</v>
      </c>
      <c r="N1285" s="1" t="n">
        <v>20</v>
      </c>
      <c r="O1285" s="1" t="n">
        <v>101.52</v>
      </c>
      <c r="P1285" s="1" t="s">
        <v>3814</v>
      </c>
    </row>
    <row r="1286" customFormat="false" ht="15" hidden="false" customHeight="true" outlineLevel="0" collapsed="false">
      <c r="A1286" s="1" t="n">
        <v>3</v>
      </c>
      <c r="B1286" s="76" t="n">
        <v>46188</v>
      </c>
      <c r="C1286" s="1" t="n">
        <v>11</v>
      </c>
      <c r="D1286" s="1" t="s">
        <v>3820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4475</v>
      </c>
      <c r="N1286" s="1" t="n">
        <v>20</v>
      </c>
      <c r="O1286" s="1" t="n">
        <v>101.52</v>
      </c>
      <c r="P1286" s="1" t="s">
        <v>3814</v>
      </c>
    </row>
    <row r="1287" customFormat="false" ht="15" hidden="false" customHeight="true" outlineLevel="0" collapsed="false">
      <c r="A1287" s="1" t="n">
        <v>3</v>
      </c>
      <c r="B1287" s="76" t="n">
        <v>46188</v>
      </c>
      <c r="C1287" s="1" t="n">
        <v>11</v>
      </c>
      <c r="D1287" s="1" t="s">
        <v>3820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4476</v>
      </c>
      <c r="N1287" s="1" t="n">
        <v>20</v>
      </c>
      <c r="O1287" s="1" t="n">
        <v>113.44</v>
      </c>
      <c r="P1287" s="1" t="s">
        <v>3814</v>
      </c>
    </row>
    <row r="1288" customFormat="false" ht="15" hidden="false" customHeight="true" outlineLevel="0" collapsed="false">
      <c r="A1288" s="1" t="n">
        <v>3</v>
      </c>
      <c r="B1288" s="76" t="n">
        <v>46188</v>
      </c>
      <c r="C1288" s="1" t="n">
        <v>11</v>
      </c>
      <c r="D1288" s="1" t="s">
        <v>3820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4477</v>
      </c>
      <c r="N1288" s="1" t="n">
        <v>10</v>
      </c>
      <c r="O1288" s="1" t="n">
        <v>81.85</v>
      </c>
      <c r="P1288" s="1" t="s">
        <v>3814</v>
      </c>
    </row>
    <row r="1289" customFormat="false" ht="15" hidden="false" customHeight="true" outlineLevel="0" collapsed="false">
      <c r="A1289" s="1" t="n">
        <v>3</v>
      </c>
      <c r="B1289" s="76" t="n">
        <v>46188</v>
      </c>
      <c r="C1289" s="1" t="n">
        <v>11</v>
      </c>
      <c r="D1289" s="1" t="s">
        <v>3820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4478</v>
      </c>
      <c r="N1289" s="1" t="n">
        <v>20</v>
      </c>
      <c r="O1289" s="1" t="n">
        <v>57.28</v>
      </c>
      <c r="P1289" s="1" t="s">
        <v>3814</v>
      </c>
    </row>
    <row r="1290" customFormat="false" ht="15" hidden="false" customHeight="true" outlineLevel="0" collapsed="false">
      <c r="A1290" s="1" t="n">
        <v>3</v>
      </c>
      <c r="B1290" s="76" t="n">
        <v>46188</v>
      </c>
      <c r="C1290" s="1" t="n">
        <v>11</v>
      </c>
      <c r="D1290" s="1" t="s">
        <v>3820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4479</v>
      </c>
      <c r="N1290" s="1" t="n">
        <v>20</v>
      </c>
      <c r="O1290" s="1" t="n">
        <v>57.28</v>
      </c>
      <c r="P1290" s="1" t="s">
        <v>3814</v>
      </c>
    </row>
    <row r="1291" customFormat="false" ht="15" hidden="false" customHeight="true" outlineLevel="0" collapsed="false">
      <c r="A1291" s="1" t="n">
        <v>3</v>
      </c>
      <c r="B1291" s="76" t="n">
        <v>46188</v>
      </c>
      <c r="C1291" s="1" t="n">
        <v>11</v>
      </c>
      <c r="D1291" s="1" t="s">
        <v>3820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4461</v>
      </c>
      <c r="N1291" s="1" t="n">
        <v>12</v>
      </c>
      <c r="O1291" s="1" t="n">
        <v>85.96</v>
      </c>
      <c r="P1291" s="1" t="s">
        <v>3814</v>
      </c>
    </row>
    <row r="1292" customFormat="false" ht="15" hidden="false" customHeight="true" outlineLevel="0" collapsed="false">
      <c r="A1292" s="1" t="n">
        <v>3</v>
      </c>
      <c r="B1292" s="76" t="n">
        <v>46188</v>
      </c>
      <c r="C1292" s="1" t="n">
        <v>11</v>
      </c>
      <c r="D1292" s="1" t="s">
        <v>3820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4461</v>
      </c>
      <c r="N1292" s="1" t="n">
        <v>12</v>
      </c>
      <c r="O1292" s="1" t="n">
        <v>115.87</v>
      </c>
      <c r="P1292" s="1" t="s">
        <v>3814</v>
      </c>
    </row>
    <row r="1293" customFormat="false" ht="15" hidden="false" customHeight="true" outlineLevel="0" collapsed="false">
      <c r="A1293" s="1" t="n">
        <v>3</v>
      </c>
      <c r="B1293" s="76" t="n">
        <v>46188</v>
      </c>
      <c r="C1293" s="1" t="n">
        <v>11</v>
      </c>
      <c r="D1293" s="1" t="s">
        <v>3820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4480</v>
      </c>
      <c r="N1293" s="1" t="n">
        <v>12</v>
      </c>
      <c r="O1293" s="1" t="n">
        <v>35.33</v>
      </c>
      <c r="P1293" s="1" t="s">
        <v>3814</v>
      </c>
    </row>
    <row r="1294" customFormat="false" ht="15" hidden="false" customHeight="true" outlineLevel="0" collapsed="false">
      <c r="A1294" s="1" t="n">
        <v>3</v>
      </c>
      <c r="B1294" s="76" t="n">
        <v>46188</v>
      </c>
      <c r="C1294" s="1" t="n">
        <v>11</v>
      </c>
      <c r="D1294" s="1" t="s">
        <v>3820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4481</v>
      </c>
      <c r="N1294" s="1" t="n">
        <v>12</v>
      </c>
      <c r="O1294" s="1" t="n">
        <v>78</v>
      </c>
      <c r="P1294" s="1" t="s">
        <v>3814</v>
      </c>
    </row>
    <row r="1295" customFormat="false" ht="15" hidden="false" customHeight="true" outlineLevel="0" collapsed="false">
      <c r="A1295" s="1" t="n">
        <v>3</v>
      </c>
      <c r="B1295" s="76" t="n">
        <v>46188</v>
      </c>
      <c r="C1295" s="1" t="n">
        <v>11</v>
      </c>
      <c r="D1295" s="1" t="s">
        <v>3820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4482</v>
      </c>
      <c r="N1295" s="1" t="n">
        <v>12</v>
      </c>
      <c r="O1295" s="1" t="n">
        <v>199.5</v>
      </c>
      <c r="P1295" s="1" t="s">
        <v>3814</v>
      </c>
    </row>
    <row r="1296" customFormat="false" ht="15" hidden="false" customHeight="true" outlineLevel="0" collapsed="false">
      <c r="A1296" s="1" t="n">
        <v>3</v>
      </c>
      <c r="B1296" s="76" t="n">
        <v>46188</v>
      </c>
      <c r="C1296" s="1" t="n">
        <v>11</v>
      </c>
      <c r="D1296" s="1" t="s">
        <v>3820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4483</v>
      </c>
      <c r="N1296" s="1" t="n">
        <v>4</v>
      </c>
      <c r="O1296" s="1" t="n">
        <v>160</v>
      </c>
      <c r="P1296" s="1" t="s">
        <v>3814</v>
      </c>
    </row>
    <row r="1297" customFormat="false" ht="15" hidden="false" customHeight="true" outlineLevel="0" collapsed="false">
      <c r="A1297" s="1" t="n">
        <v>3</v>
      </c>
      <c r="B1297" s="76" t="n">
        <v>46188</v>
      </c>
      <c r="C1297" s="1" t="n">
        <v>11</v>
      </c>
      <c r="D1297" s="1" t="s">
        <v>3820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4484</v>
      </c>
      <c r="N1297" s="1" t="n">
        <v>12</v>
      </c>
      <c r="O1297" s="1" t="n">
        <v>212</v>
      </c>
      <c r="P1297" s="1" t="s">
        <v>3814</v>
      </c>
    </row>
    <row r="1298" customFormat="false" ht="15" hidden="false" customHeight="true" outlineLevel="0" collapsed="false">
      <c r="A1298" s="1" t="n">
        <v>3</v>
      </c>
      <c r="B1298" s="76" t="n">
        <v>46188</v>
      </c>
      <c r="C1298" s="1" t="n">
        <v>11</v>
      </c>
      <c r="D1298" s="1" t="s">
        <v>3820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4485</v>
      </c>
      <c r="N1298" s="1" t="n">
        <v>6</v>
      </c>
      <c r="O1298" s="1" t="n">
        <v>81</v>
      </c>
      <c r="P1298" s="1" t="s">
        <v>3814</v>
      </c>
    </row>
    <row r="1299" customFormat="false" ht="15" hidden="false" customHeight="true" outlineLevel="0" collapsed="false">
      <c r="A1299" s="1" t="n">
        <v>3</v>
      </c>
      <c r="B1299" s="76" t="n">
        <v>46188</v>
      </c>
      <c r="C1299" s="1" t="n">
        <v>11</v>
      </c>
      <c r="D1299" s="1" t="s">
        <v>3820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4486</v>
      </c>
      <c r="N1299" s="1" t="n">
        <v>24</v>
      </c>
      <c r="O1299" s="1" t="n">
        <v>57</v>
      </c>
      <c r="P1299" s="1" t="s">
        <v>3814</v>
      </c>
    </row>
    <row r="1300" customFormat="false" ht="15" hidden="false" customHeight="true" outlineLevel="0" collapsed="false">
      <c r="A1300" s="1" t="n">
        <v>3</v>
      </c>
      <c r="B1300" s="76" t="n">
        <v>46188</v>
      </c>
      <c r="C1300" s="1" t="n">
        <v>11</v>
      </c>
      <c r="D1300" s="1" t="s">
        <v>3820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4487</v>
      </c>
      <c r="N1300" s="1" t="n">
        <v>24</v>
      </c>
      <c r="O1300" s="1" t="n">
        <v>56</v>
      </c>
      <c r="P1300" s="1" t="s">
        <v>3814</v>
      </c>
    </row>
    <row r="1301" customFormat="false" ht="15" hidden="false" customHeight="true" outlineLevel="0" collapsed="false">
      <c r="A1301" s="1" t="n">
        <v>3</v>
      </c>
      <c r="B1301" s="76" t="n">
        <v>46188</v>
      </c>
      <c r="C1301" s="1" t="n">
        <v>11</v>
      </c>
      <c r="D1301" s="1" t="s">
        <v>3820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4488</v>
      </c>
      <c r="N1301" s="1" t="n">
        <v>96</v>
      </c>
      <c r="O1301" s="1" t="n">
        <v>140</v>
      </c>
      <c r="P1301" s="1" t="s">
        <v>3814</v>
      </c>
    </row>
    <row r="1302" customFormat="false" ht="15" hidden="false" customHeight="true" outlineLevel="0" collapsed="false">
      <c r="A1302" s="1" t="n">
        <v>3</v>
      </c>
      <c r="B1302" s="76" t="n">
        <v>46188</v>
      </c>
      <c r="C1302" s="1" t="n">
        <v>11</v>
      </c>
      <c r="D1302" s="1" t="s">
        <v>3820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4489</v>
      </c>
      <c r="N1302" s="1" t="n">
        <v>84</v>
      </c>
      <c r="O1302" s="1" t="n">
        <v>99</v>
      </c>
      <c r="P1302" s="1" t="s">
        <v>3814</v>
      </c>
    </row>
    <row r="1303" customFormat="false" ht="15" hidden="false" customHeight="true" outlineLevel="0" collapsed="false">
      <c r="A1303" s="1" t="n">
        <v>3</v>
      </c>
      <c r="B1303" s="76" t="n">
        <v>46188</v>
      </c>
      <c r="C1303" s="1" t="n">
        <v>11</v>
      </c>
      <c r="D1303" s="1" t="s">
        <v>3820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4490</v>
      </c>
      <c r="N1303" s="1" t="n">
        <v>6</v>
      </c>
      <c r="O1303" s="1" t="n">
        <v>56.5</v>
      </c>
      <c r="P1303" s="1" t="s">
        <v>3814</v>
      </c>
    </row>
    <row r="1304" customFormat="false" ht="15" hidden="false" customHeight="true" outlineLevel="0" collapsed="false">
      <c r="A1304" s="1" t="n">
        <v>3</v>
      </c>
      <c r="B1304" s="76" t="n">
        <v>46188</v>
      </c>
      <c r="C1304" s="1" t="n">
        <v>11</v>
      </c>
      <c r="D1304" s="1" t="s">
        <v>3820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4491</v>
      </c>
      <c r="N1304" s="1" t="n">
        <v>6</v>
      </c>
      <c r="O1304" s="1" t="n">
        <v>33.75</v>
      </c>
      <c r="P1304" s="1" t="s">
        <v>3814</v>
      </c>
    </row>
    <row r="1305" customFormat="false" ht="15" hidden="false" customHeight="true" outlineLevel="0" collapsed="false">
      <c r="A1305" s="1" t="n">
        <v>3</v>
      </c>
      <c r="B1305" s="76" t="n">
        <v>46188</v>
      </c>
      <c r="C1305" s="1" t="n">
        <v>11</v>
      </c>
      <c r="D1305" s="1" t="s">
        <v>3820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4492</v>
      </c>
      <c r="N1305" s="1" t="n">
        <v>36</v>
      </c>
      <c r="O1305" s="1" t="n">
        <v>189</v>
      </c>
      <c r="P1305" s="1" t="s">
        <v>3814</v>
      </c>
    </row>
    <row r="1306" customFormat="false" ht="15" hidden="false" customHeight="true" outlineLevel="0" collapsed="false">
      <c r="A1306" s="1" t="n">
        <v>3</v>
      </c>
      <c r="B1306" s="76" t="n">
        <v>46188</v>
      </c>
      <c r="C1306" s="1" t="n">
        <v>11</v>
      </c>
      <c r="D1306" s="1" t="s">
        <v>3820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4493</v>
      </c>
      <c r="N1306" s="1" t="n">
        <v>6</v>
      </c>
      <c r="O1306" s="1" t="n">
        <v>33.75</v>
      </c>
      <c r="P1306" s="1" t="s">
        <v>3814</v>
      </c>
    </row>
    <row r="1307" customFormat="false" ht="15" hidden="false" customHeight="true" outlineLevel="0" collapsed="false">
      <c r="A1307" s="1" t="n">
        <v>3</v>
      </c>
      <c r="B1307" s="76" t="n">
        <v>46188</v>
      </c>
      <c r="C1307" s="1" t="n">
        <v>11</v>
      </c>
      <c r="D1307" s="1" t="s">
        <v>3820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4494</v>
      </c>
      <c r="N1307" s="1" t="n">
        <v>6</v>
      </c>
      <c r="O1307" s="1" t="n">
        <v>35.5</v>
      </c>
      <c r="P1307" s="1" t="s">
        <v>3814</v>
      </c>
    </row>
    <row r="1308" customFormat="false" ht="15" hidden="false" customHeight="true" outlineLevel="0" collapsed="false">
      <c r="A1308" s="1" t="n">
        <v>3</v>
      </c>
      <c r="B1308" s="76" t="n">
        <v>46188</v>
      </c>
      <c r="C1308" s="1" t="n">
        <v>11</v>
      </c>
      <c r="D1308" s="1" t="s">
        <v>3820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4495</v>
      </c>
      <c r="N1308" s="1" t="n">
        <v>6</v>
      </c>
      <c r="O1308" s="1" t="n">
        <v>35.5</v>
      </c>
      <c r="P1308" s="1" t="s">
        <v>3814</v>
      </c>
    </row>
    <row r="1309" customFormat="false" ht="15" hidden="false" customHeight="true" outlineLevel="0" collapsed="false">
      <c r="A1309" s="1" t="n">
        <v>3</v>
      </c>
      <c r="B1309" s="76" t="n">
        <v>46188</v>
      </c>
      <c r="C1309" s="1" t="n">
        <v>11</v>
      </c>
      <c r="D1309" s="1" t="s">
        <v>3820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4496</v>
      </c>
      <c r="N1309" s="1" t="n">
        <v>6</v>
      </c>
      <c r="O1309" s="1" t="n">
        <v>33.75</v>
      </c>
      <c r="P1309" s="1" t="s">
        <v>3814</v>
      </c>
    </row>
    <row r="1310" customFormat="false" ht="15" hidden="false" customHeight="true" outlineLevel="0" collapsed="false">
      <c r="A1310" s="1" t="n">
        <v>3</v>
      </c>
      <c r="B1310" s="76" t="n">
        <v>46188</v>
      </c>
      <c r="C1310" s="1" t="n">
        <v>11</v>
      </c>
      <c r="D1310" s="1" t="s">
        <v>3820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4497</v>
      </c>
      <c r="N1310" s="1" t="n">
        <v>36</v>
      </c>
      <c r="O1310" s="1" t="n">
        <v>189</v>
      </c>
      <c r="P1310" s="1" t="s">
        <v>3814</v>
      </c>
    </row>
    <row r="1311" customFormat="false" ht="15" hidden="false" customHeight="true" outlineLevel="0" collapsed="false">
      <c r="A1311" s="1" t="n">
        <v>3</v>
      </c>
      <c r="B1311" s="76" t="n">
        <v>46188</v>
      </c>
      <c r="C1311" s="1" t="n">
        <v>11</v>
      </c>
      <c r="D1311" s="1" t="s">
        <v>3820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4498</v>
      </c>
      <c r="N1311" s="1" t="n">
        <v>30</v>
      </c>
      <c r="O1311" s="1" t="n">
        <v>112</v>
      </c>
      <c r="P1311" s="1" t="s">
        <v>3814</v>
      </c>
    </row>
    <row r="1312" customFormat="false" ht="15" hidden="false" customHeight="true" outlineLevel="0" collapsed="false">
      <c r="A1312" s="1" t="n">
        <v>3</v>
      </c>
      <c r="B1312" s="76" t="n">
        <v>46188</v>
      </c>
      <c r="C1312" s="1" t="n">
        <v>11</v>
      </c>
      <c r="D1312" s="1" t="s">
        <v>3820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4499</v>
      </c>
      <c r="N1312" s="1" t="n">
        <v>6</v>
      </c>
      <c r="O1312" s="1" t="n">
        <v>81</v>
      </c>
      <c r="P1312" s="1" t="s">
        <v>3814</v>
      </c>
    </row>
    <row r="1313" customFormat="false" ht="15" hidden="false" customHeight="true" outlineLevel="0" collapsed="false">
      <c r="A1313" s="1" t="n">
        <v>3</v>
      </c>
      <c r="B1313" s="76" t="n">
        <v>46188</v>
      </c>
      <c r="C1313" s="1" t="n">
        <v>11</v>
      </c>
      <c r="D1313" s="1" t="s">
        <v>3820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4500</v>
      </c>
      <c r="N1313" s="1" t="n">
        <v>12</v>
      </c>
      <c r="O1313" s="1" t="n">
        <v>98</v>
      </c>
      <c r="P1313" s="1" t="s">
        <v>3814</v>
      </c>
    </row>
    <row r="1314" customFormat="false" ht="15" hidden="false" customHeight="true" outlineLevel="0" collapsed="false">
      <c r="A1314" s="1" t="n">
        <v>3</v>
      </c>
      <c r="B1314" s="76" t="n">
        <v>46188</v>
      </c>
      <c r="C1314" s="1" t="n">
        <v>11</v>
      </c>
      <c r="D1314" s="1" t="s">
        <v>3820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4501</v>
      </c>
      <c r="N1314" s="1" t="n">
        <v>48</v>
      </c>
      <c r="O1314" s="1" t="n">
        <v>124</v>
      </c>
      <c r="P1314" s="1" t="s">
        <v>3814</v>
      </c>
    </row>
    <row r="1315" customFormat="false" ht="15" hidden="false" customHeight="true" outlineLevel="0" collapsed="false">
      <c r="A1315" s="1" t="n">
        <v>3</v>
      </c>
      <c r="B1315" s="76" t="n">
        <v>46188</v>
      </c>
      <c r="C1315" s="1" t="n">
        <v>11</v>
      </c>
      <c r="D1315" s="1" t="s">
        <v>3820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4502</v>
      </c>
      <c r="N1315" s="1" t="n">
        <v>48</v>
      </c>
      <c r="O1315" s="1" t="n">
        <v>124</v>
      </c>
      <c r="P1315" s="1" t="s">
        <v>3814</v>
      </c>
    </row>
    <row r="1316" customFormat="false" ht="15" hidden="false" customHeight="true" outlineLevel="0" collapsed="false">
      <c r="A1316" s="1" t="n">
        <v>3</v>
      </c>
      <c r="B1316" s="76" t="n">
        <v>46188</v>
      </c>
      <c r="C1316" s="1" t="n">
        <v>11</v>
      </c>
      <c r="D1316" s="1" t="s">
        <v>3820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4503</v>
      </c>
      <c r="N1316" s="1" t="n">
        <v>6</v>
      </c>
      <c r="O1316" s="1" t="n">
        <v>33.75</v>
      </c>
      <c r="P1316" s="1" t="s">
        <v>3814</v>
      </c>
    </row>
    <row r="1317" customFormat="false" ht="15" hidden="false" customHeight="true" outlineLevel="0" collapsed="false">
      <c r="A1317" s="1" t="n">
        <v>3</v>
      </c>
      <c r="B1317" s="76" t="n">
        <v>46188</v>
      </c>
      <c r="C1317" s="1" t="n">
        <v>11</v>
      </c>
      <c r="D1317" s="1" t="s">
        <v>3820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4504</v>
      </c>
      <c r="N1317" s="1" t="n">
        <v>36</v>
      </c>
      <c r="O1317" s="1" t="n">
        <v>189</v>
      </c>
      <c r="P1317" s="1" t="s">
        <v>3814</v>
      </c>
    </row>
    <row r="1318" customFormat="false" ht="15" hidden="false" customHeight="true" outlineLevel="0" collapsed="false">
      <c r="A1318" s="1" t="n">
        <v>3</v>
      </c>
      <c r="B1318" s="76" t="n">
        <v>46188</v>
      </c>
      <c r="C1318" s="1" t="n">
        <v>11</v>
      </c>
      <c r="D1318" s="1" t="s">
        <v>3820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4505</v>
      </c>
      <c r="N1318" s="1" t="n">
        <v>48</v>
      </c>
      <c r="O1318" s="1" t="n">
        <v>149</v>
      </c>
      <c r="P1318" s="1" t="s">
        <v>3814</v>
      </c>
    </row>
    <row r="1319" customFormat="false" ht="15" hidden="false" customHeight="true" outlineLevel="0" collapsed="false">
      <c r="A1319" s="1" t="n">
        <v>3</v>
      </c>
      <c r="B1319" s="76" t="n">
        <v>46188</v>
      </c>
      <c r="C1319" s="1" t="n">
        <v>11</v>
      </c>
      <c r="D1319" s="1" t="s">
        <v>3820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4506</v>
      </c>
      <c r="N1319" s="1" t="n">
        <v>12</v>
      </c>
      <c r="O1319" s="1" t="n">
        <v>135</v>
      </c>
      <c r="P1319" s="1" t="s">
        <v>3814</v>
      </c>
    </row>
    <row r="1320" customFormat="false" ht="15" hidden="false" customHeight="true" outlineLevel="0" collapsed="false">
      <c r="A1320" s="1" t="n">
        <v>3</v>
      </c>
      <c r="B1320" s="76" t="n">
        <v>46188</v>
      </c>
      <c r="C1320" s="1" t="n">
        <v>11</v>
      </c>
      <c r="D1320" s="1" t="s">
        <v>3820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4507</v>
      </c>
      <c r="N1320" s="1" t="n">
        <v>12</v>
      </c>
      <c r="O1320" s="1" t="n">
        <v>81.5</v>
      </c>
      <c r="P1320" s="1" t="s">
        <v>3814</v>
      </c>
    </row>
    <row r="1321" customFormat="false" ht="15" hidden="false" customHeight="true" outlineLevel="0" collapsed="false">
      <c r="A1321" s="1" t="n">
        <v>3</v>
      </c>
      <c r="B1321" s="76" t="n">
        <v>46188</v>
      </c>
      <c r="C1321" s="1" t="n">
        <v>11</v>
      </c>
      <c r="D1321" s="1" t="s">
        <v>3820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4508</v>
      </c>
      <c r="N1321" s="1" t="n">
        <v>12</v>
      </c>
      <c r="O1321" s="1" t="n">
        <v>63</v>
      </c>
      <c r="P1321" s="1" t="s">
        <v>3814</v>
      </c>
    </row>
    <row r="1322" customFormat="false" ht="15" hidden="false" customHeight="true" outlineLevel="0" collapsed="false">
      <c r="A1322" s="1" t="n">
        <v>3</v>
      </c>
      <c r="B1322" s="76" t="n">
        <v>46188</v>
      </c>
      <c r="C1322" s="1" t="n">
        <v>11</v>
      </c>
      <c r="D1322" s="1" t="s">
        <v>3820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4509</v>
      </c>
      <c r="N1322" s="1" t="n">
        <v>6</v>
      </c>
      <c r="O1322" s="1" t="n">
        <v>84</v>
      </c>
      <c r="P1322" s="1" t="s">
        <v>3814</v>
      </c>
    </row>
    <row r="1323" customFormat="false" ht="15" hidden="false" customHeight="true" outlineLevel="0" collapsed="false">
      <c r="A1323" s="1" t="n">
        <v>3</v>
      </c>
      <c r="B1323" s="76" t="n">
        <v>46188</v>
      </c>
      <c r="C1323" s="1" t="n">
        <v>11</v>
      </c>
      <c r="D1323" s="1" t="s">
        <v>3820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4510</v>
      </c>
      <c r="N1323" s="1" t="n">
        <v>6</v>
      </c>
      <c r="O1323" s="1" t="n">
        <v>60</v>
      </c>
      <c r="P1323" s="1" t="s">
        <v>3814</v>
      </c>
    </row>
    <row r="1324" customFormat="false" ht="15" hidden="false" customHeight="true" outlineLevel="0" collapsed="false">
      <c r="A1324" s="1" t="n">
        <v>3</v>
      </c>
      <c r="B1324" s="76" t="n">
        <v>46188</v>
      </c>
      <c r="C1324" s="1" t="n">
        <v>11</v>
      </c>
      <c r="D1324" s="1" t="s">
        <v>3820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4511</v>
      </c>
      <c r="N1324" s="1" t="n">
        <v>6</v>
      </c>
      <c r="O1324" s="1" t="n">
        <v>70.5</v>
      </c>
      <c r="P1324" s="1" t="s">
        <v>3814</v>
      </c>
    </row>
    <row r="1325" customFormat="false" ht="15" hidden="false" customHeight="true" outlineLevel="0" collapsed="false">
      <c r="A1325" s="1" t="n">
        <v>3</v>
      </c>
      <c r="B1325" s="76" t="n">
        <v>46188</v>
      </c>
      <c r="C1325" s="1" t="n">
        <v>11</v>
      </c>
      <c r="D1325" s="1" t="s">
        <v>3820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4512</v>
      </c>
      <c r="N1325" s="1" t="n">
        <v>12</v>
      </c>
      <c r="O1325" s="1" t="n">
        <v>66</v>
      </c>
      <c r="P1325" s="1" t="s">
        <v>3814</v>
      </c>
    </row>
    <row r="1326" customFormat="false" ht="15" hidden="false" customHeight="true" outlineLevel="0" collapsed="false">
      <c r="A1326" s="1" t="n">
        <v>3</v>
      </c>
      <c r="B1326" s="76" t="n">
        <v>46188</v>
      </c>
      <c r="C1326" s="1" t="n">
        <v>11</v>
      </c>
      <c r="D1326" s="1" t="s">
        <v>3820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4513</v>
      </c>
      <c r="N1326" s="1" t="n">
        <v>6</v>
      </c>
      <c r="O1326" s="1" t="n">
        <v>73</v>
      </c>
      <c r="P1326" s="1" t="s">
        <v>3814</v>
      </c>
    </row>
    <row r="1327" customFormat="false" ht="15" hidden="false" customHeight="true" outlineLevel="0" collapsed="false">
      <c r="A1327" s="1" t="n">
        <v>3</v>
      </c>
      <c r="B1327" s="76" t="n">
        <v>46188</v>
      </c>
      <c r="C1327" s="1" t="n">
        <v>11</v>
      </c>
      <c r="D1327" s="1" t="s">
        <v>3820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4514</v>
      </c>
      <c r="N1327" s="1" t="n">
        <v>12</v>
      </c>
      <c r="O1327" s="1" t="n">
        <v>45</v>
      </c>
      <c r="P1327" s="1" t="s">
        <v>3814</v>
      </c>
    </row>
    <row r="1328" customFormat="false" ht="15" hidden="false" customHeight="true" outlineLevel="0" collapsed="false">
      <c r="A1328" s="1" t="n">
        <v>3</v>
      </c>
      <c r="B1328" s="76" t="n">
        <v>46188</v>
      </c>
      <c r="C1328" s="1" t="n">
        <v>11</v>
      </c>
      <c r="D1328" s="1" t="s">
        <v>3820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4512</v>
      </c>
      <c r="N1328" s="1" t="n">
        <v>12</v>
      </c>
      <c r="O1328" s="1" t="n">
        <v>78</v>
      </c>
      <c r="P1328" s="1" t="s">
        <v>3814</v>
      </c>
    </row>
    <row r="1329" customFormat="false" ht="15" hidden="false" customHeight="true" outlineLevel="0" collapsed="false">
      <c r="A1329" s="1" t="n">
        <v>3</v>
      </c>
      <c r="B1329" s="76" t="n">
        <v>46188</v>
      </c>
      <c r="C1329" s="1" t="n">
        <v>11</v>
      </c>
      <c r="D1329" s="1" t="s">
        <v>3820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4515</v>
      </c>
      <c r="N1329" s="1" t="n">
        <v>6</v>
      </c>
      <c r="O1329" s="1" t="n">
        <v>66</v>
      </c>
      <c r="P1329" s="1" t="s">
        <v>3814</v>
      </c>
    </row>
    <row r="1330" customFormat="false" ht="15" hidden="false" customHeight="true" outlineLevel="0" collapsed="false">
      <c r="A1330" s="1" t="n">
        <v>3</v>
      </c>
      <c r="B1330" s="76" t="n">
        <v>46188</v>
      </c>
      <c r="C1330" s="1" t="n">
        <v>11</v>
      </c>
      <c r="D1330" s="1" t="s">
        <v>3820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4516</v>
      </c>
      <c r="N1330" s="1" t="n">
        <v>12</v>
      </c>
      <c r="O1330" s="1" t="n">
        <v>85</v>
      </c>
      <c r="P1330" s="1" t="s">
        <v>3814</v>
      </c>
    </row>
    <row r="1331" customFormat="false" ht="15" hidden="false" customHeight="true" outlineLevel="0" collapsed="false">
      <c r="A1331" s="1" t="n">
        <v>3</v>
      </c>
      <c r="B1331" s="76" t="n">
        <v>46188</v>
      </c>
      <c r="C1331" s="1" t="n">
        <v>11</v>
      </c>
      <c r="D1331" s="1" t="s">
        <v>3820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4517</v>
      </c>
      <c r="N1331" s="1" t="n">
        <v>12</v>
      </c>
      <c r="O1331" s="1" t="n">
        <v>54</v>
      </c>
      <c r="P1331" s="1" t="s">
        <v>3814</v>
      </c>
    </row>
    <row r="1332" customFormat="false" ht="15" hidden="false" customHeight="true" outlineLevel="0" collapsed="false">
      <c r="A1332" s="1" t="n">
        <v>3</v>
      </c>
      <c r="B1332" s="76" t="n">
        <v>46188</v>
      </c>
      <c r="C1332" s="1" t="n">
        <v>11</v>
      </c>
      <c r="D1332" s="1" t="s">
        <v>3820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3891</v>
      </c>
      <c r="N1332" s="1" t="n">
        <v>148.4</v>
      </c>
      <c r="O1332" s="1" t="n">
        <v>4748.8</v>
      </c>
      <c r="P1332" s="1" t="s">
        <v>3814</v>
      </c>
    </row>
    <row r="1333" customFormat="false" ht="15" hidden="false" customHeight="true" outlineLevel="0" collapsed="false">
      <c r="A1333" s="1" t="n">
        <v>3</v>
      </c>
      <c r="B1333" s="76" t="n">
        <v>46188</v>
      </c>
      <c r="C1333" s="1" t="n">
        <v>11</v>
      </c>
      <c r="D1333" s="1" t="s">
        <v>3820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3891</v>
      </c>
      <c r="N1333" s="1" t="n">
        <v>70.4</v>
      </c>
      <c r="O1333" s="1" t="n">
        <v>2252.8</v>
      </c>
      <c r="P1333" s="1" t="s">
        <v>3814</v>
      </c>
    </row>
    <row r="1334" customFormat="false" ht="15" hidden="false" customHeight="true" outlineLevel="0" collapsed="false">
      <c r="A1334" s="1" t="n">
        <v>3</v>
      </c>
      <c r="B1334" s="76" t="n">
        <v>46188</v>
      </c>
      <c r="C1334" s="1" t="n">
        <v>11</v>
      </c>
      <c r="D1334" s="1" t="s">
        <v>3820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3891</v>
      </c>
      <c r="N1334" s="1" t="n">
        <v>143.4</v>
      </c>
      <c r="O1334" s="1" t="n">
        <v>4588.8</v>
      </c>
      <c r="P1334" s="1" t="s">
        <v>3814</v>
      </c>
    </row>
    <row r="1335" customFormat="false" ht="15" hidden="false" customHeight="true" outlineLevel="0" collapsed="false">
      <c r="A1335" s="1" t="n">
        <v>3</v>
      </c>
      <c r="B1335" s="76" t="n">
        <v>46188</v>
      </c>
      <c r="C1335" s="1" t="n">
        <v>11</v>
      </c>
      <c r="D1335" s="1" t="s">
        <v>3820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3893</v>
      </c>
      <c r="N1335" s="1" t="n">
        <v>52.6</v>
      </c>
      <c r="O1335" s="1" t="n">
        <v>1157.2</v>
      </c>
      <c r="P1335" s="1" t="s">
        <v>3814</v>
      </c>
    </row>
    <row r="1336" customFormat="false" ht="15" hidden="false" customHeight="true" outlineLevel="0" collapsed="false">
      <c r="A1336" s="1" t="n">
        <v>3</v>
      </c>
      <c r="B1336" s="76" t="n">
        <v>46188</v>
      </c>
      <c r="C1336" s="1" t="n">
        <v>11</v>
      </c>
      <c r="D1336" s="1" t="s">
        <v>3820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3891</v>
      </c>
      <c r="N1336" s="1" t="n">
        <v>81.6</v>
      </c>
      <c r="O1336" s="1" t="n">
        <v>2611.2</v>
      </c>
      <c r="P1336" s="1" t="s">
        <v>3814</v>
      </c>
    </row>
    <row r="1337" customFormat="false" ht="15" hidden="false" customHeight="true" outlineLevel="0" collapsed="false">
      <c r="A1337" s="1" t="n">
        <v>3</v>
      </c>
      <c r="B1337" s="76" t="n">
        <v>46188</v>
      </c>
      <c r="C1337" s="1" t="n">
        <v>11</v>
      </c>
      <c r="D1337" s="1" t="s">
        <v>3820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3893</v>
      </c>
      <c r="N1337" s="1" t="n">
        <v>61.6</v>
      </c>
      <c r="O1337" s="1" t="n">
        <v>1355.2</v>
      </c>
      <c r="P1337" s="1" t="s">
        <v>3814</v>
      </c>
    </row>
    <row r="1338" customFormat="false" ht="15" hidden="false" customHeight="true" outlineLevel="0" collapsed="false">
      <c r="A1338" s="1" t="n">
        <v>3</v>
      </c>
      <c r="B1338" s="76" t="n">
        <v>46188</v>
      </c>
      <c r="C1338" s="1" t="n">
        <v>11</v>
      </c>
      <c r="D1338" s="1" t="s">
        <v>3820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4518</v>
      </c>
      <c r="N1338" s="1" t="n">
        <v>11</v>
      </c>
      <c r="O1338" s="1" t="n">
        <v>236.43</v>
      </c>
      <c r="P1338" s="1" t="s">
        <v>3814</v>
      </c>
    </row>
    <row r="1339" customFormat="false" ht="15" hidden="false" customHeight="true" outlineLevel="0" collapsed="false">
      <c r="A1339" s="1" t="n">
        <v>3</v>
      </c>
      <c r="B1339" s="76" t="n">
        <v>46188</v>
      </c>
      <c r="C1339" s="1" t="n">
        <v>11</v>
      </c>
      <c r="D1339" s="1" t="s">
        <v>3820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4519</v>
      </c>
      <c r="N1339" s="1" t="n">
        <v>48</v>
      </c>
      <c r="O1339" s="1" t="n">
        <v>232.08</v>
      </c>
      <c r="P1339" s="1" t="s">
        <v>3814</v>
      </c>
    </row>
    <row r="1340" customFormat="false" ht="15" hidden="false" customHeight="true" outlineLevel="0" collapsed="false">
      <c r="A1340" s="1" t="n">
        <v>3</v>
      </c>
      <c r="B1340" s="76" t="n">
        <v>46188</v>
      </c>
      <c r="C1340" s="1" t="n">
        <v>11</v>
      </c>
      <c r="D1340" s="1" t="s">
        <v>3820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4520</v>
      </c>
      <c r="N1340" s="1" t="n">
        <v>12</v>
      </c>
      <c r="O1340" s="1" t="n">
        <v>137.64</v>
      </c>
      <c r="P1340" s="1" t="s">
        <v>3814</v>
      </c>
    </row>
    <row r="1341" customFormat="false" ht="15" hidden="false" customHeight="true" outlineLevel="0" collapsed="false">
      <c r="A1341" s="1" t="n">
        <v>3</v>
      </c>
      <c r="B1341" s="76" t="n">
        <v>46188</v>
      </c>
      <c r="C1341" s="1" t="n">
        <v>11</v>
      </c>
      <c r="D1341" s="1" t="s">
        <v>3820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4521</v>
      </c>
      <c r="N1341" s="1" t="n">
        <v>12</v>
      </c>
      <c r="O1341" s="1" t="n">
        <v>105.54</v>
      </c>
      <c r="P1341" s="1" t="s">
        <v>3814</v>
      </c>
    </row>
    <row r="1342" customFormat="false" ht="15" hidden="false" customHeight="true" outlineLevel="0" collapsed="false">
      <c r="A1342" s="1" t="n">
        <v>3</v>
      </c>
      <c r="B1342" s="76" t="n">
        <v>46188</v>
      </c>
      <c r="C1342" s="1" t="n">
        <v>11</v>
      </c>
      <c r="D1342" s="1" t="s">
        <v>3820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4522</v>
      </c>
      <c r="N1342" s="1" t="n">
        <v>8</v>
      </c>
      <c r="O1342" s="1" t="n">
        <v>101.3</v>
      </c>
      <c r="P1342" s="1" t="s">
        <v>3814</v>
      </c>
    </row>
    <row r="1343" customFormat="false" ht="15" hidden="false" customHeight="true" outlineLevel="0" collapsed="false">
      <c r="A1343" s="1" t="n">
        <v>3</v>
      </c>
      <c r="B1343" s="76" t="n">
        <v>46188</v>
      </c>
      <c r="C1343" s="1" t="n">
        <v>11</v>
      </c>
      <c r="D1343" s="1" t="s">
        <v>3820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4523</v>
      </c>
      <c r="N1343" s="1" t="n">
        <v>12</v>
      </c>
      <c r="O1343" s="1" t="n">
        <v>193.44</v>
      </c>
      <c r="P1343" s="1" t="s">
        <v>3814</v>
      </c>
    </row>
    <row r="1344" customFormat="false" ht="15" hidden="false" customHeight="true" outlineLevel="0" collapsed="false">
      <c r="A1344" s="1" t="n">
        <v>3</v>
      </c>
      <c r="B1344" s="76" t="n">
        <v>46188</v>
      </c>
      <c r="C1344" s="1" t="n">
        <v>11</v>
      </c>
      <c r="D1344" s="1" t="s">
        <v>3820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4524</v>
      </c>
      <c r="N1344" s="1" t="n">
        <v>48</v>
      </c>
      <c r="O1344" s="1" t="n">
        <v>291.67</v>
      </c>
      <c r="P1344" s="1" t="s">
        <v>3814</v>
      </c>
    </row>
    <row r="1345" customFormat="false" ht="15" hidden="false" customHeight="true" outlineLevel="0" collapsed="false">
      <c r="A1345" s="1" t="n">
        <v>3</v>
      </c>
      <c r="B1345" s="76" t="n">
        <v>46188</v>
      </c>
      <c r="C1345" s="1" t="n">
        <v>11</v>
      </c>
      <c r="D1345" s="1" t="s">
        <v>3820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4525</v>
      </c>
      <c r="N1345" s="1" t="n">
        <v>16</v>
      </c>
      <c r="O1345" s="1" t="n">
        <v>132.17</v>
      </c>
      <c r="P1345" s="1" t="s">
        <v>3814</v>
      </c>
    </row>
    <row r="1346" customFormat="false" ht="15" hidden="false" customHeight="true" outlineLevel="0" collapsed="false">
      <c r="A1346" s="1" t="n">
        <v>3</v>
      </c>
      <c r="B1346" s="76" t="n">
        <v>46188</v>
      </c>
      <c r="C1346" s="1" t="n">
        <v>11</v>
      </c>
      <c r="D1346" s="1" t="s">
        <v>3820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4526</v>
      </c>
      <c r="N1346" s="1" t="n">
        <v>45</v>
      </c>
      <c r="O1346" s="1" t="n">
        <v>75.24</v>
      </c>
      <c r="P1346" s="1" t="s">
        <v>3814</v>
      </c>
    </row>
    <row r="1347" customFormat="false" ht="15" hidden="false" customHeight="true" outlineLevel="0" collapsed="false">
      <c r="A1347" s="1" t="n">
        <v>3</v>
      </c>
      <c r="B1347" s="76" t="n">
        <v>46188</v>
      </c>
      <c r="C1347" s="1" t="n">
        <v>11</v>
      </c>
      <c r="D1347" s="1" t="s">
        <v>3820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4527</v>
      </c>
      <c r="N1347" s="1" t="n">
        <v>270</v>
      </c>
      <c r="O1347" s="1" t="n">
        <v>451.47</v>
      </c>
      <c r="P1347" s="1" t="s">
        <v>3814</v>
      </c>
    </row>
    <row r="1348" customFormat="false" ht="15" hidden="false" customHeight="true" outlineLevel="0" collapsed="false">
      <c r="A1348" s="1" t="n">
        <v>3</v>
      </c>
      <c r="B1348" s="76" t="n">
        <v>46188</v>
      </c>
      <c r="C1348" s="1" t="n">
        <v>11</v>
      </c>
      <c r="D1348" s="1" t="s">
        <v>3820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4528</v>
      </c>
      <c r="N1348" s="1" t="n">
        <v>28</v>
      </c>
      <c r="O1348" s="1" t="n">
        <v>260.81</v>
      </c>
      <c r="P1348" s="1" t="s">
        <v>3814</v>
      </c>
    </row>
    <row r="1349" customFormat="false" ht="15" hidden="false" customHeight="true" outlineLevel="0" collapsed="false">
      <c r="A1349" s="1" t="n">
        <v>3</v>
      </c>
      <c r="B1349" s="76" t="n">
        <v>46188</v>
      </c>
      <c r="C1349" s="1" t="n">
        <v>11</v>
      </c>
      <c r="D1349" s="1" t="s">
        <v>3820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4529</v>
      </c>
      <c r="N1349" s="1" t="n">
        <v>28</v>
      </c>
      <c r="O1349" s="1" t="n">
        <v>260.81</v>
      </c>
      <c r="P1349" s="1" t="s">
        <v>3814</v>
      </c>
    </row>
    <row r="1350" customFormat="false" ht="15" hidden="false" customHeight="true" outlineLevel="0" collapsed="false">
      <c r="A1350" s="1" t="n">
        <v>3</v>
      </c>
      <c r="B1350" s="76" t="n">
        <v>46188</v>
      </c>
      <c r="C1350" s="1" t="n">
        <v>11</v>
      </c>
      <c r="D1350" s="1" t="s">
        <v>3820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4530</v>
      </c>
      <c r="N1350" s="1" t="n">
        <v>16</v>
      </c>
      <c r="O1350" s="1" t="n">
        <v>133.53</v>
      </c>
      <c r="P1350" s="1" t="s">
        <v>3814</v>
      </c>
    </row>
    <row r="1351" customFormat="false" ht="15" hidden="false" customHeight="true" outlineLevel="0" collapsed="false">
      <c r="A1351" s="1" t="n">
        <v>3</v>
      </c>
      <c r="B1351" s="76" t="n">
        <v>46188</v>
      </c>
      <c r="C1351" s="1" t="n">
        <v>11</v>
      </c>
      <c r="D1351" s="1" t="s">
        <v>3820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4531</v>
      </c>
      <c r="N1351" s="1" t="n">
        <v>63</v>
      </c>
      <c r="O1351" s="1" t="n">
        <v>308.56</v>
      </c>
      <c r="P1351" s="1" t="s">
        <v>3814</v>
      </c>
    </row>
    <row r="1352" customFormat="false" ht="15" hidden="false" customHeight="true" outlineLevel="0" collapsed="false">
      <c r="A1352" s="1" t="n">
        <v>3</v>
      </c>
      <c r="B1352" s="76" t="n">
        <v>46188</v>
      </c>
      <c r="C1352" s="1" t="n">
        <v>11</v>
      </c>
      <c r="D1352" s="1" t="s">
        <v>3820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4532</v>
      </c>
      <c r="N1352" s="1" t="n">
        <v>16</v>
      </c>
      <c r="O1352" s="1" t="n">
        <v>132.17</v>
      </c>
      <c r="P1352" s="1" t="s">
        <v>3814</v>
      </c>
    </row>
    <row r="1353" customFormat="false" ht="15" hidden="false" customHeight="true" outlineLevel="0" collapsed="false">
      <c r="A1353" s="1" t="n">
        <v>3</v>
      </c>
      <c r="B1353" s="76" t="n">
        <v>46188</v>
      </c>
      <c r="C1353" s="1" t="n">
        <v>11</v>
      </c>
      <c r="D1353" s="1" t="s">
        <v>3820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4533</v>
      </c>
      <c r="N1353" s="1" t="n">
        <v>6</v>
      </c>
      <c r="O1353" s="1" t="n">
        <v>77.62</v>
      </c>
      <c r="P1353" s="1" t="s">
        <v>3814</v>
      </c>
    </row>
    <row r="1354" customFormat="false" ht="15" hidden="false" customHeight="true" outlineLevel="0" collapsed="false">
      <c r="A1354" s="1" t="n">
        <v>3</v>
      </c>
      <c r="B1354" s="76" t="n">
        <v>46188</v>
      </c>
      <c r="C1354" s="1" t="n">
        <v>11</v>
      </c>
      <c r="D1354" s="1" t="s">
        <v>3820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4534</v>
      </c>
      <c r="N1354" s="1" t="n">
        <v>2</v>
      </c>
      <c r="O1354" s="1" t="n">
        <v>50.83</v>
      </c>
      <c r="P1354" s="1" t="s">
        <v>3814</v>
      </c>
    </row>
    <row r="1355" customFormat="false" ht="15" hidden="false" customHeight="true" outlineLevel="0" collapsed="false">
      <c r="A1355" s="1" t="n">
        <v>3</v>
      </c>
      <c r="B1355" s="76" t="n">
        <v>46188</v>
      </c>
      <c r="C1355" s="1" t="n">
        <v>11</v>
      </c>
      <c r="D1355" s="1" t="s">
        <v>3820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4534</v>
      </c>
      <c r="N1355" s="1" t="n">
        <v>2</v>
      </c>
      <c r="O1355" s="1" t="n">
        <v>50.83</v>
      </c>
      <c r="P1355" s="1" t="s">
        <v>3814</v>
      </c>
    </row>
    <row r="1356" customFormat="false" ht="15" hidden="false" customHeight="true" outlineLevel="0" collapsed="false">
      <c r="A1356" s="1" t="n">
        <v>3</v>
      </c>
      <c r="B1356" s="76" t="n">
        <v>46188</v>
      </c>
      <c r="C1356" s="1" t="n">
        <v>11</v>
      </c>
      <c r="D1356" s="1" t="s">
        <v>3820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4535</v>
      </c>
      <c r="N1356" s="1" t="n">
        <v>6</v>
      </c>
      <c r="O1356" s="1" t="n">
        <v>77.62</v>
      </c>
      <c r="P1356" s="1" t="s">
        <v>3814</v>
      </c>
    </row>
    <row r="1357" customFormat="false" ht="15" hidden="false" customHeight="true" outlineLevel="0" collapsed="false">
      <c r="A1357" s="1" t="n">
        <v>3</v>
      </c>
      <c r="B1357" s="76" t="n">
        <v>46188</v>
      </c>
      <c r="C1357" s="1" t="n">
        <v>11</v>
      </c>
      <c r="D1357" s="1" t="s">
        <v>3820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4536</v>
      </c>
      <c r="N1357" s="1" t="n">
        <v>6</v>
      </c>
      <c r="O1357" s="1" t="n">
        <v>77.62</v>
      </c>
      <c r="P1357" s="1" t="s">
        <v>3814</v>
      </c>
    </row>
    <row r="1358" customFormat="false" ht="15" hidden="false" customHeight="true" outlineLevel="0" collapsed="false">
      <c r="A1358" s="1" t="n">
        <v>3</v>
      </c>
      <c r="B1358" s="76" t="n">
        <v>46188</v>
      </c>
      <c r="C1358" s="1" t="n">
        <v>11</v>
      </c>
      <c r="D1358" s="1" t="s">
        <v>3820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4537</v>
      </c>
      <c r="N1358" s="1" t="n">
        <v>2</v>
      </c>
      <c r="O1358" s="1" t="n">
        <v>50.83</v>
      </c>
      <c r="P1358" s="1" t="s">
        <v>3814</v>
      </c>
    </row>
    <row r="1359" customFormat="false" ht="15" hidden="false" customHeight="true" outlineLevel="0" collapsed="false">
      <c r="A1359" s="1" t="n">
        <v>3</v>
      </c>
      <c r="B1359" s="76" t="n">
        <v>46188</v>
      </c>
      <c r="C1359" s="1" t="n">
        <v>11</v>
      </c>
      <c r="D1359" s="1" t="s">
        <v>3820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4537</v>
      </c>
      <c r="N1359" s="1" t="n">
        <v>2</v>
      </c>
      <c r="O1359" s="1" t="n">
        <v>50.83</v>
      </c>
      <c r="P1359" s="1" t="s">
        <v>3814</v>
      </c>
    </row>
    <row r="1360" customFormat="false" ht="15" hidden="false" customHeight="true" outlineLevel="0" collapsed="false">
      <c r="A1360" s="1" t="n">
        <v>3</v>
      </c>
      <c r="B1360" s="76" t="n">
        <v>46188</v>
      </c>
      <c r="C1360" s="1" t="n">
        <v>11</v>
      </c>
      <c r="D1360" s="1" t="s">
        <v>3820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4538</v>
      </c>
      <c r="N1360" s="1" t="n">
        <v>2</v>
      </c>
      <c r="O1360" s="1" t="n">
        <v>50.83</v>
      </c>
      <c r="P1360" s="1" t="s">
        <v>3814</v>
      </c>
    </row>
    <row r="1361" customFormat="false" ht="15" hidden="false" customHeight="true" outlineLevel="0" collapsed="false">
      <c r="A1361" s="1" t="n">
        <v>3</v>
      </c>
      <c r="B1361" s="76" t="n">
        <v>46188</v>
      </c>
      <c r="C1361" s="1" t="n">
        <v>11</v>
      </c>
      <c r="D1361" s="1" t="s">
        <v>3820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4538</v>
      </c>
      <c r="N1361" s="1" t="n">
        <v>2</v>
      </c>
      <c r="O1361" s="1" t="n">
        <v>50.83</v>
      </c>
      <c r="P1361" s="1" t="s">
        <v>3814</v>
      </c>
    </row>
    <row r="1362" customFormat="false" ht="15" hidden="false" customHeight="true" outlineLevel="0" collapsed="false">
      <c r="A1362" s="1" t="n">
        <v>3</v>
      </c>
      <c r="B1362" s="76" t="n">
        <v>46188</v>
      </c>
      <c r="C1362" s="1" t="n">
        <v>11</v>
      </c>
      <c r="D1362" s="1" t="s">
        <v>3820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4539</v>
      </c>
      <c r="N1362" s="1" t="n">
        <v>2</v>
      </c>
      <c r="O1362" s="1" t="n">
        <v>50.83</v>
      </c>
      <c r="P1362" s="1" t="s">
        <v>3814</v>
      </c>
    </row>
    <row r="1363" customFormat="false" ht="15" hidden="false" customHeight="true" outlineLevel="0" collapsed="false">
      <c r="A1363" s="1" t="n">
        <v>3</v>
      </c>
      <c r="B1363" s="76" t="n">
        <v>46188</v>
      </c>
      <c r="C1363" s="1" t="n">
        <v>11</v>
      </c>
      <c r="D1363" s="1" t="s">
        <v>3820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4539</v>
      </c>
      <c r="N1363" s="1" t="n">
        <v>2</v>
      </c>
      <c r="O1363" s="1" t="n">
        <v>50.83</v>
      </c>
      <c r="P1363" s="1" t="s">
        <v>3814</v>
      </c>
    </row>
    <row r="1364" customFormat="false" ht="15" hidden="false" customHeight="true" outlineLevel="0" collapsed="false">
      <c r="A1364" s="1" t="n">
        <v>3</v>
      </c>
      <c r="B1364" s="76" t="n">
        <v>46188</v>
      </c>
      <c r="C1364" s="1" t="n">
        <v>11</v>
      </c>
      <c r="D1364" s="1" t="s">
        <v>3820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4539</v>
      </c>
      <c r="N1364" s="1" t="n">
        <v>2</v>
      </c>
      <c r="O1364" s="1" t="n">
        <v>50.83</v>
      </c>
      <c r="P1364" s="1" t="s">
        <v>3814</v>
      </c>
    </row>
    <row r="1365" customFormat="false" ht="15" hidden="false" customHeight="true" outlineLevel="0" collapsed="false">
      <c r="A1365" s="1" t="n">
        <v>3</v>
      </c>
      <c r="B1365" s="76" t="n">
        <v>46188</v>
      </c>
      <c r="C1365" s="1" t="n">
        <v>11</v>
      </c>
      <c r="D1365" s="1" t="s">
        <v>3820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4539</v>
      </c>
      <c r="N1365" s="1" t="n">
        <v>2</v>
      </c>
      <c r="O1365" s="1" t="n">
        <v>50.83</v>
      </c>
      <c r="P1365" s="1" t="s">
        <v>3814</v>
      </c>
    </row>
    <row r="1366" customFormat="false" ht="15" hidden="false" customHeight="true" outlineLevel="0" collapsed="false">
      <c r="A1366" s="1" t="n">
        <v>3</v>
      </c>
      <c r="B1366" s="76" t="n">
        <v>46188</v>
      </c>
      <c r="C1366" s="1" t="n">
        <v>11</v>
      </c>
      <c r="D1366" s="1" t="s">
        <v>3820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4540</v>
      </c>
      <c r="N1366" s="1" t="n">
        <v>2</v>
      </c>
      <c r="O1366" s="1" t="n">
        <v>50.83</v>
      </c>
      <c r="P1366" s="1" t="s">
        <v>3814</v>
      </c>
    </row>
    <row r="1367" customFormat="false" ht="15" hidden="false" customHeight="true" outlineLevel="0" collapsed="false">
      <c r="A1367" s="1" t="n">
        <v>3</v>
      </c>
      <c r="B1367" s="76" t="n">
        <v>46188</v>
      </c>
      <c r="C1367" s="1" t="n">
        <v>11</v>
      </c>
      <c r="D1367" s="1" t="s">
        <v>3820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4540</v>
      </c>
      <c r="N1367" s="1" t="n">
        <v>2</v>
      </c>
      <c r="O1367" s="1" t="n">
        <v>50.83</v>
      </c>
      <c r="P1367" s="1" t="s">
        <v>3814</v>
      </c>
    </row>
    <row r="1368" customFormat="false" ht="15" hidden="false" customHeight="true" outlineLevel="0" collapsed="false">
      <c r="A1368" s="1" t="n">
        <v>3</v>
      </c>
      <c r="B1368" s="76" t="n">
        <v>46188</v>
      </c>
      <c r="C1368" s="1" t="n">
        <v>11</v>
      </c>
      <c r="D1368" s="1" t="s">
        <v>3820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4541</v>
      </c>
      <c r="N1368" s="1" t="n">
        <v>1</v>
      </c>
      <c r="O1368" s="1" t="n">
        <v>25.4</v>
      </c>
      <c r="P1368" s="1" t="s">
        <v>3814</v>
      </c>
    </row>
    <row r="1369" customFormat="false" ht="15" hidden="false" customHeight="true" outlineLevel="0" collapsed="false">
      <c r="A1369" s="1" t="n">
        <v>3</v>
      </c>
      <c r="B1369" s="76" t="n">
        <v>46188</v>
      </c>
      <c r="C1369" s="1" t="n">
        <v>11</v>
      </c>
      <c r="D1369" s="1" t="s">
        <v>3820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4541</v>
      </c>
      <c r="N1369" s="1" t="n">
        <v>1</v>
      </c>
      <c r="O1369" s="1" t="n">
        <v>25.4</v>
      </c>
      <c r="P1369" s="1" t="s">
        <v>3814</v>
      </c>
    </row>
    <row r="1370" customFormat="false" ht="15" hidden="false" customHeight="true" outlineLevel="0" collapsed="false">
      <c r="A1370" s="1" t="n">
        <v>3</v>
      </c>
      <c r="B1370" s="76" t="n">
        <v>46188</v>
      </c>
      <c r="C1370" s="1" t="n">
        <v>11</v>
      </c>
      <c r="D1370" s="1" t="s">
        <v>3820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4542</v>
      </c>
      <c r="N1370" s="1" t="n">
        <v>6</v>
      </c>
      <c r="O1370" s="1" t="n">
        <v>77.62</v>
      </c>
      <c r="P1370" s="1" t="s">
        <v>3814</v>
      </c>
    </row>
    <row r="1371" customFormat="false" ht="15" hidden="false" customHeight="true" outlineLevel="0" collapsed="false">
      <c r="A1371" s="1" t="n">
        <v>3</v>
      </c>
      <c r="B1371" s="76" t="n">
        <v>46188</v>
      </c>
      <c r="C1371" s="1" t="n">
        <v>11</v>
      </c>
      <c r="D1371" s="1" t="s">
        <v>3820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4543</v>
      </c>
      <c r="N1371" s="1" t="n">
        <v>2</v>
      </c>
      <c r="O1371" s="1" t="n">
        <v>50.73</v>
      </c>
      <c r="P1371" s="1" t="s">
        <v>3814</v>
      </c>
    </row>
    <row r="1372" customFormat="false" ht="15" hidden="false" customHeight="true" outlineLevel="0" collapsed="false">
      <c r="A1372" s="1" t="n">
        <v>3</v>
      </c>
      <c r="B1372" s="76" t="n">
        <v>46188</v>
      </c>
      <c r="C1372" s="1" t="n">
        <v>11</v>
      </c>
      <c r="D1372" s="1" t="s">
        <v>3820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4544</v>
      </c>
      <c r="N1372" s="1" t="n">
        <v>1</v>
      </c>
      <c r="O1372" s="1" t="n">
        <v>25.35</v>
      </c>
      <c r="P1372" s="1" t="s">
        <v>3814</v>
      </c>
    </row>
    <row r="1373" customFormat="false" ht="15" hidden="false" customHeight="true" outlineLevel="0" collapsed="false">
      <c r="A1373" s="1" t="n">
        <v>3</v>
      </c>
      <c r="B1373" s="76" t="n">
        <v>46188</v>
      </c>
      <c r="C1373" s="1" t="n">
        <v>11</v>
      </c>
      <c r="D1373" s="1" t="s">
        <v>3820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4545</v>
      </c>
      <c r="N1373" s="1" t="n">
        <v>2</v>
      </c>
      <c r="O1373" s="1" t="n">
        <v>50.83</v>
      </c>
      <c r="P1373" s="1" t="s">
        <v>3814</v>
      </c>
    </row>
    <row r="1374" customFormat="false" ht="15" hidden="false" customHeight="true" outlineLevel="0" collapsed="false">
      <c r="A1374" s="1" t="n">
        <v>3</v>
      </c>
      <c r="B1374" s="76" t="n">
        <v>46188</v>
      </c>
      <c r="C1374" s="1" t="n">
        <v>11</v>
      </c>
      <c r="D1374" s="1" t="s">
        <v>3820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4545</v>
      </c>
      <c r="N1374" s="1" t="n">
        <v>2</v>
      </c>
      <c r="O1374" s="1" t="n">
        <v>50.83</v>
      </c>
      <c r="P1374" s="1" t="s">
        <v>3814</v>
      </c>
    </row>
    <row r="1375" customFormat="false" ht="15" hidden="false" customHeight="true" outlineLevel="0" collapsed="false">
      <c r="A1375" s="1" t="n">
        <v>3</v>
      </c>
      <c r="B1375" s="76" t="n">
        <v>46188</v>
      </c>
      <c r="C1375" s="1" t="n">
        <v>11</v>
      </c>
      <c r="D1375" s="1" t="s">
        <v>3820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4546</v>
      </c>
      <c r="N1375" s="1" t="n">
        <v>2</v>
      </c>
      <c r="O1375" s="1" t="n">
        <v>39.5</v>
      </c>
      <c r="P1375" s="1" t="s">
        <v>3814</v>
      </c>
    </row>
    <row r="1376" customFormat="false" ht="15" hidden="false" customHeight="true" outlineLevel="0" collapsed="false">
      <c r="A1376" s="1" t="n">
        <v>3</v>
      </c>
      <c r="B1376" s="76" t="n">
        <v>46188</v>
      </c>
      <c r="C1376" s="1" t="n">
        <v>11</v>
      </c>
      <c r="D1376" s="1" t="s">
        <v>3820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4546</v>
      </c>
      <c r="N1376" s="1" t="n">
        <v>2</v>
      </c>
      <c r="O1376" s="1" t="n">
        <v>39.5</v>
      </c>
      <c r="P1376" s="1" t="s">
        <v>3814</v>
      </c>
    </row>
    <row r="1377" customFormat="false" ht="15" hidden="false" customHeight="true" outlineLevel="0" collapsed="false">
      <c r="A1377" s="1" t="n">
        <v>3</v>
      </c>
      <c r="B1377" s="76" t="n">
        <v>46188</v>
      </c>
      <c r="C1377" s="1" t="n">
        <v>11</v>
      </c>
      <c r="D1377" s="1" t="s">
        <v>3820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4547</v>
      </c>
      <c r="N1377" s="1" t="n">
        <v>2</v>
      </c>
      <c r="O1377" s="1" t="n">
        <v>32.37</v>
      </c>
      <c r="P1377" s="1" t="s">
        <v>3814</v>
      </c>
    </row>
    <row r="1378" customFormat="false" ht="15" hidden="false" customHeight="true" outlineLevel="0" collapsed="false">
      <c r="A1378" s="1" t="n">
        <v>3</v>
      </c>
      <c r="B1378" s="76" t="n">
        <v>46188</v>
      </c>
      <c r="C1378" s="1" t="n">
        <v>11</v>
      </c>
      <c r="D1378" s="1" t="s">
        <v>3820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4547</v>
      </c>
      <c r="N1378" s="1" t="n">
        <v>4</v>
      </c>
      <c r="O1378" s="1" t="n">
        <v>64.74</v>
      </c>
      <c r="P1378" s="1" t="s">
        <v>3814</v>
      </c>
    </row>
    <row r="1379" customFormat="false" ht="15" hidden="false" customHeight="true" outlineLevel="0" collapsed="false">
      <c r="A1379" s="1" t="n">
        <v>3</v>
      </c>
      <c r="B1379" s="76" t="n">
        <v>46188</v>
      </c>
      <c r="C1379" s="1" t="n">
        <v>11</v>
      </c>
      <c r="D1379" s="1" t="s">
        <v>3820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4548</v>
      </c>
      <c r="N1379" s="1" t="n">
        <v>4</v>
      </c>
      <c r="O1379" s="1" t="n">
        <v>64.74</v>
      </c>
      <c r="P1379" s="1" t="s">
        <v>3814</v>
      </c>
    </row>
    <row r="1380" customFormat="false" ht="15" hidden="false" customHeight="true" outlineLevel="0" collapsed="false">
      <c r="A1380" s="1" t="n">
        <v>3</v>
      </c>
      <c r="B1380" s="76" t="n">
        <v>46188</v>
      </c>
      <c r="C1380" s="1" t="n">
        <v>11</v>
      </c>
      <c r="D1380" s="1" t="s">
        <v>3820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4549</v>
      </c>
      <c r="N1380" s="1" t="n">
        <v>2</v>
      </c>
      <c r="O1380" s="1" t="n">
        <v>59.93</v>
      </c>
      <c r="P1380" s="1" t="s">
        <v>3814</v>
      </c>
    </row>
    <row r="1381" customFormat="false" ht="15" hidden="false" customHeight="true" outlineLevel="0" collapsed="false">
      <c r="A1381" s="1" t="n">
        <v>3</v>
      </c>
      <c r="B1381" s="76" t="n">
        <v>46188</v>
      </c>
      <c r="C1381" s="1" t="n">
        <v>11</v>
      </c>
      <c r="D1381" s="1" t="s">
        <v>3820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4550</v>
      </c>
      <c r="N1381" s="1" t="n">
        <v>4</v>
      </c>
      <c r="O1381" s="1" t="n">
        <v>119.82</v>
      </c>
      <c r="P1381" s="1" t="s">
        <v>3814</v>
      </c>
    </row>
    <row r="1382" customFormat="false" ht="15" hidden="false" customHeight="true" outlineLevel="0" collapsed="false">
      <c r="A1382" s="1" t="n">
        <v>3</v>
      </c>
      <c r="B1382" s="76" t="n">
        <v>46188</v>
      </c>
      <c r="C1382" s="1" t="n">
        <v>11</v>
      </c>
      <c r="D1382" s="1" t="s">
        <v>3820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4551</v>
      </c>
      <c r="N1382" s="1" t="n">
        <v>4</v>
      </c>
      <c r="O1382" s="1" t="n">
        <v>119.82</v>
      </c>
      <c r="P1382" s="1" t="s">
        <v>3814</v>
      </c>
    </row>
    <row r="1383" customFormat="false" ht="15" hidden="false" customHeight="true" outlineLevel="0" collapsed="false">
      <c r="A1383" s="1" t="n">
        <v>3</v>
      </c>
      <c r="B1383" s="76" t="n">
        <v>46188</v>
      </c>
      <c r="C1383" s="1" t="n">
        <v>11</v>
      </c>
      <c r="D1383" s="1" t="s">
        <v>3820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4552</v>
      </c>
      <c r="N1383" s="1" t="n">
        <v>1</v>
      </c>
      <c r="O1383" s="1" t="n">
        <v>18.98</v>
      </c>
      <c r="P1383" s="1" t="s">
        <v>3814</v>
      </c>
    </row>
    <row r="1384" customFormat="false" ht="15" hidden="false" customHeight="true" outlineLevel="0" collapsed="false">
      <c r="A1384" s="1" t="n">
        <v>3</v>
      </c>
      <c r="B1384" s="76" t="n">
        <v>46188</v>
      </c>
      <c r="C1384" s="1" t="n">
        <v>11</v>
      </c>
      <c r="D1384" s="1" t="s">
        <v>3820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4553</v>
      </c>
      <c r="N1384" s="1" t="n">
        <v>1</v>
      </c>
      <c r="O1384" s="1" t="n">
        <v>34.35</v>
      </c>
      <c r="P1384" s="1" t="s">
        <v>3814</v>
      </c>
    </row>
    <row r="1385" customFormat="false" ht="15" hidden="false" customHeight="true" outlineLevel="0" collapsed="false">
      <c r="A1385" s="1" t="n">
        <v>3</v>
      </c>
      <c r="B1385" s="76" t="n">
        <v>46188</v>
      </c>
      <c r="C1385" s="1" t="n">
        <v>11</v>
      </c>
      <c r="D1385" s="1" t="s">
        <v>3820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4553</v>
      </c>
      <c r="N1385" s="1" t="n">
        <v>1</v>
      </c>
      <c r="O1385" s="1" t="n">
        <v>34.35</v>
      </c>
      <c r="P1385" s="1" t="s">
        <v>3814</v>
      </c>
    </row>
    <row r="1386" customFormat="false" ht="15" hidden="false" customHeight="true" outlineLevel="0" collapsed="false">
      <c r="A1386" s="1" t="n">
        <v>3</v>
      </c>
      <c r="B1386" s="76" t="n">
        <v>46188</v>
      </c>
      <c r="C1386" s="1" t="n">
        <v>11</v>
      </c>
      <c r="D1386" s="1" t="s">
        <v>3820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4553</v>
      </c>
      <c r="N1386" s="1" t="n">
        <v>1</v>
      </c>
      <c r="O1386" s="1" t="n">
        <v>34.35</v>
      </c>
      <c r="P1386" s="1" t="s">
        <v>3814</v>
      </c>
    </row>
    <row r="1387" customFormat="false" ht="15" hidden="false" customHeight="true" outlineLevel="0" collapsed="false">
      <c r="A1387" s="1" t="n">
        <v>3</v>
      </c>
      <c r="B1387" s="76" t="n">
        <v>46188</v>
      </c>
      <c r="C1387" s="1" t="n">
        <v>11</v>
      </c>
      <c r="D1387" s="1" t="s">
        <v>3820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4553</v>
      </c>
      <c r="N1387" s="1" t="n">
        <v>1</v>
      </c>
      <c r="O1387" s="1" t="n">
        <v>34.35</v>
      </c>
      <c r="P1387" s="1" t="s">
        <v>3814</v>
      </c>
    </row>
    <row r="1388" customFormat="false" ht="15" hidden="false" customHeight="true" outlineLevel="0" collapsed="false">
      <c r="A1388" s="1" t="n">
        <v>3</v>
      </c>
      <c r="B1388" s="76" t="n">
        <v>46188</v>
      </c>
      <c r="C1388" s="1" t="n">
        <v>11</v>
      </c>
      <c r="D1388" s="1" t="s">
        <v>3820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4554</v>
      </c>
      <c r="N1388" s="1" t="n">
        <v>2</v>
      </c>
      <c r="O1388" s="1" t="n">
        <v>41.14</v>
      </c>
      <c r="P1388" s="1" t="s">
        <v>3814</v>
      </c>
    </row>
    <row r="1389" customFormat="false" ht="15" hidden="false" customHeight="true" outlineLevel="0" collapsed="false">
      <c r="A1389" s="1" t="n">
        <v>3</v>
      </c>
      <c r="B1389" s="76" t="n">
        <v>46188</v>
      </c>
      <c r="C1389" s="1" t="n">
        <v>11</v>
      </c>
      <c r="D1389" s="1" t="s">
        <v>3820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4554</v>
      </c>
      <c r="N1389" s="1" t="n">
        <v>2</v>
      </c>
      <c r="O1389" s="1" t="n">
        <v>41.14</v>
      </c>
      <c r="P1389" s="1" t="s">
        <v>3814</v>
      </c>
    </row>
    <row r="1390" customFormat="false" ht="15" hidden="false" customHeight="true" outlineLevel="0" collapsed="false">
      <c r="A1390" s="1" t="n">
        <v>3</v>
      </c>
      <c r="B1390" s="76" t="n">
        <v>46188</v>
      </c>
      <c r="C1390" s="1" t="n">
        <v>11</v>
      </c>
      <c r="D1390" s="1" t="s">
        <v>3820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4555</v>
      </c>
      <c r="N1390" s="1" t="n">
        <v>1</v>
      </c>
      <c r="O1390" s="1" t="n">
        <v>20.56</v>
      </c>
      <c r="P1390" s="1" t="s">
        <v>3814</v>
      </c>
    </row>
    <row r="1391" customFormat="false" ht="15" hidden="false" customHeight="true" outlineLevel="0" collapsed="false">
      <c r="A1391" s="1" t="n">
        <v>3</v>
      </c>
      <c r="B1391" s="76" t="n">
        <v>46188</v>
      </c>
      <c r="C1391" s="1" t="n">
        <v>11</v>
      </c>
      <c r="D1391" s="1" t="s">
        <v>3820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4556</v>
      </c>
      <c r="N1391" s="1" t="n">
        <v>2</v>
      </c>
      <c r="O1391" s="1" t="n">
        <v>41.14</v>
      </c>
      <c r="P1391" s="1" t="s">
        <v>3814</v>
      </c>
    </row>
    <row r="1392" customFormat="false" ht="15" hidden="false" customHeight="true" outlineLevel="0" collapsed="false">
      <c r="A1392" s="1" t="n">
        <v>3</v>
      </c>
      <c r="B1392" s="76" t="n">
        <v>46188</v>
      </c>
      <c r="C1392" s="1" t="n">
        <v>11</v>
      </c>
      <c r="D1392" s="1" t="s">
        <v>3820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4557</v>
      </c>
      <c r="N1392" s="1" t="n">
        <v>2</v>
      </c>
      <c r="O1392" s="1" t="n">
        <v>41.14</v>
      </c>
      <c r="P1392" s="1" t="s">
        <v>3814</v>
      </c>
    </row>
    <row r="1393" customFormat="false" ht="15" hidden="false" customHeight="true" outlineLevel="0" collapsed="false">
      <c r="A1393" s="1" t="n">
        <v>3</v>
      </c>
      <c r="B1393" s="76" t="n">
        <v>46188</v>
      </c>
      <c r="C1393" s="1" t="n">
        <v>11</v>
      </c>
      <c r="D1393" s="1" t="s">
        <v>3820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4556</v>
      </c>
      <c r="N1393" s="1" t="n">
        <v>1</v>
      </c>
      <c r="O1393" s="1" t="n">
        <v>20.56</v>
      </c>
      <c r="P1393" s="1" t="s">
        <v>3814</v>
      </c>
    </row>
    <row r="1394" customFormat="false" ht="15" hidden="false" customHeight="true" outlineLevel="0" collapsed="false">
      <c r="A1394" s="1" t="n">
        <v>3</v>
      </c>
      <c r="B1394" s="76" t="n">
        <v>46188</v>
      </c>
      <c r="C1394" s="1" t="n">
        <v>11</v>
      </c>
      <c r="D1394" s="1" t="s">
        <v>3820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4558</v>
      </c>
      <c r="N1394" s="1" t="n">
        <v>3</v>
      </c>
      <c r="O1394" s="1" t="n">
        <v>77.58</v>
      </c>
      <c r="P1394" s="1" t="s">
        <v>3814</v>
      </c>
    </row>
    <row r="1395" customFormat="false" ht="15" hidden="false" customHeight="true" outlineLevel="0" collapsed="false">
      <c r="A1395" s="1" t="n">
        <v>3</v>
      </c>
      <c r="B1395" s="76" t="n">
        <v>46188</v>
      </c>
      <c r="C1395" s="1" t="n">
        <v>11</v>
      </c>
      <c r="D1395" s="1" t="s">
        <v>3820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4559</v>
      </c>
      <c r="N1395" s="1" t="n">
        <v>3</v>
      </c>
      <c r="O1395" s="1" t="n">
        <v>77.58</v>
      </c>
      <c r="P1395" s="1" t="s">
        <v>3814</v>
      </c>
    </row>
    <row r="1396" customFormat="false" ht="15" hidden="false" customHeight="true" outlineLevel="0" collapsed="false">
      <c r="A1396" s="1" t="n">
        <v>3</v>
      </c>
      <c r="B1396" s="76" t="n">
        <v>46188</v>
      </c>
      <c r="C1396" s="1" t="n">
        <v>11</v>
      </c>
      <c r="D1396" s="1" t="s">
        <v>3820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4560</v>
      </c>
      <c r="N1396" s="1" t="n">
        <v>3</v>
      </c>
      <c r="O1396" s="1" t="n">
        <v>77.58</v>
      </c>
      <c r="P1396" s="1" t="s">
        <v>3814</v>
      </c>
    </row>
    <row r="1397" customFormat="false" ht="15" hidden="false" customHeight="true" outlineLevel="0" collapsed="false">
      <c r="A1397" s="1" t="n">
        <v>3</v>
      </c>
      <c r="B1397" s="76" t="n">
        <v>46188</v>
      </c>
      <c r="C1397" s="1" t="n">
        <v>11</v>
      </c>
      <c r="D1397" s="1" t="s">
        <v>3820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4561</v>
      </c>
      <c r="N1397" s="1" t="n">
        <v>3</v>
      </c>
      <c r="O1397" s="1" t="n">
        <v>77.58</v>
      </c>
      <c r="P1397" s="1" t="s">
        <v>3814</v>
      </c>
    </row>
    <row r="1398" customFormat="false" ht="15" hidden="false" customHeight="true" outlineLevel="0" collapsed="false">
      <c r="A1398" s="1" t="n">
        <v>3</v>
      </c>
      <c r="B1398" s="76" t="n">
        <v>46188</v>
      </c>
      <c r="C1398" s="1" t="n">
        <v>11</v>
      </c>
      <c r="D1398" s="1" t="s">
        <v>3820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4562</v>
      </c>
      <c r="N1398" s="1" t="n">
        <v>1</v>
      </c>
      <c r="O1398" s="1" t="n">
        <v>26.57</v>
      </c>
      <c r="P1398" s="1" t="s">
        <v>3814</v>
      </c>
    </row>
    <row r="1399" customFormat="false" ht="15" hidden="false" customHeight="true" outlineLevel="0" collapsed="false">
      <c r="A1399" s="1" t="n">
        <v>3</v>
      </c>
      <c r="B1399" s="76" t="n">
        <v>46188</v>
      </c>
      <c r="C1399" s="1" t="n">
        <v>11</v>
      </c>
      <c r="D1399" s="1" t="s">
        <v>3820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4563</v>
      </c>
      <c r="N1399" s="1" t="n">
        <v>1</v>
      </c>
      <c r="O1399" s="1" t="n">
        <v>18.98</v>
      </c>
      <c r="P1399" s="1" t="s">
        <v>3814</v>
      </c>
    </row>
    <row r="1400" customFormat="false" ht="15" hidden="false" customHeight="true" outlineLevel="0" collapsed="false">
      <c r="A1400" s="1" t="n">
        <v>3</v>
      </c>
      <c r="B1400" s="76" t="n">
        <v>46188</v>
      </c>
      <c r="C1400" s="1" t="n">
        <v>11</v>
      </c>
      <c r="D1400" s="1" t="s">
        <v>3820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4563</v>
      </c>
      <c r="N1400" s="1" t="n">
        <v>1</v>
      </c>
      <c r="O1400" s="1" t="n">
        <v>18.98</v>
      </c>
      <c r="P1400" s="1" t="s">
        <v>3814</v>
      </c>
    </row>
    <row r="1401" customFormat="false" ht="15" hidden="false" customHeight="true" outlineLevel="0" collapsed="false">
      <c r="A1401" s="1" t="n">
        <v>3</v>
      </c>
      <c r="B1401" s="76" t="n">
        <v>46188</v>
      </c>
      <c r="C1401" s="1" t="n">
        <v>11</v>
      </c>
      <c r="D1401" s="1" t="s">
        <v>3820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4564</v>
      </c>
      <c r="N1401" s="1" t="n">
        <v>1</v>
      </c>
      <c r="O1401" s="1" t="n">
        <v>25.86</v>
      </c>
      <c r="P1401" s="1" t="s">
        <v>3814</v>
      </c>
    </row>
    <row r="1402" customFormat="false" ht="15" hidden="false" customHeight="true" outlineLevel="0" collapsed="false">
      <c r="A1402" s="1" t="n">
        <v>3</v>
      </c>
      <c r="B1402" s="76" t="n">
        <v>46188</v>
      </c>
      <c r="C1402" s="1" t="n">
        <v>11</v>
      </c>
      <c r="D1402" s="1" t="s">
        <v>3820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4565</v>
      </c>
      <c r="N1402" s="1" t="n">
        <v>3</v>
      </c>
      <c r="O1402" s="1" t="n">
        <v>53.96</v>
      </c>
      <c r="P1402" s="1" t="s">
        <v>3814</v>
      </c>
    </row>
    <row r="1403" customFormat="false" ht="15" hidden="false" customHeight="true" outlineLevel="0" collapsed="false">
      <c r="A1403" s="1" t="n">
        <v>3</v>
      </c>
      <c r="B1403" s="76" t="n">
        <v>46188</v>
      </c>
      <c r="C1403" s="1" t="n">
        <v>11</v>
      </c>
      <c r="D1403" s="1" t="s">
        <v>3820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4566</v>
      </c>
      <c r="N1403" s="1" t="n">
        <v>3</v>
      </c>
      <c r="O1403" s="1" t="n">
        <v>60.24</v>
      </c>
      <c r="P1403" s="1" t="s">
        <v>3814</v>
      </c>
    </row>
    <row r="1404" customFormat="false" ht="15" hidden="false" customHeight="true" outlineLevel="0" collapsed="false">
      <c r="A1404" s="1" t="n">
        <v>3</v>
      </c>
      <c r="B1404" s="76" t="n">
        <v>46188</v>
      </c>
      <c r="C1404" s="1" t="n">
        <v>11</v>
      </c>
      <c r="D1404" s="1" t="s">
        <v>3820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4566</v>
      </c>
      <c r="N1404" s="1" t="n">
        <v>1</v>
      </c>
      <c r="O1404" s="1" t="n">
        <v>20.08</v>
      </c>
      <c r="P1404" s="1" t="s">
        <v>3814</v>
      </c>
    </row>
    <row r="1405" customFormat="false" ht="15" hidden="false" customHeight="true" outlineLevel="0" collapsed="false">
      <c r="A1405" s="1" t="n">
        <v>3</v>
      </c>
      <c r="B1405" s="76" t="n">
        <v>46188</v>
      </c>
      <c r="C1405" s="1" t="n">
        <v>11</v>
      </c>
      <c r="D1405" s="1" t="s">
        <v>3820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4566</v>
      </c>
      <c r="N1405" s="1" t="n">
        <v>3</v>
      </c>
      <c r="O1405" s="1" t="n">
        <v>60.24</v>
      </c>
      <c r="P1405" s="1" t="s">
        <v>3814</v>
      </c>
    </row>
    <row r="1406" customFormat="false" ht="15" hidden="false" customHeight="true" outlineLevel="0" collapsed="false">
      <c r="A1406" s="1" t="n">
        <v>3</v>
      </c>
      <c r="B1406" s="76" t="n">
        <v>46188</v>
      </c>
      <c r="C1406" s="1" t="n">
        <v>11</v>
      </c>
      <c r="D1406" s="1" t="s">
        <v>3820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4566</v>
      </c>
      <c r="N1406" s="1" t="n">
        <v>2</v>
      </c>
      <c r="O1406" s="1" t="n">
        <v>40.18</v>
      </c>
      <c r="P1406" s="1" t="s">
        <v>3814</v>
      </c>
    </row>
    <row r="1407" customFormat="false" ht="15" hidden="false" customHeight="true" outlineLevel="0" collapsed="false">
      <c r="A1407" s="1" t="n">
        <v>3</v>
      </c>
      <c r="B1407" s="76" t="n">
        <v>46188</v>
      </c>
      <c r="C1407" s="1" t="n">
        <v>11</v>
      </c>
      <c r="D1407" s="1" t="s">
        <v>3820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4565</v>
      </c>
      <c r="N1407" s="1" t="n">
        <v>2</v>
      </c>
      <c r="O1407" s="1" t="n">
        <v>37.41</v>
      </c>
      <c r="P1407" s="1" t="s">
        <v>3814</v>
      </c>
    </row>
    <row r="1408" customFormat="false" ht="15" hidden="false" customHeight="true" outlineLevel="0" collapsed="false">
      <c r="A1408" s="1" t="n">
        <v>3</v>
      </c>
      <c r="B1408" s="76" t="n">
        <v>46188</v>
      </c>
      <c r="C1408" s="1" t="n">
        <v>11</v>
      </c>
      <c r="D1408" s="1" t="s">
        <v>3820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4566</v>
      </c>
      <c r="N1408" s="1" t="n">
        <v>3</v>
      </c>
      <c r="O1408" s="1" t="n">
        <v>60.24</v>
      </c>
      <c r="P1408" s="1" t="s">
        <v>3814</v>
      </c>
    </row>
    <row r="1409" customFormat="false" ht="15" hidden="false" customHeight="true" outlineLevel="0" collapsed="false">
      <c r="A1409" s="1" t="n">
        <v>3</v>
      </c>
      <c r="B1409" s="76" t="n">
        <v>46188</v>
      </c>
      <c r="C1409" s="1" t="n">
        <v>11</v>
      </c>
      <c r="D1409" s="1" t="s">
        <v>3820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4565</v>
      </c>
      <c r="N1409" s="1" t="n">
        <v>3</v>
      </c>
      <c r="O1409" s="1" t="n">
        <v>56.12</v>
      </c>
      <c r="P1409" s="1" t="s">
        <v>3814</v>
      </c>
    </row>
    <row r="1410" customFormat="false" ht="15" hidden="false" customHeight="true" outlineLevel="0" collapsed="false">
      <c r="A1410" s="1" t="n">
        <v>3</v>
      </c>
      <c r="B1410" s="76" t="n">
        <v>46188</v>
      </c>
      <c r="C1410" s="1" t="n">
        <v>11</v>
      </c>
      <c r="D1410" s="1" t="s">
        <v>3820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4566</v>
      </c>
      <c r="N1410" s="1" t="n">
        <v>3</v>
      </c>
      <c r="O1410" s="1" t="n">
        <v>60.24</v>
      </c>
      <c r="P1410" s="1" t="s">
        <v>3814</v>
      </c>
    </row>
    <row r="1411" customFormat="false" ht="15" hidden="false" customHeight="true" outlineLevel="0" collapsed="false">
      <c r="A1411" s="1" t="n">
        <v>3</v>
      </c>
      <c r="B1411" s="76" t="n">
        <v>46188</v>
      </c>
      <c r="C1411" s="1" t="n">
        <v>11</v>
      </c>
      <c r="D1411" s="1" t="s">
        <v>3820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4566</v>
      </c>
      <c r="N1411" s="1" t="n">
        <v>2</v>
      </c>
      <c r="O1411" s="1" t="n">
        <v>40.18</v>
      </c>
      <c r="P1411" s="1" t="s">
        <v>3814</v>
      </c>
    </row>
    <row r="1412" customFormat="false" ht="15" hidden="false" customHeight="true" outlineLevel="0" collapsed="false">
      <c r="A1412" s="1" t="n">
        <v>3</v>
      </c>
      <c r="B1412" s="76" t="n">
        <v>46188</v>
      </c>
      <c r="C1412" s="1" t="n">
        <v>11</v>
      </c>
      <c r="D1412" s="1" t="s">
        <v>3820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4565</v>
      </c>
      <c r="N1412" s="1" t="n">
        <v>2</v>
      </c>
      <c r="O1412" s="1" t="n">
        <v>35.97</v>
      </c>
      <c r="P1412" s="1" t="s">
        <v>3814</v>
      </c>
    </row>
    <row r="1413" customFormat="false" ht="15" hidden="false" customHeight="true" outlineLevel="0" collapsed="false">
      <c r="A1413" s="1" t="n">
        <v>3</v>
      </c>
      <c r="B1413" s="76" t="n">
        <v>46188</v>
      </c>
      <c r="C1413" s="1" t="n">
        <v>11</v>
      </c>
      <c r="D1413" s="1" t="s">
        <v>3820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4567</v>
      </c>
      <c r="N1413" s="1" t="n">
        <v>4</v>
      </c>
      <c r="O1413" s="1" t="n">
        <v>116.62</v>
      </c>
      <c r="P1413" s="1" t="s">
        <v>3814</v>
      </c>
    </row>
    <row r="1414" customFormat="false" ht="15" hidden="false" customHeight="true" outlineLevel="0" collapsed="false">
      <c r="A1414" s="1" t="n">
        <v>3</v>
      </c>
      <c r="B1414" s="76" t="n">
        <v>46188</v>
      </c>
      <c r="C1414" s="1" t="n">
        <v>11</v>
      </c>
      <c r="D1414" s="1" t="s">
        <v>3820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4567</v>
      </c>
      <c r="N1414" s="1" t="n">
        <v>4</v>
      </c>
      <c r="O1414" s="1" t="n">
        <v>116.62</v>
      </c>
      <c r="P1414" s="1" t="s">
        <v>3814</v>
      </c>
    </row>
    <row r="1415" customFormat="false" ht="15" hidden="false" customHeight="true" outlineLevel="0" collapsed="false">
      <c r="A1415" s="1" t="n">
        <v>3</v>
      </c>
      <c r="B1415" s="76" t="n">
        <v>46188</v>
      </c>
      <c r="C1415" s="1" t="n">
        <v>11</v>
      </c>
      <c r="D1415" s="1" t="s">
        <v>3820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4568</v>
      </c>
      <c r="N1415" s="1" t="n">
        <v>4</v>
      </c>
      <c r="O1415" s="1" t="n">
        <v>116.62</v>
      </c>
      <c r="P1415" s="1" t="s">
        <v>3814</v>
      </c>
    </row>
    <row r="1416" customFormat="false" ht="15" hidden="false" customHeight="true" outlineLevel="0" collapsed="false">
      <c r="A1416" s="1" t="n">
        <v>3</v>
      </c>
      <c r="B1416" s="76" t="n">
        <v>46188</v>
      </c>
      <c r="C1416" s="1" t="n">
        <v>11</v>
      </c>
      <c r="D1416" s="1" t="s">
        <v>3820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4568</v>
      </c>
      <c r="N1416" s="1" t="n">
        <v>4</v>
      </c>
      <c r="O1416" s="1" t="n">
        <v>116.62</v>
      </c>
      <c r="P1416" s="1" t="s">
        <v>3814</v>
      </c>
    </row>
    <row r="1417" customFormat="false" ht="15" hidden="false" customHeight="true" outlineLevel="0" collapsed="false">
      <c r="A1417" s="1" t="n">
        <v>3</v>
      </c>
      <c r="B1417" s="76" t="n">
        <v>46188</v>
      </c>
      <c r="C1417" s="1" t="n">
        <v>11</v>
      </c>
      <c r="D1417" s="1" t="s">
        <v>3820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4569</v>
      </c>
      <c r="N1417" s="1" t="n">
        <v>1</v>
      </c>
      <c r="O1417" s="1" t="n">
        <v>29.15</v>
      </c>
      <c r="P1417" s="1" t="s">
        <v>3814</v>
      </c>
    </row>
    <row r="1418" customFormat="false" ht="15" hidden="false" customHeight="true" outlineLevel="0" collapsed="false">
      <c r="A1418" s="1" t="n">
        <v>3</v>
      </c>
      <c r="B1418" s="76" t="n">
        <v>46188</v>
      </c>
      <c r="C1418" s="1" t="n">
        <v>11</v>
      </c>
      <c r="D1418" s="1" t="s">
        <v>3820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4569</v>
      </c>
      <c r="N1418" s="1" t="n">
        <v>1</v>
      </c>
      <c r="O1418" s="1" t="n">
        <v>29.15</v>
      </c>
      <c r="P1418" s="1" t="s">
        <v>3814</v>
      </c>
    </row>
    <row r="1419" customFormat="false" ht="15" hidden="false" customHeight="true" outlineLevel="0" collapsed="false">
      <c r="A1419" s="1" t="n">
        <v>3</v>
      </c>
      <c r="B1419" s="76" t="n">
        <v>46188</v>
      </c>
      <c r="C1419" s="1" t="n">
        <v>11</v>
      </c>
      <c r="D1419" s="1" t="s">
        <v>3820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4570</v>
      </c>
      <c r="N1419" s="1" t="n">
        <v>2</v>
      </c>
      <c r="O1419" s="1" t="n">
        <v>58.31</v>
      </c>
      <c r="P1419" s="1" t="s">
        <v>3814</v>
      </c>
    </row>
    <row r="1420" customFormat="false" ht="15" hidden="false" customHeight="true" outlineLevel="0" collapsed="false">
      <c r="A1420" s="1" t="n">
        <v>3</v>
      </c>
      <c r="B1420" s="76" t="n">
        <v>46188</v>
      </c>
      <c r="C1420" s="1" t="n">
        <v>11</v>
      </c>
      <c r="D1420" s="1" t="s">
        <v>3820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4570</v>
      </c>
      <c r="N1420" s="1" t="n">
        <v>2</v>
      </c>
      <c r="O1420" s="1" t="n">
        <v>58.31</v>
      </c>
      <c r="P1420" s="1" t="s">
        <v>3814</v>
      </c>
    </row>
    <row r="1421" customFormat="false" ht="15" hidden="false" customHeight="true" outlineLevel="0" collapsed="false">
      <c r="A1421" s="1" t="n">
        <v>3</v>
      </c>
      <c r="B1421" s="76" t="n">
        <v>46188</v>
      </c>
      <c r="C1421" s="1" t="n">
        <v>11</v>
      </c>
      <c r="D1421" s="1" t="s">
        <v>3820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4570</v>
      </c>
      <c r="N1421" s="1" t="n">
        <v>2</v>
      </c>
      <c r="O1421" s="1" t="n">
        <v>58.31</v>
      </c>
      <c r="P1421" s="1" t="s">
        <v>3814</v>
      </c>
    </row>
    <row r="1422" customFormat="false" ht="15" hidden="false" customHeight="true" outlineLevel="0" collapsed="false">
      <c r="A1422" s="1" t="n">
        <v>3</v>
      </c>
      <c r="B1422" s="76" t="n">
        <v>46188</v>
      </c>
      <c r="C1422" s="1" t="n">
        <v>11</v>
      </c>
      <c r="D1422" s="1" t="s">
        <v>3820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4570</v>
      </c>
      <c r="N1422" s="1" t="n">
        <v>2</v>
      </c>
      <c r="O1422" s="1" t="n">
        <v>58.31</v>
      </c>
      <c r="P1422" s="1" t="s">
        <v>3814</v>
      </c>
    </row>
    <row r="1423" customFormat="false" ht="15" hidden="false" customHeight="true" outlineLevel="0" collapsed="false">
      <c r="A1423" s="1" t="n">
        <v>3</v>
      </c>
      <c r="B1423" s="76" t="n">
        <v>46188</v>
      </c>
      <c r="C1423" s="1" t="n">
        <v>11</v>
      </c>
      <c r="D1423" s="1" t="s">
        <v>3820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4571</v>
      </c>
      <c r="N1423" s="1" t="n">
        <v>1</v>
      </c>
      <c r="O1423" s="1" t="n">
        <v>34.14</v>
      </c>
      <c r="P1423" s="1" t="s">
        <v>3814</v>
      </c>
    </row>
    <row r="1424" customFormat="false" ht="15" hidden="false" customHeight="true" outlineLevel="0" collapsed="false">
      <c r="A1424" s="1" t="n">
        <v>3</v>
      </c>
      <c r="B1424" s="76" t="n">
        <v>46188</v>
      </c>
      <c r="C1424" s="1" t="n">
        <v>11</v>
      </c>
      <c r="D1424" s="1" t="s">
        <v>3820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4571</v>
      </c>
      <c r="N1424" s="1" t="n">
        <v>1</v>
      </c>
      <c r="O1424" s="1" t="n">
        <v>34.14</v>
      </c>
      <c r="P1424" s="1" t="s">
        <v>3814</v>
      </c>
    </row>
    <row r="1425" customFormat="false" ht="15" hidden="false" customHeight="true" outlineLevel="0" collapsed="false">
      <c r="A1425" s="1" t="n">
        <v>3</v>
      </c>
      <c r="B1425" s="76" t="n">
        <v>46188</v>
      </c>
      <c r="C1425" s="1" t="n">
        <v>11</v>
      </c>
      <c r="D1425" s="1" t="s">
        <v>3820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4571</v>
      </c>
      <c r="N1425" s="1" t="n">
        <v>1</v>
      </c>
      <c r="O1425" s="1" t="n">
        <v>34.14</v>
      </c>
      <c r="P1425" s="1" t="s">
        <v>3814</v>
      </c>
    </row>
    <row r="1426" customFormat="false" ht="15" hidden="false" customHeight="true" outlineLevel="0" collapsed="false">
      <c r="A1426" s="1" t="n">
        <v>3</v>
      </c>
      <c r="B1426" s="76" t="n">
        <v>46188</v>
      </c>
      <c r="C1426" s="1" t="n">
        <v>11</v>
      </c>
      <c r="D1426" s="1" t="s">
        <v>3820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4571</v>
      </c>
      <c r="N1426" s="1" t="n">
        <v>1</v>
      </c>
      <c r="O1426" s="1" t="n">
        <v>34.14</v>
      </c>
      <c r="P1426" s="1" t="s">
        <v>3814</v>
      </c>
    </row>
    <row r="1427" customFormat="false" ht="15" hidden="false" customHeight="true" outlineLevel="0" collapsed="false">
      <c r="A1427" s="1" t="n">
        <v>3</v>
      </c>
      <c r="B1427" s="76" t="n">
        <v>46188</v>
      </c>
      <c r="C1427" s="1" t="n">
        <v>11</v>
      </c>
      <c r="D1427" s="1" t="s">
        <v>3820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4572</v>
      </c>
      <c r="N1427" s="1" t="n">
        <v>3</v>
      </c>
      <c r="O1427" s="1" t="n">
        <v>79.95</v>
      </c>
      <c r="P1427" s="1" t="s">
        <v>3814</v>
      </c>
    </row>
    <row r="1428" customFormat="false" ht="15" hidden="false" customHeight="true" outlineLevel="0" collapsed="false">
      <c r="A1428" s="1" t="n">
        <v>3</v>
      </c>
      <c r="B1428" s="76" t="n">
        <v>46188</v>
      </c>
      <c r="C1428" s="1" t="n">
        <v>11</v>
      </c>
      <c r="D1428" s="1" t="s">
        <v>3820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4572</v>
      </c>
      <c r="N1428" s="1" t="n">
        <v>1</v>
      </c>
      <c r="O1428" s="1" t="n">
        <v>26.65</v>
      </c>
      <c r="P1428" s="1" t="s">
        <v>3814</v>
      </c>
    </row>
    <row r="1429" customFormat="false" ht="15" hidden="false" customHeight="true" outlineLevel="0" collapsed="false">
      <c r="A1429" s="1" t="n">
        <v>3</v>
      </c>
      <c r="B1429" s="76" t="n">
        <v>46188</v>
      </c>
      <c r="C1429" s="1" t="n">
        <v>11</v>
      </c>
      <c r="D1429" s="1" t="s">
        <v>3820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4572</v>
      </c>
      <c r="N1429" s="1" t="n">
        <v>2</v>
      </c>
      <c r="O1429" s="1" t="n">
        <v>53.3</v>
      </c>
      <c r="P1429" s="1" t="s">
        <v>3814</v>
      </c>
    </row>
    <row r="1430" customFormat="false" ht="15" hidden="false" customHeight="true" outlineLevel="0" collapsed="false">
      <c r="A1430" s="1" t="n">
        <v>3</v>
      </c>
      <c r="B1430" s="76" t="n">
        <v>46188</v>
      </c>
      <c r="C1430" s="1" t="n">
        <v>11</v>
      </c>
      <c r="D1430" s="1" t="s">
        <v>3820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4572</v>
      </c>
      <c r="N1430" s="1" t="n">
        <v>3</v>
      </c>
      <c r="O1430" s="1" t="n">
        <v>79.95</v>
      </c>
      <c r="P1430" s="1" t="s">
        <v>3814</v>
      </c>
    </row>
    <row r="1431" customFormat="false" ht="15" hidden="false" customHeight="true" outlineLevel="0" collapsed="false">
      <c r="A1431" s="1" t="n">
        <v>3</v>
      </c>
      <c r="B1431" s="76" t="n">
        <v>46188</v>
      </c>
      <c r="C1431" s="1" t="n">
        <v>11</v>
      </c>
      <c r="D1431" s="1" t="s">
        <v>3820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4570</v>
      </c>
      <c r="N1431" s="1" t="n">
        <v>1</v>
      </c>
      <c r="O1431" s="1" t="n">
        <v>29.15</v>
      </c>
      <c r="P1431" s="1" t="s">
        <v>3814</v>
      </c>
    </row>
    <row r="1432" customFormat="false" ht="15" hidden="false" customHeight="true" outlineLevel="0" collapsed="false">
      <c r="A1432" s="1" t="n">
        <v>3</v>
      </c>
      <c r="B1432" s="76" t="n">
        <v>46188</v>
      </c>
      <c r="C1432" s="1" t="n">
        <v>11</v>
      </c>
      <c r="D1432" s="1" t="s">
        <v>3820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4570</v>
      </c>
      <c r="N1432" s="1" t="n">
        <v>1</v>
      </c>
      <c r="O1432" s="1" t="n">
        <v>29.15</v>
      </c>
      <c r="P1432" s="1" t="s">
        <v>3814</v>
      </c>
    </row>
    <row r="1433" customFormat="false" ht="15" hidden="false" customHeight="true" outlineLevel="0" collapsed="false">
      <c r="A1433" s="1" t="n">
        <v>3</v>
      </c>
      <c r="B1433" s="76" t="n">
        <v>46188</v>
      </c>
      <c r="C1433" s="1" t="n">
        <v>11</v>
      </c>
      <c r="D1433" s="1" t="s">
        <v>3820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4571</v>
      </c>
      <c r="N1433" s="1" t="n">
        <v>1</v>
      </c>
      <c r="O1433" s="1" t="n">
        <v>34.14</v>
      </c>
      <c r="P1433" s="1" t="s">
        <v>3814</v>
      </c>
    </row>
    <row r="1434" customFormat="false" ht="15" hidden="false" customHeight="true" outlineLevel="0" collapsed="false">
      <c r="A1434" s="1" t="n">
        <v>3</v>
      </c>
      <c r="B1434" s="76" t="n">
        <v>46188</v>
      </c>
      <c r="C1434" s="1" t="n">
        <v>11</v>
      </c>
      <c r="D1434" s="1" t="s">
        <v>3820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4571</v>
      </c>
      <c r="N1434" s="1" t="n">
        <v>1</v>
      </c>
      <c r="O1434" s="1" t="n">
        <v>34.14</v>
      </c>
      <c r="P1434" s="1" t="s">
        <v>3814</v>
      </c>
    </row>
    <row r="1435" customFormat="false" ht="15" hidden="false" customHeight="true" outlineLevel="0" collapsed="false">
      <c r="A1435" s="1" t="n">
        <v>3</v>
      </c>
      <c r="B1435" s="76" t="n">
        <v>46188</v>
      </c>
      <c r="C1435" s="1" t="n">
        <v>11</v>
      </c>
      <c r="D1435" s="1" t="s">
        <v>3820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4571</v>
      </c>
      <c r="N1435" s="1" t="n">
        <v>1</v>
      </c>
      <c r="O1435" s="1" t="n">
        <v>34.14</v>
      </c>
      <c r="P1435" s="1" t="s">
        <v>3814</v>
      </c>
    </row>
    <row r="1436" customFormat="false" ht="15" hidden="false" customHeight="true" outlineLevel="0" collapsed="false">
      <c r="A1436" s="1" t="n">
        <v>3</v>
      </c>
      <c r="B1436" s="76" t="n">
        <v>46188</v>
      </c>
      <c r="C1436" s="1" t="n">
        <v>11</v>
      </c>
      <c r="D1436" s="1" t="s">
        <v>3820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4571</v>
      </c>
      <c r="N1436" s="1" t="n">
        <v>1</v>
      </c>
      <c r="O1436" s="1" t="n">
        <v>34.14</v>
      </c>
      <c r="P1436" s="1" t="s">
        <v>3814</v>
      </c>
    </row>
    <row r="1437" customFormat="false" ht="15" hidden="false" customHeight="true" outlineLevel="0" collapsed="false">
      <c r="A1437" s="1" t="n">
        <v>3</v>
      </c>
      <c r="B1437" s="76" t="n">
        <v>46188</v>
      </c>
      <c r="C1437" s="1" t="n">
        <v>11</v>
      </c>
      <c r="D1437" s="1" t="s">
        <v>3820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4571</v>
      </c>
      <c r="N1437" s="1" t="n">
        <v>1</v>
      </c>
      <c r="O1437" s="1" t="n">
        <v>34.14</v>
      </c>
      <c r="P1437" s="1" t="s">
        <v>3814</v>
      </c>
    </row>
    <row r="1438" customFormat="false" ht="15" hidden="false" customHeight="true" outlineLevel="0" collapsed="false">
      <c r="A1438" s="1" t="n">
        <v>3</v>
      </c>
      <c r="B1438" s="76" t="n">
        <v>46188</v>
      </c>
      <c r="C1438" s="1" t="n">
        <v>11</v>
      </c>
      <c r="D1438" s="1" t="s">
        <v>3820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4571</v>
      </c>
      <c r="N1438" s="1" t="n">
        <v>1</v>
      </c>
      <c r="O1438" s="1" t="n">
        <v>34.14</v>
      </c>
      <c r="P1438" s="1" t="s">
        <v>3814</v>
      </c>
    </row>
    <row r="1439" customFormat="false" ht="15" hidden="false" customHeight="true" outlineLevel="0" collapsed="false">
      <c r="A1439" s="1" t="n">
        <v>3</v>
      </c>
      <c r="B1439" s="76" t="n">
        <v>46188</v>
      </c>
      <c r="C1439" s="1" t="n">
        <v>11</v>
      </c>
      <c r="D1439" s="1" t="s">
        <v>3820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4571</v>
      </c>
      <c r="N1439" s="1" t="n">
        <v>1</v>
      </c>
      <c r="O1439" s="1" t="n">
        <v>34.14</v>
      </c>
      <c r="P1439" s="1" t="s">
        <v>3814</v>
      </c>
    </row>
    <row r="1440" customFormat="false" ht="15" hidden="false" customHeight="true" outlineLevel="0" collapsed="false">
      <c r="A1440" s="1" t="n">
        <v>3</v>
      </c>
      <c r="B1440" s="76" t="n">
        <v>46188</v>
      </c>
      <c r="C1440" s="1" t="n">
        <v>11</v>
      </c>
      <c r="D1440" s="1" t="s">
        <v>3820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4571</v>
      </c>
      <c r="N1440" s="1" t="n">
        <v>1</v>
      </c>
      <c r="O1440" s="1" t="n">
        <v>34.14</v>
      </c>
      <c r="P1440" s="1" t="s">
        <v>3814</v>
      </c>
    </row>
    <row r="1441" customFormat="false" ht="15" hidden="false" customHeight="true" outlineLevel="0" collapsed="false">
      <c r="A1441" s="1" t="n">
        <v>3</v>
      </c>
      <c r="B1441" s="76" t="n">
        <v>46188</v>
      </c>
      <c r="C1441" s="1" t="n">
        <v>11</v>
      </c>
      <c r="D1441" s="1" t="s">
        <v>3820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4571</v>
      </c>
      <c r="N1441" s="1" t="n">
        <v>1</v>
      </c>
      <c r="O1441" s="1" t="n">
        <v>34.14</v>
      </c>
      <c r="P1441" s="1" t="s">
        <v>3814</v>
      </c>
    </row>
    <row r="1442" customFormat="false" ht="15" hidden="false" customHeight="true" outlineLevel="0" collapsed="false">
      <c r="A1442" s="1" t="n">
        <v>3</v>
      </c>
      <c r="B1442" s="76" t="n">
        <v>46188</v>
      </c>
      <c r="C1442" s="1" t="n">
        <v>11</v>
      </c>
      <c r="D1442" s="1" t="s">
        <v>3820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4571</v>
      </c>
      <c r="N1442" s="1" t="n">
        <v>1</v>
      </c>
      <c r="O1442" s="1" t="n">
        <v>34.14</v>
      </c>
      <c r="P1442" s="1" t="s">
        <v>3814</v>
      </c>
    </row>
    <row r="1443" customFormat="false" ht="15" hidden="false" customHeight="true" outlineLevel="0" collapsed="false">
      <c r="A1443" s="1" t="n">
        <v>3</v>
      </c>
      <c r="B1443" s="76" t="n">
        <v>46188</v>
      </c>
      <c r="C1443" s="1" t="n">
        <v>11</v>
      </c>
      <c r="D1443" s="1" t="s">
        <v>3820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4573</v>
      </c>
      <c r="N1443" s="1" t="n">
        <v>2</v>
      </c>
      <c r="O1443" s="1" t="n">
        <v>49.87</v>
      </c>
      <c r="P1443" s="1" t="s">
        <v>3814</v>
      </c>
    </row>
    <row r="1444" customFormat="false" ht="15" hidden="false" customHeight="true" outlineLevel="0" collapsed="false">
      <c r="A1444" s="1" t="n">
        <v>3</v>
      </c>
      <c r="B1444" s="76" t="n">
        <v>46188</v>
      </c>
      <c r="C1444" s="1" t="n">
        <v>11</v>
      </c>
      <c r="D1444" s="1" t="s">
        <v>3820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4571</v>
      </c>
      <c r="N1444" s="1" t="n">
        <v>1</v>
      </c>
      <c r="O1444" s="1" t="n">
        <v>34.14</v>
      </c>
      <c r="P1444" s="1" t="s">
        <v>3814</v>
      </c>
    </row>
    <row r="1445" customFormat="false" ht="15" hidden="false" customHeight="true" outlineLevel="0" collapsed="false">
      <c r="A1445" s="1" t="n">
        <v>3</v>
      </c>
      <c r="B1445" s="76" t="n">
        <v>46188</v>
      </c>
      <c r="C1445" s="1" t="n">
        <v>11</v>
      </c>
      <c r="D1445" s="1" t="s">
        <v>3820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4571</v>
      </c>
      <c r="N1445" s="1" t="n">
        <v>1</v>
      </c>
      <c r="O1445" s="1" t="n">
        <v>34.14</v>
      </c>
      <c r="P1445" s="1" t="s">
        <v>3814</v>
      </c>
    </row>
    <row r="1446" customFormat="false" ht="15" hidden="false" customHeight="true" outlineLevel="0" collapsed="false">
      <c r="A1446" s="1" t="n">
        <v>3</v>
      </c>
      <c r="B1446" s="76" t="n">
        <v>46188</v>
      </c>
      <c r="C1446" s="1" t="n">
        <v>11</v>
      </c>
      <c r="D1446" s="1" t="s">
        <v>3820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4574</v>
      </c>
      <c r="N1446" s="1" t="n">
        <v>1</v>
      </c>
      <c r="O1446" s="1" t="n">
        <v>33.37</v>
      </c>
      <c r="P1446" s="1" t="s">
        <v>3814</v>
      </c>
    </row>
    <row r="1447" customFormat="false" ht="15" hidden="false" customHeight="true" outlineLevel="0" collapsed="false">
      <c r="A1447" s="1" t="n">
        <v>3</v>
      </c>
      <c r="B1447" s="76" t="n">
        <v>46188</v>
      </c>
      <c r="C1447" s="1" t="n">
        <v>11</v>
      </c>
      <c r="D1447" s="1" t="s">
        <v>3820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4575</v>
      </c>
      <c r="N1447" s="1" t="n">
        <v>2</v>
      </c>
      <c r="O1447" s="1" t="n">
        <v>71.59</v>
      </c>
      <c r="P1447" s="1" t="s">
        <v>3814</v>
      </c>
    </row>
    <row r="1448" customFormat="false" ht="15" hidden="false" customHeight="true" outlineLevel="0" collapsed="false">
      <c r="A1448" s="1" t="n">
        <v>3</v>
      </c>
      <c r="B1448" s="76" t="n">
        <v>46188</v>
      </c>
      <c r="C1448" s="1" t="n">
        <v>11</v>
      </c>
      <c r="D1448" s="1" t="s">
        <v>3820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4576</v>
      </c>
      <c r="N1448" s="1" t="n">
        <v>2</v>
      </c>
      <c r="O1448" s="1" t="n">
        <v>73.49</v>
      </c>
      <c r="P1448" s="1" t="s">
        <v>3814</v>
      </c>
    </row>
    <row r="1449" customFormat="false" ht="15" hidden="false" customHeight="true" outlineLevel="0" collapsed="false">
      <c r="A1449" s="1" t="n">
        <v>3</v>
      </c>
      <c r="B1449" s="76" t="n">
        <v>46188</v>
      </c>
      <c r="C1449" s="1" t="n">
        <v>11</v>
      </c>
      <c r="D1449" s="1" t="s">
        <v>3820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4577</v>
      </c>
      <c r="N1449" s="1" t="n">
        <v>2</v>
      </c>
      <c r="O1449" s="1" t="n">
        <v>72.29</v>
      </c>
      <c r="P1449" s="1" t="s">
        <v>3814</v>
      </c>
    </row>
    <row r="1450" customFormat="false" ht="15" hidden="false" customHeight="true" outlineLevel="0" collapsed="false">
      <c r="A1450" s="1" t="n">
        <v>3</v>
      </c>
      <c r="B1450" s="76" t="n">
        <v>46188</v>
      </c>
      <c r="C1450" s="1" t="n">
        <v>11</v>
      </c>
      <c r="D1450" s="1" t="s">
        <v>3820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4577</v>
      </c>
      <c r="N1450" s="1" t="n">
        <v>1</v>
      </c>
      <c r="O1450" s="1" t="n">
        <v>36.14</v>
      </c>
      <c r="P1450" s="1" t="s">
        <v>3814</v>
      </c>
    </row>
    <row r="1451" customFormat="false" ht="15" hidden="false" customHeight="true" outlineLevel="0" collapsed="false">
      <c r="A1451" s="1" t="n">
        <v>3</v>
      </c>
      <c r="B1451" s="76" t="n">
        <v>46188</v>
      </c>
      <c r="C1451" s="1" t="n">
        <v>11</v>
      </c>
      <c r="D1451" s="1" t="s">
        <v>3820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4578</v>
      </c>
      <c r="N1451" s="1" t="n">
        <v>1</v>
      </c>
      <c r="O1451" s="1" t="n">
        <v>34.72</v>
      </c>
      <c r="P1451" s="1" t="s">
        <v>3814</v>
      </c>
    </row>
    <row r="1452" customFormat="false" ht="15" hidden="false" customHeight="true" outlineLevel="0" collapsed="false">
      <c r="A1452" s="1" t="n">
        <v>3</v>
      </c>
      <c r="B1452" s="76" t="n">
        <v>46188</v>
      </c>
      <c r="C1452" s="1" t="n">
        <v>11</v>
      </c>
      <c r="D1452" s="1" t="s">
        <v>3820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4578</v>
      </c>
      <c r="N1452" s="1" t="n">
        <v>1</v>
      </c>
      <c r="O1452" s="1" t="n">
        <v>34.72</v>
      </c>
      <c r="P1452" s="1" t="s">
        <v>3814</v>
      </c>
    </row>
    <row r="1453" customFormat="false" ht="15" hidden="false" customHeight="true" outlineLevel="0" collapsed="false">
      <c r="A1453" s="1" t="n">
        <v>3</v>
      </c>
      <c r="B1453" s="76" t="n">
        <v>46188</v>
      </c>
      <c r="C1453" s="1" t="n">
        <v>11</v>
      </c>
      <c r="D1453" s="1" t="s">
        <v>3820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4578</v>
      </c>
      <c r="N1453" s="1" t="n">
        <v>1</v>
      </c>
      <c r="O1453" s="1" t="n">
        <v>34.72</v>
      </c>
      <c r="P1453" s="1" t="s">
        <v>3814</v>
      </c>
    </row>
    <row r="1454" customFormat="false" ht="15" hidden="false" customHeight="true" outlineLevel="0" collapsed="false">
      <c r="A1454" s="1" t="n">
        <v>3</v>
      </c>
      <c r="B1454" s="76" t="n">
        <v>46188</v>
      </c>
      <c r="C1454" s="1" t="n">
        <v>11</v>
      </c>
      <c r="D1454" s="1" t="s">
        <v>3820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4578</v>
      </c>
      <c r="N1454" s="1" t="n">
        <v>1</v>
      </c>
      <c r="O1454" s="1" t="n">
        <v>34.72</v>
      </c>
      <c r="P1454" s="1" t="s">
        <v>3814</v>
      </c>
    </row>
    <row r="1455" customFormat="false" ht="15" hidden="false" customHeight="true" outlineLevel="0" collapsed="false">
      <c r="A1455" s="1" t="n">
        <v>3</v>
      </c>
      <c r="B1455" s="76" t="n">
        <v>46188</v>
      </c>
      <c r="C1455" s="1" t="n">
        <v>11</v>
      </c>
      <c r="D1455" s="1" t="s">
        <v>3820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4579</v>
      </c>
      <c r="N1455" s="1" t="n">
        <v>2</v>
      </c>
      <c r="O1455" s="1" t="n">
        <v>71.63</v>
      </c>
      <c r="P1455" s="1" t="s">
        <v>3814</v>
      </c>
    </row>
    <row r="1456" customFormat="false" ht="15" hidden="false" customHeight="true" outlineLevel="0" collapsed="false">
      <c r="A1456" s="1" t="n">
        <v>3</v>
      </c>
      <c r="B1456" s="76" t="n">
        <v>46188</v>
      </c>
      <c r="C1456" s="1" t="n">
        <v>11</v>
      </c>
      <c r="D1456" s="1" t="s">
        <v>3820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4580</v>
      </c>
      <c r="N1456" s="1" t="n">
        <v>1</v>
      </c>
      <c r="O1456" s="1" t="n">
        <v>24.92</v>
      </c>
      <c r="P1456" s="1" t="s">
        <v>3814</v>
      </c>
    </row>
    <row r="1457" customFormat="false" ht="15" hidden="false" customHeight="true" outlineLevel="0" collapsed="false">
      <c r="A1457" s="1" t="n">
        <v>3</v>
      </c>
      <c r="B1457" s="76" t="n">
        <v>46188</v>
      </c>
      <c r="C1457" s="1" t="n">
        <v>11</v>
      </c>
      <c r="D1457" s="1" t="s">
        <v>3820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4581</v>
      </c>
      <c r="N1457" s="1" t="n">
        <v>3</v>
      </c>
      <c r="O1457" s="1" t="n">
        <v>74.78</v>
      </c>
      <c r="P1457" s="1" t="s">
        <v>3814</v>
      </c>
    </row>
    <row r="1458" customFormat="false" ht="15" hidden="false" customHeight="true" outlineLevel="0" collapsed="false">
      <c r="A1458" s="1" t="n">
        <v>3</v>
      </c>
      <c r="B1458" s="76" t="n">
        <v>46188</v>
      </c>
      <c r="C1458" s="1" t="n">
        <v>11</v>
      </c>
      <c r="D1458" s="1" t="s">
        <v>3820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4582</v>
      </c>
      <c r="N1458" s="1" t="n">
        <v>3</v>
      </c>
      <c r="O1458" s="1" t="n">
        <v>74.78</v>
      </c>
      <c r="P1458" s="1" t="s">
        <v>3814</v>
      </c>
    </row>
    <row r="1459" customFormat="false" ht="15" hidden="false" customHeight="true" outlineLevel="0" collapsed="false">
      <c r="A1459" s="1" t="n">
        <v>3</v>
      </c>
      <c r="B1459" s="76" t="n">
        <v>46188</v>
      </c>
      <c r="C1459" s="1" t="n">
        <v>11</v>
      </c>
      <c r="D1459" s="1" t="s">
        <v>3820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4577</v>
      </c>
      <c r="N1459" s="1" t="n">
        <v>1</v>
      </c>
      <c r="O1459" s="1" t="n">
        <v>35.77</v>
      </c>
      <c r="P1459" s="1" t="s">
        <v>3814</v>
      </c>
    </row>
    <row r="1460" customFormat="false" ht="15" hidden="false" customHeight="true" outlineLevel="0" collapsed="false">
      <c r="A1460" s="1" t="n">
        <v>3</v>
      </c>
      <c r="B1460" s="76" t="n">
        <v>46188</v>
      </c>
      <c r="C1460" s="1" t="n">
        <v>11</v>
      </c>
      <c r="D1460" s="1" t="s">
        <v>3820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4583</v>
      </c>
      <c r="N1460" s="1" t="n">
        <v>1</v>
      </c>
      <c r="O1460" s="1" t="n">
        <v>24.92</v>
      </c>
      <c r="P1460" s="1" t="s">
        <v>3814</v>
      </c>
    </row>
    <row r="1461" customFormat="false" ht="15" hidden="false" customHeight="true" outlineLevel="0" collapsed="false">
      <c r="A1461" s="1" t="n">
        <v>3</v>
      </c>
      <c r="B1461" s="76" t="n">
        <v>46188</v>
      </c>
      <c r="C1461" s="1" t="n">
        <v>11</v>
      </c>
      <c r="D1461" s="1" t="s">
        <v>3820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4580</v>
      </c>
      <c r="N1461" s="1" t="n">
        <v>2</v>
      </c>
      <c r="O1461" s="1" t="n">
        <v>49.87</v>
      </c>
      <c r="P1461" s="1" t="s">
        <v>3814</v>
      </c>
    </row>
    <row r="1462" customFormat="false" ht="15" hidden="false" customHeight="true" outlineLevel="0" collapsed="false">
      <c r="A1462" s="1" t="n">
        <v>3</v>
      </c>
      <c r="B1462" s="76" t="n">
        <v>46188</v>
      </c>
      <c r="C1462" s="1" t="n">
        <v>11</v>
      </c>
      <c r="D1462" s="1" t="s">
        <v>3820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4584</v>
      </c>
      <c r="N1462" s="1" t="n">
        <v>1</v>
      </c>
      <c r="O1462" s="1" t="n">
        <v>19.62</v>
      </c>
      <c r="P1462" s="1" t="s">
        <v>3814</v>
      </c>
    </row>
    <row r="1463" customFormat="false" ht="15" hidden="false" customHeight="true" outlineLevel="0" collapsed="false">
      <c r="A1463" s="1" t="n">
        <v>3</v>
      </c>
      <c r="B1463" s="76" t="n">
        <v>46188</v>
      </c>
      <c r="C1463" s="1" t="n">
        <v>11</v>
      </c>
      <c r="D1463" s="1" t="s">
        <v>3820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4585</v>
      </c>
      <c r="N1463" s="1" t="n">
        <v>1</v>
      </c>
      <c r="O1463" s="1" t="n">
        <v>19.62</v>
      </c>
      <c r="P1463" s="1" t="s">
        <v>3814</v>
      </c>
    </row>
    <row r="1464" customFormat="false" ht="15" hidden="false" customHeight="true" outlineLevel="0" collapsed="false">
      <c r="A1464" s="1" t="n">
        <v>3</v>
      </c>
      <c r="B1464" s="76" t="n">
        <v>46188</v>
      </c>
      <c r="C1464" s="1" t="n">
        <v>11</v>
      </c>
      <c r="D1464" s="1" t="s">
        <v>3820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4586</v>
      </c>
      <c r="N1464" s="1" t="n">
        <v>1</v>
      </c>
      <c r="O1464" s="1" t="n">
        <v>19.62</v>
      </c>
      <c r="P1464" s="1" t="s">
        <v>3814</v>
      </c>
    </row>
    <row r="1465" customFormat="false" ht="15" hidden="false" customHeight="true" outlineLevel="0" collapsed="false">
      <c r="A1465" s="1" t="n">
        <v>3</v>
      </c>
      <c r="B1465" s="76" t="n">
        <v>46188</v>
      </c>
      <c r="C1465" s="1" t="n">
        <v>11</v>
      </c>
      <c r="D1465" s="1" t="s">
        <v>3820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4587</v>
      </c>
      <c r="N1465" s="1" t="n">
        <v>1</v>
      </c>
      <c r="O1465" s="1" t="n">
        <v>19.62</v>
      </c>
      <c r="P1465" s="1" t="s">
        <v>3814</v>
      </c>
    </row>
    <row r="1466" customFormat="false" ht="15" hidden="false" customHeight="true" outlineLevel="0" collapsed="false">
      <c r="A1466" s="1" t="n">
        <v>3</v>
      </c>
      <c r="B1466" s="76" t="n">
        <v>46188</v>
      </c>
      <c r="C1466" s="1" t="n">
        <v>11</v>
      </c>
      <c r="D1466" s="1" t="s">
        <v>3820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4588</v>
      </c>
      <c r="N1466" s="1" t="n">
        <v>1</v>
      </c>
      <c r="O1466" s="1" t="n">
        <v>27.52</v>
      </c>
      <c r="P1466" s="1" t="s">
        <v>3814</v>
      </c>
    </row>
    <row r="1467" customFormat="false" ht="15" hidden="false" customHeight="true" outlineLevel="0" collapsed="false">
      <c r="A1467" s="1" t="n">
        <v>3</v>
      </c>
      <c r="B1467" s="76" t="n">
        <v>46188</v>
      </c>
      <c r="C1467" s="1" t="n">
        <v>11</v>
      </c>
      <c r="D1467" s="1" t="s">
        <v>3820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4589</v>
      </c>
      <c r="N1467" s="1" t="n">
        <v>1</v>
      </c>
      <c r="O1467" s="1" t="n">
        <v>26.26</v>
      </c>
      <c r="P1467" s="1" t="s">
        <v>3814</v>
      </c>
    </row>
    <row r="1468" customFormat="false" ht="15" hidden="false" customHeight="true" outlineLevel="0" collapsed="false">
      <c r="A1468" s="1" t="n">
        <v>3</v>
      </c>
      <c r="B1468" s="76" t="n">
        <v>46188</v>
      </c>
      <c r="C1468" s="1" t="n">
        <v>11</v>
      </c>
      <c r="D1468" s="1" t="s">
        <v>3820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4590</v>
      </c>
      <c r="N1468" s="1" t="n">
        <v>3</v>
      </c>
      <c r="O1468" s="1" t="n">
        <v>66.97</v>
      </c>
      <c r="P1468" s="1" t="s">
        <v>3814</v>
      </c>
    </row>
    <row r="1469" customFormat="false" ht="15" hidden="false" customHeight="true" outlineLevel="0" collapsed="false">
      <c r="A1469" s="1" t="n">
        <v>3</v>
      </c>
      <c r="B1469" s="76" t="n">
        <v>46188</v>
      </c>
      <c r="C1469" s="1" t="n">
        <v>11</v>
      </c>
      <c r="D1469" s="1" t="s">
        <v>3820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4591</v>
      </c>
      <c r="N1469" s="1" t="n">
        <v>1</v>
      </c>
      <c r="O1469" s="1" t="n">
        <v>21.31</v>
      </c>
      <c r="P1469" s="1" t="s">
        <v>3814</v>
      </c>
    </row>
    <row r="1470" customFormat="false" ht="15" hidden="false" customHeight="true" outlineLevel="0" collapsed="false">
      <c r="A1470" s="1" t="n">
        <v>3</v>
      </c>
      <c r="B1470" s="76" t="n">
        <v>46188</v>
      </c>
      <c r="C1470" s="1" t="n">
        <v>11</v>
      </c>
      <c r="D1470" s="1" t="s">
        <v>3820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4592</v>
      </c>
      <c r="N1470" s="1" t="n">
        <v>3</v>
      </c>
      <c r="O1470" s="1" t="n">
        <v>69.46</v>
      </c>
      <c r="P1470" s="1" t="s">
        <v>3814</v>
      </c>
    </row>
    <row r="1471" customFormat="false" ht="15" hidden="false" customHeight="true" outlineLevel="0" collapsed="false">
      <c r="A1471" s="1" t="n">
        <v>3</v>
      </c>
      <c r="B1471" s="76" t="n">
        <v>46188</v>
      </c>
      <c r="C1471" s="1" t="n">
        <v>11</v>
      </c>
      <c r="D1471" s="1" t="s">
        <v>3820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4593</v>
      </c>
      <c r="N1471" s="1" t="n">
        <v>1</v>
      </c>
      <c r="O1471" s="1" t="n">
        <v>22.06</v>
      </c>
      <c r="P1471" s="1" t="s">
        <v>3814</v>
      </c>
    </row>
    <row r="1472" customFormat="false" ht="15" hidden="false" customHeight="true" outlineLevel="0" collapsed="false">
      <c r="A1472" s="1" t="n">
        <v>3</v>
      </c>
      <c r="B1472" s="76" t="n">
        <v>46188</v>
      </c>
      <c r="C1472" s="1" t="n">
        <v>11</v>
      </c>
      <c r="D1472" s="1" t="s">
        <v>3820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4594</v>
      </c>
      <c r="N1472" s="1" t="n">
        <v>3</v>
      </c>
      <c r="O1472" s="1" t="n">
        <v>69.52</v>
      </c>
      <c r="P1472" s="1" t="s">
        <v>3814</v>
      </c>
    </row>
    <row r="1473" customFormat="false" ht="15" hidden="false" customHeight="true" outlineLevel="0" collapsed="false">
      <c r="A1473" s="1" t="n">
        <v>3</v>
      </c>
      <c r="B1473" s="76" t="n">
        <v>46188</v>
      </c>
      <c r="C1473" s="1" t="n">
        <v>11</v>
      </c>
      <c r="D1473" s="1" t="s">
        <v>3820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4595</v>
      </c>
      <c r="N1473" s="1" t="n">
        <v>3</v>
      </c>
      <c r="O1473" s="1" t="n">
        <v>67.06</v>
      </c>
      <c r="P1473" s="1" t="s">
        <v>3814</v>
      </c>
    </row>
    <row r="1474" customFormat="false" ht="15" hidden="false" customHeight="true" outlineLevel="0" collapsed="false">
      <c r="A1474" s="1" t="n">
        <v>3</v>
      </c>
      <c r="B1474" s="76" t="n">
        <v>46188</v>
      </c>
      <c r="C1474" s="1" t="n">
        <v>11</v>
      </c>
      <c r="D1474" s="1" t="s">
        <v>3820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4596</v>
      </c>
      <c r="N1474" s="1" t="n">
        <v>3</v>
      </c>
      <c r="O1474" s="1" t="n">
        <v>66.79</v>
      </c>
      <c r="P1474" s="1" t="s">
        <v>3814</v>
      </c>
    </row>
    <row r="1475" customFormat="false" ht="15" hidden="false" customHeight="true" outlineLevel="0" collapsed="false">
      <c r="A1475" s="1" t="n">
        <v>3</v>
      </c>
      <c r="B1475" s="76" t="n">
        <v>46188</v>
      </c>
      <c r="C1475" s="1" t="n">
        <v>11</v>
      </c>
      <c r="D1475" s="1" t="s">
        <v>3820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4597</v>
      </c>
      <c r="N1475" s="1" t="n">
        <v>3</v>
      </c>
      <c r="O1475" s="1" t="n">
        <v>69.52</v>
      </c>
      <c r="P1475" s="1" t="s">
        <v>3814</v>
      </c>
    </row>
    <row r="1476" customFormat="false" ht="15" hidden="false" customHeight="true" outlineLevel="0" collapsed="false">
      <c r="A1476" s="1" t="n">
        <v>3</v>
      </c>
      <c r="B1476" s="76" t="n">
        <v>46188</v>
      </c>
      <c r="C1476" s="1" t="n">
        <v>11</v>
      </c>
      <c r="D1476" s="1" t="s">
        <v>3820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4598</v>
      </c>
      <c r="N1476" s="1" t="n">
        <v>1</v>
      </c>
      <c r="O1476" s="1" t="n">
        <v>22.13</v>
      </c>
      <c r="P1476" s="1" t="s">
        <v>3814</v>
      </c>
    </row>
    <row r="1477" customFormat="false" ht="15" hidden="false" customHeight="true" outlineLevel="0" collapsed="false">
      <c r="A1477" s="1" t="n">
        <v>3</v>
      </c>
      <c r="B1477" s="76" t="n">
        <v>46188</v>
      </c>
      <c r="C1477" s="1" t="n">
        <v>11</v>
      </c>
      <c r="D1477" s="1" t="s">
        <v>3820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4599</v>
      </c>
      <c r="N1477" s="1" t="n">
        <v>1</v>
      </c>
      <c r="O1477" s="1" t="n">
        <v>19.62</v>
      </c>
      <c r="P1477" s="1" t="s">
        <v>3814</v>
      </c>
    </row>
    <row r="1478" customFormat="false" ht="15" hidden="false" customHeight="true" outlineLevel="0" collapsed="false">
      <c r="A1478" s="1" t="n">
        <v>3</v>
      </c>
      <c r="B1478" s="76" t="n">
        <v>46188</v>
      </c>
      <c r="C1478" s="1" t="n">
        <v>11</v>
      </c>
      <c r="D1478" s="1" t="s">
        <v>3820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4600</v>
      </c>
      <c r="N1478" s="1" t="n">
        <v>1</v>
      </c>
      <c r="O1478" s="1" t="n">
        <v>19.62</v>
      </c>
      <c r="P1478" s="1" t="s">
        <v>3814</v>
      </c>
    </row>
    <row r="1479" customFormat="false" ht="15" hidden="false" customHeight="true" outlineLevel="0" collapsed="false">
      <c r="A1479" s="1" t="n">
        <v>3</v>
      </c>
      <c r="B1479" s="76" t="n">
        <v>46188</v>
      </c>
      <c r="C1479" s="1" t="n">
        <v>11</v>
      </c>
      <c r="D1479" s="1" t="s">
        <v>3820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4601</v>
      </c>
      <c r="N1479" s="1" t="n">
        <v>1</v>
      </c>
      <c r="O1479" s="1" t="n">
        <v>19.62</v>
      </c>
      <c r="P1479" s="1" t="s">
        <v>3814</v>
      </c>
    </row>
    <row r="1480" customFormat="false" ht="15" hidden="false" customHeight="true" outlineLevel="0" collapsed="false">
      <c r="A1480" s="1" t="n">
        <v>3</v>
      </c>
      <c r="B1480" s="76" t="n">
        <v>46188</v>
      </c>
      <c r="C1480" s="1" t="n">
        <v>11</v>
      </c>
      <c r="D1480" s="1" t="s">
        <v>3820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4602</v>
      </c>
      <c r="N1480" s="1" t="n">
        <v>1</v>
      </c>
      <c r="O1480" s="1" t="n">
        <v>19.62</v>
      </c>
      <c r="P1480" s="1" t="s">
        <v>3814</v>
      </c>
    </row>
    <row r="1481" customFormat="false" ht="15" hidden="false" customHeight="true" outlineLevel="0" collapsed="false">
      <c r="A1481" s="1" t="n">
        <v>3</v>
      </c>
      <c r="B1481" s="76" t="n">
        <v>46188</v>
      </c>
      <c r="C1481" s="1" t="n">
        <v>11</v>
      </c>
      <c r="D1481" s="1" t="s">
        <v>3820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4603</v>
      </c>
      <c r="N1481" s="1" t="n">
        <v>1</v>
      </c>
      <c r="O1481" s="1" t="n">
        <v>19.62</v>
      </c>
      <c r="P1481" s="1" t="s">
        <v>3814</v>
      </c>
    </row>
    <row r="1482" customFormat="false" ht="15" hidden="false" customHeight="true" outlineLevel="0" collapsed="false">
      <c r="A1482" s="1" t="n">
        <v>3</v>
      </c>
      <c r="B1482" s="76" t="n">
        <v>46188</v>
      </c>
      <c r="C1482" s="1" t="n">
        <v>11</v>
      </c>
      <c r="D1482" s="1" t="s">
        <v>3820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4604</v>
      </c>
      <c r="N1482" s="1" t="n">
        <v>1</v>
      </c>
      <c r="O1482" s="1" t="n">
        <v>26.26</v>
      </c>
      <c r="P1482" s="1" t="s">
        <v>3814</v>
      </c>
    </row>
    <row r="1483" customFormat="false" ht="15" hidden="false" customHeight="true" outlineLevel="0" collapsed="false">
      <c r="A1483" s="1" t="n">
        <v>3</v>
      </c>
      <c r="B1483" s="76" t="n">
        <v>46188</v>
      </c>
      <c r="C1483" s="1" t="n">
        <v>11</v>
      </c>
      <c r="D1483" s="1" t="s">
        <v>3820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4605</v>
      </c>
      <c r="N1483" s="1" t="n">
        <v>1</v>
      </c>
      <c r="O1483" s="1" t="n">
        <v>26.26</v>
      </c>
      <c r="P1483" s="1" t="s">
        <v>3814</v>
      </c>
    </row>
    <row r="1484" customFormat="false" ht="15" hidden="false" customHeight="true" outlineLevel="0" collapsed="false">
      <c r="A1484" s="1" t="n">
        <v>3</v>
      </c>
      <c r="B1484" s="76" t="n">
        <v>46188</v>
      </c>
      <c r="C1484" s="1" t="n">
        <v>11</v>
      </c>
      <c r="D1484" s="1" t="s">
        <v>3820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4606</v>
      </c>
      <c r="N1484" s="1" t="n">
        <v>1</v>
      </c>
      <c r="O1484" s="1" t="n">
        <v>19.62</v>
      </c>
      <c r="P1484" s="1" t="s">
        <v>3814</v>
      </c>
    </row>
    <row r="1485" customFormat="false" ht="15" hidden="false" customHeight="true" outlineLevel="0" collapsed="false">
      <c r="A1485" s="1" t="n">
        <v>3</v>
      </c>
      <c r="B1485" s="76" t="n">
        <v>46188</v>
      </c>
      <c r="C1485" s="1" t="n">
        <v>11</v>
      </c>
      <c r="D1485" s="1" t="s">
        <v>3820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4607</v>
      </c>
      <c r="N1485" s="1" t="n">
        <v>1</v>
      </c>
      <c r="O1485" s="1" t="n">
        <v>17.99</v>
      </c>
      <c r="P1485" s="1" t="s">
        <v>3814</v>
      </c>
    </row>
    <row r="1486" customFormat="false" ht="15" hidden="false" customHeight="true" outlineLevel="0" collapsed="false">
      <c r="A1486" s="1" t="n">
        <v>3</v>
      </c>
      <c r="B1486" s="76" t="n">
        <v>46188</v>
      </c>
      <c r="C1486" s="1" t="n">
        <v>11</v>
      </c>
      <c r="D1486" s="1" t="s">
        <v>3820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4608</v>
      </c>
      <c r="N1486" s="1" t="n">
        <v>1</v>
      </c>
      <c r="O1486" s="1" t="n">
        <v>17.99</v>
      </c>
      <c r="P1486" s="1" t="s">
        <v>3814</v>
      </c>
    </row>
    <row r="1487" customFormat="false" ht="15" hidden="false" customHeight="true" outlineLevel="0" collapsed="false">
      <c r="A1487" s="1" t="n">
        <v>3</v>
      </c>
      <c r="B1487" s="76" t="n">
        <v>46188</v>
      </c>
      <c r="C1487" s="1" t="n">
        <v>11</v>
      </c>
      <c r="D1487" s="1" t="s">
        <v>3820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4609</v>
      </c>
      <c r="N1487" s="1" t="n">
        <v>1</v>
      </c>
      <c r="O1487" s="1" t="n">
        <v>34.09</v>
      </c>
      <c r="P1487" s="1" t="s">
        <v>3814</v>
      </c>
    </row>
    <row r="1488" customFormat="false" ht="15" hidden="false" customHeight="true" outlineLevel="0" collapsed="false">
      <c r="A1488" s="1" t="n">
        <v>3</v>
      </c>
      <c r="B1488" s="76" t="n">
        <v>46188</v>
      </c>
      <c r="C1488" s="1" t="n">
        <v>11</v>
      </c>
      <c r="D1488" s="1" t="s">
        <v>3820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4610</v>
      </c>
      <c r="N1488" s="1" t="n">
        <v>1</v>
      </c>
      <c r="O1488" s="1" t="n">
        <v>34.09</v>
      </c>
      <c r="P1488" s="1" t="s">
        <v>3814</v>
      </c>
    </row>
    <row r="1489" customFormat="false" ht="15" hidden="false" customHeight="true" outlineLevel="0" collapsed="false">
      <c r="A1489" s="1" t="n">
        <v>3</v>
      </c>
      <c r="B1489" s="76" t="n">
        <v>46188</v>
      </c>
      <c r="C1489" s="1" t="n">
        <v>11</v>
      </c>
      <c r="D1489" s="1" t="s">
        <v>3820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4611</v>
      </c>
      <c r="N1489" s="1" t="n">
        <v>1</v>
      </c>
      <c r="O1489" s="1" t="n">
        <v>34.09</v>
      </c>
      <c r="P1489" s="1" t="s">
        <v>3814</v>
      </c>
    </row>
    <row r="1490" customFormat="false" ht="15" hidden="false" customHeight="true" outlineLevel="0" collapsed="false">
      <c r="A1490" s="1" t="n">
        <v>3</v>
      </c>
      <c r="B1490" s="76" t="n">
        <v>46188</v>
      </c>
      <c r="C1490" s="1" t="n">
        <v>11</v>
      </c>
      <c r="D1490" s="1" t="s">
        <v>3820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4612</v>
      </c>
      <c r="N1490" s="1" t="n">
        <v>1</v>
      </c>
      <c r="O1490" s="1" t="n">
        <v>34.09</v>
      </c>
      <c r="P1490" s="1" t="s">
        <v>3814</v>
      </c>
    </row>
    <row r="1491" customFormat="false" ht="15" hidden="false" customHeight="true" outlineLevel="0" collapsed="false">
      <c r="A1491" s="1" t="n">
        <v>3</v>
      </c>
      <c r="B1491" s="76" t="n">
        <v>46188</v>
      </c>
      <c r="C1491" s="1" t="n">
        <v>11</v>
      </c>
      <c r="D1491" s="1" t="s">
        <v>3820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4613</v>
      </c>
      <c r="N1491" s="1" t="n">
        <v>1</v>
      </c>
      <c r="O1491" s="1" t="n">
        <v>34.09</v>
      </c>
      <c r="P1491" s="1" t="s">
        <v>3814</v>
      </c>
    </row>
    <row r="1492" customFormat="false" ht="15" hidden="false" customHeight="true" outlineLevel="0" collapsed="false">
      <c r="A1492" s="1" t="n">
        <v>3</v>
      </c>
      <c r="B1492" s="76" t="n">
        <v>46188</v>
      </c>
      <c r="C1492" s="1" t="n">
        <v>11</v>
      </c>
      <c r="D1492" s="1" t="s">
        <v>3820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4614</v>
      </c>
      <c r="N1492" s="1" t="n">
        <v>1</v>
      </c>
      <c r="O1492" s="1" t="n">
        <v>34.09</v>
      </c>
      <c r="P1492" s="1" t="s">
        <v>3814</v>
      </c>
    </row>
    <row r="1493" customFormat="false" ht="15" hidden="false" customHeight="true" outlineLevel="0" collapsed="false">
      <c r="A1493" s="1" t="n">
        <v>3</v>
      </c>
      <c r="B1493" s="76" t="n">
        <v>46188</v>
      </c>
      <c r="C1493" s="1" t="n">
        <v>11</v>
      </c>
      <c r="D1493" s="1" t="s">
        <v>3820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4615</v>
      </c>
      <c r="N1493" s="1" t="n">
        <v>1</v>
      </c>
      <c r="O1493" s="1" t="n">
        <v>33.15</v>
      </c>
      <c r="P1493" s="1" t="s">
        <v>3814</v>
      </c>
    </row>
    <row r="1494" customFormat="false" ht="15" hidden="false" customHeight="true" outlineLevel="0" collapsed="false">
      <c r="A1494" s="1" t="n">
        <v>3</v>
      </c>
      <c r="B1494" s="76" t="n">
        <v>46188</v>
      </c>
      <c r="C1494" s="1" t="n">
        <v>11</v>
      </c>
      <c r="D1494" s="1" t="s">
        <v>3820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4615</v>
      </c>
      <c r="N1494" s="1" t="n">
        <v>1</v>
      </c>
      <c r="O1494" s="1" t="n">
        <v>33.15</v>
      </c>
      <c r="P1494" s="1" t="s">
        <v>3814</v>
      </c>
    </row>
    <row r="1495" customFormat="false" ht="15" hidden="false" customHeight="true" outlineLevel="0" collapsed="false">
      <c r="A1495" s="1" t="n">
        <v>3</v>
      </c>
      <c r="B1495" s="76" t="n">
        <v>46188</v>
      </c>
      <c r="C1495" s="1" t="n">
        <v>11</v>
      </c>
      <c r="D1495" s="1" t="s">
        <v>3820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4616</v>
      </c>
      <c r="N1495" s="1" t="n">
        <v>1</v>
      </c>
      <c r="O1495" s="1" t="n">
        <v>17.99</v>
      </c>
      <c r="P1495" s="1" t="s">
        <v>3814</v>
      </c>
    </row>
    <row r="1496" customFormat="false" ht="15" hidden="false" customHeight="true" outlineLevel="0" collapsed="false">
      <c r="A1496" s="1" t="n">
        <v>3</v>
      </c>
      <c r="B1496" s="76" t="n">
        <v>46188</v>
      </c>
      <c r="C1496" s="1" t="n">
        <v>11</v>
      </c>
      <c r="D1496" s="1" t="s">
        <v>3820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4617</v>
      </c>
      <c r="N1496" s="1" t="n">
        <v>1</v>
      </c>
      <c r="O1496" s="1" t="n">
        <v>26.78</v>
      </c>
      <c r="P1496" s="1" t="s">
        <v>3814</v>
      </c>
    </row>
    <row r="1497" customFormat="false" ht="15" hidden="false" customHeight="true" outlineLevel="0" collapsed="false">
      <c r="A1497" s="1" t="n">
        <v>3</v>
      </c>
      <c r="B1497" s="76" t="n">
        <v>46188</v>
      </c>
      <c r="C1497" s="1" t="n">
        <v>11</v>
      </c>
      <c r="D1497" s="1" t="s">
        <v>3820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4617</v>
      </c>
      <c r="N1497" s="1" t="n">
        <v>1</v>
      </c>
      <c r="O1497" s="1" t="n">
        <v>26.78</v>
      </c>
      <c r="P1497" s="1" t="s">
        <v>3814</v>
      </c>
    </row>
    <row r="1498" customFormat="false" ht="15" hidden="false" customHeight="true" outlineLevel="0" collapsed="false">
      <c r="A1498" s="1" t="n">
        <v>3</v>
      </c>
      <c r="B1498" s="76" t="n">
        <v>46188</v>
      </c>
      <c r="C1498" s="1" t="n">
        <v>11</v>
      </c>
      <c r="D1498" s="1" t="s">
        <v>3820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4618</v>
      </c>
      <c r="N1498" s="1" t="n">
        <v>1</v>
      </c>
      <c r="O1498" s="1" t="n">
        <v>26.87</v>
      </c>
      <c r="P1498" s="1" t="s">
        <v>3814</v>
      </c>
    </row>
    <row r="1499" customFormat="false" ht="15" hidden="false" customHeight="true" outlineLevel="0" collapsed="false">
      <c r="A1499" s="1" t="n">
        <v>3</v>
      </c>
      <c r="B1499" s="76" t="n">
        <v>46188</v>
      </c>
      <c r="C1499" s="1" t="n">
        <v>11</v>
      </c>
      <c r="D1499" s="1" t="s">
        <v>3820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4618</v>
      </c>
      <c r="N1499" s="1" t="n">
        <v>1</v>
      </c>
      <c r="O1499" s="1" t="n">
        <v>26.87</v>
      </c>
      <c r="P1499" s="1" t="s">
        <v>3814</v>
      </c>
    </row>
    <row r="1500" customFormat="false" ht="15" hidden="false" customHeight="true" outlineLevel="0" collapsed="false">
      <c r="A1500" s="1" t="n">
        <v>3</v>
      </c>
      <c r="B1500" s="76" t="n">
        <v>46188</v>
      </c>
      <c r="C1500" s="1" t="n">
        <v>11</v>
      </c>
      <c r="D1500" s="1" t="s">
        <v>3820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4619</v>
      </c>
      <c r="N1500" s="1" t="n">
        <v>1</v>
      </c>
      <c r="O1500" s="1" t="n">
        <v>26.83</v>
      </c>
      <c r="P1500" s="1" t="s">
        <v>3814</v>
      </c>
    </row>
    <row r="1501" customFormat="false" ht="15" hidden="false" customHeight="true" outlineLevel="0" collapsed="false">
      <c r="A1501" s="1" t="n">
        <v>3</v>
      </c>
      <c r="B1501" s="76" t="n">
        <v>46188</v>
      </c>
      <c r="C1501" s="1" t="n">
        <v>11</v>
      </c>
      <c r="D1501" s="1" t="s">
        <v>3820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4619</v>
      </c>
      <c r="N1501" s="1" t="n">
        <v>1</v>
      </c>
      <c r="O1501" s="1" t="n">
        <v>26.83</v>
      </c>
      <c r="P1501" s="1" t="s">
        <v>3814</v>
      </c>
    </row>
    <row r="1502" customFormat="false" ht="15" hidden="false" customHeight="true" outlineLevel="0" collapsed="false">
      <c r="A1502" s="1" t="n">
        <v>3</v>
      </c>
      <c r="B1502" s="76" t="n">
        <v>46188</v>
      </c>
      <c r="C1502" s="1" t="n">
        <v>11</v>
      </c>
      <c r="D1502" s="1" t="s">
        <v>3820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4620</v>
      </c>
      <c r="N1502" s="1" t="n">
        <v>1</v>
      </c>
      <c r="O1502" s="1" t="n">
        <v>33.37</v>
      </c>
      <c r="P1502" s="1" t="s">
        <v>3814</v>
      </c>
    </row>
    <row r="1503" customFormat="false" ht="15" hidden="false" customHeight="true" outlineLevel="0" collapsed="false">
      <c r="A1503" s="1" t="n">
        <v>3</v>
      </c>
      <c r="B1503" s="76" t="n">
        <v>46188</v>
      </c>
      <c r="C1503" s="1" t="n">
        <v>11</v>
      </c>
      <c r="D1503" s="1" t="s">
        <v>3820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4621</v>
      </c>
      <c r="N1503" s="1" t="n">
        <v>1</v>
      </c>
      <c r="O1503" s="1" t="n">
        <v>33.37</v>
      </c>
      <c r="P1503" s="1" t="s">
        <v>3814</v>
      </c>
    </row>
    <row r="1504" customFormat="false" ht="15" hidden="false" customHeight="true" outlineLevel="0" collapsed="false">
      <c r="A1504" s="1" t="n">
        <v>3</v>
      </c>
      <c r="B1504" s="76" t="n">
        <v>46188</v>
      </c>
      <c r="C1504" s="1" t="n">
        <v>11</v>
      </c>
      <c r="D1504" s="1" t="s">
        <v>3820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4622</v>
      </c>
      <c r="N1504" s="1" t="n">
        <v>1</v>
      </c>
      <c r="O1504" s="1" t="n">
        <v>33.37</v>
      </c>
      <c r="P1504" s="1" t="s">
        <v>3814</v>
      </c>
    </row>
    <row r="1505" customFormat="false" ht="15" hidden="false" customHeight="true" outlineLevel="0" collapsed="false">
      <c r="A1505" s="1" t="n">
        <v>3</v>
      </c>
      <c r="B1505" s="76" t="n">
        <v>46188</v>
      </c>
      <c r="C1505" s="1" t="n">
        <v>11</v>
      </c>
      <c r="D1505" s="1" t="s">
        <v>3820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4623</v>
      </c>
      <c r="N1505" s="1" t="n">
        <v>1</v>
      </c>
      <c r="O1505" s="1" t="n">
        <v>33.37</v>
      </c>
      <c r="P1505" s="1" t="s">
        <v>3814</v>
      </c>
    </row>
    <row r="1506" customFormat="false" ht="15" hidden="false" customHeight="true" outlineLevel="0" collapsed="false">
      <c r="A1506" s="1" t="n">
        <v>3</v>
      </c>
      <c r="B1506" s="76" t="n">
        <v>46188</v>
      </c>
      <c r="C1506" s="1" t="n">
        <v>11</v>
      </c>
      <c r="D1506" s="1" t="s">
        <v>3820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4624</v>
      </c>
      <c r="N1506" s="1" t="n">
        <v>1</v>
      </c>
      <c r="O1506" s="1" t="n">
        <v>33.37</v>
      </c>
      <c r="P1506" s="1" t="s">
        <v>3814</v>
      </c>
    </row>
    <row r="1507" customFormat="false" ht="15" hidden="false" customHeight="true" outlineLevel="0" collapsed="false">
      <c r="A1507" s="1" t="n">
        <v>3</v>
      </c>
      <c r="B1507" s="76" t="n">
        <v>46188</v>
      </c>
      <c r="C1507" s="1" t="n">
        <v>11</v>
      </c>
      <c r="D1507" s="1" t="s">
        <v>3820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4625</v>
      </c>
      <c r="N1507" s="1" t="n">
        <v>1</v>
      </c>
      <c r="O1507" s="1" t="n">
        <v>33.37</v>
      </c>
      <c r="P1507" s="1" t="s">
        <v>3814</v>
      </c>
    </row>
    <row r="1508" customFormat="false" ht="15" hidden="false" customHeight="true" outlineLevel="0" collapsed="false">
      <c r="A1508" s="1" t="n">
        <v>3</v>
      </c>
      <c r="B1508" s="76" t="n">
        <v>46188</v>
      </c>
      <c r="C1508" s="1" t="n">
        <v>22</v>
      </c>
      <c r="D1508" s="1" t="s">
        <v>3967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3982</v>
      </c>
      <c r="N1508" s="1" t="n">
        <v>2.672</v>
      </c>
      <c r="O1508" s="1" t="n">
        <v>66.37</v>
      </c>
      <c r="P1508" s="1" t="s">
        <v>3814</v>
      </c>
    </row>
    <row r="1509" customFormat="false" ht="15" hidden="false" customHeight="true" outlineLevel="0" collapsed="false">
      <c r="A1509" s="1" t="n">
        <v>3</v>
      </c>
      <c r="B1509" s="76" t="n">
        <v>46188</v>
      </c>
      <c r="C1509" s="1" t="n">
        <v>22</v>
      </c>
      <c r="D1509" s="1" t="s">
        <v>3967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3968</v>
      </c>
      <c r="N1509" s="1" t="n">
        <v>5.09</v>
      </c>
      <c r="O1509" s="1" t="n">
        <v>165.68</v>
      </c>
      <c r="P1509" s="1" t="s">
        <v>3814</v>
      </c>
    </row>
    <row r="1510" customFormat="false" ht="15" hidden="false" customHeight="true" outlineLevel="0" collapsed="false">
      <c r="A1510" s="1" t="n">
        <v>3</v>
      </c>
      <c r="B1510" s="76" t="n">
        <v>46188</v>
      </c>
      <c r="C1510" s="1" t="n">
        <v>22</v>
      </c>
      <c r="D1510" s="1" t="s">
        <v>3967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3969</v>
      </c>
      <c r="N1510" s="1" t="n">
        <v>13.375</v>
      </c>
      <c r="O1510" s="1" t="n">
        <v>469.75</v>
      </c>
      <c r="P1510" s="1" t="s">
        <v>3814</v>
      </c>
    </row>
    <row r="1511" customFormat="false" ht="15" hidden="false" customHeight="true" outlineLevel="0" collapsed="false">
      <c r="A1511" s="1" t="n">
        <v>3</v>
      </c>
      <c r="B1511" s="76" t="n">
        <v>46188</v>
      </c>
      <c r="C1511" s="1" t="n">
        <v>22</v>
      </c>
      <c r="D1511" s="1" t="s">
        <v>3967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3970</v>
      </c>
      <c r="N1511" s="1" t="n">
        <v>2.7</v>
      </c>
      <c r="O1511" s="1" t="n">
        <v>108.71</v>
      </c>
      <c r="P1511" s="1" t="s">
        <v>3814</v>
      </c>
    </row>
    <row r="1512" customFormat="false" ht="15" hidden="false" customHeight="true" outlineLevel="0" collapsed="false">
      <c r="A1512" s="1" t="n">
        <v>3</v>
      </c>
      <c r="B1512" s="76" t="n">
        <v>46188</v>
      </c>
      <c r="C1512" s="1" t="n">
        <v>22</v>
      </c>
      <c r="D1512" s="1" t="s">
        <v>3967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3971</v>
      </c>
      <c r="N1512" s="1" t="n">
        <v>5.78</v>
      </c>
      <c r="O1512" s="1" t="n">
        <v>232.72</v>
      </c>
      <c r="P1512" s="1" t="s">
        <v>3814</v>
      </c>
    </row>
    <row r="1513" customFormat="false" ht="15" hidden="false" customHeight="true" outlineLevel="0" collapsed="false">
      <c r="A1513" s="1" t="n">
        <v>3</v>
      </c>
      <c r="B1513" s="76" t="n">
        <v>46188</v>
      </c>
      <c r="C1513" s="1" t="n">
        <v>22</v>
      </c>
      <c r="D1513" s="1" t="s">
        <v>3967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3972</v>
      </c>
      <c r="N1513" s="1" t="n">
        <v>4.886</v>
      </c>
      <c r="O1513" s="1" t="n">
        <v>213.47</v>
      </c>
      <c r="P1513" s="1" t="s">
        <v>3814</v>
      </c>
    </row>
    <row r="1514" customFormat="false" ht="15" hidden="false" customHeight="true" outlineLevel="0" collapsed="false">
      <c r="A1514" s="1" t="n">
        <v>3</v>
      </c>
      <c r="B1514" s="76" t="n">
        <v>46188</v>
      </c>
      <c r="C1514" s="1" t="n">
        <v>22</v>
      </c>
      <c r="D1514" s="1" t="s">
        <v>3967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3973</v>
      </c>
      <c r="N1514" s="1" t="n">
        <v>9.59</v>
      </c>
      <c r="O1514" s="1" t="n">
        <v>451.85</v>
      </c>
      <c r="P1514" s="1" t="s">
        <v>3814</v>
      </c>
    </row>
    <row r="1515" customFormat="false" ht="15" hidden="false" customHeight="true" outlineLevel="0" collapsed="false">
      <c r="A1515" s="1" t="n">
        <v>3</v>
      </c>
      <c r="B1515" s="76" t="n">
        <v>46188</v>
      </c>
      <c r="C1515" s="1" t="n">
        <v>22</v>
      </c>
      <c r="D1515" s="1" t="s">
        <v>3967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3974</v>
      </c>
      <c r="N1515" s="1" t="n">
        <v>3.99</v>
      </c>
      <c r="O1515" s="1" t="n">
        <v>191.41</v>
      </c>
      <c r="P1515" s="1" t="s">
        <v>3814</v>
      </c>
    </row>
    <row r="1516" customFormat="false" ht="15" hidden="false" customHeight="true" outlineLevel="0" collapsed="false">
      <c r="A1516" s="1" t="n">
        <v>3</v>
      </c>
      <c r="B1516" s="76" t="n">
        <v>46188</v>
      </c>
      <c r="C1516" s="1" t="n">
        <v>22</v>
      </c>
      <c r="D1516" s="1" t="s">
        <v>3967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3975</v>
      </c>
      <c r="N1516" s="1" t="n">
        <v>1.532</v>
      </c>
      <c r="O1516" s="1" t="n">
        <v>66.93</v>
      </c>
      <c r="P1516" s="1" t="s">
        <v>3814</v>
      </c>
    </row>
    <row r="1517" customFormat="false" ht="15" hidden="false" customHeight="true" outlineLevel="0" collapsed="false">
      <c r="A1517" s="1" t="n">
        <v>3</v>
      </c>
      <c r="B1517" s="76" t="n">
        <v>46188</v>
      </c>
      <c r="C1517" s="1" t="n">
        <v>22</v>
      </c>
      <c r="D1517" s="1" t="s">
        <v>3967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3976</v>
      </c>
      <c r="N1517" s="1" t="n">
        <v>1.904</v>
      </c>
      <c r="O1517" s="1" t="n">
        <v>89.71</v>
      </c>
      <c r="P1517" s="1" t="s">
        <v>3814</v>
      </c>
    </row>
    <row r="1518" customFormat="false" ht="15" hidden="false" customHeight="true" outlineLevel="0" collapsed="false">
      <c r="A1518" s="1" t="n">
        <v>3</v>
      </c>
      <c r="B1518" s="76" t="n">
        <v>46188</v>
      </c>
      <c r="C1518" s="1" t="n">
        <v>22</v>
      </c>
      <c r="D1518" s="1" t="s">
        <v>3967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3977</v>
      </c>
      <c r="N1518" s="1" t="n">
        <v>1.992</v>
      </c>
      <c r="O1518" s="1" t="n">
        <v>110.92</v>
      </c>
      <c r="P1518" s="1" t="s">
        <v>3814</v>
      </c>
    </row>
    <row r="1519" customFormat="false" ht="15" hidden="false" customHeight="true" outlineLevel="0" collapsed="false">
      <c r="A1519" s="1" t="n">
        <v>3</v>
      </c>
      <c r="B1519" s="76" t="n">
        <v>46188</v>
      </c>
      <c r="C1519" s="1" t="n">
        <v>22</v>
      </c>
      <c r="D1519" s="1" t="s">
        <v>3967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3978</v>
      </c>
      <c r="N1519" s="1" t="n">
        <v>1.308</v>
      </c>
      <c r="O1519" s="1" t="n">
        <v>50.42</v>
      </c>
      <c r="P1519" s="1" t="s">
        <v>3814</v>
      </c>
    </row>
    <row r="1520" customFormat="false" ht="15" hidden="false" customHeight="true" outlineLevel="0" collapsed="false">
      <c r="A1520" s="1" t="n">
        <v>3</v>
      </c>
      <c r="B1520" s="76" t="n">
        <v>46188</v>
      </c>
      <c r="C1520" s="1" t="n">
        <v>22</v>
      </c>
      <c r="D1520" s="1" t="s">
        <v>3967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3979</v>
      </c>
      <c r="N1520" s="1" t="n">
        <v>3.958</v>
      </c>
      <c r="O1520" s="1" t="n">
        <v>6.75</v>
      </c>
      <c r="P1520" s="1" t="s">
        <v>3814</v>
      </c>
    </row>
    <row r="1521" customFormat="false" ht="15" hidden="false" customHeight="true" outlineLevel="0" collapsed="false">
      <c r="A1521" s="1" t="n">
        <v>3</v>
      </c>
      <c r="B1521" s="76" t="n">
        <v>46188</v>
      </c>
      <c r="C1521" s="1" t="n">
        <v>22</v>
      </c>
      <c r="D1521" s="1" t="s">
        <v>3967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3980</v>
      </c>
      <c r="N1521" s="1" t="n">
        <v>10.97</v>
      </c>
      <c r="O1521" s="1" t="n">
        <v>28.1</v>
      </c>
      <c r="P1521" s="1" t="s">
        <v>3814</v>
      </c>
    </row>
    <row r="1522" customFormat="false" ht="15" hidden="false" customHeight="true" outlineLevel="0" collapsed="false">
      <c r="A1522" s="1" t="n">
        <v>3</v>
      </c>
      <c r="B1522" s="76" t="n">
        <v>46188</v>
      </c>
      <c r="C1522" s="1" t="n">
        <v>22</v>
      </c>
      <c r="D1522" s="1" t="s">
        <v>3967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3981</v>
      </c>
      <c r="N1522" s="1" t="n">
        <v>0.653</v>
      </c>
      <c r="O1522" s="1" t="n">
        <v>0.01</v>
      </c>
      <c r="P1522" s="1" t="s">
        <v>3814</v>
      </c>
    </row>
    <row r="1523" customFormat="false" ht="15" hidden="false" customHeight="true" outlineLevel="0" collapsed="false">
      <c r="A1523" s="1" t="n">
        <v>3</v>
      </c>
      <c r="B1523" s="76" t="n">
        <v>46188</v>
      </c>
      <c r="C1523" s="1" t="n">
        <v>22</v>
      </c>
      <c r="D1523" s="1" t="s">
        <v>3967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3982</v>
      </c>
      <c r="N1523" s="1" t="n">
        <v>7.435</v>
      </c>
      <c r="O1523" s="1" t="n">
        <v>163.46</v>
      </c>
      <c r="P1523" s="1" t="s">
        <v>3814</v>
      </c>
    </row>
    <row r="1524" customFormat="false" ht="15" hidden="false" customHeight="true" outlineLevel="0" collapsed="false">
      <c r="A1524" s="1" t="n">
        <v>3</v>
      </c>
      <c r="B1524" s="76" t="n">
        <v>46188</v>
      </c>
      <c r="C1524" s="1" t="n">
        <v>22</v>
      </c>
      <c r="D1524" s="1" t="s">
        <v>3967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3983</v>
      </c>
      <c r="N1524" s="1" t="n">
        <v>7.59</v>
      </c>
      <c r="O1524" s="1" t="n">
        <v>172.64</v>
      </c>
      <c r="P1524" s="1" t="s">
        <v>3814</v>
      </c>
    </row>
    <row r="1525" customFormat="false" ht="15" hidden="false" customHeight="true" outlineLevel="0" collapsed="false">
      <c r="A1525" s="1" t="n">
        <v>3</v>
      </c>
      <c r="B1525" s="76" t="n">
        <v>46188</v>
      </c>
      <c r="C1525" s="1" t="n">
        <v>22</v>
      </c>
      <c r="D1525" s="1" t="s">
        <v>3967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3984</v>
      </c>
      <c r="N1525" s="1" t="n">
        <v>17.25</v>
      </c>
      <c r="O1525" s="1" t="n">
        <v>405.02</v>
      </c>
      <c r="P1525" s="1" t="s">
        <v>3814</v>
      </c>
    </row>
    <row r="1526" customFormat="false" ht="15" hidden="false" customHeight="true" outlineLevel="0" collapsed="false">
      <c r="A1526" s="1" t="n">
        <v>3</v>
      </c>
      <c r="B1526" s="76" t="n">
        <v>46188</v>
      </c>
      <c r="C1526" s="1" t="n">
        <v>22</v>
      </c>
      <c r="D1526" s="1" t="s">
        <v>3967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3985</v>
      </c>
      <c r="N1526" s="1" t="n">
        <v>15.29</v>
      </c>
      <c r="O1526" s="1" t="n">
        <v>392.67</v>
      </c>
      <c r="P1526" s="1" t="s">
        <v>3814</v>
      </c>
    </row>
    <row r="1527" customFormat="false" ht="15" hidden="false" customHeight="true" outlineLevel="0" collapsed="false">
      <c r="A1527" s="1" t="n">
        <v>3</v>
      </c>
      <c r="B1527" s="76" t="n">
        <v>46188</v>
      </c>
      <c r="C1527" s="1" t="n">
        <v>22</v>
      </c>
      <c r="D1527" s="1" t="s">
        <v>3967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3968</v>
      </c>
      <c r="N1527" s="1" t="n">
        <v>4.985</v>
      </c>
      <c r="O1527" s="1" t="n">
        <v>143.62</v>
      </c>
      <c r="P1527" s="1" t="s">
        <v>3814</v>
      </c>
    </row>
    <row r="1528" customFormat="false" ht="15" hidden="false" customHeight="true" outlineLevel="0" collapsed="false">
      <c r="A1528" s="1" t="n">
        <v>3</v>
      </c>
      <c r="B1528" s="76" t="n">
        <v>46188</v>
      </c>
      <c r="C1528" s="1" t="n">
        <v>22</v>
      </c>
      <c r="D1528" s="1" t="s">
        <v>3967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3986</v>
      </c>
      <c r="N1528" s="1" t="n">
        <v>7.075</v>
      </c>
      <c r="O1528" s="1" t="n">
        <v>176.5</v>
      </c>
      <c r="P1528" s="1" t="s">
        <v>3814</v>
      </c>
    </row>
    <row r="1529" customFormat="false" ht="15" hidden="false" customHeight="true" outlineLevel="0" collapsed="false">
      <c r="A1529" s="1" t="n">
        <v>3</v>
      </c>
      <c r="B1529" s="76" t="n">
        <v>46188</v>
      </c>
      <c r="C1529" s="1" t="n">
        <v>22</v>
      </c>
      <c r="D1529" s="1" t="s">
        <v>3967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3986</v>
      </c>
      <c r="N1529" s="1" t="n">
        <v>4.216</v>
      </c>
      <c r="O1529" s="1" t="n">
        <v>108.67</v>
      </c>
      <c r="P1529" s="1" t="s">
        <v>3814</v>
      </c>
    </row>
    <row r="1530" customFormat="false" ht="15" hidden="false" customHeight="true" outlineLevel="0" collapsed="false">
      <c r="A1530" s="1" t="n">
        <v>3</v>
      </c>
      <c r="B1530" s="76" t="n">
        <v>46188</v>
      </c>
      <c r="C1530" s="1" t="n">
        <v>22</v>
      </c>
      <c r="D1530" s="1" t="s">
        <v>3967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3969</v>
      </c>
      <c r="N1530" s="1" t="n">
        <v>28.985</v>
      </c>
      <c r="O1530" s="1" t="n">
        <v>901.01</v>
      </c>
      <c r="P1530" s="1" t="s">
        <v>3814</v>
      </c>
    </row>
    <row r="1531" customFormat="false" ht="15" hidden="false" customHeight="true" outlineLevel="0" collapsed="false">
      <c r="A1531" s="1" t="n">
        <v>3</v>
      </c>
      <c r="B1531" s="76" t="n">
        <v>46188</v>
      </c>
      <c r="C1531" s="1" t="n">
        <v>22</v>
      </c>
      <c r="D1531" s="1" t="s">
        <v>3967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3970</v>
      </c>
      <c r="N1531" s="1" t="n">
        <v>6.185</v>
      </c>
      <c r="O1531" s="1" t="n">
        <v>220.41</v>
      </c>
      <c r="P1531" s="1" t="s">
        <v>3814</v>
      </c>
    </row>
    <row r="1532" customFormat="false" ht="15" hidden="false" customHeight="true" outlineLevel="0" collapsed="false">
      <c r="A1532" s="1" t="n">
        <v>3</v>
      </c>
      <c r="B1532" s="76" t="n">
        <v>46188</v>
      </c>
      <c r="C1532" s="1" t="n">
        <v>22</v>
      </c>
      <c r="D1532" s="1" t="s">
        <v>3967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3971</v>
      </c>
      <c r="N1532" s="1" t="n">
        <v>16.88</v>
      </c>
      <c r="O1532" s="1" t="n">
        <v>601.53</v>
      </c>
      <c r="P1532" s="1" t="s">
        <v>3814</v>
      </c>
    </row>
    <row r="1533" customFormat="false" ht="15" hidden="false" customHeight="true" outlineLevel="0" collapsed="false">
      <c r="A1533" s="1" t="n">
        <v>3</v>
      </c>
      <c r="B1533" s="76" t="n">
        <v>46188</v>
      </c>
      <c r="C1533" s="1" t="n">
        <v>22</v>
      </c>
      <c r="D1533" s="1" t="s">
        <v>3967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3972</v>
      </c>
      <c r="N1533" s="1" t="n">
        <v>11.656</v>
      </c>
      <c r="O1533" s="1" t="n">
        <v>450.72</v>
      </c>
      <c r="P1533" s="1" t="s">
        <v>3814</v>
      </c>
    </row>
    <row r="1534" customFormat="false" ht="15" hidden="false" customHeight="true" outlineLevel="0" collapsed="false">
      <c r="A1534" s="1" t="n">
        <v>3</v>
      </c>
      <c r="B1534" s="76" t="n">
        <v>46188</v>
      </c>
      <c r="C1534" s="1" t="n">
        <v>22</v>
      </c>
      <c r="D1534" s="1" t="s">
        <v>3967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3973</v>
      </c>
      <c r="N1534" s="1" t="n">
        <v>22.92</v>
      </c>
      <c r="O1534" s="1" t="n">
        <v>955.82</v>
      </c>
      <c r="P1534" s="1" t="s">
        <v>3814</v>
      </c>
    </row>
    <row r="1535" customFormat="false" ht="15" hidden="false" customHeight="true" outlineLevel="0" collapsed="false">
      <c r="A1535" s="1" t="n">
        <v>3</v>
      </c>
      <c r="B1535" s="76" t="n">
        <v>46188</v>
      </c>
      <c r="C1535" s="1" t="n">
        <v>22</v>
      </c>
      <c r="D1535" s="1" t="s">
        <v>3967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3974</v>
      </c>
      <c r="N1535" s="1" t="n">
        <v>8.466</v>
      </c>
      <c r="O1535" s="1" t="n">
        <v>359.47</v>
      </c>
      <c r="P1535" s="1" t="s">
        <v>3814</v>
      </c>
    </row>
    <row r="1536" customFormat="false" ht="15" hidden="false" customHeight="true" outlineLevel="0" collapsed="false">
      <c r="A1536" s="1" t="n">
        <v>3</v>
      </c>
      <c r="B1536" s="76" t="n">
        <v>46188</v>
      </c>
      <c r="C1536" s="1" t="n">
        <v>22</v>
      </c>
      <c r="D1536" s="1" t="s">
        <v>3967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3975</v>
      </c>
      <c r="N1536" s="1" t="n">
        <v>3.608</v>
      </c>
      <c r="O1536" s="1" t="n">
        <v>139.52</v>
      </c>
      <c r="P1536" s="1" t="s">
        <v>3814</v>
      </c>
    </row>
    <row r="1537" customFormat="false" ht="15" hidden="false" customHeight="true" outlineLevel="0" collapsed="false">
      <c r="A1537" s="1" t="n">
        <v>3</v>
      </c>
      <c r="B1537" s="76" t="n">
        <v>46188</v>
      </c>
      <c r="C1537" s="1" t="n">
        <v>22</v>
      </c>
      <c r="D1537" s="1" t="s">
        <v>3967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3976</v>
      </c>
      <c r="N1537" s="1" t="n">
        <v>3.948</v>
      </c>
      <c r="O1537" s="1" t="n">
        <v>164.64</v>
      </c>
      <c r="P1537" s="1" t="s">
        <v>3814</v>
      </c>
    </row>
    <row r="1538" customFormat="false" ht="15" hidden="false" customHeight="true" outlineLevel="0" collapsed="false">
      <c r="A1538" s="1" t="n">
        <v>3</v>
      </c>
      <c r="B1538" s="76" t="n">
        <v>46188</v>
      </c>
      <c r="C1538" s="1" t="n">
        <v>22</v>
      </c>
      <c r="D1538" s="1" t="s">
        <v>3967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3977</v>
      </c>
      <c r="N1538" s="1" t="n">
        <v>4.617</v>
      </c>
      <c r="O1538" s="1" t="n">
        <v>227.55</v>
      </c>
      <c r="P1538" s="1" t="s">
        <v>3814</v>
      </c>
    </row>
    <row r="1539" customFormat="false" ht="15" hidden="false" customHeight="true" outlineLevel="0" collapsed="false">
      <c r="A1539" s="1" t="n">
        <v>3</v>
      </c>
      <c r="B1539" s="76" t="n">
        <v>46188</v>
      </c>
      <c r="C1539" s="1" t="n">
        <v>22</v>
      </c>
      <c r="D1539" s="1" t="s">
        <v>3967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3978</v>
      </c>
      <c r="N1539" s="1" t="n">
        <v>3.508</v>
      </c>
      <c r="O1539" s="1" t="n">
        <v>119.69</v>
      </c>
      <c r="P1539" s="1" t="s">
        <v>3814</v>
      </c>
    </row>
    <row r="1540" customFormat="false" ht="15" hidden="false" customHeight="true" outlineLevel="0" collapsed="false">
      <c r="A1540" s="1" t="n">
        <v>3</v>
      </c>
      <c r="B1540" s="76" t="n">
        <v>46188</v>
      </c>
      <c r="C1540" s="1" t="n">
        <v>22</v>
      </c>
      <c r="D1540" s="1" t="s">
        <v>3967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3979</v>
      </c>
      <c r="N1540" s="1" t="n">
        <v>1.916</v>
      </c>
      <c r="O1540" s="1" t="n">
        <v>2.89</v>
      </c>
      <c r="P1540" s="1" t="s">
        <v>3814</v>
      </c>
    </row>
    <row r="1541" customFormat="false" ht="15" hidden="false" customHeight="true" outlineLevel="0" collapsed="false">
      <c r="A1541" s="1" t="n">
        <v>3</v>
      </c>
      <c r="B1541" s="76" t="n">
        <v>46188</v>
      </c>
      <c r="C1541" s="1" t="n">
        <v>22</v>
      </c>
      <c r="D1541" s="1" t="s">
        <v>3967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3979</v>
      </c>
      <c r="N1541" s="1" t="n">
        <v>0.53</v>
      </c>
      <c r="O1541" s="1" t="n">
        <v>0.77</v>
      </c>
      <c r="P1541" s="1" t="s">
        <v>3814</v>
      </c>
    </row>
    <row r="1542" customFormat="false" ht="15" hidden="false" customHeight="true" outlineLevel="0" collapsed="false">
      <c r="A1542" s="1" t="n">
        <v>3</v>
      </c>
      <c r="B1542" s="76" t="n">
        <v>46188</v>
      </c>
      <c r="C1542" s="1" t="n">
        <v>22</v>
      </c>
      <c r="D1542" s="1" t="s">
        <v>3967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3980</v>
      </c>
      <c r="N1542" s="1" t="n">
        <v>13.145</v>
      </c>
      <c r="O1542" s="1" t="n">
        <v>29.81</v>
      </c>
      <c r="P1542" s="1" t="s">
        <v>3814</v>
      </c>
    </row>
    <row r="1543" customFormat="false" ht="15" hidden="false" customHeight="true" outlineLevel="0" collapsed="false">
      <c r="A1543" s="1" t="n">
        <v>3</v>
      </c>
      <c r="B1543" s="76" t="n">
        <v>46188</v>
      </c>
      <c r="C1543" s="1" t="n">
        <v>22</v>
      </c>
      <c r="D1543" s="1" t="s">
        <v>3967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3980</v>
      </c>
      <c r="N1543" s="1" t="n">
        <v>4.374</v>
      </c>
      <c r="O1543" s="1" t="n">
        <v>9.6</v>
      </c>
      <c r="P1543" s="1" t="s">
        <v>3814</v>
      </c>
    </row>
    <row r="1544" customFormat="false" ht="15" hidden="false" customHeight="true" outlineLevel="0" collapsed="false">
      <c r="A1544" s="1" t="n">
        <v>3</v>
      </c>
      <c r="B1544" s="76" t="n">
        <v>46188</v>
      </c>
      <c r="C1544" s="1" t="n">
        <v>22</v>
      </c>
      <c r="D1544" s="1" t="s">
        <v>3967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3981</v>
      </c>
      <c r="N1544" s="1" t="n">
        <v>0.491</v>
      </c>
      <c r="O1544" s="1" t="n">
        <v>0</v>
      </c>
      <c r="P1544" s="1" t="s">
        <v>3814</v>
      </c>
    </row>
    <row r="1545" customFormat="false" ht="15" hidden="false" customHeight="true" outlineLevel="0" collapsed="false">
      <c r="A1545" s="1" t="n">
        <v>3</v>
      </c>
      <c r="B1545" s="76" t="n">
        <v>46188</v>
      </c>
      <c r="C1545" s="1" t="n">
        <v>22</v>
      </c>
      <c r="D1545" s="1" t="s">
        <v>3967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3981</v>
      </c>
      <c r="N1545" s="1" t="n">
        <v>0.93</v>
      </c>
      <c r="O1545" s="1" t="n">
        <v>0</v>
      </c>
      <c r="P1545" s="1" t="s">
        <v>3814</v>
      </c>
    </row>
    <row r="1546" customFormat="false" ht="15" hidden="false" customHeight="true" outlineLevel="0" collapsed="false">
      <c r="A1546" s="1" t="n">
        <v>3</v>
      </c>
      <c r="B1546" s="76" t="n">
        <v>46188</v>
      </c>
      <c r="C1546" s="1" t="n">
        <v>22</v>
      </c>
      <c r="D1546" s="1" t="s">
        <v>3967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3982</v>
      </c>
      <c r="N1546" s="1" t="n">
        <v>2.244</v>
      </c>
      <c r="O1546" s="1" t="n">
        <v>48.88</v>
      </c>
      <c r="P1546" s="1" t="s">
        <v>3814</v>
      </c>
    </row>
    <row r="1547" customFormat="false" ht="15" hidden="false" customHeight="true" outlineLevel="0" collapsed="false">
      <c r="A1547" s="1" t="n">
        <v>3</v>
      </c>
      <c r="B1547" s="76" t="n">
        <v>46188</v>
      </c>
      <c r="C1547" s="1" t="n">
        <v>22</v>
      </c>
      <c r="D1547" s="1" t="s">
        <v>3967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3982</v>
      </c>
      <c r="N1547" s="1" t="n">
        <v>3.04</v>
      </c>
      <c r="O1547" s="1" t="n">
        <v>73.37</v>
      </c>
      <c r="P1547" s="1" t="s">
        <v>3814</v>
      </c>
    </row>
    <row r="1548" customFormat="false" ht="15" hidden="false" customHeight="true" outlineLevel="0" collapsed="false">
      <c r="A1548" s="1" t="n">
        <v>3</v>
      </c>
      <c r="B1548" s="76" t="n">
        <v>46188</v>
      </c>
      <c r="C1548" s="1" t="n">
        <v>22</v>
      </c>
      <c r="D1548" s="1" t="s">
        <v>3967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3983</v>
      </c>
      <c r="N1548" s="1" t="n">
        <v>11.05</v>
      </c>
      <c r="O1548" s="1" t="n">
        <v>257.29</v>
      </c>
      <c r="P1548" s="1" t="s">
        <v>3814</v>
      </c>
    </row>
    <row r="1549" customFormat="false" ht="15" hidden="false" customHeight="true" outlineLevel="0" collapsed="false">
      <c r="A1549" s="1" t="n">
        <v>3</v>
      </c>
      <c r="B1549" s="76" t="n">
        <v>46188</v>
      </c>
      <c r="C1549" s="1" t="n">
        <v>22</v>
      </c>
      <c r="D1549" s="1" t="s">
        <v>3967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3984</v>
      </c>
      <c r="N1549" s="1" t="n">
        <v>19.255</v>
      </c>
      <c r="O1549" s="1" t="n">
        <v>462.81</v>
      </c>
      <c r="P1549" s="1" t="s">
        <v>3814</v>
      </c>
    </row>
    <row r="1550" customFormat="false" ht="15" hidden="false" customHeight="true" outlineLevel="0" collapsed="false">
      <c r="A1550" s="1" t="n">
        <v>3</v>
      </c>
      <c r="B1550" s="76" t="n">
        <v>46188</v>
      </c>
      <c r="C1550" s="1" t="n">
        <v>22</v>
      </c>
      <c r="D1550" s="1" t="s">
        <v>3967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3985</v>
      </c>
      <c r="N1550" s="1" t="n">
        <v>16.235</v>
      </c>
      <c r="O1550" s="1" t="n">
        <v>426.82</v>
      </c>
      <c r="P1550" s="1" t="s">
        <v>3814</v>
      </c>
    </row>
    <row r="1551" customFormat="false" ht="15" hidden="false" customHeight="true" outlineLevel="0" collapsed="false">
      <c r="A1551" s="1" t="n">
        <v>3</v>
      </c>
      <c r="B1551" s="76" t="n">
        <v>46188</v>
      </c>
      <c r="C1551" s="1" t="n">
        <v>22</v>
      </c>
      <c r="D1551" s="1" t="s">
        <v>3967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3968</v>
      </c>
      <c r="N1551" s="1" t="n">
        <v>6.59</v>
      </c>
      <c r="O1551" s="1" t="n">
        <v>208.41</v>
      </c>
      <c r="P1551" s="1" t="s">
        <v>3814</v>
      </c>
    </row>
    <row r="1552" customFormat="false" ht="15" hidden="false" customHeight="true" outlineLevel="0" collapsed="false">
      <c r="A1552" s="1" t="n">
        <v>3</v>
      </c>
      <c r="B1552" s="76" t="n">
        <v>46188</v>
      </c>
      <c r="C1552" s="1" t="n">
        <v>22</v>
      </c>
      <c r="D1552" s="1" t="s">
        <v>3967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3986</v>
      </c>
      <c r="N1552" s="1" t="n">
        <v>5.766</v>
      </c>
      <c r="O1552" s="1" t="n">
        <v>147.25</v>
      </c>
      <c r="P1552" s="1" t="s">
        <v>3814</v>
      </c>
    </row>
    <row r="1553" customFormat="false" ht="15" hidden="false" customHeight="true" outlineLevel="0" collapsed="false">
      <c r="A1553" s="1" t="n">
        <v>3</v>
      </c>
      <c r="B1553" s="76" t="n">
        <v>46188</v>
      </c>
      <c r="C1553" s="1" t="n">
        <v>22</v>
      </c>
      <c r="D1553" s="1" t="s">
        <v>3967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3969</v>
      </c>
      <c r="N1553" s="1" t="n">
        <v>14.975</v>
      </c>
      <c r="O1553" s="1" t="n">
        <v>510.99</v>
      </c>
      <c r="P1553" s="1" t="s">
        <v>3814</v>
      </c>
    </row>
    <row r="1554" customFormat="false" ht="15" hidden="false" customHeight="true" outlineLevel="0" collapsed="false">
      <c r="A1554" s="1" t="n">
        <v>3</v>
      </c>
      <c r="B1554" s="76" t="n">
        <v>46188</v>
      </c>
      <c r="C1554" s="1" t="n">
        <v>22</v>
      </c>
      <c r="D1554" s="1" t="s">
        <v>3967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3970</v>
      </c>
      <c r="N1554" s="1" t="n">
        <v>3.944</v>
      </c>
      <c r="O1554" s="1" t="n">
        <v>154.28</v>
      </c>
      <c r="P1554" s="1" t="s">
        <v>3814</v>
      </c>
    </row>
    <row r="1555" customFormat="false" ht="15" hidden="false" customHeight="true" outlineLevel="0" collapsed="false">
      <c r="A1555" s="1" t="n">
        <v>3</v>
      </c>
      <c r="B1555" s="76" t="n">
        <v>46188</v>
      </c>
      <c r="C1555" s="1" t="n">
        <v>22</v>
      </c>
      <c r="D1555" s="1" t="s">
        <v>3967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3971</v>
      </c>
      <c r="N1555" s="1" t="n">
        <v>6.88</v>
      </c>
      <c r="O1555" s="1" t="n">
        <v>269.13</v>
      </c>
      <c r="P1555" s="1" t="s">
        <v>3814</v>
      </c>
    </row>
    <row r="1556" customFormat="false" ht="15" hidden="false" customHeight="true" outlineLevel="0" collapsed="false">
      <c r="A1556" s="1" t="n">
        <v>3</v>
      </c>
      <c r="B1556" s="76" t="n">
        <v>46188</v>
      </c>
      <c r="C1556" s="1" t="n">
        <v>22</v>
      </c>
      <c r="D1556" s="1" t="s">
        <v>3967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3972</v>
      </c>
      <c r="N1556" s="1" t="n">
        <v>6.765</v>
      </c>
      <c r="O1556" s="1" t="n">
        <v>287.16</v>
      </c>
      <c r="P1556" s="1" t="s">
        <v>3814</v>
      </c>
    </row>
    <row r="1557" customFormat="false" ht="15" hidden="false" customHeight="true" outlineLevel="0" collapsed="false">
      <c r="A1557" s="1" t="n">
        <v>3</v>
      </c>
      <c r="B1557" s="76" t="n">
        <v>46188</v>
      </c>
      <c r="C1557" s="1" t="n">
        <v>22</v>
      </c>
      <c r="D1557" s="1" t="s">
        <v>3967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3973</v>
      </c>
      <c r="N1557" s="1" t="n">
        <v>10.92</v>
      </c>
      <c r="O1557" s="1" t="n">
        <v>499.89</v>
      </c>
      <c r="P1557" s="1" t="s">
        <v>3814</v>
      </c>
    </row>
    <row r="1558" customFormat="false" ht="15" hidden="false" customHeight="true" outlineLevel="0" collapsed="false">
      <c r="A1558" s="1" t="n">
        <v>3</v>
      </c>
      <c r="B1558" s="76" t="n">
        <v>46188</v>
      </c>
      <c r="C1558" s="1" t="n">
        <v>22</v>
      </c>
      <c r="D1558" s="1" t="s">
        <v>3967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3974</v>
      </c>
      <c r="N1558" s="1" t="n">
        <v>4.726</v>
      </c>
      <c r="O1558" s="1" t="n">
        <v>220.28</v>
      </c>
      <c r="P1558" s="1" t="s">
        <v>3814</v>
      </c>
    </row>
    <row r="1559" customFormat="false" ht="15" hidden="false" customHeight="true" outlineLevel="0" collapsed="false">
      <c r="A1559" s="1" t="n">
        <v>3</v>
      </c>
      <c r="B1559" s="76" t="n">
        <v>46188</v>
      </c>
      <c r="C1559" s="1" t="n">
        <v>22</v>
      </c>
      <c r="D1559" s="1" t="s">
        <v>3967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3975</v>
      </c>
      <c r="N1559" s="1" t="n">
        <v>1.824</v>
      </c>
      <c r="O1559" s="1" t="n">
        <v>77.43</v>
      </c>
      <c r="P1559" s="1" t="s">
        <v>3814</v>
      </c>
    </row>
    <row r="1560" customFormat="false" ht="15" hidden="false" customHeight="true" outlineLevel="0" collapsed="false">
      <c r="A1560" s="1" t="n">
        <v>3</v>
      </c>
      <c r="B1560" s="76" t="n">
        <v>46188</v>
      </c>
      <c r="C1560" s="1" t="n">
        <v>22</v>
      </c>
      <c r="D1560" s="1" t="s">
        <v>3967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3976</v>
      </c>
      <c r="N1560" s="1" t="n">
        <v>2.634</v>
      </c>
      <c r="O1560" s="1" t="n">
        <v>120.58</v>
      </c>
      <c r="P1560" s="1" t="s">
        <v>3814</v>
      </c>
    </row>
    <row r="1561" customFormat="false" ht="15" hidden="false" customHeight="true" outlineLevel="0" collapsed="false">
      <c r="A1561" s="1" t="n">
        <v>3</v>
      </c>
      <c r="B1561" s="76" t="n">
        <v>46188</v>
      </c>
      <c r="C1561" s="1" t="n">
        <v>22</v>
      </c>
      <c r="D1561" s="1" t="s">
        <v>3967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3977</v>
      </c>
      <c r="N1561" s="1" t="n">
        <v>1.786</v>
      </c>
      <c r="O1561" s="1" t="n">
        <v>96.63</v>
      </c>
      <c r="P1561" s="1" t="s">
        <v>3814</v>
      </c>
    </row>
    <row r="1562" customFormat="false" ht="15" hidden="false" customHeight="true" outlineLevel="0" collapsed="false">
      <c r="A1562" s="1" t="n">
        <v>3</v>
      </c>
      <c r="B1562" s="76" t="n">
        <v>46188</v>
      </c>
      <c r="C1562" s="1" t="n">
        <v>22</v>
      </c>
      <c r="D1562" s="1" t="s">
        <v>3967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3978</v>
      </c>
      <c r="N1562" s="1" t="n">
        <v>1.54</v>
      </c>
      <c r="O1562" s="1" t="n">
        <v>57.68</v>
      </c>
      <c r="P1562" s="1" t="s">
        <v>3814</v>
      </c>
    </row>
    <row r="1563" customFormat="false" ht="15" hidden="false" customHeight="true" outlineLevel="0" collapsed="false">
      <c r="A1563" s="1" t="n">
        <v>3</v>
      </c>
      <c r="B1563" s="76" t="n">
        <v>46188</v>
      </c>
      <c r="C1563" s="1" t="n">
        <v>22</v>
      </c>
      <c r="D1563" s="1" t="s">
        <v>3967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3979</v>
      </c>
      <c r="N1563" s="1" t="n">
        <v>3.038</v>
      </c>
      <c r="O1563" s="1" t="n">
        <v>5.03</v>
      </c>
      <c r="P1563" s="1" t="s">
        <v>3814</v>
      </c>
    </row>
    <row r="1564" customFormat="false" ht="15" hidden="false" customHeight="true" outlineLevel="0" collapsed="false">
      <c r="A1564" s="1" t="n">
        <v>3</v>
      </c>
      <c r="B1564" s="76" t="n">
        <v>46188</v>
      </c>
      <c r="C1564" s="1" t="n">
        <v>22</v>
      </c>
      <c r="D1564" s="1" t="s">
        <v>3967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3979</v>
      </c>
      <c r="N1564" s="1" t="n">
        <v>3.056</v>
      </c>
      <c r="O1564" s="1" t="n">
        <v>4.57</v>
      </c>
      <c r="P1564" s="1" t="s">
        <v>3814</v>
      </c>
    </row>
    <row r="1565" customFormat="false" ht="15" hidden="false" customHeight="true" outlineLevel="0" collapsed="false">
      <c r="A1565" s="1" t="n">
        <v>3</v>
      </c>
      <c r="B1565" s="76" t="n">
        <v>46188</v>
      </c>
      <c r="C1565" s="1" t="n">
        <v>22</v>
      </c>
      <c r="D1565" s="1" t="s">
        <v>3967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3980</v>
      </c>
      <c r="N1565" s="1" t="n">
        <v>12.188</v>
      </c>
      <c r="O1565" s="1" t="n">
        <v>30.34</v>
      </c>
      <c r="P1565" s="1" t="s">
        <v>3814</v>
      </c>
    </row>
    <row r="1566" customFormat="false" ht="15" hidden="false" customHeight="true" outlineLevel="0" collapsed="false">
      <c r="A1566" s="1" t="n">
        <v>3</v>
      </c>
      <c r="B1566" s="76" t="n">
        <v>46188</v>
      </c>
      <c r="C1566" s="1" t="n">
        <v>22</v>
      </c>
      <c r="D1566" s="1" t="s">
        <v>3967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3980</v>
      </c>
      <c r="N1566" s="1" t="n">
        <v>3.374</v>
      </c>
      <c r="O1566" s="1" t="n">
        <v>7.58</v>
      </c>
      <c r="P1566" s="1" t="s">
        <v>3814</v>
      </c>
    </row>
    <row r="1567" customFormat="false" ht="15" hidden="false" customHeight="true" outlineLevel="0" collapsed="false">
      <c r="A1567" s="1" t="n">
        <v>3</v>
      </c>
      <c r="B1567" s="76" t="n">
        <v>46188</v>
      </c>
      <c r="C1567" s="1" t="n">
        <v>22</v>
      </c>
      <c r="D1567" s="1" t="s">
        <v>3967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3981</v>
      </c>
      <c r="N1567" s="1" t="n">
        <v>0.62</v>
      </c>
      <c r="O1567" s="1" t="n">
        <v>0</v>
      </c>
      <c r="P1567" s="1" t="s">
        <v>3814</v>
      </c>
    </row>
    <row r="1568" customFormat="false" ht="15" hidden="false" customHeight="true" outlineLevel="0" collapsed="false">
      <c r="A1568" s="1" t="n">
        <v>3</v>
      </c>
      <c r="B1568" s="76" t="n">
        <v>46188</v>
      </c>
      <c r="C1568" s="1" t="n">
        <v>22</v>
      </c>
      <c r="D1568" s="1" t="s">
        <v>3967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3981</v>
      </c>
      <c r="N1568" s="1" t="n">
        <v>0.75</v>
      </c>
      <c r="O1568" s="1" t="n">
        <v>0</v>
      </c>
      <c r="P1568" s="1" t="s">
        <v>3814</v>
      </c>
    </row>
    <row r="1569" customFormat="false" ht="15" hidden="false" customHeight="true" outlineLevel="0" collapsed="false">
      <c r="A1569" s="1" t="n">
        <v>3</v>
      </c>
      <c r="B1569" s="76" t="n">
        <v>46188</v>
      </c>
      <c r="C1569" s="1" t="n">
        <v>22</v>
      </c>
      <c r="D1569" s="1" t="s">
        <v>3967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3982</v>
      </c>
      <c r="N1569" s="1" t="n">
        <v>2.147</v>
      </c>
      <c r="O1569" s="1" t="n">
        <v>51.38</v>
      </c>
      <c r="P1569" s="1" t="s">
        <v>3814</v>
      </c>
    </row>
    <row r="1570" customFormat="false" ht="15" hidden="false" customHeight="true" outlineLevel="0" collapsed="false">
      <c r="A1570" s="1" t="n">
        <v>3</v>
      </c>
      <c r="B1570" s="76" t="n">
        <v>46188</v>
      </c>
      <c r="C1570" s="1" t="n">
        <v>22</v>
      </c>
      <c r="D1570" s="1" t="s">
        <v>3967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3968</v>
      </c>
      <c r="N1570" s="1" t="n">
        <v>13.059</v>
      </c>
      <c r="O1570" s="1" t="n">
        <v>409.52</v>
      </c>
      <c r="P1570" s="1" t="s">
        <v>3814</v>
      </c>
    </row>
    <row r="1571" customFormat="false" ht="15" hidden="false" customHeight="true" outlineLevel="0" collapsed="false">
      <c r="A1571" s="1" t="n">
        <v>3</v>
      </c>
      <c r="B1571" s="76" t="n">
        <v>46188</v>
      </c>
      <c r="C1571" s="1" t="n">
        <v>22</v>
      </c>
      <c r="D1571" s="1" t="s">
        <v>3967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3969</v>
      </c>
      <c r="N1571" s="1" t="n">
        <v>27.09</v>
      </c>
      <c r="O1571" s="1" t="n">
        <v>916.6</v>
      </c>
      <c r="P1571" s="1" t="s">
        <v>3814</v>
      </c>
    </row>
    <row r="1572" customFormat="false" ht="15" hidden="false" customHeight="true" outlineLevel="0" collapsed="false">
      <c r="A1572" s="1" t="n">
        <v>3</v>
      </c>
      <c r="B1572" s="76" t="n">
        <v>46188</v>
      </c>
      <c r="C1572" s="1" t="n">
        <v>22</v>
      </c>
      <c r="D1572" s="1" t="s">
        <v>3967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3970</v>
      </c>
      <c r="N1572" s="1" t="n">
        <v>5.814</v>
      </c>
      <c r="O1572" s="1" t="n">
        <v>225.51</v>
      </c>
      <c r="P1572" s="1" t="s">
        <v>3814</v>
      </c>
    </row>
    <row r="1573" customFormat="false" ht="15" hidden="false" customHeight="true" outlineLevel="0" collapsed="false">
      <c r="A1573" s="1" t="n">
        <v>3</v>
      </c>
      <c r="B1573" s="76" t="n">
        <v>46188</v>
      </c>
      <c r="C1573" s="1" t="n">
        <v>22</v>
      </c>
      <c r="D1573" s="1" t="s">
        <v>3967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3971</v>
      </c>
      <c r="N1573" s="1" t="n">
        <v>12.96</v>
      </c>
      <c r="O1573" s="1" t="n">
        <v>502.69</v>
      </c>
      <c r="P1573" s="1" t="s">
        <v>3814</v>
      </c>
    </row>
    <row r="1574" customFormat="false" ht="15" hidden="false" customHeight="true" outlineLevel="0" collapsed="false">
      <c r="A1574" s="1" t="n">
        <v>3</v>
      </c>
      <c r="B1574" s="76" t="n">
        <v>46188</v>
      </c>
      <c r="C1574" s="1" t="n">
        <v>22</v>
      </c>
      <c r="D1574" s="1" t="s">
        <v>3967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3972</v>
      </c>
      <c r="N1574" s="1" t="n">
        <v>10.556</v>
      </c>
      <c r="O1574" s="1" t="n">
        <v>444.3</v>
      </c>
      <c r="P1574" s="1" t="s">
        <v>3814</v>
      </c>
    </row>
    <row r="1575" customFormat="false" ht="15" hidden="false" customHeight="true" outlineLevel="0" collapsed="false">
      <c r="A1575" s="1" t="n">
        <v>3</v>
      </c>
      <c r="B1575" s="76" t="n">
        <v>46188</v>
      </c>
      <c r="C1575" s="1" t="n">
        <v>22</v>
      </c>
      <c r="D1575" s="1" t="s">
        <v>3967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3973</v>
      </c>
      <c r="N1575" s="1" t="n">
        <v>21.971</v>
      </c>
      <c r="O1575" s="1" t="n">
        <v>997.3</v>
      </c>
      <c r="P1575" s="1" t="s">
        <v>3814</v>
      </c>
    </row>
    <row r="1576" customFormat="false" ht="15" hidden="false" customHeight="true" outlineLevel="0" collapsed="false">
      <c r="A1576" s="1" t="n">
        <v>3</v>
      </c>
      <c r="B1576" s="76" t="n">
        <v>46188</v>
      </c>
      <c r="C1576" s="1" t="n">
        <v>22</v>
      </c>
      <c r="D1576" s="1" t="s">
        <v>3967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3974</v>
      </c>
      <c r="N1576" s="1" t="n">
        <v>8.978</v>
      </c>
      <c r="O1576" s="1" t="n">
        <v>414.94</v>
      </c>
      <c r="P1576" s="1" t="s">
        <v>3814</v>
      </c>
    </row>
    <row r="1577" customFormat="false" ht="15" hidden="false" customHeight="true" outlineLevel="0" collapsed="false">
      <c r="A1577" s="1" t="n">
        <v>3</v>
      </c>
      <c r="B1577" s="76" t="n">
        <v>46188</v>
      </c>
      <c r="C1577" s="1" t="n">
        <v>22</v>
      </c>
      <c r="D1577" s="1" t="s">
        <v>3967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3975</v>
      </c>
      <c r="N1577" s="1" t="n">
        <v>3.432</v>
      </c>
      <c r="O1577" s="1" t="n">
        <v>144.45</v>
      </c>
      <c r="P1577" s="1" t="s">
        <v>3814</v>
      </c>
    </row>
    <row r="1578" customFormat="false" ht="15" hidden="false" customHeight="true" outlineLevel="0" collapsed="false">
      <c r="A1578" s="1" t="n">
        <v>3</v>
      </c>
      <c r="B1578" s="76" t="n">
        <v>46188</v>
      </c>
      <c r="C1578" s="1" t="n">
        <v>22</v>
      </c>
      <c r="D1578" s="1" t="s">
        <v>3967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3976</v>
      </c>
      <c r="N1578" s="1" t="n">
        <v>3.927</v>
      </c>
      <c r="O1578" s="1" t="n">
        <v>178.25</v>
      </c>
      <c r="P1578" s="1" t="s">
        <v>3814</v>
      </c>
    </row>
    <row r="1579" customFormat="false" ht="15" hidden="false" customHeight="true" outlineLevel="0" collapsed="false">
      <c r="A1579" s="1" t="n">
        <v>3</v>
      </c>
      <c r="B1579" s="76" t="n">
        <v>46188</v>
      </c>
      <c r="C1579" s="1" t="n">
        <v>22</v>
      </c>
      <c r="D1579" s="1" t="s">
        <v>3967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3977</v>
      </c>
      <c r="N1579" s="1" t="n">
        <v>3.332</v>
      </c>
      <c r="O1579" s="1" t="n">
        <v>178.75</v>
      </c>
      <c r="P1579" s="1" t="s">
        <v>3814</v>
      </c>
    </row>
    <row r="1580" customFormat="false" ht="15" hidden="false" customHeight="true" outlineLevel="0" collapsed="false">
      <c r="A1580" s="1" t="n">
        <v>3</v>
      </c>
      <c r="B1580" s="76" t="n">
        <v>46188</v>
      </c>
      <c r="C1580" s="1" t="n">
        <v>22</v>
      </c>
      <c r="D1580" s="1" t="s">
        <v>3967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3978</v>
      </c>
      <c r="N1580" s="1" t="n">
        <v>5.96</v>
      </c>
      <c r="O1580" s="1" t="n">
        <v>221.34</v>
      </c>
      <c r="P1580" s="1" t="s">
        <v>3814</v>
      </c>
    </row>
    <row r="1581" customFormat="false" ht="15" hidden="false" customHeight="true" outlineLevel="0" collapsed="false">
      <c r="A1581" s="1" t="n">
        <v>3</v>
      </c>
      <c r="B1581" s="76" t="n">
        <v>46188</v>
      </c>
      <c r="C1581" s="1" t="n">
        <v>22</v>
      </c>
      <c r="D1581" s="1" t="s">
        <v>3967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3979</v>
      </c>
      <c r="N1581" s="1" t="n">
        <v>5.345</v>
      </c>
      <c r="O1581" s="1" t="n">
        <v>8.78</v>
      </c>
      <c r="P1581" s="1" t="s">
        <v>3814</v>
      </c>
    </row>
    <row r="1582" customFormat="false" ht="15" hidden="false" customHeight="true" outlineLevel="0" collapsed="false">
      <c r="A1582" s="1" t="n">
        <v>3</v>
      </c>
      <c r="B1582" s="76" t="n">
        <v>46188</v>
      </c>
      <c r="C1582" s="1" t="n">
        <v>22</v>
      </c>
      <c r="D1582" s="1" t="s">
        <v>3967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3980</v>
      </c>
      <c r="N1582" s="1" t="n">
        <v>22.285</v>
      </c>
      <c r="O1582" s="1" t="n">
        <v>55</v>
      </c>
      <c r="P1582" s="1" t="s">
        <v>3814</v>
      </c>
    </row>
    <row r="1583" customFormat="false" ht="15" hidden="false" customHeight="true" outlineLevel="0" collapsed="false">
      <c r="A1583" s="1" t="n">
        <v>3</v>
      </c>
      <c r="B1583" s="76" t="n">
        <v>46188</v>
      </c>
      <c r="C1583" s="1" t="n">
        <v>22</v>
      </c>
      <c r="D1583" s="1" t="s">
        <v>3967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3981</v>
      </c>
      <c r="N1583" s="1" t="n">
        <v>1.544</v>
      </c>
      <c r="O1583" s="1" t="n">
        <v>0</v>
      </c>
      <c r="P1583" s="1" t="s">
        <v>3814</v>
      </c>
    </row>
    <row r="1584" customFormat="false" ht="15" hidden="false" customHeight="true" outlineLevel="0" collapsed="false">
      <c r="A1584" s="1" t="n">
        <v>3</v>
      </c>
      <c r="B1584" s="76" t="n">
        <v>46188</v>
      </c>
      <c r="C1584" s="1" t="n">
        <v>100</v>
      </c>
      <c r="D1584" s="1" t="s">
        <v>3988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3982</v>
      </c>
      <c r="N1584" s="1" t="n">
        <v>2.672</v>
      </c>
      <c r="O1584" s="1" t="n">
        <v>66.37</v>
      </c>
      <c r="P1584" s="1" t="s">
        <v>3814</v>
      </c>
    </row>
    <row r="1585" customFormat="false" ht="15" hidden="false" customHeight="true" outlineLevel="0" collapsed="false">
      <c r="A1585" s="1" t="n">
        <v>3</v>
      </c>
      <c r="B1585" s="76" t="n">
        <v>46188</v>
      </c>
      <c r="C1585" s="1" t="n">
        <v>100</v>
      </c>
      <c r="D1585" s="1" t="s">
        <v>3988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3968</v>
      </c>
      <c r="N1585" s="1" t="n">
        <v>5.09</v>
      </c>
      <c r="O1585" s="1" t="n">
        <v>165.68</v>
      </c>
      <c r="P1585" s="1" t="s">
        <v>3814</v>
      </c>
    </row>
    <row r="1586" customFormat="false" ht="15" hidden="false" customHeight="true" outlineLevel="0" collapsed="false">
      <c r="A1586" s="1" t="n">
        <v>3</v>
      </c>
      <c r="B1586" s="76" t="n">
        <v>46188</v>
      </c>
      <c r="C1586" s="1" t="n">
        <v>100</v>
      </c>
      <c r="D1586" s="1" t="s">
        <v>3988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3969</v>
      </c>
      <c r="N1586" s="1" t="n">
        <v>13.375</v>
      </c>
      <c r="O1586" s="1" t="n">
        <v>469.75</v>
      </c>
      <c r="P1586" s="1" t="s">
        <v>3814</v>
      </c>
    </row>
    <row r="1587" customFormat="false" ht="15" hidden="false" customHeight="true" outlineLevel="0" collapsed="false">
      <c r="A1587" s="1" t="n">
        <v>3</v>
      </c>
      <c r="B1587" s="76" t="n">
        <v>46188</v>
      </c>
      <c r="C1587" s="1" t="n">
        <v>100</v>
      </c>
      <c r="D1587" s="1" t="s">
        <v>3988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3970</v>
      </c>
      <c r="N1587" s="1" t="n">
        <v>2.7</v>
      </c>
      <c r="O1587" s="1" t="n">
        <v>108.71</v>
      </c>
      <c r="P1587" s="1" t="s">
        <v>3814</v>
      </c>
    </row>
    <row r="1588" customFormat="false" ht="15" hidden="false" customHeight="true" outlineLevel="0" collapsed="false">
      <c r="A1588" s="1" t="n">
        <v>3</v>
      </c>
      <c r="B1588" s="76" t="n">
        <v>46188</v>
      </c>
      <c r="C1588" s="1" t="n">
        <v>100</v>
      </c>
      <c r="D1588" s="1" t="s">
        <v>3988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3971</v>
      </c>
      <c r="N1588" s="1" t="n">
        <v>5.78</v>
      </c>
      <c r="O1588" s="1" t="n">
        <v>232.72</v>
      </c>
      <c r="P1588" s="1" t="s">
        <v>3814</v>
      </c>
    </row>
    <row r="1589" customFormat="false" ht="15" hidden="false" customHeight="true" outlineLevel="0" collapsed="false">
      <c r="A1589" s="1" t="n">
        <v>3</v>
      </c>
      <c r="B1589" s="76" t="n">
        <v>46188</v>
      </c>
      <c r="C1589" s="1" t="n">
        <v>100</v>
      </c>
      <c r="D1589" s="1" t="s">
        <v>3988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3972</v>
      </c>
      <c r="N1589" s="1" t="n">
        <v>4.886</v>
      </c>
      <c r="O1589" s="1" t="n">
        <v>213.47</v>
      </c>
      <c r="P1589" s="1" t="s">
        <v>3814</v>
      </c>
    </row>
    <row r="1590" customFormat="false" ht="15" hidden="false" customHeight="true" outlineLevel="0" collapsed="false">
      <c r="A1590" s="1" t="n">
        <v>3</v>
      </c>
      <c r="B1590" s="76" t="n">
        <v>46188</v>
      </c>
      <c r="C1590" s="1" t="n">
        <v>100</v>
      </c>
      <c r="D1590" s="1" t="s">
        <v>3988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3973</v>
      </c>
      <c r="N1590" s="1" t="n">
        <v>9.59</v>
      </c>
      <c r="O1590" s="1" t="n">
        <v>451.85</v>
      </c>
      <c r="P1590" s="1" t="s">
        <v>3814</v>
      </c>
    </row>
    <row r="1591" customFormat="false" ht="15" hidden="false" customHeight="true" outlineLevel="0" collapsed="false">
      <c r="A1591" s="1" t="n">
        <v>3</v>
      </c>
      <c r="B1591" s="76" t="n">
        <v>46188</v>
      </c>
      <c r="C1591" s="1" t="n">
        <v>100</v>
      </c>
      <c r="D1591" s="1" t="s">
        <v>3988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3974</v>
      </c>
      <c r="N1591" s="1" t="n">
        <v>3.99</v>
      </c>
      <c r="O1591" s="1" t="n">
        <v>191.41</v>
      </c>
      <c r="P1591" s="1" t="s">
        <v>3814</v>
      </c>
    </row>
    <row r="1592" customFormat="false" ht="15" hidden="false" customHeight="true" outlineLevel="0" collapsed="false">
      <c r="A1592" s="1" t="n">
        <v>3</v>
      </c>
      <c r="B1592" s="76" t="n">
        <v>46188</v>
      </c>
      <c r="C1592" s="1" t="n">
        <v>100</v>
      </c>
      <c r="D1592" s="1" t="s">
        <v>3988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3975</v>
      </c>
      <c r="N1592" s="1" t="n">
        <v>1.532</v>
      </c>
      <c r="O1592" s="1" t="n">
        <v>66.93</v>
      </c>
      <c r="P1592" s="1" t="s">
        <v>3814</v>
      </c>
    </row>
    <row r="1593" customFormat="false" ht="15" hidden="false" customHeight="true" outlineLevel="0" collapsed="false">
      <c r="A1593" s="1" t="n">
        <v>3</v>
      </c>
      <c r="B1593" s="76" t="n">
        <v>46188</v>
      </c>
      <c r="C1593" s="1" t="n">
        <v>100</v>
      </c>
      <c r="D1593" s="1" t="s">
        <v>3988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3976</v>
      </c>
      <c r="N1593" s="1" t="n">
        <v>1.904</v>
      </c>
      <c r="O1593" s="1" t="n">
        <v>89.71</v>
      </c>
      <c r="P1593" s="1" t="s">
        <v>3814</v>
      </c>
    </row>
    <row r="1594" customFormat="false" ht="15" hidden="false" customHeight="true" outlineLevel="0" collapsed="false">
      <c r="A1594" s="1" t="n">
        <v>3</v>
      </c>
      <c r="B1594" s="76" t="n">
        <v>46188</v>
      </c>
      <c r="C1594" s="1" t="n">
        <v>100</v>
      </c>
      <c r="D1594" s="1" t="s">
        <v>3988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3977</v>
      </c>
      <c r="N1594" s="1" t="n">
        <v>1.992</v>
      </c>
      <c r="O1594" s="1" t="n">
        <v>110.92</v>
      </c>
      <c r="P1594" s="1" t="s">
        <v>3814</v>
      </c>
    </row>
    <row r="1595" customFormat="false" ht="15" hidden="false" customHeight="true" outlineLevel="0" collapsed="false">
      <c r="A1595" s="1" t="n">
        <v>3</v>
      </c>
      <c r="B1595" s="76" t="n">
        <v>46188</v>
      </c>
      <c r="C1595" s="1" t="n">
        <v>100</v>
      </c>
      <c r="D1595" s="1" t="s">
        <v>3988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3978</v>
      </c>
      <c r="N1595" s="1" t="n">
        <v>1.308</v>
      </c>
      <c r="O1595" s="1" t="n">
        <v>50.42</v>
      </c>
      <c r="P1595" s="1" t="s">
        <v>3814</v>
      </c>
    </row>
    <row r="1596" customFormat="false" ht="15" hidden="false" customHeight="true" outlineLevel="0" collapsed="false">
      <c r="A1596" s="1" t="n">
        <v>3</v>
      </c>
      <c r="B1596" s="76" t="n">
        <v>46188</v>
      </c>
      <c r="C1596" s="1" t="n">
        <v>100</v>
      </c>
      <c r="D1596" s="1" t="s">
        <v>3988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3979</v>
      </c>
      <c r="N1596" s="1" t="n">
        <v>3.958</v>
      </c>
      <c r="O1596" s="1" t="n">
        <v>6.75</v>
      </c>
      <c r="P1596" s="1" t="s">
        <v>3814</v>
      </c>
    </row>
    <row r="1597" customFormat="false" ht="15" hidden="false" customHeight="true" outlineLevel="0" collapsed="false">
      <c r="A1597" s="1" t="n">
        <v>3</v>
      </c>
      <c r="B1597" s="76" t="n">
        <v>46188</v>
      </c>
      <c r="C1597" s="1" t="n">
        <v>100</v>
      </c>
      <c r="D1597" s="1" t="s">
        <v>3988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3980</v>
      </c>
      <c r="N1597" s="1" t="n">
        <v>10.97</v>
      </c>
      <c r="O1597" s="1" t="n">
        <v>28.1</v>
      </c>
      <c r="P1597" s="1" t="s">
        <v>3814</v>
      </c>
    </row>
    <row r="1598" customFormat="false" ht="15" hidden="false" customHeight="true" outlineLevel="0" collapsed="false">
      <c r="A1598" s="1" t="n">
        <v>3</v>
      </c>
      <c r="B1598" s="76" t="n">
        <v>46188</v>
      </c>
      <c r="C1598" s="1" t="n">
        <v>100</v>
      </c>
      <c r="D1598" s="1" t="s">
        <v>3988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3981</v>
      </c>
      <c r="N1598" s="1" t="n">
        <v>0.653</v>
      </c>
      <c r="O1598" s="1" t="n">
        <v>0.01</v>
      </c>
      <c r="P1598" s="1" t="s">
        <v>3814</v>
      </c>
    </row>
    <row r="1599" customFormat="false" ht="15" hidden="false" customHeight="true" outlineLevel="0" collapsed="false">
      <c r="A1599" s="1" t="n">
        <v>3</v>
      </c>
      <c r="B1599" s="76" t="n">
        <v>46188</v>
      </c>
      <c r="C1599" s="1" t="n">
        <v>100</v>
      </c>
      <c r="D1599" s="1" t="s">
        <v>3988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3983</v>
      </c>
      <c r="N1599" s="1" t="n">
        <v>7.59</v>
      </c>
      <c r="O1599" s="1" t="n">
        <v>172.64</v>
      </c>
      <c r="P1599" s="1" t="s">
        <v>3814</v>
      </c>
    </row>
    <row r="1600" customFormat="false" ht="15" hidden="false" customHeight="true" outlineLevel="0" collapsed="false">
      <c r="A1600" s="1" t="n">
        <v>3</v>
      </c>
      <c r="B1600" s="76" t="n">
        <v>46188</v>
      </c>
      <c r="C1600" s="1" t="n">
        <v>100</v>
      </c>
      <c r="D1600" s="1" t="s">
        <v>3988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3984</v>
      </c>
      <c r="N1600" s="1" t="n">
        <v>17.25</v>
      </c>
      <c r="O1600" s="1" t="n">
        <v>405.02</v>
      </c>
      <c r="P1600" s="1" t="s">
        <v>3814</v>
      </c>
    </row>
    <row r="1601" customFormat="false" ht="15" hidden="false" customHeight="true" outlineLevel="0" collapsed="false">
      <c r="A1601" s="1" t="n">
        <v>3</v>
      </c>
      <c r="B1601" s="76" t="n">
        <v>46188</v>
      </c>
      <c r="C1601" s="1" t="n">
        <v>100</v>
      </c>
      <c r="D1601" s="1" t="s">
        <v>3988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3985</v>
      </c>
      <c r="N1601" s="1" t="n">
        <v>15.29</v>
      </c>
      <c r="O1601" s="1" t="n">
        <v>392.67</v>
      </c>
      <c r="P1601" s="1" t="s">
        <v>3814</v>
      </c>
    </row>
    <row r="1602" customFormat="false" ht="15" hidden="false" customHeight="true" outlineLevel="0" collapsed="false">
      <c r="A1602" s="1" t="n">
        <v>3</v>
      </c>
      <c r="B1602" s="76" t="n">
        <v>46188</v>
      </c>
      <c r="C1602" s="1" t="n">
        <v>100</v>
      </c>
      <c r="D1602" s="1" t="s">
        <v>3988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3986</v>
      </c>
      <c r="N1602" s="1" t="n">
        <v>7.075</v>
      </c>
      <c r="O1602" s="1" t="n">
        <v>176.5</v>
      </c>
      <c r="P1602" s="1" t="s">
        <v>3814</v>
      </c>
    </row>
    <row r="1603" customFormat="false" ht="15" hidden="false" customHeight="true" outlineLevel="0" collapsed="false">
      <c r="A1603" s="1" t="n">
        <v>3</v>
      </c>
      <c r="B1603" s="76" t="n">
        <v>46188</v>
      </c>
      <c r="C1603" s="1" t="n">
        <v>100</v>
      </c>
      <c r="D1603" s="1" t="s">
        <v>3988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3979</v>
      </c>
      <c r="N1603" s="1" t="n">
        <v>0.53</v>
      </c>
      <c r="O1603" s="1" t="n">
        <v>0.77</v>
      </c>
      <c r="P1603" s="1" t="s">
        <v>3814</v>
      </c>
    </row>
    <row r="1604" customFormat="false" ht="15" hidden="false" customHeight="true" outlineLevel="0" collapsed="false">
      <c r="A1604" s="1" t="n">
        <v>3</v>
      </c>
      <c r="B1604" s="76" t="n">
        <v>46188</v>
      </c>
      <c r="C1604" s="1" t="n">
        <v>100</v>
      </c>
      <c r="D1604" s="1" t="s">
        <v>3988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3980</v>
      </c>
      <c r="N1604" s="1" t="n">
        <v>4.374</v>
      </c>
      <c r="O1604" s="1" t="n">
        <v>9.6</v>
      </c>
      <c r="P1604" s="1" t="s">
        <v>3814</v>
      </c>
    </row>
    <row r="1605" customFormat="false" ht="15" hidden="false" customHeight="true" outlineLevel="0" collapsed="false">
      <c r="A1605" s="1" t="n">
        <v>3</v>
      </c>
      <c r="B1605" s="76" t="n">
        <v>46188</v>
      </c>
      <c r="C1605" s="1" t="n">
        <v>100</v>
      </c>
      <c r="D1605" s="1" t="s">
        <v>3988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3981</v>
      </c>
      <c r="N1605" s="1" t="n">
        <v>0.491</v>
      </c>
      <c r="O1605" s="1" t="n">
        <v>0</v>
      </c>
      <c r="P1605" s="1" t="s">
        <v>3814</v>
      </c>
    </row>
    <row r="1606" customFormat="false" ht="15" hidden="false" customHeight="true" outlineLevel="0" collapsed="false">
      <c r="A1606" s="1" t="n">
        <v>3</v>
      </c>
      <c r="B1606" s="76" t="n">
        <v>46188</v>
      </c>
      <c r="C1606" s="1" t="n">
        <v>100</v>
      </c>
      <c r="D1606" s="1" t="s">
        <v>3988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3982</v>
      </c>
      <c r="N1606" s="1" t="n">
        <v>7.435</v>
      </c>
      <c r="O1606" s="1" t="n">
        <v>163.46</v>
      </c>
      <c r="P1606" s="1" t="s">
        <v>3814</v>
      </c>
    </row>
    <row r="1607" customFormat="false" ht="15" hidden="false" customHeight="true" outlineLevel="0" collapsed="false">
      <c r="A1607" s="1" t="n">
        <v>3</v>
      </c>
      <c r="B1607" s="76" t="n">
        <v>46188</v>
      </c>
      <c r="C1607" s="1" t="n">
        <v>100</v>
      </c>
      <c r="D1607" s="1" t="s">
        <v>3988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3968</v>
      </c>
      <c r="N1607" s="1" t="n">
        <v>4.985</v>
      </c>
      <c r="O1607" s="1" t="n">
        <v>143.62</v>
      </c>
      <c r="P1607" s="1" t="s">
        <v>3814</v>
      </c>
    </row>
    <row r="1608" customFormat="false" ht="15" hidden="false" customHeight="true" outlineLevel="0" collapsed="false">
      <c r="A1608" s="1" t="n">
        <v>3</v>
      </c>
      <c r="B1608" s="76" t="n">
        <v>46188</v>
      </c>
      <c r="C1608" s="1" t="n">
        <v>100</v>
      </c>
      <c r="D1608" s="1" t="s">
        <v>3988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3986</v>
      </c>
      <c r="N1608" s="1" t="n">
        <v>4.216</v>
      </c>
      <c r="O1608" s="1" t="n">
        <v>108.67</v>
      </c>
      <c r="P1608" s="1" t="s">
        <v>3814</v>
      </c>
    </row>
    <row r="1609" customFormat="false" ht="15" hidden="false" customHeight="true" outlineLevel="0" collapsed="false">
      <c r="A1609" s="1" t="n">
        <v>3</v>
      </c>
      <c r="B1609" s="76" t="n">
        <v>46188</v>
      </c>
      <c r="C1609" s="1" t="n">
        <v>100</v>
      </c>
      <c r="D1609" s="1" t="s">
        <v>3988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3969</v>
      </c>
      <c r="N1609" s="1" t="n">
        <v>28.985</v>
      </c>
      <c r="O1609" s="1" t="n">
        <v>901.01</v>
      </c>
      <c r="P1609" s="1" t="s">
        <v>3814</v>
      </c>
    </row>
    <row r="1610" customFormat="false" ht="15" hidden="false" customHeight="true" outlineLevel="0" collapsed="false">
      <c r="A1610" s="1" t="n">
        <v>3</v>
      </c>
      <c r="B1610" s="76" t="n">
        <v>46188</v>
      </c>
      <c r="C1610" s="1" t="n">
        <v>100</v>
      </c>
      <c r="D1610" s="1" t="s">
        <v>3988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3970</v>
      </c>
      <c r="N1610" s="1" t="n">
        <v>6.185</v>
      </c>
      <c r="O1610" s="1" t="n">
        <v>220.41</v>
      </c>
      <c r="P1610" s="1" t="s">
        <v>3814</v>
      </c>
    </row>
    <row r="1611" customFormat="false" ht="15" hidden="false" customHeight="true" outlineLevel="0" collapsed="false">
      <c r="A1611" s="1" t="n">
        <v>3</v>
      </c>
      <c r="B1611" s="76" t="n">
        <v>46188</v>
      </c>
      <c r="C1611" s="1" t="n">
        <v>100</v>
      </c>
      <c r="D1611" s="1" t="s">
        <v>3988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3971</v>
      </c>
      <c r="N1611" s="1" t="n">
        <v>16.88</v>
      </c>
      <c r="O1611" s="1" t="n">
        <v>601.53</v>
      </c>
      <c r="P1611" s="1" t="s">
        <v>3814</v>
      </c>
    </row>
    <row r="1612" customFormat="false" ht="15" hidden="false" customHeight="true" outlineLevel="0" collapsed="false">
      <c r="A1612" s="1" t="n">
        <v>3</v>
      </c>
      <c r="B1612" s="76" t="n">
        <v>46188</v>
      </c>
      <c r="C1612" s="1" t="n">
        <v>100</v>
      </c>
      <c r="D1612" s="1" t="s">
        <v>3988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3972</v>
      </c>
      <c r="N1612" s="1" t="n">
        <v>11.656</v>
      </c>
      <c r="O1612" s="1" t="n">
        <v>450.72</v>
      </c>
      <c r="P1612" s="1" t="s">
        <v>3814</v>
      </c>
    </row>
    <row r="1613" customFormat="false" ht="15" hidden="false" customHeight="true" outlineLevel="0" collapsed="false">
      <c r="A1613" s="1" t="n">
        <v>3</v>
      </c>
      <c r="B1613" s="76" t="n">
        <v>46188</v>
      </c>
      <c r="C1613" s="1" t="n">
        <v>100</v>
      </c>
      <c r="D1613" s="1" t="s">
        <v>3988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3973</v>
      </c>
      <c r="N1613" s="1" t="n">
        <v>22.92</v>
      </c>
      <c r="O1613" s="1" t="n">
        <v>955.82</v>
      </c>
      <c r="P1613" s="1" t="s">
        <v>3814</v>
      </c>
    </row>
    <row r="1614" customFormat="false" ht="15" hidden="false" customHeight="true" outlineLevel="0" collapsed="false">
      <c r="A1614" s="1" t="n">
        <v>3</v>
      </c>
      <c r="B1614" s="76" t="n">
        <v>46188</v>
      </c>
      <c r="C1614" s="1" t="n">
        <v>100</v>
      </c>
      <c r="D1614" s="1" t="s">
        <v>3988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3974</v>
      </c>
      <c r="N1614" s="1" t="n">
        <v>8.466</v>
      </c>
      <c r="O1614" s="1" t="n">
        <v>359.47</v>
      </c>
      <c r="P1614" s="1" t="s">
        <v>3814</v>
      </c>
    </row>
    <row r="1615" customFormat="false" ht="15" hidden="false" customHeight="true" outlineLevel="0" collapsed="false">
      <c r="A1615" s="1" t="n">
        <v>3</v>
      </c>
      <c r="B1615" s="76" t="n">
        <v>46188</v>
      </c>
      <c r="C1615" s="1" t="n">
        <v>100</v>
      </c>
      <c r="D1615" s="1" t="s">
        <v>3988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3975</v>
      </c>
      <c r="N1615" s="1" t="n">
        <v>3.608</v>
      </c>
      <c r="O1615" s="1" t="n">
        <v>139.52</v>
      </c>
      <c r="P1615" s="1" t="s">
        <v>3814</v>
      </c>
    </row>
    <row r="1616" customFormat="false" ht="15" hidden="false" customHeight="true" outlineLevel="0" collapsed="false">
      <c r="A1616" s="1" t="n">
        <v>3</v>
      </c>
      <c r="B1616" s="76" t="n">
        <v>46188</v>
      </c>
      <c r="C1616" s="1" t="n">
        <v>100</v>
      </c>
      <c r="D1616" s="1" t="s">
        <v>3988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3976</v>
      </c>
      <c r="N1616" s="1" t="n">
        <v>3.948</v>
      </c>
      <c r="O1616" s="1" t="n">
        <v>164.64</v>
      </c>
      <c r="P1616" s="1" t="s">
        <v>3814</v>
      </c>
    </row>
    <row r="1617" customFormat="false" ht="15" hidden="false" customHeight="true" outlineLevel="0" collapsed="false">
      <c r="A1617" s="1" t="n">
        <v>3</v>
      </c>
      <c r="B1617" s="76" t="n">
        <v>46188</v>
      </c>
      <c r="C1617" s="1" t="n">
        <v>100</v>
      </c>
      <c r="D1617" s="1" t="s">
        <v>3988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3977</v>
      </c>
      <c r="N1617" s="1" t="n">
        <v>4.617</v>
      </c>
      <c r="O1617" s="1" t="n">
        <v>227.55</v>
      </c>
      <c r="P1617" s="1" t="s">
        <v>3814</v>
      </c>
    </row>
    <row r="1618" customFormat="false" ht="15" hidden="false" customHeight="true" outlineLevel="0" collapsed="false">
      <c r="A1618" s="1" t="n">
        <v>3</v>
      </c>
      <c r="B1618" s="76" t="n">
        <v>46188</v>
      </c>
      <c r="C1618" s="1" t="n">
        <v>100</v>
      </c>
      <c r="D1618" s="1" t="s">
        <v>3988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3978</v>
      </c>
      <c r="N1618" s="1" t="n">
        <v>3.508</v>
      </c>
      <c r="O1618" s="1" t="n">
        <v>119.69</v>
      </c>
      <c r="P1618" s="1" t="s">
        <v>3814</v>
      </c>
    </row>
    <row r="1619" customFormat="false" ht="15" hidden="false" customHeight="true" outlineLevel="0" collapsed="false">
      <c r="A1619" s="1" t="n">
        <v>3</v>
      </c>
      <c r="B1619" s="76" t="n">
        <v>46188</v>
      </c>
      <c r="C1619" s="1" t="n">
        <v>100</v>
      </c>
      <c r="D1619" s="1" t="s">
        <v>3988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3979</v>
      </c>
      <c r="N1619" s="1" t="n">
        <v>1.916</v>
      </c>
      <c r="O1619" s="1" t="n">
        <v>2.89</v>
      </c>
      <c r="P1619" s="1" t="s">
        <v>3814</v>
      </c>
    </row>
    <row r="1620" customFormat="false" ht="15" hidden="false" customHeight="true" outlineLevel="0" collapsed="false">
      <c r="A1620" s="1" t="n">
        <v>3</v>
      </c>
      <c r="B1620" s="76" t="n">
        <v>46188</v>
      </c>
      <c r="C1620" s="1" t="n">
        <v>100</v>
      </c>
      <c r="D1620" s="1" t="s">
        <v>3988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3980</v>
      </c>
      <c r="N1620" s="1" t="n">
        <v>13.145</v>
      </c>
      <c r="O1620" s="1" t="n">
        <v>29.81</v>
      </c>
      <c r="P1620" s="1" t="s">
        <v>3814</v>
      </c>
    </row>
    <row r="1621" customFormat="false" ht="15" hidden="false" customHeight="true" outlineLevel="0" collapsed="false">
      <c r="A1621" s="1" t="n">
        <v>3</v>
      </c>
      <c r="B1621" s="76" t="n">
        <v>46188</v>
      </c>
      <c r="C1621" s="1" t="n">
        <v>100</v>
      </c>
      <c r="D1621" s="1" t="s">
        <v>3988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3981</v>
      </c>
      <c r="N1621" s="1" t="n">
        <v>0.93</v>
      </c>
      <c r="O1621" s="1" t="n">
        <v>0</v>
      </c>
      <c r="P1621" s="1" t="s">
        <v>3814</v>
      </c>
    </row>
    <row r="1622" customFormat="false" ht="15" hidden="false" customHeight="true" outlineLevel="0" collapsed="false">
      <c r="A1622" s="1" t="n">
        <v>3</v>
      </c>
      <c r="B1622" s="76" t="n">
        <v>46188</v>
      </c>
      <c r="C1622" s="1" t="n">
        <v>100</v>
      </c>
      <c r="D1622" s="1" t="s">
        <v>3988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3982</v>
      </c>
      <c r="N1622" s="1" t="n">
        <v>2.244</v>
      </c>
      <c r="O1622" s="1" t="n">
        <v>48.88</v>
      </c>
      <c r="P1622" s="1" t="s">
        <v>3814</v>
      </c>
    </row>
    <row r="1623" customFormat="false" ht="15" hidden="false" customHeight="true" outlineLevel="0" collapsed="false">
      <c r="A1623" s="1" t="n">
        <v>3</v>
      </c>
      <c r="B1623" s="76" t="n">
        <v>46188</v>
      </c>
      <c r="C1623" s="1" t="n">
        <v>100</v>
      </c>
      <c r="D1623" s="1" t="s">
        <v>3988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3983</v>
      </c>
      <c r="N1623" s="1" t="n">
        <v>11.05</v>
      </c>
      <c r="O1623" s="1" t="n">
        <v>257.29</v>
      </c>
      <c r="P1623" s="1" t="s">
        <v>3814</v>
      </c>
    </row>
    <row r="1624" customFormat="false" ht="15" hidden="false" customHeight="true" outlineLevel="0" collapsed="false">
      <c r="A1624" s="1" t="n">
        <v>3</v>
      </c>
      <c r="B1624" s="76" t="n">
        <v>46188</v>
      </c>
      <c r="C1624" s="1" t="n">
        <v>100</v>
      </c>
      <c r="D1624" s="1" t="s">
        <v>3988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3984</v>
      </c>
      <c r="N1624" s="1" t="n">
        <v>19.255</v>
      </c>
      <c r="O1624" s="1" t="n">
        <v>462.81</v>
      </c>
      <c r="P1624" s="1" t="s">
        <v>3814</v>
      </c>
    </row>
    <row r="1625" customFormat="false" ht="15" hidden="false" customHeight="true" outlineLevel="0" collapsed="false">
      <c r="A1625" s="1" t="n">
        <v>3</v>
      </c>
      <c r="B1625" s="76" t="n">
        <v>46188</v>
      </c>
      <c r="C1625" s="1" t="n">
        <v>100</v>
      </c>
      <c r="D1625" s="1" t="s">
        <v>3988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3985</v>
      </c>
      <c r="N1625" s="1" t="n">
        <v>16.235</v>
      </c>
      <c r="O1625" s="1" t="n">
        <v>426.82</v>
      </c>
      <c r="P1625" s="1" t="s">
        <v>3814</v>
      </c>
    </row>
    <row r="1626" customFormat="false" ht="15" hidden="false" customHeight="true" outlineLevel="0" collapsed="false">
      <c r="A1626" s="1" t="n">
        <v>3</v>
      </c>
      <c r="B1626" s="76" t="n">
        <v>46188</v>
      </c>
      <c r="C1626" s="1" t="n">
        <v>100</v>
      </c>
      <c r="D1626" s="1" t="s">
        <v>3988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3986</v>
      </c>
      <c r="N1626" s="1" t="n">
        <v>5.766</v>
      </c>
      <c r="O1626" s="1" t="n">
        <v>147.25</v>
      </c>
      <c r="P1626" s="1" t="s">
        <v>3814</v>
      </c>
    </row>
    <row r="1627" customFormat="false" ht="15" hidden="false" customHeight="true" outlineLevel="0" collapsed="false">
      <c r="A1627" s="1" t="n">
        <v>3</v>
      </c>
      <c r="B1627" s="76" t="n">
        <v>46188</v>
      </c>
      <c r="C1627" s="1" t="n">
        <v>100</v>
      </c>
      <c r="D1627" s="1" t="s">
        <v>3988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3979</v>
      </c>
      <c r="N1627" s="1" t="n">
        <v>3.056</v>
      </c>
      <c r="O1627" s="1" t="n">
        <v>4.57</v>
      </c>
      <c r="P1627" s="1" t="s">
        <v>3814</v>
      </c>
    </row>
    <row r="1628" customFormat="false" ht="15" hidden="false" customHeight="true" outlineLevel="0" collapsed="false">
      <c r="A1628" s="1" t="n">
        <v>3</v>
      </c>
      <c r="B1628" s="76" t="n">
        <v>46188</v>
      </c>
      <c r="C1628" s="1" t="n">
        <v>100</v>
      </c>
      <c r="D1628" s="1" t="s">
        <v>3988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3980</v>
      </c>
      <c r="N1628" s="1" t="n">
        <v>3.374</v>
      </c>
      <c r="O1628" s="1" t="n">
        <v>7.58</v>
      </c>
      <c r="P1628" s="1" t="s">
        <v>3814</v>
      </c>
    </row>
    <row r="1629" customFormat="false" ht="15" hidden="false" customHeight="true" outlineLevel="0" collapsed="false">
      <c r="A1629" s="1" t="n">
        <v>3</v>
      </c>
      <c r="B1629" s="76" t="n">
        <v>46188</v>
      </c>
      <c r="C1629" s="1" t="n">
        <v>100</v>
      </c>
      <c r="D1629" s="1" t="s">
        <v>3988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3981</v>
      </c>
      <c r="N1629" s="1" t="n">
        <v>0.62</v>
      </c>
      <c r="O1629" s="1" t="n">
        <v>0</v>
      </c>
      <c r="P1629" s="1" t="s">
        <v>3814</v>
      </c>
    </row>
    <row r="1630" customFormat="false" ht="15" hidden="false" customHeight="true" outlineLevel="0" collapsed="false">
      <c r="A1630" s="1" t="n">
        <v>3</v>
      </c>
      <c r="B1630" s="76" t="n">
        <v>46188</v>
      </c>
      <c r="C1630" s="1" t="n">
        <v>100</v>
      </c>
      <c r="D1630" s="1" t="s">
        <v>3988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3982</v>
      </c>
      <c r="N1630" s="1" t="n">
        <v>3.04</v>
      </c>
      <c r="O1630" s="1" t="n">
        <v>73.37</v>
      </c>
      <c r="P1630" s="1" t="s">
        <v>3814</v>
      </c>
    </row>
    <row r="1631" customFormat="false" ht="15" hidden="false" customHeight="true" outlineLevel="0" collapsed="false">
      <c r="A1631" s="1" t="n">
        <v>3</v>
      </c>
      <c r="B1631" s="76" t="n">
        <v>46188</v>
      </c>
      <c r="C1631" s="1" t="n">
        <v>100</v>
      </c>
      <c r="D1631" s="1" t="s">
        <v>3988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3968</v>
      </c>
      <c r="N1631" s="1" t="n">
        <v>6.59</v>
      </c>
      <c r="O1631" s="1" t="n">
        <v>208.41</v>
      </c>
      <c r="P1631" s="1" t="s">
        <v>3814</v>
      </c>
    </row>
    <row r="1632" customFormat="false" ht="15" hidden="false" customHeight="true" outlineLevel="0" collapsed="false">
      <c r="A1632" s="1" t="n">
        <v>3</v>
      </c>
      <c r="B1632" s="76" t="n">
        <v>46188</v>
      </c>
      <c r="C1632" s="1" t="n">
        <v>100</v>
      </c>
      <c r="D1632" s="1" t="s">
        <v>3988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3969</v>
      </c>
      <c r="N1632" s="1" t="n">
        <v>14.975</v>
      </c>
      <c r="O1632" s="1" t="n">
        <v>510.99</v>
      </c>
      <c r="P1632" s="1" t="s">
        <v>3814</v>
      </c>
    </row>
    <row r="1633" customFormat="false" ht="15" hidden="false" customHeight="true" outlineLevel="0" collapsed="false">
      <c r="A1633" s="1" t="n">
        <v>3</v>
      </c>
      <c r="B1633" s="76" t="n">
        <v>46188</v>
      </c>
      <c r="C1633" s="1" t="n">
        <v>100</v>
      </c>
      <c r="D1633" s="1" t="s">
        <v>3988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3970</v>
      </c>
      <c r="N1633" s="1" t="n">
        <v>3.944</v>
      </c>
      <c r="O1633" s="1" t="n">
        <v>154.28</v>
      </c>
      <c r="P1633" s="1" t="s">
        <v>3814</v>
      </c>
    </row>
    <row r="1634" customFormat="false" ht="15" hidden="false" customHeight="true" outlineLevel="0" collapsed="false">
      <c r="A1634" s="1" t="n">
        <v>3</v>
      </c>
      <c r="B1634" s="76" t="n">
        <v>46188</v>
      </c>
      <c r="C1634" s="1" t="n">
        <v>100</v>
      </c>
      <c r="D1634" s="1" t="s">
        <v>3988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3971</v>
      </c>
      <c r="N1634" s="1" t="n">
        <v>6.88</v>
      </c>
      <c r="O1634" s="1" t="n">
        <v>269.13</v>
      </c>
      <c r="P1634" s="1" t="s">
        <v>3814</v>
      </c>
    </row>
    <row r="1635" customFormat="false" ht="15" hidden="false" customHeight="true" outlineLevel="0" collapsed="false">
      <c r="A1635" s="1" t="n">
        <v>3</v>
      </c>
      <c r="B1635" s="76" t="n">
        <v>46188</v>
      </c>
      <c r="C1635" s="1" t="n">
        <v>100</v>
      </c>
      <c r="D1635" s="1" t="s">
        <v>3988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3972</v>
      </c>
      <c r="N1635" s="1" t="n">
        <v>6.765</v>
      </c>
      <c r="O1635" s="1" t="n">
        <v>287.16</v>
      </c>
      <c r="P1635" s="1" t="s">
        <v>3814</v>
      </c>
    </row>
    <row r="1636" customFormat="false" ht="15" hidden="false" customHeight="true" outlineLevel="0" collapsed="false">
      <c r="A1636" s="1" t="n">
        <v>3</v>
      </c>
      <c r="B1636" s="76" t="n">
        <v>46188</v>
      </c>
      <c r="C1636" s="1" t="n">
        <v>100</v>
      </c>
      <c r="D1636" s="1" t="s">
        <v>3988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3973</v>
      </c>
      <c r="N1636" s="1" t="n">
        <v>10.92</v>
      </c>
      <c r="O1636" s="1" t="n">
        <v>499.89</v>
      </c>
      <c r="P1636" s="1" t="s">
        <v>3814</v>
      </c>
    </row>
    <row r="1637" customFormat="false" ht="15" hidden="false" customHeight="true" outlineLevel="0" collapsed="false">
      <c r="A1637" s="1" t="n">
        <v>3</v>
      </c>
      <c r="B1637" s="76" t="n">
        <v>46188</v>
      </c>
      <c r="C1637" s="1" t="n">
        <v>100</v>
      </c>
      <c r="D1637" s="1" t="s">
        <v>3988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3974</v>
      </c>
      <c r="N1637" s="1" t="n">
        <v>4.726</v>
      </c>
      <c r="O1637" s="1" t="n">
        <v>220.28</v>
      </c>
      <c r="P1637" s="1" t="s">
        <v>3814</v>
      </c>
    </row>
    <row r="1638" customFormat="false" ht="15" hidden="false" customHeight="true" outlineLevel="0" collapsed="false">
      <c r="A1638" s="1" t="n">
        <v>3</v>
      </c>
      <c r="B1638" s="76" t="n">
        <v>46188</v>
      </c>
      <c r="C1638" s="1" t="n">
        <v>100</v>
      </c>
      <c r="D1638" s="1" t="s">
        <v>3988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3975</v>
      </c>
      <c r="N1638" s="1" t="n">
        <v>1.824</v>
      </c>
      <c r="O1638" s="1" t="n">
        <v>77.43</v>
      </c>
      <c r="P1638" s="1" t="s">
        <v>3814</v>
      </c>
    </row>
    <row r="1639" customFormat="false" ht="15" hidden="false" customHeight="true" outlineLevel="0" collapsed="false">
      <c r="A1639" s="1" t="n">
        <v>3</v>
      </c>
      <c r="B1639" s="76" t="n">
        <v>46188</v>
      </c>
      <c r="C1639" s="1" t="n">
        <v>100</v>
      </c>
      <c r="D1639" s="1" t="s">
        <v>3988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3976</v>
      </c>
      <c r="N1639" s="1" t="n">
        <v>2.634</v>
      </c>
      <c r="O1639" s="1" t="n">
        <v>120.58</v>
      </c>
      <c r="P1639" s="1" t="s">
        <v>3814</v>
      </c>
    </row>
    <row r="1640" customFormat="false" ht="15" hidden="false" customHeight="true" outlineLevel="0" collapsed="false">
      <c r="A1640" s="1" t="n">
        <v>3</v>
      </c>
      <c r="B1640" s="76" t="n">
        <v>46188</v>
      </c>
      <c r="C1640" s="1" t="n">
        <v>100</v>
      </c>
      <c r="D1640" s="1" t="s">
        <v>3988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3977</v>
      </c>
      <c r="N1640" s="1" t="n">
        <v>1.786</v>
      </c>
      <c r="O1640" s="1" t="n">
        <v>96.63</v>
      </c>
      <c r="P1640" s="1" t="s">
        <v>3814</v>
      </c>
    </row>
    <row r="1641" customFormat="false" ht="15" hidden="false" customHeight="true" outlineLevel="0" collapsed="false">
      <c r="A1641" s="1" t="n">
        <v>3</v>
      </c>
      <c r="B1641" s="76" t="n">
        <v>46188</v>
      </c>
      <c r="C1641" s="1" t="n">
        <v>100</v>
      </c>
      <c r="D1641" s="1" t="s">
        <v>3988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3978</v>
      </c>
      <c r="N1641" s="1" t="n">
        <v>1.54</v>
      </c>
      <c r="O1641" s="1" t="n">
        <v>57.68</v>
      </c>
      <c r="P1641" s="1" t="s">
        <v>3814</v>
      </c>
    </row>
    <row r="1642" customFormat="false" ht="15" hidden="false" customHeight="true" outlineLevel="0" collapsed="false">
      <c r="A1642" s="1" t="n">
        <v>3</v>
      </c>
      <c r="B1642" s="76" t="n">
        <v>46188</v>
      </c>
      <c r="C1642" s="1" t="n">
        <v>100</v>
      </c>
      <c r="D1642" s="1" t="s">
        <v>3988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3979</v>
      </c>
      <c r="N1642" s="1" t="n">
        <v>3.038</v>
      </c>
      <c r="O1642" s="1" t="n">
        <v>5.03</v>
      </c>
      <c r="P1642" s="1" t="s">
        <v>3814</v>
      </c>
    </row>
    <row r="1643" customFormat="false" ht="15" hidden="false" customHeight="true" outlineLevel="0" collapsed="false">
      <c r="A1643" s="1" t="n">
        <v>3</v>
      </c>
      <c r="B1643" s="76" t="n">
        <v>46188</v>
      </c>
      <c r="C1643" s="1" t="n">
        <v>100</v>
      </c>
      <c r="D1643" s="1" t="s">
        <v>3988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3980</v>
      </c>
      <c r="N1643" s="1" t="n">
        <v>12.188</v>
      </c>
      <c r="O1643" s="1" t="n">
        <v>30.34</v>
      </c>
      <c r="P1643" s="1" t="s">
        <v>3814</v>
      </c>
    </row>
    <row r="1644" customFormat="false" ht="15" hidden="false" customHeight="true" outlineLevel="0" collapsed="false">
      <c r="A1644" s="1" t="n">
        <v>3</v>
      </c>
      <c r="B1644" s="76" t="n">
        <v>46188</v>
      </c>
      <c r="C1644" s="1" t="n">
        <v>100</v>
      </c>
      <c r="D1644" s="1" t="s">
        <v>3988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3981</v>
      </c>
      <c r="N1644" s="1" t="n">
        <v>0.75</v>
      </c>
      <c r="O1644" s="1" t="n">
        <v>0</v>
      </c>
      <c r="P1644" s="1" t="s">
        <v>3814</v>
      </c>
    </row>
    <row r="1645" customFormat="false" ht="15" hidden="false" customHeight="true" outlineLevel="0" collapsed="false">
      <c r="A1645" s="1" t="n">
        <v>3</v>
      </c>
      <c r="B1645" s="76" t="n">
        <v>46188</v>
      </c>
      <c r="C1645" s="1" t="n">
        <v>100</v>
      </c>
      <c r="D1645" s="1" t="s">
        <v>3988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3982</v>
      </c>
      <c r="N1645" s="1" t="n">
        <v>2.147</v>
      </c>
      <c r="O1645" s="1" t="n">
        <v>51.38</v>
      </c>
      <c r="P1645" s="1" t="s">
        <v>3814</v>
      </c>
    </row>
    <row r="1646" customFormat="false" ht="15" hidden="false" customHeight="true" outlineLevel="0" collapsed="false">
      <c r="A1646" s="1" t="n">
        <v>3</v>
      </c>
      <c r="B1646" s="76" t="n">
        <v>46188</v>
      </c>
      <c r="C1646" s="1" t="n">
        <v>100</v>
      </c>
      <c r="D1646" s="1" t="s">
        <v>3988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3968</v>
      </c>
      <c r="N1646" s="1" t="n">
        <v>13.059</v>
      </c>
      <c r="O1646" s="1" t="n">
        <v>409.52</v>
      </c>
      <c r="P1646" s="1" t="s">
        <v>3814</v>
      </c>
    </row>
    <row r="1647" customFormat="false" ht="15" hidden="false" customHeight="true" outlineLevel="0" collapsed="false">
      <c r="A1647" s="1" t="n">
        <v>3</v>
      </c>
      <c r="B1647" s="76" t="n">
        <v>46188</v>
      </c>
      <c r="C1647" s="1" t="n">
        <v>100</v>
      </c>
      <c r="D1647" s="1" t="s">
        <v>3988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3969</v>
      </c>
      <c r="N1647" s="1" t="n">
        <v>27.09</v>
      </c>
      <c r="O1647" s="1" t="n">
        <v>916.6</v>
      </c>
      <c r="P1647" s="1" t="s">
        <v>3814</v>
      </c>
    </row>
    <row r="1648" customFormat="false" ht="15" hidden="false" customHeight="true" outlineLevel="0" collapsed="false">
      <c r="A1648" s="1" t="n">
        <v>3</v>
      </c>
      <c r="B1648" s="76" t="n">
        <v>46188</v>
      </c>
      <c r="C1648" s="1" t="n">
        <v>100</v>
      </c>
      <c r="D1648" s="1" t="s">
        <v>3988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3970</v>
      </c>
      <c r="N1648" s="1" t="n">
        <v>5.814</v>
      </c>
      <c r="O1648" s="1" t="n">
        <v>225.51</v>
      </c>
      <c r="P1648" s="1" t="s">
        <v>3814</v>
      </c>
    </row>
    <row r="1649" customFormat="false" ht="15" hidden="false" customHeight="true" outlineLevel="0" collapsed="false">
      <c r="A1649" s="1" t="n">
        <v>3</v>
      </c>
      <c r="B1649" s="76" t="n">
        <v>46188</v>
      </c>
      <c r="C1649" s="1" t="n">
        <v>100</v>
      </c>
      <c r="D1649" s="1" t="s">
        <v>3988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3971</v>
      </c>
      <c r="N1649" s="1" t="n">
        <v>12.96</v>
      </c>
      <c r="O1649" s="1" t="n">
        <v>502.69</v>
      </c>
      <c r="P1649" s="1" t="s">
        <v>3814</v>
      </c>
    </row>
    <row r="1650" customFormat="false" ht="15" hidden="false" customHeight="true" outlineLevel="0" collapsed="false">
      <c r="A1650" s="1" t="n">
        <v>3</v>
      </c>
      <c r="B1650" s="76" t="n">
        <v>46188</v>
      </c>
      <c r="C1650" s="1" t="n">
        <v>100</v>
      </c>
      <c r="D1650" s="1" t="s">
        <v>3988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3972</v>
      </c>
      <c r="N1650" s="1" t="n">
        <v>10.556</v>
      </c>
      <c r="O1650" s="1" t="n">
        <v>444.3</v>
      </c>
      <c r="P1650" s="1" t="s">
        <v>3814</v>
      </c>
    </row>
    <row r="1651" customFormat="false" ht="15" hidden="false" customHeight="true" outlineLevel="0" collapsed="false">
      <c r="A1651" s="1" t="n">
        <v>3</v>
      </c>
      <c r="B1651" s="76" t="n">
        <v>46188</v>
      </c>
      <c r="C1651" s="1" t="n">
        <v>100</v>
      </c>
      <c r="D1651" s="1" t="s">
        <v>3988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3973</v>
      </c>
      <c r="N1651" s="1" t="n">
        <v>21.971</v>
      </c>
      <c r="O1651" s="1" t="n">
        <v>997.3</v>
      </c>
      <c r="P1651" s="1" t="s">
        <v>3814</v>
      </c>
    </row>
    <row r="1652" customFormat="false" ht="15" hidden="false" customHeight="true" outlineLevel="0" collapsed="false">
      <c r="A1652" s="1" t="n">
        <v>3</v>
      </c>
      <c r="B1652" s="76" t="n">
        <v>46188</v>
      </c>
      <c r="C1652" s="1" t="n">
        <v>100</v>
      </c>
      <c r="D1652" s="1" t="s">
        <v>3988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3974</v>
      </c>
      <c r="N1652" s="1" t="n">
        <v>8.978</v>
      </c>
      <c r="O1652" s="1" t="n">
        <v>414.94</v>
      </c>
      <c r="P1652" s="1" t="s">
        <v>3814</v>
      </c>
    </row>
    <row r="1653" customFormat="false" ht="15" hidden="false" customHeight="true" outlineLevel="0" collapsed="false">
      <c r="A1653" s="1" t="n">
        <v>3</v>
      </c>
      <c r="B1653" s="76" t="n">
        <v>46188</v>
      </c>
      <c r="C1653" s="1" t="n">
        <v>100</v>
      </c>
      <c r="D1653" s="1" t="s">
        <v>3988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3975</v>
      </c>
      <c r="N1653" s="1" t="n">
        <v>3.432</v>
      </c>
      <c r="O1653" s="1" t="n">
        <v>144.45</v>
      </c>
      <c r="P1653" s="1" t="s">
        <v>3814</v>
      </c>
    </row>
    <row r="1654" customFormat="false" ht="15" hidden="false" customHeight="true" outlineLevel="0" collapsed="false">
      <c r="A1654" s="1" t="n">
        <v>3</v>
      </c>
      <c r="B1654" s="76" t="n">
        <v>46188</v>
      </c>
      <c r="C1654" s="1" t="n">
        <v>100</v>
      </c>
      <c r="D1654" s="1" t="s">
        <v>3988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3976</v>
      </c>
      <c r="N1654" s="1" t="n">
        <v>3.927</v>
      </c>
      <c r="O1654" s="1" t="n">
        <v>178.25</v>
      </c>
      <c r="P1654" s="1" t="s">
        <v>3814</v>
      </c>
    </row>
    <row r="1655" customFormat="false" ht="15" hidden="false" customHeight="true" outlineLevel="0" collapsed="false">
      <c r="A1655" s="1" t="n">
        <v>3</v>
      </c>
      <c r="B1655" s="76" t="n">
        <v>46188</v>
      </c>
      <c r="C1655" s="1" t="n">
        <v>100</v>
      </c>
      <c r="D1655" s="1" t="s">
        <v>3988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3977</v>
      </c>
      <c r="N1655" s="1" t="n">
        <v>3.332</v>
      </c>
      <c r="O1655" s="1" t="n">
        <v>178.75</v>
      </c>
      <c r="P1655" s="1" t="s">
        <v>3814</v>
      </c>
    </row>
    <row r="1656" customFormat="false" ht="15" hidden="false" customHeight="true" outlineLevel="0" collapsed="false">
      <c r="A1656" s="1" t="n">
        <v>3</v>
      </c>
      <c r="B1656" s="76" t="n">
        <v>46188</v>
      </c>
      <c r="C1656" s="1" t="n">
        <v>100</v>
      </c>
      <c r="D1656" s="1" t="s">
        <v>3988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3978</v>
      </c>
      <c r="N1656" s="1" t="n">
        <v>5.96</v>
      </c>
      <c r="O1656" s="1" t="n">
        <v>221.34</v>
      </c>
      <c r="P1656" s="1" t="s">
        <v>3814</v>
      </c>
    </row>
    <row r="1657" customFormat="false" ht="15" hidden="false" customHeight="true" outlineLevel="0" collapsed="false">
      <c r="A1657" s="1" t="n">
        <v>3</v>
      </c>
      <c r="B1657" s="76" t="n">
        <v>46188</v>
      </c>
      <c r="C1657" s="1" t="n">
        <v>100</v>
      </c>
      <c r="D1657" s="1" t="s">
        <v>3988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3979</v>
      </c>
      <c r="N1657" s="1" t="n">
        <v>5.345</v>
      </c>
      <c r="O1657" s="1" t="n">
        <v>8.78</v>
      </c>
      <c r="P1657" s="1" t="s">
        <v>3814</v>
      </c>
    </row>
    <row r="1658" customFormat="false" ht="15" hidden="false" customHeight="true" outlineLevel="0" collapsed="false">
      <c r="A1658" s="1" t="n">
        <v>3</v>
      </c>
      <c r="B1658" s="76" t="n">
        <v>46188</v>
      </c>
      <c r="C1658" s="1" t="n">
        <v>100</v>
      </c>
      <c r="D1658" s="1" t="s">
        <v>3988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3980</v>
      </c>
      <c r="N1658" s="1" t="n">
        <v>22.285</v>
      </c>
      <c r="O1658" s="1" t="n">
        <v>55</v>
      </c>
      <c r="P1658" s="1" t="s">
        <v>3814</v>
      </c>
    </row>
    <row r="1659" customFormat="false" ht="15" hidden="false" customHeight="true" outlineLevel="0" collapsed="false">
      <c r="A1659" s="1" t="n">
        <v>3</v>
      </c>
      <c r="B1659" s="76" t="n">
        <v>46188</v>
      </c>
      <c r="C1659" s="1" t="n">
        <v>100</v>
      </c>
      <c r="D1659" s="1" t="s">
        <v>3988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3981</v>
      </c>
      <c r="N1659" s="1" t="n">
        <v>1.544</v>
      </c>
      <c r="O1659" s="1" t="n">
        <v>0</v>
      </c>
      <c r="P1659" s="1" t="s">
        <v>3814</v>
      </c>
    </row>
    <row r="1660" customFormat="false" ht="15" hidden="false" customHeight="true" outlineLevel="0" collapsed="false">
      <c r="A1660" s="1" t="n">
        <v>3</v>
      </c>
      <c r="B1660" s="76" t="n">
        <v>46189</v>
      </c>
      <c r="C1660" s="1" t="n">
        <v>1</v>
      </c>
      <c r="D1660" s="1" t="s">
        <v>3848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3866</v>
      </c>
      <c r="N1660" s="1" t="n">
        <v>25</v>
      </c>
      <c r="O1660" s="1" t="n">
        <v>175</v>
      </c>
      <c r="P1660" s="1" t="s">
        <v>3814</v>
      </c>
    </row>
    <row r="1661" customFormat="false" ht="15" hidden="false" customHeight="true" outlineLevel="0" collapsed="false">
      <c r="A1661" s="1" t="n">
        <v>3</v>
      </c>
      <c r="B1661" s="76" t="n">
        <v>46189</v>
      </c>
      <c r="C1661" s="1" t="n">
        <v>1</v>
      </c>
      <c r="D1661" s="1" t="s">
        <v>3848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3867</v>
      </c>
      <c r="N1661" s="1" t="n">
        <v>25</v>
      </c>
      <c r="O1661" s="1" t="n">
        <v>212.5</v>
      </c>
      <c r="P1661" s="1" t="s">
        <v>3814</v>
      </c>
    </row>
    <row r="1662" customFormat="false" ht="15" hidden="false" customHeight="true" outlineLevel="0" collapsed="false">
      <c r="A1662" s="1" t="n">
        <v>3</v>
      </c>
      <c r="B1662" s="76" t="n">
        <v>46189</v>
      </c>
      <c r="C1662" s="1" t="n">
        <v>1</v>
      </c>
      <c r="D1662" s="1" t="s">
        <v>3848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3868</v>
      </c>
      <c r="N1662" s="1" t="n">
        <v>4</v>
      </c>
      <c r="O1662" s="1" t="n">
        <v>36.8</v>
      </c>
      <c r="P1662" s="1" t="s">
        <v>3814</v>
      </c>
    </row>
    <row r="1663" customFormat="false" ht="15" hidden="false" customHeight="true" outlineLevel="0" collapsed="false">
      <c r="A1663" s="1" t="n">
        <v>3</v>
      </c>
      <c r="B1663" s="76" t="n">
        <v>46189</v>
      </c>
      <c r="C1663" s="1" t="n">
        <v>1</v>
      </c>
      <c r="D1663" s="1" t="s">
        <v>3848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3869</v>
      </c>
      <c r="N1663" s="1" t="n">
        <v>5</v>
      </c>
      <c r="O1663" s="1" t="n">
        <v>65</v>
      </c>
      <c r="P1663" s="1" t="s">
        <v>3814</v>
      </c>
    </row>
    <row r="1664" customFormat="false" ht="15" hidden="false" customHeight="true" outlineLevel="0" collapsed="false">
      <c r="A1664" s="1" t="n">
        <v>3</v>
      </c>
      <c r="B1664" s="76" t="n">
        <v>46189</v>
      </c>
      <c r="C1664" s="1" t="n">
        <v>1</v>
      </c>
      <c r="D1664" s="1" t="s">
        <v>3848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4626</v>
      </c>
      <c r="N1664" s="1" t="n">
        <v>30</v>
      </c>
      <c r="O1664" s="1" t="n">
        <v>105</v>
      </c>
      <c r="P1664" s="1" t="s">
        <v>3814</v>
      </c>
    </row>
    <row r="1665" customFormat="false" ht="15" hidden="false" customHeight="true" outlineLevel="0" collapsed="false">
      <c r="A1665" s="1" t="n">
        <v>3</v>
      </c>
      <c r="B1665" s="76" t="n">
        <v>46189</v>
      </c>
      <c r="C1665" s="1" t="n">
        <v>1</v>
      </c>
      <c r="D1665" s="1" t="s">
        <v>3848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4100</v>
      </c>
      <c r="N1665" s="1" t="n">
        <v>18</v>
      </c>
      <c r="O1665" s="1" t="n">
        <v>180</v>
      </c>
      <c r="P1665" s="1" t="s">
        <v>3814</v>
      </c>
    </row>
    <row r="1666" customFormat="false" ht="15" hidden="false" customHeight="true" outlineLevel="0" collapsed="false">
      <c r="A1666" s="1" t="n">
        <v>3</v>
      </c>
      <c r="B1666" s="76" t="n">
        <v>46189</v>
      </c>
      <c r="C1666" s="1" t="n">
        <v>1</v>
      </c>
      <c r="D1666" s="1" t="s">
        <v>3848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4101</v>
      </c>
      <c r="N1666" s="1" t="n">
        <v>20</v>
      </c>
      <c r="O1666" s="1" t="n">
        <v>130</v>
      </c>
      <c r="P1666" s="1" t="s">
        <v>3814</v>
      </c>
    </row>
    <row r="1667" customFormat="false" ht="15" hidden="false" customHeight="true" outlineLevel="0" collapsed="false">
      <c r="A1667" s="1" t="n">
        <v>3</v>
      </c>
      <c r="B1667" s="76" t="n">
        <v>46189</v>
      </c>
      <c r="C1667" s="1" t="n">
        <v>1</v>
      </c>
      <c r="D1667" s="1" t="s">
        <v>3848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3850</v>
      </c>
      <c r="N1667" s="1" t="n">
        <v>20</v>
      </c>
      <c r="O1667" s="1" t="n">
        <v>140</v>
      </c>
      <c r="P1667" s="1" t="s">
        <v>3814</v>
      </c>
    </row>
    <row r="1668" customFormat="false" ht="15" hidden="false" customHeight="true" outlineLevel="0" collapsed="false">
      <c r="A1668" s="1" t="n">
        <v>3</v>
      </c>
      <c r="B1668" s="76" t="n">
        <v>46189</v>
      </c>
      <c r="C1668" s="1" t="n">
        <v>1</v>
      </c>
      <c r="D1668" s="1" t="s">
        <v>3848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3871</v>
      </c>
      <c r="N1668" s="1" t="n">
        <v>7</v>
      </c>
      <c r="O1668" s="1" t="n">
        <v>35.7</v>
      </c>
      <c r="P1668" s="1" t="s">
        <v>3814</v>
      </c>
    </row>
    <row r="1669" customFormat="false" ht="15" hidden="false" customHeight="true" outlineLevel="0" collapsed="false">
      <c r="A1669" s="1" t="n">
        <v>3</v>
      </c>
      <c r="B1669" s="76" t="n">
        <v>46189</v>
      </c>
      <c r="C1669" s="1" t="n">
        <v>1</v>
      </c>
      <c r="D1669" s="1" t="s">
        <v>3848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3872</v>
      </c>
      <c r="N1669" s="1" t="n">
        <v>5</v>
      </c>
      <c r="O1669" s="1" t="n">
        <v>22.5</v>
      </c>
      <c r="P1669" s="1" t="s">
        <v>3814</v>
      </c>
    </row>
    <row r="1670" customFormat="false" ht="15" hidden="false" customHeight="true" outlineLevel="0" collapsed="false">
      <c r="A1670" s="1" t="n">
        <v>3</v>
      </c>
      <c r="B1670" s="76" t="n">
        <v>46189</v>
      </c>
      <c r="C1670" s="1" t="n">
        <v>1</v>
      </c>
      <c r="D1670" s="1" t="s">
        <v>3848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3873</v>
      </c>
      <c r="N1670" s="1" t="n">
        <v>5</v>
      </c>
      <c r="O1670" s="1" t="n">
        <v>24</v>
      </c>
      <c r="P1670" s="1" t="s">
        <v>3814</v>
      </c>
    </row>
    <row r="1671" customFormat="false" ht="15" hidden="false" customHeight="true" outlineLevel="0" collapsed="false">
      <c r="A1671" s="1" t="n">
        <v>3</v>
      </c>
      <c r="B1671" s="76" t="n">
        <v>46189</v>
      </c>
      <c r="C1671" s="1" t="n">
        <v>1</v>
      </c>
      <c r="D1671" s="1" t="s">
        <v>3848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3874</v>
      </c>
      <c r="N1671" s="1" t="n">
        <v>2</v>
      </c>
      <c r="O1671" s="1" t="n">
        <v>15.6</v>
      </c>
      <c r="P1671" s="1" t="s">
        <v>3814</v>
      </c>
    </row>
    <row r="1672" customFormat="false" ht="15" hidden="false" customHeight="true" outlineLevel="0" collapsed="false">
      <c r="A1672" s="1" t="n">
        <v>3</v>
      </c>
      <c r="B1672" s="76" t="n">
        <v>46189</v>
      </c>
      <c r="C1672" s="1" t="n">
        <v>1</v>
      </c>
      <c r="D1672" s="1" t="s">
        <v>3848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3875</v>
      </c>
      <c r="N1672" s="1" t="n">
        <v>37</v>
      </c>
      <c r="O1672" s="1" t="n">
        <v>214.6</v>
      </c>
      <c r="P1672" s="1" t="s">
        <v>3814</v>
      </c>
    </row>
    <row r="1673" customFormat="false" ht="15" hidden="false" customHeight="true" outlineLevel="0" collapsed="false">
      <c r="A1673" s="1" t="n">
        <v>3</v>
      </c>
      <c r="B1673" s="76" t="n">
        <v>46189</v>
      </c>
      <c r="C1673" s="1" t="n">
        <v>1</v>
      </c>
      <c r="D1673" s="1" t="s">
        <v>3848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3871</v>
      </c>
      <c r="N1673" s="1" t="n">
        <v>6</v>
      </c>
      <c r="O1673" s="1" t="n">
        <v>30.6</v>
      </c>
      <c r="P1673" s="1" t="s">
        <v>3814</v>
      </c>
    </row>
    <row r="1674" customFormat="false" ht="15" hidden="false" customHeight="true" outlineLevel="0" collapsed="false">
      <c r="A1674" s="1" t="n">
        <v>3</v>
      </c>
      <c r="B1674" s="76" t="n">
        <v>46189</v>
      </c>
      <c r="C1674" s="1" t="n">
        <v>1</v>
      </c>
      <c r="D1674" s="1" t="s">
        <v>3848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3872</v>
      </c>
      <c r="N1674" s="1" t="n">
        <v>8</v>
      </c>
      <c r="O1674" s="1" t="n">
        <v>36</v>
      </c>
      <c r="P1674" s="1" t="s">
        <v>3814</v>
      </c>
    </row>
    <row r="1675" customFormat="false" ht="15" hidden="false" customHeight="true" outlineLevel="0" collapsed="false">
      <c r="A1675" s="1" t="n">
        <v>3</v>
      </c>
      <c r="B1675" s="76" t="n">
        <v>46189</v>
      </c>
      <c r="C1675" s="1" t="n">
        <v>1</v>
      </c>
      <c r="D1675" s="1" t="s">
        <v>3848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3873</v>
      </c>
      <c r="N1675" s="1" t="n">
        <v>8</v>
      </c>
      <c r="O1675" s="1" t="n">
        <v>38.4</v>
      </c>
      <c r="P1675" s="1" t="s">
        <v>3814</v>
      </c>
    </row>
    <row r="1676" customFormat="false" ht="15" hidden="false" customHeight="true" outlineLevel="0" collapsed="false">
      <c r="A1676" s="1" t="n">
        <v>3</v>
      </c>
      <c r="B1676" s="76" t="n">
        <v>46189</v>
      </c>
      <c r="C1676" s="1" t="n">
        <v>1</v>
      </c>
      <c r="D1676" s="1" t="s">
        <v>3848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3875</v>
      </c>
      <c r="N1676" s="1" t="n">
        <v>20</v>
      </c>
      <c r="O1676" s="1" t="n">
        <v>116</v>
      </c>
      <c r="P1676" s="1" t="s">
        <v>3814</v>
      </c>
    </row>
    <row r="1677" customFormat="false" ht="15" hidden="false" customHeight="true" outlineLevel="0" collapsed="false">
      <c r="A1677" s="1" t="n">
        <v>3</v>
      </c>
      <c r="B1677" s="76" t="n">
        <v>46189</v>
      </c>
      <c r="C1677" s="1" t="n">
        <v>1</v>
      </c>
      <c r="D1677" s="1" t="s">
        <v>3848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4103</v>
      </c>
      <c r="N1677" s="1" t="n">
        <v>25</v>
      </c>
      <c r="O1677" s="1" t="n">
        <v>137.5</v>
      </c>
      <c r="P1677" s="1" t="s">
        <v>3814</v>
      </c>
    </row>
    <row r="1678" customFormat="false" ht="15" hidden="false" customHeight="true" outlineLevel="0" collapsed="false">
      <c r="A1678" s="1" t="n">
        <v>3</v>
      </c>
      <c r="B1678" s="76" t="n">
        <v>46189</v>
      </c>
      <c r="C1678" s="1" t="n">
        <v>1</v>
      </c>
      <c r="D1678" s="1" t="s">
        <v>3848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4016</v>
      </c>
      <c r="N1678" s="1" t="n">
        <v>5</v>
      </c>
      <c r="O1678" s="1" t="n">
        <v>22.7</v>
      </c>
      <c r="P1678" s="1" t="s">
        <v>3814</v>
      </c>
    </row>
    <row r="1679" customFormat="false" ht="15" hidden="false" customHeight="true" outlineLevel="0" collapsed="false">
      <c r="A1679" s="1" t="n">
        <v>3</v>
      </c>
      <c r="B1679" s="76" t="n">
        <v>46189</v>
      </c>
      <c r="C1679" s="1" t="n">
        <v>1</v>
      </c>
      <c r="D1679" s="1" t="s">
        <v>3848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4627</v>
      </c>
      <c r="N1679" s="1" t="n">
        <v>6</v>
      </c>
      <c r="O1679" s="1" t="n">
        <v>65.94</v>
      </c>
      <c r="P1679" s="1" t="s">
        <v>3814</v>
      </c>
    </row>
    <row r="1680" customFormat="false" ht="15" hidden="false" customHeight="true" outlineLevel="0" collapsed="false">
      <c r="A1680" s="1" t="n">
        <v>3</v>
      </c>
      <c r="B1680" s="76" t="n">
        <v>46189</v>
      </c>
      <c r="C1680" s="1" t="n">
        <v>1</v>
      </c>
      <c r="D1680" s="1" t="s">
        <v>3848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4049</v>
      </c>
      <c r="N1680" s="1" t="n">
        <v>6</v>
      </c>
      <c r="O1680" s="1" t="n">
        <v>65.94</v>
      </c>
      <c r="P1680" s="1" t="s">
        <v>3814</v>
      </c>
    </row>
    <row r="1681" customFormat="false" ht="15" hidden="false" customHeight="true" outlineLevel="0" collapsed="false">
      <c r="A1681" s="1" t="n">
        <v>3</v>
      </c>
      <c r="B1681" s="76" t="n">
        <v>46189</v>
      </c>
      <c r="C1681" s="1" t="n">
        <v>1</v>
      </c>
      <c r="D1681" s="1" t="s">
        <v>3848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4017</v>
      </c>
      <c r="N1681" s="1" t="n">
        <v>3</v>
      </c>
      <c r="O1681" s="1" t="n">
        <v>27.75</v>
      </c>
      <c r="P1681" s="1" t="s">
        <v>3814</v>
      </c>
    </row>
    <row r="1682" customFormat="false" ht="15" hidden="false" customHeight="true" outlineLevel="0" collapsed="false">
      <c r="A1682" s="1" t="n">
        <v>3</v>
      </c>
      <c r="B1682" s="76" t="n">
        <v>46189</v>
      </c>
      <c r="C1682" s="1" t="n">
        <v>1</v>
      </c>
      <c r="D1682" s="1" t="s">
        <v>3848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4628</v>
      </c>
      <c r="N1682" s="1" t="n">
        <v>4</v>
      </c>
      <c r="O1682" s="1" t="n">
        <v>13.68</v>
      </c>
      <c r="P1682" s="1" t="s">
        <v>3814</v>
      </c>
    </row>
    <row r="1683" customFormat="false" ht="15" hidden="false" customHeight="true" outlineLevel="0" collapsed="false">
      <c r="A1683" s="1" t="n">
        <v>3</v>
      </c>
      <c r="B1683" s="76" t="n">
        <v>46189</v>
      </c>
      <c r="C1683" s="1" t="n">
        <v>1</v>
      </c>
      <c r="D1683" s="1" t="s">
        <v>3848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4018</v>
      </c>
      <c r="N1683" s="1" t="n">
        <v>2</v>
      </c>
      <c r="O1683" s="1" t="n">
        <v>24.58</v>
      </c>
      <c r="P1683" s="1" t="s">
        <v>3814</v>
      </c>
    </row>
    <row r="1684" customFormat="false" ht="15" hidden="false" customHeight="true" outlineLevel="0" collapsed="false">
      <c r="A1684" s="1" t="n">
        <v>3</v>
      </c>
      <c r="B1684" s="76" t="n">
        <v>46189</v>
      </c>
      <c r="C1684" s="1" t="n">
        <v>1</v>
      </c>
      <c r="D1684" s="1" t="s">
        <v>3848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4629</v>
      </c>
      <c r="N1684" s="1" t="n">
        <v>4</v>
      </c>
      <c r="O1684" s="1" t="n">
        <v>11.64</v>
      </c>
      <c r="P1684" s="1" t="s">
        <v>3814</v>
      </c>
    </row>
    <row r="1685" customFormat="false" ht="15" hidden="false" customHeight="true" outlineLevel="0" collapsed="false">
      <c r="A1685" s="1" t="n">
        <v>3</v>
      </c>
      <c r="B1685" s="76" t="n">
        <v>46189</v>
      </c>
      <c r="C1685" s="1" t="n">
        <v>1</v>
      </c>
      <c r="D1685" s="1" t="s">
        <v>3848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4019</v>
      </c>
      <c r="N1685" s="1" t="n">
        <v>2</v>
      </c>
      <c r="O1685" s="1" t="n">
        <v>24.58</v>
      </c>
      <c r="P1685" s="1" t="s">
        <v>3814</v>
      </c>
    </row>
    <row r="1686" customFormat="false" ht="15" hidden="false" customHeight="true" outlineLevel="0" collapsed="false">
      <c r="A1686" s="1" t="n">
        <v>3</v>
      </c>
      <c r="B1686" s="76" t="n">
        <v>46189</v>
      </c>
      <c r="C1686" s="1" t="n">
        <v>1</v>
      </c>
      <c r="D1686" s="1" t="s">
        <v>3848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4020</v>
      </c>
      <c r="N1686" s="1" t="n">
        <v>6</v>
      </c>
      <c r="O1686" s="1" t="n">
        <v>53.1</v>
      </c>
      <c r="P1686" s="1" t="s">
        <v>3814</v>
      </c>
    </row>
    <row r="1687" customFormat="false" ht="15" hidden="false" customHeight="true" outlineLevel="0" collapsed="false">
      <c r="A1687" s="1" t="n">
        <v>3</v>
      </c>
      <c r="B1687" s="76" t="n">
        <v>46189</v>
      </c>
      <c r="C1687" s="1" t="n">
        <v>1</v>
      </c>
      <c r="D1687" s="1" t="s">
        <v>3848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4630</v>
      </c>
      <c r="N1687" s="1" t="n">
        <v>5</v>
      </c>
      <c r="O1687" s="1" t="n">
        <v>23.65</v>
      </c>
      <c r="P1687" s="1" t="s">
        <v>3814</v>
      </c>
    </row>
    <row r="1688" customFormat="false" ht="15" hidden="false" customHeight="true" outlineLevel="0" collapsed="false">
      <c r="A1688" s="1" t="n">
        <v>3</v>
      </c>
      <c r="B1688" s="76" t="n">
        <v>46189</v>
      </c>
      <c r="C1688" s="1" t="n">
        <v>1</v>
      </c>
      <c r="D1688" s="1" t="s">
        <v>3848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4631</v>
      </c>
      <c r="N1688" s="1" t="n">
        <v>5</v>
      </c>
      <c r="O1688" s="1" t="n">
        <v>23.65</v>
      </c>
      <c r="P1688" s="1" t="s">
        <v>3814</v>
      </c>
    </row>
    <row r="1689" customFormat="false" ht="15" hidden="false" customHeight="true" outlineLevel="0" collapsed="false">
      <c r="A1689" s="1" t="n">
        <v>3</v>
      </c>
      <c r="B1689" s="76" t="n">
        <v>46189</v>
      </c>
      <c r="C1689" s="1" t="n">
        <v>1</v>
      </c>
      <c r="D1689" s="1" t="s">
        <v>3848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4021</v>
      </c>
      <c r="N1689" s="1" t="n">
        <v>2</v>
      </c>
      <c r="O1689" s="1" t="n">
        <v>27.96</v>
      </c>
      <c r="P1689" s="1" t="s">
        <v>3814</v>
      </c>
    </row>
    <row r="1690" customFormat="false" ht="15" hidden="false" customHeight="true" outlineLevel="0" collapsed="false">
      <c r="A1690" s="1" t="n">
        <v>3</v>
      </c>
      <c r="B1690" s="76" t="n">
        <v>46189</v>
      </c>
      <c r="C1690" s="1" t="n">
        <v>1</v>
      </c>
      <c r="D1690" s="1" t="s">
        <v>3848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4022</v>
      </c>
      <c r="N1690" s="1" t="n">
        <v>6</v>
      </c>
      <c r="O1690" s="1" t="n">
        <v>49.14</v>
      </c>
      <c r="P1690" s="1" t="s">
        <v>3814</v>
      </c>
    </row>
    <row r="1691" customFormat="false" ht="15" hidden="false" customHeight="true" outlineLevel="0" collapsed="false">
      <c r="A1691" s="1" t="n">
        <v>3</v>
      </c>
      <c r="B1691" s="76" t="n">
        <v>46189</v>
      </c>
      <c r="C1691" s="1" t="n">
        <v>1</v>
      </c>
      <c r="D1691" s="1" t="s">
        <v>3848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4632</v>
      </c>
      <c r="N1691" s="1" t="n">
        <v>6</v>
      </c>
      <c r="O1691" s="1" t="n">
        <v>77.88</v>
      </c>
      <c r="P1691" s="1" t="s">
        <v>3814</v>
      </c>
    </row>
    <row r="1692" customFormat="false" ht="15" hidden="false" customHeight="true" outlineLevel="0" collapsed="false">
      <c r="A1692" s="1" t="n">
        <v>3</v>
      </c>
      <c r="B1692" s="76" t="n">
        <v>46189</v>
      </c>
      <c r="C1692" s="1" t="n">
        <v>1</v>
      </c>
      <c r="D1692" s="1" t="s">
        <v>3848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4023</v>
      </c>
      <c r="N1692" s="1" t="n">
        <v>3</v>
      </c>
      <c r="O1692" s="1" t="n">
        <v>29.94</v>
      </c>
      <c r="P1692" s="1" t="s">
        <v>3814</v>
      </c>
    </row>
    <row r="1693" customFormat="false" ht="15" hidden="false" customHeight="true" outlineLevel="0" collapsed="false">
      <c r="A1693" s="1" t="n">
        <v>3</v>
      </c>
      <c r="B1693" s="76" t="n">
        <v>46189</v>
      </c>
      <c r="C1693" s="1" t="n">
        <v>1</v>
      </c>
      <c r="D1693" s="1" t="s">
        <v>3848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4633</v>
      </c>
      <c r="N1693" s="1" t="n">
        <v>6</v>
      </c>
      <c r="O1693" s="1" t="n">
        <v>66.06</v>
      </c>
      <c r="P1693" s="1" t="s">
        <v>3814</v>
      </c>
    </row>
    <row r="1694" customFormat="false" ht="15" hidden="false" customHeight="true" outlineLevel="0" collapsed="false">
      <c r="A1694" s="1" t="n">
        <v>3</v>
      </c>
      <c r="B1694" s="76" t="n">
        <v>46189</v>
      </c>
      <c r="C1694" s="1" t="n">
        <v>1</v>
      </c>
      <c r="D1694" s="1" t="s">
        <v>3848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4634</v>
      </c>
      <c r="N1694" s="1" t="n">
        <v>4</v>
      </c>
      <c r="O1694" s="1" t="n">
        <v>13.76</v>
      </c>
      <c r="P1694" s="1" t="s">
        <v>3814</v>
      </c>
    </row>
    <row r="1695" customFormat="false" ht="15" hidden="false" customHeight="true" outlineLevel="0" collapsed="false">
      <c r="A1695" s="1" t="n">
        <v>3</v>
      </c>
      <c r="B1695" s="76" t="n">
        <v>46189</v>
      </c>
      <c r="C1695" s="1" t="n">
        <v>1</v>
      </c>
      <c r="D1695" s="1" t="s">
        <v>3848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4635</v>
      </c>
      <c r="N1695" s="1" t="n">
        <v>5</v>
      </c>
      <c r="O1695" s="1" t="n">
        <v>10.2</v>
      </c>
      <c r="P1695" s="1" t="s">
        <v>3814</v>
      </c>
    </row>
    <row r="1696" customFormat="false" ht="15" hidden="false" customHeight="true" outlineLevel="0" collapsed="false">
      <c r="A1696" s="1" t="n">
        <v>3</v>
      </c>
      <c r="B1696" s="76" t="n">
        <v>46189</v>
      </c>
      <c r="C1696" s="1" t="n">
        <v>1</v>
      </c>
      <c r="D1696" s="1" t="s">
        <v>3848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4636</v>
      </c>
      <c r="N1696" s="1" t="n">
        <v>6</v>
      </c>
      <c r="O1696" s="1" t="n">
        <v>47.4</v>
      </c>
      <c r="P1696" s="1" t="s">
        <v>3814</v>
      </c>
    </row>
    <row r="1697" customFormat="false" ht="15" hidden="false" customHeight="true" outlineLevel="0" collapsed="false">
      <c r="A1697" s="1" t="n">
        <v>3</v>
      </c>
      <c r="B1697" s="76" t="n">
        <v>46189</v>
      </c>
      <c r="C1697" s="1" t="n">
        <v>1</v>
      </c>
      <c r="D1697" s="1" t="s">
        <v>3848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4637</v>
      </c>
      <c r="N1697" s="1" t="n">
        <v>30</v>
      </c>
      <c r="O1697" s="1" t="n">
        <v>200.74</v>
      </c>
      <c r="P1697" s="1" t="s">
        <v>3814</v>
      </c>
    </row>
    <row r="1698" customFormat="false" ht="15" hidden="false" customHeight="true" outlineLevel="0" collapsed="false">
      <c r="A1698" s="1" t="n">
        <v>3</v>
      </c>
      <c r="B1698" s="76" t="n">
        <v>46189</v>
      </c>
      <c r="C1698" s="1" t="n">
        <v>1</v>
      </c>
      <c r="D1698" s="1" t="s">
        <v>3848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4638</v>
      </c>
      <c r="N1698" s="1" t="n">
        <v>14</v>
      </c>
      <c r="O1698" s="1" t="n">
        <v>70.11</v>
      </c>
      <c r="P1698" s="1" t="s">
        <v>3814</v>
      </c>
    </row>
    <row r="1699" customFormat="false" ht="15" hidden="false" customHeight="true" outlineLevel="0" collapsed="false">
      <c r="A1699" s="1" t="n">
        <v>3</v>
      </c>
      <c r="B1699" s="76" t="n">
        <v>46189</v>
      </c>
      <c r="C1699" s="1" t="n">
        <v>1</v>
      </c>
      <c r="D1699" s="1" t="s">
        <v>3848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4532</v>
      </c>
      <c r="N1699" s="1" t="n">
        <v>16</v>
      </c>
      <c r="O1699" s="1" t="n">
        <v>113.25</v>
      </c>
      <c r="P1699" s="1" t="s">
        <v>3814</v>
      </c>
    </row>
    <row r="1700" customFormat="false" ht="15" hidden="false" customHeight="true" outlineLevel="0" collapsed="false">
      <c r="A1700" s="1" t="n">
        <v>3</v>
      </c>
      <c r="B1700" s="76" t="n">
        <v>46189</v>
      </c>
      <c r="C1700" s="1" t="n">
        <v>1</v>
      </c>
      <c r="D1700" s="1" t="s">
        <v>3848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4639</v>
      </c>
      <c r="N1700" s="1" t="n">
        <v>24</v>
      </c>
      <c r="O1700" s="1" t="n">
        <v>599.76</v>
      </c>
      <c r="P1700" s="1" t="s">
        <v>3814</v>
      </c>
    </row>
    <row r="1701" customFormat="false" ht="15" hidden="false" customHeight="true" outlineLevel="0" collapsed="false">
      <c r="A1701" s="1" t="n">
        <v>3</v>
      </c>
      <c r="B1701" s="76" t="n">
        <v>46189</v>
      </c>
      <c r="C1701" s="1" t="n">
        <v>1</v>
      </c>
      <c r="D1701" s="1" t="s">
        <v>3848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4640</v>
      </c>
      <c r="N1701" s="1" t="n">
        <v>24</v>
      </c>
      <c r="O1701" s="1" t="n">
        <v>503.76</v>
      </c>
      <c r="P1701" s="1" t="s">
        <v>3814</v>
      </c>
    </row>
    <row r="1702" customFormat="false" ht="15" hidden="false" customHeight="true" outlineLevel="0" collapsed="false">
      <c r="A1702" s="1" t="n">
        <v>3</v>
      </c>
      <c r="B1702" s="76" t="n">
        <v>46189</v>
      </c>
      <c r="C1702" s="1" t="n">
        <v>1</v>
      </c>
      <c r="D1702" s="1" t="s">
        <v>3848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4641</v>
      </c>
      <c r="N1702" s="1" t="n">
        <v>750</v>
      </c>
      <c r="O1702" s="1" t="n">
        <v>1799</v>
      </c>
      <c r="P1702" s="1" t="s">
        <v>3814</v>
      </c>
    </row>
    <row r="1703" customFormat="false" ht="15" hidden="false" customHeight="true" outlineLevel="0" collapsed="false">
      <c r="A1703" s="1" t="n">
        <v>3</v>
      </c>
      <c r="B1703" s="76" t="n">
        <v>46189</v>
      </c>
      <c r="C1703" s="1" t="n">
        <v>2</v>
      </c>
      <c r="D1703" s="1" t="s">
        <v>3812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3813</v>
      </c>
      <c r="N1703" s="1" t="n">
        <v>12</v>
      </c>
      <c r="O1703" s="1" t="n">
        <v>30</v>
      </c>
      <c r="P1703" s="1" t="s">
        <v>3814</v>
      </c>
    </row>
    <row r="1704" customFormat="false" ht="15" hidden="false" customHeight="true" outlineLevel="0" collapsed="false">
      <c r="A1704" s="1" t="n">
        <v>3</v>
      </c>
      <c r="B1704" s="76" t="n">
        <v>46189</v>
      </c>
      <c r="C1704" s="1" t="n">
        <v>2</v>
      </c>
      <c r="D1704" s="1" t="s">
        <v>3812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3815</v>
      </c>
      <c r="N1704" s="1" t="n">
        <v>8</v>
      </c>
      <c r="O1704" s="1" t="n">
        <v>56</v>
      </c>
      <c r="P1704" s="1" t="s">
        <v>3814</v>
      </c>
    </row>
    <row r="1705" customFormat="false" ht="15" hidden="false" customHeight="true" outlineLevel="0" collapsed="false">
      <c r="A1705" s="1" t="n">
        <v>3</v>
      </c>
      <c r="B1705" s="76" t="n">
        <v>46189</v>
      </c>
      <c r="C1705" s="1" t="n">
        <v>2</v>
      </c>
      <c r="D1705" s="1" t="s">
        <v>3812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3817</v>
      </c>
      <c r="N1705" s="1" t="n">
        <v>40</v>
      </c>
      <c r="O1705" s="1" t="n">
        <v>240</v>
      </c>
      <c r="P1705" s="1" t="s">
        <v>3814</v>
      </c>
    </row>
    <row r="1706" customFormat="false" ht="15" hidden="false" customHeight="true" outlineLevel="0" collapsed="false">
      <c r="A1706" s="1" t="n">
        <v>3</v>
      </c>
      <c r="B1706" s="76" t="n">
        <v>46189</v>
      </c>
      <c r="C1706" s="1" t="n">
        <v>2</v>
      </c>
      <c r="D1706" s="1" t="s">
        <v>3812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3851</v>
      </c>
      <c r="N1706" s="1" t="n">
        <v>8.9</v>
      </c>
      <c r="O1706" s="1" t="n">
        <v>106.5</v>
      </c>
      <c r="P1706" s="1" t="s">
        <v>3814</v>
      </c>
    </row>
    <row r="1707" customFormat="false" ht="15" hidden="false" customHeight="true" outlineLevel="0" collapsed="false">
      <c r="A1707" s="1" t="n">
        <v>3</v>
      </c>
      <c r="B1707" s="76" t="n">
        <v>46189</v>
      </c>
      <c r="C1707" s="1" t="n">
        <v>2</v>
      </c>
      <c r="D1707" s="1" t="s">
        <v>3812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3852</v>
      </c>
      <c r="N1707" s="1" t="n">
        <v>6</v>
      </c>
      <c r="O1707" s="1" t="n">
        <v>42</v>
      </c>
      <c r="P1707" s="1" t="s">
        <v>3814</v>
      </c>
    </row>
    <row r="1708" customFormat="false" ht="15" hidden="false" customHeight="true" outlineLevel="0" collapsed="false">
      <c r="A1708" s="1" t="n">
        <v>3</v>
      </c>
      <c r="B1708" s="76" t="n">
        <v>46189</v>
      </c>
      <c r="C1708" s="1" t="n">
        <v>2</v>
      </c>
      <c r="D1708" s="1" t="s">
        <v>3812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3855</v>
      </c>
      <c r="N1708" s="1" t="n">
        <v>20</v>
      </c>
      <c r="O1708" s="1" t="n">
        <v>120</v>
      </c>
      <c r="P1708" s="1" t="s">
        <v>3814</v>
      </c>
    </row>
    <row r="1709" customFormat="false" ht="15" hidden="false" customHeight="true" outlineLevel="0" collapsed="false">
      <c r="A1709" s="1" t="n">
        <v>3</v>
      </c>
      <c r="B1709" s="76" t="n">
        <v>46189</v>
      </c>
      <c r="C1709" s="1" t="n">
        <v>2</v>
      </c>
      <c r="D1709" s="1" t="s">
        <v>3812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4004</v>
      </c>
      <c r="N1709" s="1" t="n">
        <v>9.7</v>
      </c>
      <c r="O1709" s="1" t="n">
        <v>106.5</v>
      </c>
      <c r="P1709" s="1" t="s">
        <v>3814</v>
      </c>
    </row>
    <row r="1710" customFormat="false" ht="15" hidden="false" customHeight="true" outlineLevel="0" collapsed="false">
      <c r="A1710" s="1" t="n">
        <v>3</v>
      </c>
      <c r="B1710" s="76" t="n">
        <v>46189</v>
      </c>
      <c r="C1710" s="1" t="n">
        <v>2</v>
      </c>
      <c r="D1710" s="1" t="s">
        <v>3812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3856</v>
      </c>
      <c r="N1710" s="1" t="n">
        <v>19.8</v>
      </c>
      <c r="O1710" s="1" t="n">
        <v>116</v>
      </c>
      <c r="P1710" s="1" t="s">
        <v>3814</v>
      </c>
    </row>
    <row r="1711" customFormat="false" ht="15" hidden="false" customHeight="true" outlineLevel="0" collapsed="false">
      <c r="A1711" s="1" t="n">
        <v>3</v>
      </c>
      <c r="B1711" s="76" t="n">
        <v>46189</v>
      </c>
      <c r="C1711" s="1" t="n">
        <v>2</v>
      </c>
      <c r="D1711" s="1" t="s">
        <v>3812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3857</v>
      </c>
      <c r="N1711" s="1" t="n">
        <v>40</v>
      </c>
      <c r="O1711" s="1" t="n">
        <v>120</v>
      </c>
      <c r="P1711" s="1" t="s">
        <v>3814</v>
      </c>
    </row>
    <row r="1712" customFormat="false" ht="15" hidden="false" customHeight="true" outlineLevel="0" collapsed="false">
      <c r="A1712" s="1" t="n">
        <v>3</v>
      </c>
      <c r="B1712" s="76" t="n">
        <v>46189</v>
      </c>
      <c r="C1712" s="1" t="n">
        <v>2</v>
      </c>
      <c r="D1712" s="1" t="s">
        <v>3812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4005</v>
      </c>
      <c r="N1712" s="1" t="n">
        <v>15</v>
      </c>
      <c r="O1712" s="1" t="n">
        <v>105</v>
      </c>
      <c r="P1712" s="1" t="s">
        <v>3814</v>
      </c>
    </row>
    <row r="1713" customFormat="false" ht="15" hidden="false" customHeight="true" outlineLevel="0" collapsed="false">
      <c r="A1713" s="1" t="n">
        <v>3</v>
      </c>
      <c r="B1713" s="76" t="n">
        <v>46189</v>
      </c>
      <c r="C1713" s="1" t="n">
        <v>2</v>
      </c>
      <c r="D1713" s="1" t="s">
        <v>3812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3859</v>
      </c>
      <c r="N1713" s="1" t="n">
        <v>10</v>
      </c>
      <c r="O1713" s="1" t="n">
        <v>60</v>
      </c>
      <c r="P1713" s="1" t="s">
        <v>3814</v>
      </c>
    </row>
    <row r="1714" customFormat="false" ht="15" hidden="false" customHeight="true" outlineLevel="0" collapsed="false">
      <c r="A1714" s="1" t="n">
        <v>3</v>
      </c>
      <c r="B1714" s="76" t="n">
        <v>46189</v>
      </c>
      <c r="C1714" s="1" t="n">
        <v>2</v>
      </c>
      <c r="D1714" s="1" t="s">
        <v>3812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3860</v>
      </c>
      <c r="N1714" s="1" t="n">
        <v>15</v>
      </c>
      <c r="O1714" s="1" t="n">
        <v>390</v>
      </c>
      <c r="P1714" s="1" t="s">
        <v>3814</v>
      </c>
    </row>
    <row r="1715" customFormat="false" ht="15" hidden="false" customHeight="true" outlineLevel="0" collapsed="false">
      <c r="A1715" s="1" t="n">
        <v>3</v>
      </c>
      <c r="B1715" s="76" t="n">
        <v>46189</v>
      </c>
      <c r="C1715" s="1" t="n">
        <v>2</v>
      </c>
      <c r="D1715" s="1" t="s">
        <v>3812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3861</v>
      </c>
      <c r="N1715" s="1" t="n">
        <v>10</v>
      </c>
      <c r="O1715" s="1" t="n">
        <v>200</v>
      </c>
      <c r="P1715" s="1" t="s">
        <v>3814</v>
      </c>
    </row>
    <row r="1716" customFormat="false" ht="15" hidden="false" customHeight="true" outlineLevel="0" collapsed="false">
      <c r="A1716" s="1" t="n">
        <v>3</v>
      </c>
      <c r="B1716" s="76" t="n">
        <v>46189</v>
      </c>
      <c r="C1716" s="1" t="n">
        <v>2</v>
      </c>
      <c r="D1716" s="1" t="s">
        <v>3812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4006</v>
      </c>
      <c r="N1716" s="1" t="n">
        <v>2</v>
      </c>
      <c r="O1716" s="1" t="n">
        <v>26</v>
      </c>
      <c r="P1716" s="1" t="s">
        <v>3814</v>
      </c>
    </row>
    <row r="1717" customFormat="false" ht="15" hidden="false" customHeight="true" outlineLevel="0" collapsed="false">
      <c r="A1717" s="1" t="n">
        <v>3</v>
      </c>
      <c r="B1717" s="76" t="n">
        <v>46189</v>
      </c>
      <c r="C1717" s="1" t="n">
        <v>2</v>
      </c>
      <c r="D1717" s="1" t="s">
        <v>3812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4007</v>
      </c>
      <c r="N1717" s="1" t="n">
        <v>9.1</v>
      </c>
      <c r="O1717" s="1" t="n">
        <v>91</v>
      </c>
      <c r="P1717" s="1" t="s">
        <v>3814</v>
      </c>
    </row>
    <row r="1718" customFormat="false" ht="15" hidden="false" customHeight="true" outlineLevel="0" collapsed="false">
      <c r="A1718" s="1" t="n">
        <v>3</v>
      </c>
      <c r="B1718" s="76" t="n">
        <v>46189</v>
      </c>
      <c r="C1718" s="1" t="n">
        <v>2</v>
      </c>
      <c r="D1718" s="1" t="s">
        <v>3812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4008</v>
      </c>
      <c r="N1718" s="1" t="n">
        <v>20</v>
      </c>
      <c r="O1718" s="1" t="n">
        <v>220</v>
      </c>
      <c r="P1718" s="1" t="s">
        <v>3814</v>
      </c>
    </row>
    <row r="1719" customFormat="false" ht="15" hidden="false" customHeight="true" outlineLevel="0" collapsed="false">
      <c r="A1719" s="1" t="n">
        <v>3</v>
      </c>
      <c r="B1719" s="76" t="n">
        <v>46189</v>
      </c>
      <c r="C1719" s="1" t="n">
        <v>2</v>
      </c>
      <c r="D1719" s="1" t="s">
        <v>3812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3862</v>
      </c>
      <c r="N1719" s="1" t="n">
        <v>10</v>
      </c>
      <c r="O1719" s="1" t="n">
        <v>80</v>
      </c>
      <c r="P1719" s="1" t="s">
        <v>3814</v>
      </c>
    </row>
    <row r="1720" customFormat="false" ht="15" hidden="false" customHeight="true" outlineLevel="0" collapsed="false">
      <c r="A1720" s="1" t="n">
        <v>3</v>
      </c>
      <c r="B1720" s="76" t="n">
        <v>46189</v>
      </c>
      <c r="C1720" s="1" t="n">
        <v>2</v>
      </c>
      <c r="D1720" s="1" t="s">
        <v>3812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4642</v>
      </c>
      <c r="N1720" s="1" t="n">
        <v>1</v>
      </c>
      <c r="O1720" s="1" t="n">
        <v>35</v>
      </c>
      <c r="P1720" s="1" t="s">
        <v>3814</v>
      </c>
    </row>
    <row r="1721" customFormat="false" ht="15" hidden="false" customHeight="true" outlineLevel="0" collapsed="false">
      <c r="A1721" s="1" t="n">
        <v>3</v>
      </c>
      <c r="B1721" s="76" t="n">
        <v>46189</v>
      </c>
      <c r="C1721" s="1" t="n">
        <v>2</v>
      </c>
      <c r="D1721" s="1" t="s">
        <v>3812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4643</v>
      </c>
      <c r="N1721" s="1" t="n">
        <v>76</v>
      </c>
      <c r="O1721" s="1" t="n">
        <v>224</v>
      </c>
      <c r="P1721" s="1" t="s">
        <v>3814</v>
      </c>
    </row>
    <row r="1722" customFormat="false" ht="15" hidden="false" customHeight="true" outlineLevel="0" collapsed="false">
      <c r="A1722" s="1" t="n">
        <v>3</v>
      </c>
      <c r="B1722" s="76" t="n">
        <v>46189</v>
      </c>
      <c r="C1722" s="1" t="n">
        <v>2</v>
      </c>
      <c r="D1722" s="1" t="s">
        <v>3812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3863</v>
      </c>
      <c r="N1722" s="1" t="n">
        <v>10</v>
      </c>
      <c r="O1722" s="1" t="n">
        <v>40</v>
      </c>
      <c r="P1722" s="1" t="s">
        <v>3814</v>
      </c>
    </row>
    <row r="1723" customFormat="false" ht="15" hidden="false" customHeight="true" outlineLevel="0" collapsed="false">
      <c r="A1723" s="1" t="n">
        <v>3</v>
      </c>
      <c r="B1723" s="76" t="n">
        <v>46189</v>
      </c>
      <c r="C1723" s="1" t="n">
        <v>2</v>
      </c>
      <c r="D1723" s="1" t="s">
        <v>3812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3864</v>
      </c>
      <c r="N1723" s="1" t="n">
        <v>1</v>
      </c>
      <c r="O1723" s="1" t="n">
        <v>35</v>
      </c>
      <c r="P1723" s="1" t="s">
        <v>3814</v>
      </c>
    </row>
    <row r="1724" customFormat="false" ht="15" hidden="false" customHeight="true" outlineLevel="0" collapsed="false">
      <c r="A1724" s="1" t="n">
        <v>3</v>
      </c>
      <c r="B1724" s="76" t="n">
        <v>46189</v>
      </c>
      <c r="C1724" s="1" t="n">
        <v>2</v>
      </c>
      <c r="D1724" s="1" t="s">
        <v>3812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4208</v>
      </c>
      <c r="N1724" s="1" t="n">
        <v>4.95</v>
      </c>
      <c r="O1724" s="1" t="n">
        <v>59</v>
      </c>
      <c r="P1724" s="1" t="s">
        <v>3814</v>
      </c>
    </row>
    <row r="1725" customFormat="false" ht="15" hidden="false" customHeight="true" outlineLevel="0" collapsed="false">
      <c r="A1725" s="1" t="n">
        <v>3</v>
      </c>
      <c r="B1725" s="76" t="n">
        <v>46189</v>
      </c>
      <c r="C1725" s="1" t="n">
        <v>2</v>
      </c>
      <c r="D1725" s="1" t="s">
        <v>3812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3865</v>
      </c>
      <c r="N1725" s="1" t="n">
        <v>20</v>
      </c>
      <c r="O1725" s="1" t="n">
        <v>120</v>
      </c>
      <c r="P1725" s="1" t="s">
        <v>3814</v>
      </c>
    </row>
    <row r="1726" customFormat="false" ht="15" hidden="false" customHeight="true" outlineLevel="0" collapsed="false">
      <c r="A1726" s="1" t="n">
        <v>3</v>
      </c>
      <c r="B1726" s="76" t="n">
        <v>46189</v>
      </c>
      <c r="C1726" s="1" t="n">
        <v>2</v>
      </c>
      <c r="D1726" s="1" t="s">
        <v>3812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4009</v>
      </c>
      <c r="N1726" s="1" t="n">
        <v>6.7</v>
      </c>
      <c r="O1726" s="1" t="n">
        <v>67</v>
      </c>
      <c r="P1726" s="1" t="s">
        <v>3814</v>
      </c>
    </row>
    <row r="1727" customFormat="false" ht="15" hidden="false" customHeight="true" outlineLevel="0" collapsed="false">
      <c r="A1727" s="1" t="n">
        <v>3</v>
      </c>
      <c r="B1727" s="76" t="n">
        <v>46189</v>
      </c>
      <c r="C1727" s="1" t="n">
        <v>2</v>
      </c>
      <c r="D1727" s="1" t="s">
        <v>3812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4010</v>
      </c>
      <c r="N1727" s="1" t="n">
        <v>10</v>
      </c>
      <c r="O1727" s="1" t="n">
        <v>70</v>
      </c>
      <c r="P1727" s="1" t="s">
        <v>3814</v>
      </c>
    </row>
    <row r="1728" customFormat="false" ht="15" hidden="false" customHeight="true" outlineLevel="0" collapsed="false">
      <c r="A1728" s="1" t="n">
        <v>3</v>
      </c>
      <c r="B1728" s="76" t="n">
        <v>46189</v>
      </c>
      <c r="C1728" s="1" t="n">
        <v>6</v>
      </c>
      <c r="D1728" s="1" t="s">
        <v>3819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3813</v>
      </c>
      <c r="N1728" s="1" t="n">
        <v>12</v>
      </c>
      <c r="O1728" s="1" t="n">
        <v>30</v>
      </c>
      <c r="P1728" s="1" t="s">
        <v>3814</v>
      </c>
    </row>
    <row r="1729" customFormat="false" ht="15" hidden="false" customHeight="true" outlineLevel="0" collapsed="false">
      <c r="A1729" s="1" t="n">
        <v>3</v>
      </c>
      <c r="B1729" s="76" t="n">
        <v>46189</v>
      </c>
      <c r="C1729" s="1" t="n">
        <v>6</v>
      </c>
      <c r="D1729" s="1" t="s">
        <v>3819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3815</v>
      </c>
      <c r="N1729" s="1" t="n">
        <v>8</v>
      </c>
      <c r="O1729" s="1" t="n">
        <v>56</v>
      </c>
      <c r="P1729" s="1" t="s">
        <v>3814</v>
      </c>
    </row>
    <row r="1730" customFormat="false" ht="15" hidden="false" customHeight="true" outlineLevel="0" collapsed="false">
      <c r="A1730" s="1" t="n">
        <v>3</v>
      </c>
      <c r="B1730" s="76" t="n">
        <v>46189</v>
      </c>
      <c r="C1730" s="1" t="n">
        <v>6</v>
      </c>
      <c r="D1730" s="1" t="s">
        <v>3819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3817</v>
      </c>
      <c r="N1730" s="1" t="n">
        <v>40</v>
      </c>
      <c r="O1730" s="1" t="n">
        <v>240</v>
      </c>
      <c r="P1730" s="1" t="s">
        <v>3814</v>
      </c>
    </row>
    <row r="1731" customFormat="false" ht="15" hidden="false" customHeight="true" outlineLevel="0" collapsed="false">
      <c r="A1731" s="1" t="n">
        <v>3</v>
      </c>
      <c r="B1731" s="76" t="n">
        <v>46189</v>
      </c>
      <c r="C1731" s="1" t="n">
        <v>6</v>
      </c>
      <c r="D1731" s="1" t="s">
        <v>3819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3851</v>
      </c>
      <c r="N1731" s="1" t="n">
        <v>8.9</v>
      </c>
      <c r="O1731" s="1" t="n">
        <v>106.5</v>
      </c>
      <c r="P1731" s="1" t="s">
        <v>3814</v>
      </c>
    </row>
    <row r="1732" customFormat="false" ht="15" hidden="false" customHeight="true" outlineLevel="0" collapsed="false">
      <c r="A1732" s="1" t="n">
        <v>3</v>
      </c>
      <c r="B1732" s="76" t="n">
        <v>46189</v>
      </c>
      <c r="C1732" s="1" t="n">
        <v>6</v>
      </c>
      <c r="D1732" s="1" t="s">
        <v>3819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3852</v>
      </c>
      <c r="N1732" s="1" t="n">
        <v>6</v>
      </c>
      <c r="O1732" s="1" t="n">
        <v>42</v>
      </c>
      <c r="P1732" s="1" t="s">
        <v>3814</v>
      </c>
    </row>
    <row r="1733" customFormat="false" ht="15" hidden="false" customHeight="true" outlineLevel="0" collapsed="false">
      <c r="A1733" s="1" t="n">
        <v>3</v>
      </c>
      <c r="B1733" s="76" t="n">
        <v>46189</v>
      </c>
      <c r="C1733" s="1" t="n">
        <v>6</v>
      </c>
      <c r="D1733" s="1" t="s">
        <v>3819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3855</v>
      </c>
      <c r="N1733" s="1" t="n">
        <v>20</v>
      </c>
      <c r="O1733" s="1" t="n">
        <v>120</v>
      </c>
      <c r="P1733" s="1" t="s">
        <v>3814</v>
      </c>
    </row>
    <row r="1734" customFormat="false" ht="15" hidden="false" customHeight="true" outlineLevel="0" collapsed="false">
      <c r="A1734" s="1" t="n">
        <v>3</v>
      </c>
      <c r="B1734" s="76" t="n">
        <v>46189</v>
      </c>
      <c r="C1734" s="1" t="n">
        <v>6</v>
      </c>
      <c r="D1734" s="1" t="s">
        <v>3819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4004</v>
      </c>
      <c r="N1734" s="1" t="n">
        <v>9.7</v>
      </c>
      <c r="O1734" s="1" t="n">
        <v>106.5</v>
      </c>
      <c r="P1734" s="1" t="s">
        <v>3814</v>
      </c>
    </row>
    <row r="1735" customFormat="false" ht="15" hidden="false" customHeight="true" outlineLevel="0" collapsed="false">
      <c r="A1735" s="1" t="n">
        <v>3</v>
      </c>
      <c r="B1735" s="76" t="n">
        <v>46189</v>
      </c>
      <c r="C1735" s="1" t="n">
        <v>6</v>
      </c>
      <c r="D1735" s="1" t="s">
        <v>3819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3856</v>
      </c>
      <c r="N1735" s="1" t="n">
        <v>19.8</v>
      </c>
      <c r="O1735" s="1" t="n">
        <v>116</v>
      </c>
      <c r="P1735" s="1" t="s">
        <v>3814</v>
      </c>
    </row>
    <row r="1736" customFormat="false" ht="15" hidden="false" customHeight="true" outlineLevel="0" collapsed="false">
      <c r="A1736" s="1" t="n">
        <v>3</v>
      </c>
      <c r="B1736" s="76" t="n">
        <v>46189</v>
      </c>
      <c r="C1736" s="1" t="n">
        <v>6</v>
      </c>
      <c r="D1736" s="1" t="s">
        <v>3819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3857</v>
      </c>
      <c r="N1736" s="1" t="n">
        <v>40</v>
      </c>
      <c r="O1736" s="1" t="n">
        <v>120</v>
      </c>
      <c r="P1736" s="1" t="s">
        <v>3814</v>
      </c>
    </row>
    <row r="1737" customFormat="false" ht="15" hidden="false" customHeight="true" outlineLevel="0" collapsed="false">
      <c r="A1737" s="1" t="n">
        <v>3</v>
      </c>
      <c r="B1737" s="76" t="n">
        <v>46189</v>
      </c>
      <c r="C1737" s="1" t="n">
        <v>6</v>
      </c>
      <c r="D1737" s="1" t="s">
        <v>3819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4005</v>
      </c>
      <c r="N1737" s="1" t="n">
        <v>15</v>
      </c>
      <c r="O1737" s="1" t="n">
        <v>105</v>
      </c>
      <c r="P1737" s="1" t="s">
        <v>3814</v>
      </c>
    </row>
    <row r="1738" customFormat="false" ht="15" hidden="false" customHeight="true" outlineLevel="0" collapsed="false">
      <c r="A1738" s="1" t="n">
        <v>3</v>
      </c>
      <c r="B1738" s="76" t="n">
        <v>46189</v>
      </c>
      <c r="C1738" s="1" t="n">
        <v>6</v>
      </c>
      <c r="D1738" s="1" t="s">
        <v>3819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3859</v>
      </c>
      <c r="N1738" s="1" t="n">
        <v>10</v>
      </c>
      <c r="O1738" s="1" t="n">
        <v>60</v>
      </c>
      <c r="P1738" s="1" t="s">
        <v>3814</v>
      </c>
    </row>
    <row r="1739" customFormat="false" ht="15" hidden="false" customHeight="true" outlineLevel="0" collapsed="false">
      <c r="A1739" s="1" t="n">
        <v>3</v>
      </c>
      <c r="B1739" s="76" t="n">
        <v>46189</v>
      </c>
      <c r="C1739" s="1" t="n">
        <v>6</v>
      </c>
      <c r="D1739" s="1" t="s">
        <v>3819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3860</v>
      </c>
      <c r="N1739" s="1" t="n">
        <v>15</v>
      </c>
      <c r="O1739" s="1" t="n">
        <v>390</v>
      </c>
      <c r="P1739" s="1" t="s">
        <v>3814</v>
      </c>
    </row>
    <row r="1740" customFormat="false" ht="15" hidden="false" customHeight="true" outlineLevel="0" collapsed="false">
      <c r="A1740" s="1" t="n">
        <v>3</v>
      </c>
      <c r="B1740" s="76" t="n">
        <v>46189</v>
      </c>
      <c r="C1740" s="1" t="n">
        <v>6</v>
      </c>
      <c r="D1740" s="1" t="s">
        <v>3819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3861</v>
      </c>
      <c r="N1740" s="1" t="n">
        <v>10</v>
      </c>
      <c r="O1740" s="1" t="n">
        <v>200</v>
      </c>
      <c r="P1740" s="1" t="s">
        <v>3814</v>
      </c>
    </row>
    <row r="1741" customFormat="false" ht="15" hidden="false" customHeight="true" outlineLevel="0" collapsed="false">
      <c r="A1741" s="1" t="n">
        <v>3</v>
      </c>
      <c r="B1741" s="76" t="n">
        <v>46189</v>
      </c>
      <c r="C1741" s="1" t="n">
        <v>6</v>
      </c>
      <c r="D1741" s="1" t="s">
        <v>3819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4006</v>
      </c>
      <c r="N1741" s="1" t="n">
        <v>2</v>
      </c>
      <c r="O1741" s="1" t="n">
        <v>26</v>
      </c>
      <c r="P1741" s="1" t="s">
        <v>3814</v>
      </c>
    </row>
    <row r="1742" customFormat="false" ht="15" hidden="false" customHeight="true" outlineLevel="0" collapsed="false">
      <c r="A1742" s="1" t="n">
        <v>3</v>
      </c>
      <c r="B1742" s="76" t="n">
        <v>46189</v>
      </c>
      <c r="C1742" s="1" t="n">
        <v>6</v>
      </c>
      <c r="D1742" s="1" t="s">
        <v>3819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4007</v>
      </c>
      <c r="N1742" s="1" t="n">
        <v>9.1</v>
      </c>
      <c r="O1742" s="1" t="n">
        <v>91</v>
      </c>
      <c r="P1742" s="1" t="s">
        <v>3814</v>
      </c>
    </row>
    <row r="1743" customFormat="false" ht="15" hidden="false" customHeight="true" outlineLevel="0" collapsed="false">
      <c r="A1743" s="1" t="n">
        <v>3</v>
      </c>
      <c r="B1743" s="76" t="n">
        <v>46189</v>
      </c>
      <c r="C1743" s="1" t="n">
        <v>6</v>
      </c>
      <c r="D1743" s="1" t="s">
        <v>3819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4008</v>
      </c>
      <c r="N1743" s="1" t="n">
        <v>20</v>
      </c>
      <c r="O1743" s="1" t="n">
        <v>220</v>
      </c>
      <c r="P1743" s="1" t="s">
        <v>3814</v>
      </c>
    </row>
    <row r="1744" customFormat="false" ht="15" hidden="false" customHeight="true" outlineLevel="0" collapsed="false">
      <c r="A1744" s="1" t="n">
        <v>3</v>
      </c>
      <c r="B1744" s="76" t="n">
        <v>46189</v>
      </c>
      <c r="C1744" s="1" t="n">
        <v>6</v>
      </c>
      <c r="D1744" s="1" t="s">
        <v>3819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3862</v>
      </c>
      <c r="N1744" s="1" t="n">
        <v>10</v>
      </c>
      <c r="O1744" s="1" t="n">
        <v>80</v>
      </c>
      <c r="P1744" s="1" t="s">
        <v>3814</v>
      </c>
    </row>
    <row r="1745" customFormat="false" ht="15" hidden="false" customHeight="true" outlineLevel="0" collapsed="false">
      <c r="A1745" s="1" t="n">
        <v>3</v>
      </c>
      <c r="B1745" s="76" t="n">
        <v>46189</v>
      </c>
      <c r="C1745" s="1" t="n">
        <v>6</v>
      </c>
      <c r="D1745" s="1" t="s">
        <v>3819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4642</v>
      </c>
      <c r="N1745" s="1" t="n">
        <v>1</v>
      </c>
      <c r="O1745" s="1" t="n">
        <v>35</v>
      </c>
      <c r="P1745" s="1" t="s">
        <v>3814</v>
      </c>
    </row>
    <row r="1746" customFormat="false" ht="15" hidden="false" customHeight="true" outlineLevel="0" collapsed="false">
      <c r="A1746" s="1" t="n">
        <v>3</v>
      </c>
      <c r="B1746" s="76" t="n">
        <v>46189</v>
      </c>
      <c r="C1746" s="1" t="n">
        <v>6</v>
      </c>
      <c r="D1746" s="1" t="s">
        <v>3819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4643</v>
      </c>
      <c r="N1746" s="1" t="n">
        <v>76</v>
      </c>
      <c r="O1746" s="1" t="n">
        <v>224</v>
      </c>
      <c r="P1746" s="1" t="s">
        <v>3814</v>
      </c>
    </row>
    <row r="1747" customFormat="false" ht="15" hidden="false" customHeight="true" outlineLevel="0" collapsed="false">
      <c r="A1747" s="1" t="n">
        <v>3</v>
      </c>
      <c r="B1747" s="76" t="n">
        <v>46189</v>
      </c>
      <c r="C1747" s="1" t="n">
        <v>6</v>
      </c>
      <c r="D1747" s="1" t="s">
        <v>3819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3863</v>
      </c>
      <c r="N1747" s="1" t="n">
        <v>10</v>
      </c>
      <c r="O1747" s="1" t="n">
        <v>40</v>
      </c>
      <c r="P1747" s="1" t="s">
        <v>3814</v>
      </c>
    </row>
    <row r="1748" customFormat="false" ht="15" hidden="false" customHeight="true" outlineLevel="0" collapsed="false">
      <c r="A1748" s="1" t="n">
        <v>3</v>
      </c>
      <c r="B1748" s="76" t="n">
        <v>46189</v>
      </c>
      <c r="C1748" s="1" t="n">
        <v>6</v>
      </c>
      <c r="D1748" s="1" t="s">
        <v>3819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3864</v>
      </c>
      <c r="N1748" s="1" t="n">
        <v>1</v>
      </c>
      <c r="O1748" s="1" t="n">
        <v>35</v>
      </c>
      <c r="P1748" s="1" t="s">
        <v>3814</v>
      </c>
    </row>
    <row r="1749" customFormat="false" ht="15" hidden="false" customHeight="true" outlineLevel="0" collapsed="false">
      <c r="A1749" s="1" t="n">
        <v>3</v>
      </c>
      <c r="B1749" s="76" t="n">
        <v>46189</v>
      </c>
      <c r="C1749" s="1" t="n">
        <v>6</v>
      </c>
      <c r="D1749" s="1" t="s">
        <v>3819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4208</v>
      </c>
      <c r="N1749" s="1" t="n">
        <v>4.95</v>
      </c>
      <c r="O1749" s="1" t="n">
        <v>59</v>
      </c>
      <c r="P1749" s="1" t="s">
        <v>3814</v>
      </c>
    </row>
    <row r="1750" customFormat="false" ht="15" hidden="false" customHeight="true" outlineLevel="0" collapsed="false">
      <c r="A1750" s="1" t="n">
        <v>3</v>
      </c>
      <c r="B1750" s="76" t="n">
        <v>46189</v>
      </c>
      <c r="C1750" s="1" t="n">
        <v>6</v>
      </c>
      <c r="D1750" s="1" t="s">
        <v>3819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3865</v>
      </c>
      <c r="N1750" s="1" t="n">
        <v>20</v>
      </c>
      <c r="O1750" s="1" t="n">
        <v>120</v>
      </c>
      <c r="P1750" s="1" t="s">
        <v>3814</v>
      </c>
    </row>
    <row r="1751" customFormat="false" ht="15" hidden="false" customHeight="true" outlineLevel="0" collapsed="false">
      <c r="A1751" s="1" t="n">
        <v>3</v>
      </c>
      <c r="B1751" s="76" t="n">
        <v>46189</v>
      </c>
      <c r="C1751" s="1" t="n">
        <v>6</v>
      </c>
      <c r="D1751" s="1" t="s">
        <v>3819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4009</v>
      </c>
      <c r="N1751" s="1" t="n">
        <v>6.7</v>
      </c>
      <c r="O1751" s="1" t="n">
        <v>67</v>
      </c>
      <c r="P1751" s="1" t="s">
        <v>3814</v>
      </c>
    </row>
    <row r="1752" customFormat="false" ht="15" hidden="false" customHeight="true" outlineLevel="0" collapsed="false">
      <c r="A1752" s="1" t="n">
        <v>3</v>
      </c>
      <c r="B1752" s="76" t="n">
        <v>46189</v>
      </c>
      <c r="C1752" s="1" t="n">
        <v>6</v>
      </c>
      <c r="D1752" s="1" t="s">
        <v>3819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4010</v>
      </c>
      <c r="N1752" s="1" t="n">
        <v>10</v>
      </c>
      <c r="O1752" s="1" t="n">
        <v>70</v>
      </c>
      <c r="P1752" s="1" t="s">
        <v>3814</v>
      </c>
    </row>
    <row r="1753" customFormat="false" ht="15" hidden="false" customHeight="true" outlineLevel="0" collapsed="false">
      <c r="A1753" s="1" t="n">
        <v>3</v>
      </c>
      <c r="B1753" s="76" t="n">
        <v>46189</v>
      </c>
      <c r="C1753" s="1" t="n">
        <v>11</v>
      </c>
      <c r="D1753" s="1" t="s">
        <v>3820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4644</v>
      </c>
      <c r="N1753" s="1" t="n">
        <v>50</v>
      </c>
      <c r="O1753" s="1" t="n">
        <v>184</v>
      </c>
      <c r="P1753" s="1" t="s">
        <v>3814</v>
      </c>
    </row>
    <row r="1754" customFormat="false" ht="15" hidden="false" customHeight="true" outlineLevel="0" collapsed="false">
      <c r="A1754" s="1" t="n">
        <v>3</v>
      </c>
      <c r="B1754" s="76" t="n">
        <v>46189</v>
      </c>
      <c r="C1754" s="1" t="n">
        <v>11</v>
      </c>
      <c r="D1754" s="1" t="s">
        <v>3820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4645</v>
      </c>
      <c r="N1754" s="1" t="n">
        <v>72</v>
      </c>
      <c r="O1754" s="1" t="n">
        <v>119.7</v>
      </c>
      <c r="P1754" s="1" t="s">
        <v>3814</v>
      </c>
    </row>
    <row r="1755" customFormat="false" ht="15" hidden="false" customHeight="true" outlineLevel="0" collapsed="false">
      <c r="A1755" s="1" t="n">
        <v>3</v>
      </c>
      <c r="B1755" s="76" t="n">
        <v>46189</v>
      </c>
      <c r="C1755" s="1" t="n">
        <v>11</v>
      </c>
      <c r="D1755" s="1" t="s">
        <v>3820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4646</v>
      </c>
      <c r="N1755" s="1" t="n">
        <v>120</v>
      </c>
      <c r="O1755" s="1" t="n">
        <v>827.4</v>
      </c>
      <c r="P1755" s="1" t="s">
        <v>3814</v>
      </c>
    </row>
    <row r="1756" customFormat="false" ht="15" hidden="false" customHeight="true" outlineLevel="0" collapsed="false">
      <c r="A1756" s="1" t="n">
        <v>3</v>
      </c>
      <c r="B1756" s="76" t="n">
        <v>46189</v>
      </c>
      <c r="C1756" s="1" t="n">
        <v>11</v>
      </c>
      <c r="D1756" s="1" t="s">
        <v>3820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4332</v>
      </c>
      <c r="N1756" s="1" t="n">
        <v>120</v>
      </c>
      <c r="O1756" s="1" t="n">
        <v>463.6</v>
      </c>
      <c r="P1756" s="1" t="s">
        <v>3814</v>
      </c>
    </row>
    <row r="1757" customFormat="false" ht="15" hidden="false" customHeight="true" outlineLevel="0" collapsed="false">
      <c r="A1757" s="1" t="n">
        <v>3</v>
      </c>
      <c r="B1757" s="76" t="n">
        <v>46189</v>
      </c>
      <c r="C1757" s="1" t="n">
        <v>11</v>
      </c>
      <c r="D1757" s="1" t="s">
        <v>3820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4647</v>
      </c>
      <c r="N1757" s="1" t="n">
        <v>72</v>
      </c>
      <c r="O1757" s="1" t="n">
        <v>119.7</v>
      </c>
      <c r="P1757" s="1" t="s">
        <v>3814</v>
      </c>
    </row>
    <row r="1758" customFormat="false" ht="15" hidden="false" customHeight="true" outlineLevel="0" collapsed="false">
      <c r="A1758" s="1" t="n">
        <v>3</v>
      </c>
      <c r="B1758" s="76" t="n">
        <v>46189</v>
      </c>
      <c r="C1758" s="1" t="n">
        <v>11</v>
      </c>
      <c r="D1758" s="1" t="s">
        <v>3820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4648</v>
      </c>
      <c r="N1758" s="1" t="n">
        <v>72</v>
      </c>
      <c r="O1758" s="1" t="n">
        <v>119.7</v>
      </c>
      <c r="P1758" s="1" t="s">
        <v>3814</v>
      </c>
    </row>
    <row r="1759" customFormat="false" ht="15" hidden="false" customHeight="true" outlineLevel="0" collapsed="false">
      <c r="A1759" s="1" t="n">
        <v>3</v>
      </c>
      <c r="B1759" s="76" t="n">
        <v>46189</v>
      </c>
      <c r="C1759" s="1" t="n">
        <v>11</v>
      </c>
      <c r="D1759" s="1" t="s">
        <v>3820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4649</v>
      </c>
      <c r="N1759" s="1" t="n">
        <v>30</v>
      </c>
      <c r="O1759" s="1" t="n">
        <v>87.9</v>
      </c>
      <c r="P1759" s="1" t="s">
        <v>3814</v>
      </c>
    </row>
    <row r="1760" customFormat="false" ht="15" hidden="false" customHeight="true" outlineLevel="0" collapsed="false">
      <c r="A1760" s="1" t="n">
        <v>3</v>
      </c>
      <c r="B1760" s="76" t="n">
        <v>46189</v>
      </c>
      <c r="C1760" s="1" t="n">
        <v>11</v>
      </c>
      <c r="D1760" s="1" t="s">
        <v>3820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4650</v>
      </c>
      <c r="N1760" s="1" t="n">
        <v>180</v>
      </c>
      <c r="O1760" s="1" t="n">
        <v>351</v>
      </c>
      <c r="P1760" s="1" t="s">
        <v>3814</v>
      </c>
    </row>
    <row r="1761" customFormat="false" ht="15" hidden="false" customHeight="true" outlineLevel="0" collapsed="false">
      <c r="A1761" s="1" t="n">
        <v>3</v>
      </c>
      <c r="B1761" s="76" t="n">
        <v>46189</v>
      </c>
      <c r="C1761" s="1" t="n">
        <v>11</v>
      </c>
      <c r="D1761" s="1" t="s">
        <v>3820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4651</v>
      </c>
      <c r="N1761" s="1" t="n">
        <v>40</v>
      </c>
      <c r="O1761" s="1" t="n">
        <v>133</v>
      </c>
      <c r="P1761" s="1" t="s">
        <v>3814</v>
      </c>
    </row>
    <row r="1762" customFormat="false" ht="15" hidden="false" customHeight="true" outlineLevel="0" collapsed="false">
      <c r="A1762" s="1" t="n">
        <v>3</v>
      </c>
      <c r="B1762" s="76" t="n">
        <v>46189</v>
      </c>
      <c r="C1762" s="1" t="n">
        <v>11</v>
      </c>
      <c r="D1762" s="1" t="s">
        <v>3820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4652</v>
      </c>
      <c r="N1762" s="1" t="n">
        <v>100</v>
      </c>
      <c r="O1762" s="1" t="n">
        <v>372</v>
      </c>
      <c r="P1762" s="1" t="s">
        <v>3814</v>
      </c>
    </row>
    <row r="1763" customFormat="false" ht="15" hidden="false" customHeight="true" outlineLevel="0" collapsed="false">
      <c r="A1763" s="1" t="n">
        <v>3</v>
      </c>
      <c r="B1763" s="76" t="n">
        <v>46189</v>
      </c>
      <c r="C1763" s="1" t="n">
        <v>11</v>
      </c>
      <c r="D1763" s="1" t="s">
        <v>3820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4653</v>
      </c>
      <c r="N1763" s="1" t="n">
        <v>60</v>
      </c>
      <c r="O1763" s="1" t="n">
        <v>86.18</v>
      </c>
      <c r="P1763" s="1" t="s">
        <v>3814</v>
      </c>
    </row>
    <row r="1764" customFormat="false" ht="15" hidden="false" customHeight="true" outlineLevel="0" collapsed="false">
      <c r="A1764" s="1" t="n">
        <v>3</v>
      </c>
      <c r="B1764" s="76" t="n">
        <v>46189</v>
      </c>
      <c r="C1764" s="1" t="n">
        <v>11</v>
      </c>
      <c r="D1764" s="1" t="s">
        <v>3820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4654</v>
      </c>
      <c r="N1764" s="1" t="n">
        <v>24</v>
      </c>
      <c r="O1764" s="1" t="n">
        <v>29.13</v>
      </c>
      <c r="P1764" s="1" t="s">
        <v>3814</v>
      </c>
    </row>
    <row r="1765" customFormat="false" ht="15" hidden="false" customHeight="true" outlineLevel="0" collapsed="false">
      <c r="A1765" s="1" t="n">
        <v>3</v>
      </c>
      <c r="B1765" s="76" t="n">
        <v>46189</v>
      </c>
      <c r="C1765" s="1" t="n">
        <v>11</v>
      </c>
      <c r="D1765" s="1" t="s">
        <v>3820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4655</v>
      </c>
      <c r="N1765" s="1" t="n">
        <v>36</v>
      </c>
      <c r="O1765" s="1" t="n">
        <v>27.72</v>
      </c>
      <c r="P1765" s="1" t="s">
        <v>3814</v>
      </c>
    </row>
    <row r="1766" customFormat="false" ht="15" hidden="false" customHeight="true" outlineLevel="0" collapsed="false">
      <c r="A1766" s="1" t="n">
        <v>3</v>
      </c>
      <c r="B1766" s="76" t="n">
        <v>46189</v>
      </c>
      <c r="C1766" s="1" t="n">
        <v>11</v>
      </c>
      <c r="D1766" s="1" t="s">
        <v>3820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4656</v>
      </c>
      <c r="N1766" s="1" t="n">
        <v>12</v>
      </c>
      <c r="O1766" s="1" t="n">
        <v>192.36</v>
      </c>
      <c r="P1766" s="1" t="s">
        <v>3814</v>
      </c>
    </row>
    <row r="1767" customFormat="false" ht="15" hidden="false" customHeight="true" outlineLevel="0" collapsed="false">
      <c r="A1767" s="1" t="n">
        <v>3</v>
      </c>
      <c r="B1767" s="76" t="n">
        <v>46189</v>
      </c>
      <c r="C1767" s="1" t="n">
        <v>11</v>
      </c>
      <c r="D1767" s="1" t="s">
        <v>3820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4657</v>
      </c>
      <c r="N1767" s="1" t="n">
        <v>200</v>
      </c>
      <c r="O1767" s="1" t="n">
        <v>72.6</v>
      </c>
      <c r="P1767" s="1" t="s">
        <v>3814</v>
      </c>
    </row>
    <row r="1768" customFormat="false" ht="15" hidden="false" customHeight="true" outlineLevel="0" collapsed="false">
      <c r="A1768" s="1" t="n">
        <v>3</v>
      </c>
      <c r="B1768" s="76" t="n">
        <v>46189</v>
      </c>
      <c r="C1768" s="1" t="n">
        <v>11</v>
      </c>
      <c r="D1768" s="1" t="s">
        <v>3820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4641</v>
      </c>
      <c r="N1768" s="1" t="n">
        <v>450</v>
      </c>
      <c r="O1768" s="1" t="n">
        <v>1071</v>
      </c>
      <c r="P1768" s="1" t="s">
        <v>3814</v>
      </c>
    </row>
    <row r="1769" customFormat="false" ht="15" hidden="false" customHeight="true" outlineLevel="0" collapsed="false">
      <c r="A1769" s="1" t="n">
        <v>3</v>
      </c>
      <c r="B1769" s="76" t="n">
        <v>46189</v>
      </c>
      <c r="C1769" s="1" t="n">
        <v>11</v>
      </c>
      <c r="D1769" s="1" t="s">
        <v>3820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4658</v>
      </c>
      <c r="N1769" s="1" t="n">
        <v>200</v>
      </c>
      <c r="O1769" s="1" t="n">
        <v>32.24</v>
      </c>
      <c r="P1769" s="1" t="s">
        <v>3814</v>
      </c>
    </row>
    <row r="1770" customFormat="false" ht="15" hidden="false" customHeight="true" outlineLevel="0" collapsed="false">
      <c r="A1770" s="1" t="n">
        <v>3</v>
      </c>
      <c r="B1770" s="76" t="n">
        <v>46189</v>
      </c>
      <c r="C1770" s="1" t="n">
        <v>11</v>
      </c>
      <c r="D1770" s="1" t="s">
        <v>3820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4659</v>
      </c>
      <c r="N1770" s="1" t="n">
        <v>2</v>
      </c>
      <c r="O1770" s="1" t="n">
        <v>30.04</v>
      </c>
      <c r="P1770" s="1" t="s">
        <v>3814</v>
      </c>
    </row>
    <row r="1771" customFormat="false" ht="15" hidden="false" customHeight="true" outlineLevel="0" collapsed="false">
      <c r="A1771" s="1" t="n">
        <v>3</v>
      </c>
      <c r="B1771" s="76" t="n">
        <v>46189</v>
      </c>
      <c r="C1771" s="1" t="n">
        <v>11</v>
      </c>
      <c r="D1771" s="1" t="s">
        <v>3820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4660</v>
      </c>
      <c r="N1771" s="1" t="n">
        <v>2</v>
      </c>
      <c r="O1771" s="1" t="n">
        <v>13.92</v>
      </c>
      <c r="P1771" s="1" t="s">
        <v>3814</v>
      </c>
    </row>
    <row r="1772" customFormat="false" ht="15" hidden="false" customHeight="true" outlineLevel="0" collapsed="false">
      <c r="A1772" s="1" t="n">
        <v>3</v>
      </c>
      <c r="B1772" s="76" t="n">
        <v>46189</v>
      </c>
      <c r="C1772" s="1" t="n">
        <v>11</v>
      </c>
      <c r="D1772" s="1" t="s">
        <v>3820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4661</v>
      </c>
      <c r="N1772" s="1" t="n">
        <v>2</v>
      </c>
      <c r="O1772" s="1" t="n">
        <v>13.92</v>
      </c>
      <c r="P1772" s="1" t="s">
        <v>3814</v>
      </c>
    </row>
    <row r="1773" customFormat="false" ht="15" hidden="false" customHeight="true" outlineLevel="0" collapsed="false">
      <c r="A1773" s="1" t="n">
        <v>3</v>
      </c>
      <c r="B1773" s="76" t="n">
        <v>46189</v>
      </c>
      <c r="C1773" s="1" t="n">
        <v>11</v>
      </c>
      <c r="D1773" s="1" t="s">
        <v>3820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4662</v>
      </c>
      <c r="N1773" s="1" t="n">
        <v>2</v>
      </c>
      <c r="O1773" s="1" t="n">
        <v>13.92</v>
      </c>
      <c r="P1773" s="1" t="s">
        <v>3814</v>
      </c>
    </row>
    <row r="1774" customFormat="false" ht="15" hidden="false" customHeight="true" outlineLevel="0" collapsed="false">
      <c r="A1774" s="1" t="n">
        <v>3</v>
      </c>
      <c r="B1774" s="76" t="n">
        <v>46189</v>
      </c>
      <c r="C1774" s="1" t="n">
        <v>11</v>
      </c>
      <c r="D1774" s="1" t="s">
        <v>3820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4663</v>
      </c>
      <c r="N1774" s="1" t="n">
        <v>30</v>
      </c>
      <c r="O1774" s="1" t="n">
        <v>15.37</v>
      </c>
      <c r="P1774" s="1" t="s">
        <v>3814</v>
      </c>
    </row>
    <row r="1775" customFormat="false" ht="15" hidden="false" customHeight="true" outlineLevel="0" collapsed="false">
      <c r="A1775" s="1" t="n">
        <v>3</v>
      </c>
      <c r="B1775" s="76" t="n">
        <v>46189</v>
      </c>
      <c r="C1775" s="1" t="n">
        <v>11</v>
      </c>
      <c r="D1775" s="1" t="s">
        <v>3820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4664</v>
      </c>
      <c r="N1775" s="1" t="n">
        <v>2</v>
      </c>
      <c r="O1775" s="1" t="n">
        <v>24</v>
      </c>
      <c r="P1775" s="1" t="s">
        <v>3814</v>
      </c>
    </row>
    <row r="1776" customFormat="false" ht="15" hidden="false" customHeight="true" outlineLevel="0" collapsed="false">
      <c r="A1776" s="1" t="n">
        <v>3</v>
      </c>
      <c r="B1776" s="76" t="n">
        <v>46189</v>
      </c>
      <c r="C1776" s="1" t="n">
        <v>11</v>
      </c>
      <c r="D1776" s="1" t="s">
        <v>3820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4665</v>
      </c>
      <c r="N1776" s="1" t="n">
        <v>2</v>
      </c>
      <c r="O1776" s="1" t="n">
        <v>28.02</v>
      </c>
      <c r="P1776" s="1" t="s">
        <v>3814</v>
      </c>
    </row>
    <row r="1777" customFormat="false" ht="15" hidden="false" customHeight="true" outlineLevel="0" collapsed="false">
      <c r="A1777" s="1" t="n">
        <v>3</v>
      </c>
      <c r="B1777" s="76" t="n">
        <v>46189</v>
      </c>
      <c r="C1777" s="1" t="n">
        <v>11</v>
      </c>
      <c r="D1777" s="1" t="s">
        <v>3820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4666</v>
      </c>
      <c r="N1777" s="1" t="n">
        <v>30</v>
      </c>
      <c r="O1777" s="1" t="n">
        <v>15.37</v>
      </c>
      <c r="P1777" s="1" t="s">
        <v>3814</v>
      </c>
    </row>
    <row r="1778" customFormat="false" ht="15" hidden="false" customHeight="true" outlineLevel="0" collapsed="false">
      <c r="A1778" s="1" t="n">
        <v>3</v>
      </c>
      <c r="B1778" s="76" t="n">
        <v>46189</v>
      </c>
      <c r="C1778" s="1" t="n">
        <v>11</v>
      </c>
      <c r="D1778" s="1" t="s">
        <v>3820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4667</v>
      </c>
      <c r="N1778" s="1" t="n">
        <v>1</v>
      </c>
      <c r="O1778" s="1" t="n">
        <v>20.06</v>
      </c>
      <c r="P1778" s="1" t="s">
        <v>3814</v>
      </c>
    </row>
    <row r="1779" customFormat="false" ht="15" hidden="false" customHeight="true" outlineLevel="0" collapsed="false">
      <c r="A1779" s="1" t="n">
        <v>3</v>
      </c>
      <c r="B1779" s="76" t="n">
        <v>46189</v>
      </c>
      <c r="C1779" s="1" t="n">
        <v>11</v>
      </c>
      <c r="D1779" s="1" t="s">
        <v>3820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4668</v>
      </c>
      <c r="N1779" s="1" t="n">
        <v>100</v>
      </c>
      <c r="O1779" s="1" t="n">
        <v>27.22</v>
      </c>
      <c r="P1779" s="1" t="s">
        <v>3814</v>
      </c>
    </row>
    <row r="1780" customFormat="false" ht="15" hidden="false" customHeight="true" outlineLevel="0" collapsed="false">
      <c r="A1780" s="1" t="n">
        <v>3</v>
      </c>
      <c r="B1780" s="76" t="n">
        <v>46189</v>
      </c>
      <c r="C1780" s="1" t="n">
        <v>11</v>
      </c>
      <c r="D1780" s="1" t="s">
        <v>3820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4669</v>
      </c>
      <c r="N1780" s="1" t="n">
        <v>24</v>
      </c>
      <c r="O1780" s="1" t="n">
        <v>22.32</v>
      </c>
      <c r="P1780" s="1" t="s">
        <v>3814</v>
      </c>
    </row>
    <row r="1781" customFormat="false" ht="15" hidden="false" customHeight="true" outlineLevel="0" collapsed="false">
      <c r="A1781" s="1" t="n">
        <v>3</v>
      </c>
      <c r="B1781" s="76" t="n">
        <v>46189</v>
      </c>
      <c r="C1781" s="1" t="n">
        <v>11</v>
      </c>
      <c r="D1781" s="1" t="s">
        <v>3820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4670</v>
      </c>
      <c r="N1781" s="1" t="n">
        <v>20</v>
      </c>
      <c r="O1781" s="1" t="n">
        <v>481.8</v>
      </c>
      <c r="P1781" s="1" t="s">
        <v>3814</v>
      </c>
    </row>
    <row r="1782" customFormat="false" ht="15" hidden="false" customHeight="true" outlineLevel="0" collapsed="false">
      <c r="A1782" s="1" t="n">
        <v>3</v>
      </c>
      <c r="B1782" s="76" t="n">
        <v>46189</v>
      </c>
      <c r="C1782" s="1" t="n">
        <v>11</v>
      </c>
      <c r="D1782" s="1" t="s">
        <v>3820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4671</v>
      </c>
      <c r="N1782" s="1" t="n">
        <v>24</v>
      </c>
      <c r="O1782" s="1" t="n">
        <v>22.32</v>
      </c>
      <c r="P1782" s="1" t="s">
        <v>3814</v>
      </c>
    </row>
    <row r="1783" customFormat="false" ht="15" hidden="false" customHeight="true" outlineLevel="0" collapsed="false">
      <c r="A1783" s="1" t="n">
        <v>3</v>
      </c>
      <c r="B1783" s="76" t="n">
        <v>46189</v>
      </c>
      <c r="C1783" s="1" t="n">
        <v>11</v>
      </c>
      <c r="D1783" s="1" t="s">
        <v>3820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4672</v>
      </c>
      <c r="N1783" s="1" t="n">
        <v>24</v>
      </c>
      <c r="O1783" s="1" t="n">
        <v>22.32</v>
      </c>
      <c r="P1783" s="1" t="s">
        <v>3814</v>
      </c>
    </row>
    <row r="1784" customFormat="false" ht="15" hidden="false" customHeight="true" outlineLevel="0" collapsed="false">
      <c r="A1784" s="1" t="n">
        <v>3</v>
      </c>
      <c r="B1784" s="76" t="n">
        <v>46189</v>
      </c>
      <c r="C1784" s="1" t="n">
        <v>11</v>
      </c>
      <c r="D1784" s="1" t="s">
        <v>3820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4673</v>
      </c>
      <c r="N1784" s="1" t="n">
        <v>24</v>
      </c>
      <c r="O1784" s="1" t="n">
        <v>22.32</v>
      </c>
      <c r="P1784" s="1" t="s">
        <v>3814</v>
      </c>
    </row>
    <row r="1785" customFormat="false" ht="15" hidden="false" customHeight="true" outlineLevel="0" collapsed="false">
      <c r="A1785" s="1" t="n">
        <v>3</v>
      </c>
      <c r="B1785" s="76" t="n">
        <v>46189</v>
      </c>
      <c r="C1785" s="1" t="n">
        <v>11</v>
      </c>
      <c r="D1785" s="1" t="s">
        <v>3820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4674</v>
      </c>
      <c r="N1785" s="1" t="n">
        <v>24</v>
      </c>
      <c r="O1785" s="1" t="n">
        <v>22.32</v>
      </c>
      <c r="P1785" s="1" t="s">
        <v>3814</v>
      </c>
    </row>
    <row r="1786" customFormat="false" ht="15" hidden="false" customHeight="true" outlineLevel="0" collapsed="false">
      <c r="A1786" s="1" t="n">
        <v>3</v>
      </c>
      <c r="B1786" s="76" t="n">
        <v>46189</v>
      </c>
      <c r="C1786" s="1" t="n">
        <v>11</v>
      </c>
      <c r="D1786" s="1" t="s">
        <v>3820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4675</v>
      </c>
      <c r="N1786" s="1" t="n">
        <v>24</v>
      </c>
      <c r="O1786" s="1" t="n">
        <v>22.32</v>
      </c>
      <c r="P1786" s="1" t="s">
        <v>3814</v>
      </c>
    </row>
    <row r="1787" customFormat="false" ht="15" hidden="false" customHeight="true" outlineLevel="0" collapsed="false">
      <c r="A1787" s="1" t="n">
        <v>3</v>
      </c>
      <c r="B1787" s="76" t="n">
        <v>46189</v>
      </c>
      <c r="C1787" s="1" t="n">
        <v>11</v>
      </c>
      <c r="D1787" s="1" t="s">
        <v>3820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4676</v>
      </c>
      <c r="N1787" s="1" t="n">
        <v>24</v>
      </c>
      <c r="O1787" s="1" t="n">
        <v>22.32</v>
      </c>
      <c r="P1787" s="1" t="s">
        <v>3814</v>
      </c>
    </row>
    <row r="1788" customFormat="false" ht="15" hidden="false" customHeight="true" outlineLevel="0" collapsed="false">
      <c r="A1788" s="1" t="n">
        <v>3</v>
      </c>
      <c r="B1788" s="76" t="n">
        <v>46189</v>
      </c>
      <c r="C1788" s="1" t="n">
        <v>11</v>
      </c>
      <c r="D1788" s="1" t="s">
        <v>3820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4677</v>
      </c>
      <c r="N1788" s="1" t="n">
        <v>24</v>
      </c>
      <c r="O1788" s="1" t="n">
        <v>22.32</v>
      </c>
      <c r="P1788" s="1" t="s">
        <v>3814</v>
      </c>
    </row>
    <row r="1789" customFormat="false" ht="15" hidden="false" customHeight="true" outlineLevel="0" collapsed="false">
      <c r="A1789" s="1" t="n">
        <v>3</v>
      </c>
      <c r="B1789" s="76" t="n">
        <v>46189</v>
      </c>
      <c r="C1789" s="1" t="n">
        <v>11</v>
      </c>
      <c r="D1789" s="1" t="s">
        <v>3820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4678</v>
      </c>
      <c r="N1789" s="1" t="n">
        <v>12</v>
      </c>
      <c r="O1789" s="1" t="n">
        <v>119.76</v>
      </c>
      <c r="P1789" s="1" t="s">
        <v>3814</v>
      </c>
    </row>
    <row r="1790" customFormat="false" ht="15" hidden="false" customHeight="true" outlineLevel="0" collapsed="false">
      <c r="A1790" s="1" t="n">
        <v>3</v>
      </c>
      <c r="B1790" s="76" t="n">
        <v>46189</v>
      </c>
      <c r="C1790" s="1" t="n">
        <v>11</v>
      </c>
      <c r="D1790" s="1" t="s">
        <v>3820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4679</v>
      </c>
      <c r="N1790" s="1" t="n">
        <v>2</v>
      </c>
      <c r="O1790" s="1" t="n">
        <v>14.1</v>
      </c>
      <c r="P1790" s="1" t="s">
        <v>3814</v>
      </c>
    </row>
    <row r="1791" customFormat="false" ht="15" hidden="false" customHeight="true" outlineLevel="0" collapsed="false">
      <c r="A1791" s="1" t="n">
        <v>3</v>
      </c>
      <c r="B1791" s="76" t="n">
        <v>46189</v>
      </c>
      <c r="C1791" s="1" t="n">
        <v>11</v>
      </c>
      <c r="D1791" s="1" t="s">
        <v>3820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4680</v>
      </c>
      <c r="N1791" s="1" t="n">
        <v>60</v>
      </c>
      <c r="O1791" s="1" t="n">
        <v>211</v>
      </c>
      <c r="P1791" s="1" t="s">
        <v>3814</v>
      </c>
    </row>
    <row r="1792" customFormat="false" ht="15" hidden="false" customHeight="true" outlineLevel="0" collapsed="false">
      <c r="A1792" s="1" t="n">
        <v>3</v>
      </c>
      <c r="B1792" s="76" t="n">
        <v>46189</v>
      </c>
      <c r="C1792" s="1" t="n">
        <v>11</v>
      </c>
      <c r="D1792" s="1" t="s">
        <v>3820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4681</v>
      </c>
      <c r="N1792" s="1" t="n">
        <v>210</v>
      </c>
      <c r="O1792" s="1" t="n">
        <v>1954.75</v>
      </c>
      <c r="P1792" s="1" t="s">
        <v>3814</v>
      </c>
    </row>
    <row r="1793" customFormat="false" ht="15" hidden="false" customHeight="true" outlineLevel="0" collapsed="false">
      <c r="A1793" s="1" t="n">
        <v>3</v>
      </c>
      <c r="B1793" s="76" t="n">
        <v>46189</v>
      </c>
      <c r="C1793" s="1" t="n">
        <v>11</v>
      </c>
      <c r="D1793" s="1" t="s">
        <v>3820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4682</v>
      </c>
      <c r="N1793" s="1" t="n">
        <v>120</v>
      </c>
      <c r="O1793" s="1" t="n">
        <v>1117</v>
      </c>
      <c r="P1793" s="1" t="s">
        <v>3814</v>
      </c>
    </row>
    <row r="1794" customFormat="false" ht="15" hidden="false" customHeight="true" outlineLevel="0" collapsed="false">
      <c r="A1794" s="1" t="n">
        <v>3</v>
      </c>
      <c r="B1794" s="76" t="n">
        <v>46189</v>
      </c>
      <c r="C1794" s="1" t="n">
        <v>11</v>
      </c>
      <c r="D1794" s="1" t="s">
        <v>3820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3891</v>
      </c>
      <c r="N1794" s="1" t="n">
        <v>178.4</v>
      </c>
      <c r="O1794" s="1" t="n">
        <v>5708.8</v>
      </c>
      <c r="P1794" s="1" t="s">
        <v>3814</v>
      </c>
    </row>
    <row r="1795" customFormat="false" ht="15" hidden="false" customHeight="true" outlineLevel="0" collapsed="false">
      <c r="A1795" s="1" t="n">
        <v>3</v>
      </c>
      <c r="B1795" s="76" t="n">
        <v>46189</v>
      </c>
      <c r="C1795" s="1" t="n">
        <v>11</v>
      </c>
      <c r="D1795" s="1" t="s">
        <v>3820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4683</v>
      </c>
      <c r="N1795" s="1" t="n">
        <v>12</v>
      </c>
      <c r="O1795" s="1" t="n">
        <v>12.8</v>
      </c>
      <c r="P1795" s="1" t="s">
        <v>3814</v>
      </c>
    </row>
    <row r="1796" customFormat="false" ht="15" hidden="false" customHeight="true" outlineLevel="0" collapsed="false">
      <c r="A1796" s="1" t="n">
        <v>3</v>
      </c>
      <c r="B1796" s="76" t="n">
        <v>46189</v>
      </c>
      <c r="C1796" s="1" t="n">
        <v>11</v>
      </c>
      <c r="D1796" s="1" t="s">
        <v>3820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4684</v>
      </c>
      <c r="N1796" s="1" t="n">
        <v>36</v>
      </c>
      <c r="O1796" s="1" t="n">
        <v>136</v>
      </c>
      <c r="P1796" s="1" t="s">
        <v>3814</v>
      </c>
    </row>
    <row r="1797" customFormat="false" ht="15" hidden="false" customHeight="true" outlineLevel="0" collapsed="false">
      <c r="A1797" s="1" t="n">
        <v>3</v>
      </c>
      <c r="B1797" s="76" t="n">
        <v>46189</v>
      </c>
      <c r="C1797" s="1" t="n">
        <v>11</v>
      </c>
      <c r="D1797" s="1" t="s">
        <v>3820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4685</v>
      </c>
      <c r="N1797" s="1" t="n">
        <v>18</v>
      </c>
      <c r="O1797" s="1" t="n">
        <v>68</v>
      </c>
      <c r="P1797" s="1" t="s">
        <v>3814</v>
      </c>
    </row>
    <row r="1798" customFormat="false" ht="15" hidden="false" customHeight="true" outlineLevel="0" collapsed="false">
      <c r="A1798" s="1" t="n">
        <v>3</v>
      </c>
      <c r="B1798" s="76" t="n">
        <v>46189</v>
      </c>
      <c r="C1798" s="1" t="n">
        <v>11</v>
      </c>
      <c r="D1798" s="1" t="s">
        <v>3820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4686</v>
      </c>
      <c r="N1798" s="1" t="n">
        <v>24</v>
      </c>
      <c r="O1798" s="1" t="n">
        <v>18</v>
      </c>
      <c r="P1798" s="1" t="s">
        <v>3814</v>
      </c>
    </row>
    <row r="1799" customFormat="false" ht="15" hidden="false" customHeight="true" outlineLevel="0" collapsed="false">
      <c r="A1799" s="1" t="n">
        <v>3</v>
      </c>
      <c r="B1799" s="76" t="n">
        <v>46189</v>
      </c>
      <c r="C1799" s="1" t="n">
        <v>11</v>
      </c>
      <c r="D1799" s="1" t="s">
        <v>3820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4687</v>
      </c>
      <c r="N1799" s="1" t="n">
        <v>24</v>
      </c>
      <c r="O1799" s="1" t="n">
        <v>22</v>
      </c>
      <c r="P1799" s="1" t="s">
        <v>3814</v>
      </c>
    </row>
    <row r="1800" customFormat="false" ht="15" hidden="false" customHeight="true" outlineLevel="0" collapsed="false">
      <c r="A1800" s="1" t="n">
        <v>3</v>
      </c>
      <c r="B1800" s="76" t="n">
        <v>46189</v>
      </c>
      <c r="C1800" s="1" t="n">
        <v>11</v>
      </c>
      <c r="D1800" s="1" t="s">
        <v>3820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4688</v>
      </c>
      <c r="N1800" s="1" t="n">
        <v>36</v>
      </c>
      <c r="O1800" s="1" t="n">
        <v>136</v>
      </c>
      <c r="P1800" s="1" t="s">
        <v>3814</v>
      </c>
    </row>
    <row r="1801" customFormat="false" ht="15" hidden="false" customHeight="true" outlineLevel="0" collapsed="false">
      <c r="A1801" s="1" t="n">
        <v>3</v>
      </c>
      <c r="B1801" s="76" t="n">
        <v>46189</v>
      </c>
      <c r="C1801" s="1" t="n">
        <v>11</v>
      </c>
      <c r="D1801" s="1" t="s">
        <v>3820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4689</v>
      </c>
      <c r="N1801" s="1" t="n">
        <v>24</v>
      </c>
      <c r="O1801" s="1" t="n">
        <v>24.2</v>
      </c>
      <c r="P1801" s="1" t="s">
        <v>3814</v>
      </c>
    </row>
    <row r="1802" customFormat="false" ht="15" hidden="false" customHeight="true" outlineLevel="0" collapsed="false">
      <c r="A1802" s="1" t="n">
        <v>3</v>
      </c>
      <c r="B1802" s="76" t="n">
        <v>46189</v>
      </c>
      <c r="C1802" s="1" t="n">
        <v>11</v>
      </c>
      <c r="D1802" s="1" t="s">
        <v>3820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4690</v>
      </c>
      <c r="N1802" s="1" t="n">
        <v>24</v>
      </c>
      <c r="O1802" s="1" t="n">
        <v>51</v>
      </c>
      <c r="P1802" s="1" t="s">
        <v>3814</v>
      </c>
    </row>
    <row r="1803" customFormat="false" ht="15" hidden="false" customHeight="true" outlineLevel="0" collapsed="false">
      <c r="A1803" s="1" t="n">
        <v>3</v>
      </c>
      <c r="B1803" s="76" t="n">
        <v>46189</v>
      </c>
      <c r="C1803" s="1" t="n">
        <v>11</v>
      </c>
      <c r="D1803" s="1" t="s">
        <v>3820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4691</v>
      </c>
      <c r="N1803" s="1" t="n">
        <v>24</v>
      </c>
      <c r="O1803" s="1" t="n">
        <v>51</v>
      </c>
      <c r="P1803" s="1" t="s">
        <v>3814</v>
      </c>
    </row>
    <row r="1804" customFormat="false" ht="15" hidden="false" customHeight="true" outlineLevel="0" collapsed="false">
      <c r="A1804" s="1" t="n">
        <v>3</v>
      </c>
      <c r="B1804" s="76" t="n">
        <v>46189</v>
      </c>
      <c r="C1804" s="1" t="n">
        <v>11</v>
      </c>
      <c r="D1804" s="1" t="s">
        <v>3820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4692</v>
      </c>
      <c r="N1804" s="1" t="n">
        <v>12</v>
      </c>
      <c r="O1804" s="1" t="n">
        <v>12.8</v>
      </c>
      <c r="P1804" s="1" t="s">
        <v>3814</v>
      </c>
    </row>
    <row r="1805" customFormat="false" ht="15" hidden="false" customHeight="true" outlineLevel="0" collapsed="false">
      <c r="A1805" s="1" t="n">
        <v>3</v>
      </c>
      <c r="B1805" s="76" t="n">
        <v>46189</v>
      </c>
      <c r="C1805" s="1" t="n">
        <v>11</v>
      </c>
      <c r="D1805" s="1" t="s">
        <v>3820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4693</v>
      </c>
      <c r="N1805" s="1" t="n">
        <v>36</v>
      </c>
      <c r="O1805" s="1" t="n">
        <v>100.8</v>
      </c>
      <c r="P1805" s="1" t="s">
        <v>3814</v>
      </c>
    </row>
    <row r="1806" customFormat="false" ht="15" hidden="false" customHeight="true" outlineLevel="0" collapsed="false">
      <c r="A1806" s="1" t="n">
        <v>3</v>
      </c>
      <c r="B1806" s="76" t="n">
        <v>46189</v>
      </c>
      <c r="C1806" s="1" t="n">
        <v>11</v>
      </c>
      <c r="D1806" s="1" t="s">
        <v>3820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4694</v>
      </c>
      <c r="N1806" s="1" t="n">
        <v>12</v>
      </c>
      <c r="O1806" s="1" t="n">
        <v>12.8</v>
      </c>
      <c r="P1806" s="1" t="s">
        <v>3814</v>
      </c>
    </row>
    <row r="1807" customFormat="false" ht="15" hidden="false" customHeight="true" outlineLevel="0" collapsed="false">
      <c r="A1807" s="1" t="n">
        <v>3</v>
      </c>
      <c r="B1807" s="76" t="n">
        <v>46189</v>
      </c>
      <c r="C1807" s="1" t="n">
        <v>11</v>
      </c>
      <c r="D1807" s="1" t="s">
        <v>3820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4695</v>
      </c>
      <c r="N1807" s="1" t="n">
        <v>36</v>
      </c>
      <c r="O1807" s="1" t="n">
        <v>100.8</v>
      </c>
      <c r="P1807" s="1" t="s">
        <v>3814</v>
      </c>
    </row>
    <row r="1808" customFormat="false" ht="15" hidden="false" customHeight="true" outlineLevel="0" collapsed="false">
      <c r="A1808" s="1" t="n">
        <v>3</v>
      </c>
      <c r="B1808" s="76" t="n">
        <v>46189</v>
      </c>
      <c r="C1808" s="1" t="n">
        <v>11</v>
      </c>
      <c r="D1808" s="1" t="s">
        <v>3820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4696</v>
      </c>
      <c r="N1808" s="1" t="n">
        <v>12</v>
      </c>
      <c r="O1808" s="1" t="n">
        <v>12.8</v>
      </c>
      <c r="P1808" s="1" t="s">
        <v>3814</v>
      </c>
    </row>
    <row r="1809" customFormat="false" ht="15" hidden="false" customHeight="true" outlineLevel="0" collapsed="false">
      <c r="A1809" s="1" t="n">
        <v>3</v>
      </c>
      <c r="B1809" s="76" t="n">
        <v>46189</v>
      </c>
      <c r="C1809" s="1" t="n">
        <v>11</v>
      </c>
      <c r="D1809" s="1" t="s">
        <v>3820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4697</v>
      </c>
      <c r="N1809" s="1" t="n">
        <v>18</v>
      </c>
      <c r="O1809" s="1" t="n">
        <v>71</v>
      </c>
      <c r="P1809" s="1" t="s">
        <v>3814</v>
      </c>
    </row>
    <row r="1810" customFormat="false" ht="15" hidden="false" customHeight="true" outlineLevel="0" collapsed="false">
      <c r="A1810" s="1" t="n">
        <v>3</v>
      </c>
      <c r="B1810" s="76" t="n">
        <v>46189</v>
      </c>
      <c r="C1810" s="1" t="n">
        <v>11</v>
      </c>
      <c r="D1810" s="1" t="s">
        <v>3820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4698</v>
      </c>
      <c r="N1810" s="1" t="n">
        <v>90</v>
      </c>
      <c r="O1810" s="1" t="n">
        <v>210</v>
      </c>
      <c r="P1810" s="1" t="s">
        <v>3814</v>
      </c>
    </row>
    <row r="1811" customFormat="false" ht="15" hidden="false" customHeight="true" outlineLevel="0" collapsed="false">
      <c r="A1811" s="1" t="n">
        <v>3</v>
      </c>
      <c r="B1811" s="76" t="n">
        <v>46189</v>
      </c>
      <c r="C1811" s="1" t="n">
        <v>11</v>
      </c>
      <c r="D1811" s="1" t="s">
        <v>3820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4699</v>
      </c>
      <c r="N1811" s="1" t="n">
        <v>12</v>
      </c>
      <c r="O1811" s="1" t="n">
        <v>92.4</v>
      </c>
      <c r="P1811" s="1" t="s">
        <v>3814</v>
      </c>
    </row>
    <row r="1812" customFormat="false" ht="15" hidden="false" customHeight="true" outlineLevel="0" collapsed="false">
      <c r="A1812" s="1" t="n">
        <v>3</v>
      </c>
      <c r="B1812" s="76" t="n">
        <v>46189</v>
      </c>
      <c r="C1812" s="1" t="n">
        <v>11</v>
      </c>
      <c r="D1812" s="1" t="s">
        <v>3820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4700</v>
      </c>
      <c r="N1812" s="1" t="n">
        <v>12</v>
      </c>
      <c r="O1812" s="1" t="n">
        <v>92.4</v>
      </c>
      <c r="P1812" s="1" t="s">
        <v>3814</v>
      </c>
    </row>
    <row r="1813" customFormat="false" ht="15" hidden="false" customHeight="true" outlineLevel="0" collapsed="false">
      <c r="A1813" s="1" t="n">
        <v>3</v>
      </c>
      <c r="B1813" s="76" t="n">
        <v>46189</v>
      </c>
      <c r="C1813" s="1" t="n">
        <v>11</v>
      </c>
      <c r="D1813" s="1" t="s">
        <v>3820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4701</v>
      </c>
      <c r="N1813" s="1" t="n">
        <v>72</v>
      </c>
      <c r="O1813" s="1" t="n">
        <v>195</v>
      </c>
      <c r="P1813" s="1" t="s">
        <v>3814</v>
      </c>
    </row>
    <row r="1814" customFormat="false" ht="15" hidden="false" customHeight="true" outlineLevel="0" collapsed="false">
      <c r="A1814" s="1" t="n">
        <v>3</v>
      </c>
      <c r="B1814" s="76" t="n">
        <v>46189</v>
      </c>
      <c r="C1814" s="1" t="n">
        <v>11</v>
      </c>
      <c r="D1814" s="1" t="s">
        <v>3820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4702</v>
      </c>
      <c r="N1814" s="1" t="n">
        <v>72</v>
      </c>
      <c r="O1814" s="1" t="n">
        <v>195</v>
      </c>
      <c r="P1814" s="1" t="s">
        <v>3814</v>
      </c>
    </row>
    <row r="1815" customFormat="false" ht="15" hidden="false" customHeight="true" outlineLevel="0" collapsed="false">
      <c r="A1815" s="1" t="n">
        <v>3</v>
      </c>
      <c r="B1815" s="76" t="n">
        <v>46189</v>
      </c>
      <c r="C1815" s="1" t="n">
        <v>11</v>
      </c>
      <c r="D1815" s="1" t="s">
        <v>3820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4703</v>
      </c>
      <c r="N1815" s="1" t="n">
        <v>48</v>
      </c>
      <c r="O1815" s="1" t="n">
        <v>130</v>
      </c>
      <c r="P1815" s="1" t="s">
        <v>3814</v>
      </c>
    </row>
    <row r="1816" customFormat="false" ht="15" hidden="false" customHeight="true" outlineLevel="0" collapsed="false">
      <c r="A1816" s="1" t="n">
        <v>3</v>
      </c>
      <c r="B1816" s="76" t="n">
        <v>46189</v>
      </c>
      <c r="C1816" s="1" t="n">
        <v>11</v>
      </c>
      <c r="D1816" s="1" t="s">
        <v>3820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4704</v>
      </c>
      <c r="N1816" s="1" t="n">
        <v>48</v>
      </c>
      <c r="O1816" s="1" t="n">
        <v>130</v>
      </c>
      <c r="P1816" s="1" t="s">
        <v>3814</v>
      </c>
    </row>
    <row r="1817" customFormat="false" ht="15" hidden="false" customHeight="true" outlineLevel="0" collapsed="false">
      <c r="A1817" s="1" t="n">
        <v>3</v>
      </c>
      <c r="B1817" s="76" t="n">
        <v>46189</v>
      </c>
      <c r="C1817" s="1" t="n">
        <v>11</v>
      </c>
      <c r="D1817" s="1" t="s">
        <v>3820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4705</v>
      </c>
      <c r="N1817" s="1" t="n">
        <v>12</v>
      </c>
      <c r="O1817" s="1" t="n">
        <v>107.88</v>
      </c>
      <c r="P1817" s="1" t="s">
        <v>3814</v>
      </c>
    </row>
    <row r="1818" customFormat="false" ht="15" hidden="false" customHeight="true" outlineLevel="0" collapsed="false">
      <c r="A1818" s="1" t="n">
        <v>3</v>
      </c>
      <c r="B1818" s="76" t="n">
        <v>46189</v>
      </c>
      <c r="C1818" s="1" t="n">
        <v>11</v>
      </c>
      <c r="D1818" s="1" t="s">
        <v>3820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4705</v>
      </c>
      <c r="N1818" s="1" t="n">
        <v>12</v>
      </c>
      <c r="O1818" s="1" t="n">
        <v>107.88</v>
      </c>
      <c r="P1818" s="1" t="s">
        <v>3814</v>
      </c>
    </row>
    <row r="1819" customFormat="false" ht="15" hidden="false" customHeight="true" outlineLevel="0" collapsed="false">
      <c r="A1819" s="1" t="n">
        <v>3</v>
      </c>
      <c r="B1819" s="76" t="n">
        <v>46189</v>
      </c>
      <c r="C1819" s="1" t="n">
        <v>11</v>
      </c>
      <c r="D1819" s="1" t="s">
        <v>3820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4706</v>
      </c>
      <c r="N1819" s="1" t="n">
        <v>12</v>
      </c>
      <c r="O1819" s="1" t="n">
        <v>107.88</v>
      </c>
      <c r="P1819" s="1" t="s">
        <v>3814</v>
      </c>
    </row>
    <row r="1820" customFormat="false" ht="15" hidden="false" customHeight="true" outlineLevel="0" collapsed="false">
      <c r="A1820" s="1" t="n">
        <v>3</v>
      </c>
      <c r="B1820" s="76" t="n">
        <v>46189</v>
      </c>
      <c r="C1820" s="1" t="n">
        <v>11</v>
      </c>
      <c r="D1820" s="1" t="s">
        <v>3820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4707</v>
      </c>
      <c r="N1820" s="1" t="n">
        <v>12</v>
      </c>
      <c r="O1820" s="1" t="n">
        <v>56.5</v>
      </c>
      <c r="P1820" s="1" t="s">
        <v>3814</v>
      </c>
    </row>
    <row r="1821" customFormat="false" ht="15" hidden="false" customHeight="true" outlineLevel="0" collapsed="false">
      <c r="A1821" s="1" t="n">
        <v>3</v>
      </c>
      <c r="B1821" s="76" t="n">
        <v>46189</v>
      </c>
      <c r="C1821" s="1" t="n">
        <v>11</v>
      </c>
      <c r="D1821" s="1" t="s">
        <v>3820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4708</v>
      </c>
      <c r="N1821" s="1" t="n">
        <v>12</v>
      </c>
      <c r="O1821" s="1" t="n">
        <v>56.5</v>
      </c>
      <c r="P1821" s="1" t="s">
        <v>3814</v>
      </c>
    </row>
    <row r="1822" customFormat="false" ht="15" hidden="false" customHeight="true" outlineLevel="0" collapsed="false">
      <c r="A1822" s="1" t="n">
        <v>3</v>
      </c>
      <c r="B1822" s="76" t="n">
        <v>46189</v>
      </c>
      <c r="C1822" s="1" t="n">
        <v>11</v>
      </c>
      <c r="D1822" s="1" t="s">
        <v>3820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4709</v>
      </c>
      <c r="N1822" s="1" t="n">
        <v>12</v>
      </c>
      <c r="O1822" s="1" t="n">
        <v>56.5</v>
      </c>
      <c r="P1822" s="1" t="s">
        <v>3814</v>
      </c>
    </row>
    <row r="1823" customFormat="false" ht="15" hidden="false" customHeight="true" outlineLevel="0" collapsed="false">
      <c r="A1823" s="1" t="n">
        <v>3</v>
      </c>
      <c r="B1823" s="76" t="n">
        <v>46189</v>
      </c>
      <c r="C1823" s="1" t="n">
        <v>11</v>
      </c>
      <c r="D1823" s="1" t="s">
        <v>3820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4710</v>
      </c>
      <c r="N1823" s="1" t="n">
        <v>12</v>
      </c>
      <c r="O1823" s="1" t="n">
        <v>92.4</v>
      </c>
      <c r="P1823" s="1" t="s">
        <v>3814</v>
      </c>
    </row>
    <row r="1824" customFormat="false" ht="15" hidden="false" customHeight="true" outlineLevel="0" collapsed="false">
      <c r="A1824" s="1" t="n">
        <v>3</v>
      </c>
      <c r="B1824" s="76" t="n">
        <v>46189</v>
      </c>
      <c r="C1824" s="1" t="n">
        <v>11</v>
      </c>
      <c r="D1824" s="1" t="s">
        <v>3820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4711</v>
      </c>
      <c r="N1824" s="1" t="n">
        <v>12</v>
      </c>
      <c r="O1824" s="1" t="n">
        <v>56.4</v>
      </c>
      <c r="P1824" s="1" t="s">
        <v>3814</v>
      </c>
    </row>
    <row r="1825" customFormat="false" ht="15" hidden="false" customHeight="true" outlineLevel="0" collapsed="false">
      <c r="A1825" s="1" t="n">
        <v>3</v>
      </c>
      <c r="B1825" s="76" t="n">
        <v>46189</v>
      </c>
      <c r="C1825" s="1" t="n">
        <v>11</v>
      </c>
      <c r="D1825" s="1" t="s">
        <v>3820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4712</v>
      </c>
      <c r="N1825" s="1" t="n">
        <v>12</v>
      </c>
      <c r="O1825" s="1" t="n">
        <v>56.5</v>
      </c>
      <c r="P1825" s="1" t="s">
        <v>3814</v>
      </c>
    </row>
    <row r="1826" customFormat="false" ht="15" hidden="false" customHeight="true" outlineLevel="0" collapsed="false">
      <c r="A1826" s="1" t="n">
        <v>3</v>
      </c>
      <c r="B1826" s="76" t="n">
        <v>46189</v>
      </c>
      <c r="C1826" s="1" t="n">
        <v>11</v>
      </c>
      <c r="D1826" s="1" t="s">
        <v>3820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4713</v>
      </c>
      <c r="N1826" s="1" t="n">
        <v>60</v>
      </c>
      <c r="O1826" s="1" t="n">
        <v>95</v>
      </c>
      <c r="P1826" s="1" t="s">
        <v>3814</v>
      </c>
    </row>
    <row r="1827" customFormat="false" ht="15" hidden="false" customHeight="true" outlineLevel="0" collapsed="false">
      <c r="A1827" s="1" t="n">
        <v>3</v>
      </c>
      <c r="B1827" s="76" t="n">
        <v>46189</v>
      </c>
      <c r="C1827" s="1" t="n">
        <v>11</v>
      </c>
      <c r="D1827" s="1" t="s">
        <v>3820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4714</v>
      </c>
      <c r="N1827" s="1" t="n">
        <v>6</v>
      </c>
      <c r="O1827" s="1" t="n">
        <v>31.62</v>
      </c>
      <c r="P1827" s="1" t="s">
        <v>3814</v>
      </c>
    </row>
    <row r="1828" customFormat="false" ht="15" hidden="false" customHeight="true" outlineLevel="0" collapsed="false">
      <c r="A1828" s="1" t="n">
        <v>3</v>
      </c>
      <c r="B1828" s="76" t="n">
        <v>46189</v>
      </c>
      <c r="C1828" s="1" t="n">
        <v>11</v>
      </c>
      <c r="D1828" s="1" t="s">
        <v>3820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4715</v>
      </c>
      <c r="N1828" s="1" t="n">
        <v>6</v>
      </c>
      <c r="O1828" s="1" t="n">
        <v>22.74</v>
      </c>
      <c r="P1828" s="1" t="s">
        <v>3814</v>
      </c>
    </row>
    <row r="1829" customFormat="false" ht="15" hidden="false" customHeight="true" outlineLevel="0" collapsed="false">
      <c r="A1829" s="1" t="n">
        <v>3</v>
      </c>
      <c r="B1829" s="76" t="n">
        <v>46189</v>
      </c>
      <c r="C1829" s="1" t="n">
        <v>11</v>
      </c>
      <c r="D1829" s="1" t="s">
        <v>3820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4716</v>
      </c>
      <c r="N1829" s="1" t="n">
        <v>60</v>
      </c>
      <c r="O1829" s="1" t="n">
        <v>89.76</v>
      </c>
      <c r="P1829" s="1" t="s">
        <v>3814</v>
      </c>
    </row>
    <row r="1830" customFormat="false" ht="15" hidden="false" customHeight="true" outlineLevel="0" collapsed="false">
      <c r="A1830" s="1" t="n">
        <v>3</v>
      </c>
      <c r="B1830" s="76" t="n">
        <v>46189</v>
      </c>
      <c r="C1830" s="1" t="n">
        <v>11</v>
      </c>
      <c r="D1830" s="1" t="s">
        <v>3820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4716</v>
      </c>
      <c r="N1830" s="1" t="n">
        <v>20</v>
      </c>
      <c r="O1830" s="1" t="n">
        <v>79.8</v>
      </c>
      <c r="P1830" s="1" t="s">
        <v>3814</v>
      </c>
    </row>
    <row r="1831" customFormat="false" ht="15" hidden="false" customHeight="true" outlineLevel="0" collapsed="false">
      <c r="A1831" s="1" t="n">
        <v>3</v>
      </c>
      <c r="B1831" s="76" t="n">
        <v>46189</v>
      </c>
      <c r="C1831" s="1" t="n">
        <v>11</v>
      </c>
      <c r="D1831" s="1" t="s">
        <v>3820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4717</v>
      </c>
      <c r="N1831" s="1" t="n">
        <v>6</v>
      </c>
      <c r="O1831" s="1" t="n">
        <v>22.74</v>
      </c>
      <c r="P1831" s="1" t="s">
        <v>3814</v>
      </c>
    </row>
    <row r="1832" customFormat="false" ht="15" hidden="false" customHeight="true" outlineLevel="0" collapsed="false">
      <c r="A1832" s="1" t="n">
        <v>3</v>
      </c>
      <c r="B1832" s="76" t="n">
        <v>46189</v>
      </c>
      <c r="C1832" s="1" t="n">
        <v>11</v>
      </c>
      <c r="D1832" s="1" t="s">
        <v>3820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4718</v>
      </c>
      <c r="N1832" s="1" t="n">
        <v>6</v>
      </c>
      <c r="O1832" s="1" t="n">
        <v>22.74</v>
      </c>
      <c r="P1832" s="1" t="s">
        <v>3814</v>
      </c>
    </row>
    <row r="1833" customFormat="false" ht="15" hidden="false" customHeight="true" outlineLevel="0" collapsed="false">
      <c r="A1833" s="1" t="n">
        <v>3</v>
      </c>
      <c r="B1833" s="76" t="n">
        <v>46189</v>
      </c>
      <c r="C1833" s="1" t="n">
        <v>11</v>
      </c>
      <c r="D1833" s="1" t="s">
        <v>3820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4719</v>
      </c>
      <c r="N1833" s="1" t="n">
        <v>20</v>
      </c>
      <c r="O1833" s="1" t="n">
        <v>103.6</v>
      </c>
      <c r="P1833" s="1" t="s">
        <v>3814</v>
      </c>
    </row>
    <row r="1834" customFormat="false" ht="15" hidden="false" customHeight="true" outlineLevel="0" collapsed="false">
      <c r="A1834" s="1" t="n">
        <v>3</v>
      </c>
      <c r="B1834" s="76" t="n">
        <v>46189</v>
      </c>
      <c r="C1834" s="1" t="n">
        <v>11</v>
      </c>
      <c r="D1834" s="1" t="s">
        <v>3820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4720</v>
      </c>
      <c r="N1834" s="1" t="n">
        <v>6</v>
      </c>
      <c r="O1834" s="1" t="n">
        <v>54</v>
      </c>
      <c r="P1834" s="1" t="s">
        <v>3814</v>
      </c>
    </row>
    <row r="1835" customFormat="false" ht="15" hidden="false" customHeight="true" outlineLevel="0" collapsed="false">
      <c r="A1835" s="1" t="n">
        <v>3</v>
      </c>
      <c r="B1835" s="76" t="n">
        <v>46189</v>
      </c>
      <c r="C1835" s="1" t="n">
        <v>11</v>
      </c>
      <c r="D1835" s="1" t="s">
        <v>3820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4720</v>
      </c>
      <c r="N1835" s="1" t="n">
        <v>6</v>
      </c>
      <c r="O1835" s="1" t="n">
        <v>59.61</v>
      </c>
      <c r="P1835" s="1" t="s">
        <v>3814</v>
      </c>
    </row>
    <row r="1836" customFormat="false" ht="15" hidden="false" customHeight="true" outlineLevel="0" collapsed="false">
      <c r="A1836" s="1" t="n">
        <v>3</v>
      </c>
      <c r="B1836" s="76" t="n">
        <v>46189</v>
      </c>
      <c r="C1836" s="1" t="n">
        <v>11</v>
      </c>
      <c r="D1836" s="1" t="s">
        <v>3820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4720</v>
      </c>
      <c r="N1836" s="1" t="n">
        <v>6</v>
      </c>
      <c r="O1836" s="1" t="n">
        <v>56.76</v>
      </c>
      <c r="P1836" s="1" t="s">
        <v>3814</v>
      </c>
    </row>
    <row r="1837" customFormat="false" ht="15" hidden="false" customHeight="true" outlineLevel="0" collapsed="false">
      <c r="A1837" s="1" t="n">
        <v>3</v>
      </c>
      <c r="B1837" s="76" t="n">
        <v>46189</v>
      </c>
      <c r="C1837" s="1" t="n">
        <v>11</v>
      </c>
      <c r="D1837" s="1" t="s">
        <v>3820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4720</v>
      </c>
      <c r="N1837" s="1" t="n">
        <v>6</v>
      </c>
      <c r="O1837" s="1" t="n">
        <v>58.59</v>
      </c>
      <c r="P1837" s="1" t="s">
        <v>3814</v>
      </c>
    </row>
    <row r="1838" customFormat="false" ht="15" hidden="false" customHeight="true" outlineLevel="0" collapsed="false">
      <c r="A1838" s="1" t="n">
        <v>3</v>
      </c>
      <c r="B1838" s="76" t="n">
        <v>46189</v>
      </c>
      <c r="C1838" s="1" t="n">
        <v>11</v>
      </c>
      <c r="D1838" s="1" t="s">
        <v>3820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4721</v>
      </c>
      <c r="N1838" s="1" t="n">
        <v>6</v>
      </c>
      <c r="O1838" s="1" t="n">
        <v>46.56</v>
      </c>
      <c r="P1838" s="1" t="s">
        <v>3814</v>
      </c>
    </row>
    <row r="1839" customFormat="false" ht="15" hidden="false" customHeight="true" outlineLevel="0" collapsed="false">
      <c r="A1839" s="1" t="n">
        <v>3</v>
      </c>
      <c r="B1839" s="76" t="n">
        <v>46189</v>
      </c>
      <c r="C1839" s="1" t="n">
        <v>11</v>
      </c>
      <c r="D1839" s="1" t="s">
        <v>3820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4722</v>
      </c>
      <c r="N1839" s="1" t="n">
        <v>6</v>
      </c>
      <c r="O1839" s="1" t="n">
        <v>22.74</v>
      </c>
      <c r="P1839" s="1" t="s">
        <v>3814</v>
      </c>
    </row>
    <row r="1840" customFormat="false" ht="15" hidden="false" customHeight="true" outlineLevel="0" collapsed="false">
      <c r="A1840" s="1" t="n">
        <v>3</v>
      </c>
      <c r="B1840" s="76" t="n">
        <v>46189</v>
      </c>
      <c r="C1840" s="1" t="n">
        <v>11</v>
      </c>
      <c r="D1840" s="1" t="s">
        <v>3820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4723</v>
      </c>
      <c r="N1840" s="1" t="n">
        <v>12</v>
      </c>
      <c r="O1840" s="1" t="n">
        <v>92.4</v>
      </c>
      <c r="P1840" s="1" t="s">
        <v>3814</v>
      </c>
    </row>
    <row r="1841" customFormat="false" ht="15" hidden="false" customHeight="true" outlineLevel="0" collapsed="false">
      <c r="A1841" s="1" t="n">
        <v>3</v>
      </c>
      <c r="B1841" s="76" t="n">
        <v>46189</v>
      </c>
      <c r="C1841" s="1" t="n">
        <v>11</v>
      </c>
      <c r="D1841" s="1" t="s">
        <v>3820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4724</v>
      </c>
      <c r="N1841" s="1" t="n">
        <v>6</v>
      </c>
      <c r="O1841" s="1" t="n">
        <v>119.04</v>
      </c>
      <c r="P1841" s="1" t="s">
        <v>3814</v>
      </c>
    </row>
    <row r="1842" customFormat="false" ht="15" hidden="false" customHeight="true" outlineLevel="0" collapsed="false">
      <c r="A1842" s="1" t="n">
        <v>3</v>
      </c>
      <c r="B1842" s="76" t="n">
        <v>46189</v>
      </c>
      <c r="C1842" s="1" t="n">
        <v>11</v>
      </c>
      <c r="D1842" s="1" t="s">
        <v>3820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4725</v>
      </c>
      <c r="N1842" s="1" t="n">
        <v>6</v>
      </c>
      <c r="O1842" s="1" t="n">
        <v>63.78</v>
      </c>
      <c r="P1842" s="1" t="s">
        <v>3814</v>
      </c>
    </row>
    <row r="1843" customFormat="false" ht="15" hidden="false" customHeight="true" outlineLevel="0" collapsed="false">
      <c r="A1843" s="1" t="n">
        <v>3</v>
      </c>
      <c r="B1843" s="76" t="n">
        <v>46189</v>
      </c>
      <c r="C1843" s="1" t="n">
        <v>11</v>
      </c>
      <c r="D1843" s="1" t="s">
        <v>3820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4726</v>
      </c>
      <c r="N1843" s="1" t="n">
        <v>72</v>
      </c>
      <c r="O1843" s="1" t="n">
        <v>143</v>
      </c>
      <c r="P1843" s="1" t="s">
        <v>3814</v>
      </c>
    </row>
    <row r="1844" customFormat="false" ht="15" hidden="false" customHeight="true" outlineLevel="0" collapsed="false">
      <c r="A1844" s="1" t="n">
        <v>3</v>
      </c>
      <c r="B1844" s="76" t="n">
        <v>46189</v>
      </c>
      <c r="C1844" s="1" t="n">
        <v>11</v>
      </c>
      <c r="D1844" s="1" t="s">
        <v>3820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4727</v>
      </c>
      <c r="N1844" s="1" t="n">
        <v>72</v>
      </c>
      <c r="O1844" s="1" t="n">
        <v>143</v>
      </c>
      <c r="P1844" s="1" t="s">
        <v>3814</v>
      </c>
    </row>
    <row r="1845" customFormat="false" ht="15" hidden="false" customHeight="true" outlineLevel="0" collapsed="false">
      <c r="A1845" s="1" t="n">
        <v>3</v>
      </c>
      <c r="B1845" s="76" t="n">
        <v>46189</v>
      </c>
      <c r="C1845" s="1" t="n">
        <v>11</v>
      </c>
      <c r="D1845" s="1" t="s">
        <v>3820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4728</v>
      </c>
      <c r="N1845" s="1" t="n">
        <v>12</v>
      </c>
      <c r="O1845" s="1" t="n">
        <v>23.47</v>
      </c>
      <c r="P1845" s="1" t="s">
        <v>3814</v>
      </c>
    </row>
    <row r="1846" customFormat="false" ht="15" hidden="false" customHeight="true" outlineLevel="0" collapsed="false">
      <c r="A1846" s="1" t="n">
        <v>3</v>
      </c>
      <c r="B1846" s="76" t="n">
        <v>46189</v>
      </c>
      <c r="C1846" s="1" t="n">
        <v>11</v>
      </c>
      <c r="D1846" s="1" t="s">
        <v>3820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4729</v>
      </c>
      <c r="N1846" s="1" t="n">
        <v>240</v>
      </c>
      <c r="O1846" s="1" t="n">
        <v>827.51</v>
      </c>
      <c r="P1846" s="1" t="s">
        <v>3814</v>
      </c>
    </row>
    <row r="1847" customFormat="false" ht="15" hidden="false" customHeight="true" outlineLevel="0" collapsed="false">
      <c r="A1847" s="1" t="n">
        <v>3</v>
      </c>
      <c r="B1847" s="76" t="n">
        <v>46189</v>
      </c>
      <c r="C1847" s="1" t="n">
        <v>11</v>
      </c>
      <c r="D1847" s="1" t="s">
        <v>3820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3829</v>
      </c>
      <c r="N1847" s="1" t="n">
        <v>12</v>
      </c>
      <c r="O1847" s="1" t="n">
        <v>15</v>
      </c>
      <c r="P1847" s="1" t="s">
        <v>3814</v>
      </c>
    </row>
    <row r="1848" customFormat="false" ht="15" hidden="false" customHeight="true" outlineLevel="0" collapsed="false">
      <c r="A1848" s="1" t="n">
        <v>3</v>
      </c>
      <c r="B1848" s="76" t="n">
        <v>46189</v>
      </c>
      <c r="C1848" s="1" t="n">
        <v>11</v>
      </c>
      <c r="D1848" s="1" t="s">
        <v>3820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4730</v>
      </c>
      <c r="N1848" s="1" t="n">
        <v>12</v>
      </c>
      <c r="O1848" s="1" t="n">
        <v>22.74</v>
      </c>
      <c r="P1848" s="1" t="s">
        <v>3814</v>
      </c>
    </row>
    <row r="1849" customFormat="false" ht="15" hidden="false" customHeight="true" outlineLevel="0" collapsed="false">
      <c r="A1849" s="1" t="n">
        <v>3</v>
      </c>
      <c r="B1849" s="76" t="n">
        <v>46189</v>
      </c>
      <c r="C1849" s="1" t="n">
        <v>11</v>
      </c>
      <c r="D1849" s="1" t="s">
        <v>3820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3966</v>
      </c>
      <c r="N1849" s="1" t="n">
        <v>60</v>
      </c>
      <c r="O1849" s="1" t="n">
        <v>420</v>
      </c>
      <c r="P1849" s="1" t="s">
        <v>3814</v>
      </c>
    </row>
    <row r="1850" customFormat="false" ht="15" hidden="false" customHeight="true" outlineLevel="0" collapsed="false">
      <c r="A1850" s="1" t="n">
        <v>3</v>
      </c>
      <c r="B1850" s="76" t="n">
        <v>46189</v>
      </c>
      <c r="C1850" s="1" t="n">
        <v>11</v>
      </c>
      <c r="D1850" s="1" t="s">
        <v>3820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4731</v>
      </c>
      <c r="N1850" s="1" t="n">
        <v>72</v>
      </c>
      <c r="O1850" s="1" t="n">
        <v>226.48</v>
      </c>
      <c r="P1850" s="1" t="s">
        <v>3814</v>
      </c>
    </row>
    <row r="1851" customFormat="false" ht="15" hidden="false" customHeight="true" outlineLevel="0" collapsed="false">
      <c r="A1851" s="1" t="n">
        <v>3</v>
      </c>
      <c r="B1851" s="76" t="n">
        <v>46189</v>
      </c>
      <c r="C1851" s="1" t="n">
        <v>11</v>
      </c>
      <c r="D1851" s="1" t="s">
        <v>3820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4410</v>
      </c>
      <c r="N1851" s="1" t="n">
        <v>48</v>
      </c>
      <c r="O1851" s="1" t="n">
        <v>147.11</v>
      </c>
      <c r="P1851" s="1" t="s">
        <v>3814</v>
      </c>
    </row>
    <row r="1852" customFormat="false" ht="15" hidden="false" customHeight="true" outlineLevel="0" collapsed="false">
      <c r="A1852" s="1" t="n">
        <v>3</v>
      </c>
      <c r="B1852" s="76" t="n">
        <v>46189</v>
      </c>
      <c r="C1852" s="1" t="n">
        <v>11</v>
      </c>
      <c r="D1852" s="1" t="s">
        <v>3820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4412</v>
      </c>
      <c r="N1852" s="1" t="n">
        <v>18</v>
      </c>
      <c r="O1852" s="1" t="n">
        <v>103.26</v>
      </c>
      <c r="P1852" s="1" t="s">
        <v>3814</v>
      </c>
    </row>
    <row r="1853" customFormat="false" ht="15" hidden="false" customHeight="true" outlineLevel="0" collapsed="false">
      <c r="A1853" s="1" t="n">
        <v>3</v>
      </c>
      <c r="B1853" s="76" t="n">
        <v>46189</v>
      </c>
      <c r="C1853" s="1" t="n">
        <v>11</v>
      </c>
      <c r="D1853" s="1" t="s">
        <v>3820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3839</v>
      </c>
      <c r="N1853" s="1" t="n">
        <v>126</v>
      </c>
      <c r="O1853" s="1" t="n">
        <v>830.77</v>
      </c>
      <c r="P1853" s="1" t="s">
        <v>3814</v>
      </c>
    </row>
    <row r="1854" customFormat="false" ht="15" hidden="false" customHeight="true" outlineLevel="0" collapsed="false">
      <c r="A1854" s="1" t="n">
        <v>3</v>
      </c>
      <c r="B1854" s="76" t="n">
        <v>46189</v>
      </c>
      <c r="C1854" s="1" t="n">
        <v>11</v>
      </c>
      <c r="D1854" s="1" t="s">
        <v>3820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3840</v>
      </c>
      <c r="N1854" s="1" t="n">
        <v>36</v>
      </c>
      <c r="O1854" s="1" t="n">
        <v>206.51</v>
      </c>
      <c r="P1854" s="1" t="s">
        <v>3814</v>
      </c>
    </row>
    <row r="1855" customFormat="false" ht="15" hidden="false" customHeight="true" outlineLevel="0" collapsed="false">
      <c r="A1855" s="1" t="n">
        <v>3</v>
      </c>
      <c r="B1855" s="76" t="n">
        <v>46189</v>
      </c>
      <c r="C1855" s="1" t="n">
        <v>22</v>
      </c>
      <c r="D1855" s="1" t="s">
        <v>3967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3982</v>
      </c>
      <c r="N1855" s="1" t="n">
        <v>3.261</v>
      </c>
      <c r="O1855" s="1" t="n">
        <v>76.12</v>
      </c>
      <c r="P1855" s="1" t="s">
        <v>3814</v>
      </c>
    </row>
    <row r="1856" customFormat="false" ht="15" hidden="false" customHeight="true" outlineLevel="0" collapsed="false">
      <c r="A1856" s="1" t="n">
        <v>3</v>
      </c>
      <c r="B1856" s="76" t="n">
        <v>46189</v>
      </c>
      <c r="C1856" s="1" t="n">
        <v>22</v>
      </c>
      <c r="D1856" s="1" t="s">
        <v>3967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3968</v>
      </c>
      <c r="N1856" s="1" t="n">
        <v>16.894</v>
      </c>
      <c r="O1856" s="1" t="n">
        <v>516.75</v>
      </c>
      <c r="P1856" s="1" t="s">
        <v>3814</v>
      </c>
    </row>
    <row r="1857" customFormat="false" ht="15" hidden="false" customHeight="true" outlineLevel="0" collapsed="false">
      <c r="A1857" s="1" t="n">
        <v>3</v>
      </c>
      <c r="B1857" s="76" t="n">
        <v>46189</v>
      </c>
      <c r="C1857" s="1" t="n">
        <v>22</v>
      </c>
      <c r="D1857" s="1" t="s">
        <v>3967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3969</v>
      </c>
      <c r="N1857" s="1" t="n">
        <v>31.661</v>
      </c>
      <c r="O1857" s="1" t="n">
        <v>1044.91</v>
      </c>
      <c r="P1857" s="1" t="s">
        <v>3814</v>
      </c>
    </row>
    <row r="1858" customFormat="false" ht="15" hidden="false" customHeight="true" outlineLevel="0" collapsed="false">
      <c r="A1858" s="1" t="n">
        <v>3</v>
      </c>
      <c r="B1858" s="76" t="n">
        <v>46189</v>
      </c>
      <c r="C1858" s="1" t="n">
        <v>22</v>
      </c>
      <c r="D1858" s="1" t="s">
        <v>3967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3970</v>
      </c>
      <c r="N1858" s="1" t="n">
        <v>6.735</v>
      </c>
      <c r="O1858" s="1" t="n">
        <v>254.81</v>
      </c>
      <c r="P1858" s="1" t="s">
        <v>3814</v>
      </c>
    </row>
    <row r="1859" customFormat="false" ht="15" hidden="false" customHeight="true" outlineLevel="0" collapsed="false">
      <c r="A1859" s="1" t="n">
        <v>3</v>
      </c>
      <c r="B1859" s="76" t="n">
        <v>46189</v>
      </c>
      <c r="C1859" s="1" t="n">
        <v>22</v>
      </c>
      <c r="D1859" s="1" t="s">
        <v>3967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3971</v>
      </c>
      <c r="N1859" s="1" t="n">
        <v>24.849</v>
      </c>
      <c r="O1859" s="1" t="n">
        <v>940.14</v>
      </c>
      <c r="P1859" s="1" t="s">
        <v>3814</v>
      </c>
    </row>
    <row r="1860" customFormat="false" ht="15" hidden="false" customHeight="true" outlineLevel="0" collapsed="false">
      <c r="A1860" s="1" t="n">
        <v>3</v>
      </c>
      <c r="B1860" s="76" t="n">
        <v>46189</v>
      </c>
      <c r="C1860" s="1" t="n">
        <v>22</v>
      </c>
      <c r="D1860" s="1" t="s">
        <v>3967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3972</v>
      </c>
      <c r="N1860" s="1" t="n">
        <v>12.97</v>
      </c>
      <c r="O1860" s="1" t="n">
        <v>532.48</v>
      </c>
      <c r="P1860" s="1" t="s">
        <v>3814</v>
      </c>
    </row>
    <row r="1861" customFormat="false" ht="15" hidden="false" customHeight="true" outlineLevel="0" collapsed="false">
      <c r="A1861" s="1" t="n">
        <v>3</v>
      </c>
      <c r="B1861" s="76" t="n">
        <v>46189</v>
      </c>
      <c r="C1861" s="1" t="n">
        <v>22</v>
      </c>
      <c r="D1861" s="1" t="s">
        <v>3967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3973</v>
      </c>
      <c r="N1861" s="1" t="n">
        <v>25.151</v>
      </c>
      <c r="O1861" s="1" t="n">
        <v>1113.56</v>
      </c>
      <c r="P1861" s="1" t="s">
        <v>3814</v>
      </c>
    </row>
    <row r="1862" customFormat="false" ht="15" hidden="false" customHeight="true" outlineLevel="0" collapsed="false">
      <c r="A1862" s="1" t="n">
        <v>3</v>
      </c>
      <c r="B1862" s="76" t="n">
        <v>46189</v>
      </c>
      <c r="C1862" s="1" t="n">
        <v>22</v>
      </c>
      <c r="D1862" s="1" t="s">
        <v>3967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3974</v>
      </c>
      <c r="N1862" s="1" t="n">
        <v>10.454</v>
      </c>
      <c r="O1862" s="1" t="n">
        <v>471.27</v>
      </c>
      <c r="P1862" s="1" t="s">
        <v>3814</v>
      </c>
    </row>
    <row r="1863" customFormat="false" ht="15" hidden="false" customHeight="true" outlineLevel="0" collapsed="false">
      <c r="A1863" s="1" t="n">
        <v>3</v>
      </c>
      <c r="B1863" s="76" t="n">
        <v>46189</v>
      </c>
      <c r="C1863" s="1" t="n">
        <v>22</v>
      </c>
      <c r="D1863" s="1" t="s">
        <v>3967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3975</v>
      </c>
      <c r="N1863" s="1" t="n">
        <v>3.686</v>
      </c>
      <c r="O1863" s="1" t="n">
        <v>151.33</v>
      </c>
      <c r="P1863" s="1" t="s">
        <v>3814</v>
      </c>
    </row>
    <row r="1864" customFormat="false" ht="15" hidden="false" customHeight="true" outlineLevel="0" collapsed="false">
      <c r="A1864" s="1" t="n">
        <v>3</v>
      </c>
      <c r="B1864" s="76" t="n">
        <v>46189</v>
      </c>
      <c r="C1864" s="1" t="n">
        <v>22</v>
      </c>
      <c r="D1864" s="1" t="s">
        <v>3967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3976</v>
      </c>
      <c r="N1864" s="1" t="n">
        <v>4.803</v>
      </c>
      <c r="O1864" s="1" t="n">
        <v>212.65</v>
      </c>
      <c r="P1864" s="1" t="s">
        <v>3814</v>
      </c>
    </row>
    <row r="1865" customFormat="false" ht="15" hidden="false" customHeight="true" outlineLevel="0" collapsed="false">
      <c r="A1865" s="1" t="n">
        <v>3</v>
      </c>
      <c r="B1865" s="76" t="n">
        <v>46189</v>
      </c>
      <c r="C1865" s="1" t="n">
        <v>22</v>
      </c>
      <c r="D1865" s="1" t="s">
        <v>3967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3977</v>
      </c>
      <c r="N1865" s="1" t="n">
        <v>3.905</v>
      </c>
      <c r="O1865" s="1" t="n">
        <v>204.34</v>
      </c>
      <c r="P1865" s="1" t="s">
        <v>3814</v>
      </c>
    </row>
    <row r="1866" customFormat="false" ht="15" hidden="false" customHeight="true" outlineLevel="0" collapsed="false">
      <c r="A1866" s="1" t="n">
        <v>3</v>
      </c>
      <c r="B1866" s="76" t="n">
        <v>46189</v>
      </c>
      <c r="C1866" s="1" t="n">
        <v>22</v>
      </c>
      <c r="D1866" s="1" t="s">
        <v>3967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3987</v>
      </c>
      <c r="N1866" s="1" t="n">
        <v>0.489</v>
      </c>
      <c r="O1866" s="1" t="n">
        <v>16.14</v>
      </c>
      <c r="P1866" s="1" t="s">
        <v>3814</v>
      </c>
    </row>
    <row r="1867" customFormat="false" ht="15" hidden="false" customHeight="true" outlineLevel="0" collapsed="false">
      <c r="A1867" s="1" t="n">
        <v>3</v>
      </c>
      <c r="B1867" s="76" t="n">
        <v>46189</v>
      </c>
      <c r="C1867" s="1" t="n">
        <v>22</v>
      </c>
      <c r="D1867" s="1" t="s">
        <v>3967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3978</v>
      </c>
      <c r="N1867" s="1" t="n">
        <v>3.004</v>
      </c>
      <c r="O1867" s="1" t="n">
        <v>108.82</v>
      </c>
      <c r="P1867" s="1" t="s">
        <v>3814</v>
      </c>
    </row>
    <row r="1868" customFormat="false" ht="15" hidden="false" customHeight="true" outlineLevel="0" collapsed="false">
      <c r="A1868" s="1" t="n">
        <v>3</v>
      </c>
      <c r="B1868" s="76" t="n">
        <v>46189</v>
      </c>
      <c r="C1868" s="1" t="n">
        <v>22</v>
      </c>
      <c r="D1868" s="1" t="s">
        <v>3967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3979</v>
      </c>
      <c r="N1868" s="1" t="n">
        <v>6.876</v>
      </c>
      <c r="O1868" s="1" t="n">
        <v>11.02</v>
      </c>
      <c r="P1868" s="1" t="s">
        <v>3814</v>
      </c>
    </row>
    <row r="1869" customFormat="false" ht="15" hidden="false" customHeight="true" outlineLevel="0" collapsed="false">
      <c r="A1869" s="1" t="n">
        <v>3</v>
      </c>
      <c r="B1869" s="76" t="n">
        <v>46189</v>
      </c>
      <c r="C1869" s="1" t="n">
        <v>22</v>
      </c>
      <c r="D1869" s="1" t="s">
        <v>3967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3980</v>
      </c>
      <c r="N1869" s="1" t="n">
        <v>22.63</v>
      </c>
      <c r="O1869" s="1" t="n">
        <v>54.48</v>
      </c>
      <c r="P1869" s="1" t="s">
        <v>3814</v>
      </c>
    </row>
    <row r="1870" customFormat="false" ht="15" hidden="false" customHeight="true" outlineLevel="0" collapsed="false">
      <c r="A1870" s="1" t="n">
        <v>3</v>
      </c>
      <c r="B1870" s="76" t="n">
        <v>46189</v>
      </c>
      <c r="C1870" s="1" t="n">
        <v>22</v>
      </c>
      <c r="D1870" s="1" t="s">
        <v>3967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3981</v>
      </c>
      <c r="N1870" s="1" t="n">
        <v>1.032</v>
      </c>
      <c r="O1870" s="1" t="n">
        <v>0</v>
      </c>
      <c r="P1870" s="1" t="s">
        <v>3814</v>
      </c>
    </row>
    <row r="1871" customFormat="false" ht="15" hidden="false" customHeight="true" outlineLevel="0" collapsed="false">
      <c r="A1871" s="1" t="n">
        <v>3</v>
      </c>
      <c r="B1871" s="76" t="n">
        <v>46189</v>
      </c>
      <c r="C1871" s="1" t="n">
        <v>100</v>
      </c>
      <c r="D1871" s="1" t="s">
        <v>3988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3982</v>
      </c>
      <c r="N1871" s="1" t="n">
        <v>3.261</v>
      </c>
      <c r="O1871" s="1" t="n">
        <v>76.12</v>
      </c>
      <c r="P1871" s="1" t="s">
        <v>3814</v>
      </c>
    </row>
    <row r="1872" customFormat="false" ht="15" hidden="false" customHeight="true" outlineLevel="0" collapsed="false">
      <c r="A1872" s="1" t="n">
        <v>3</v>
      </c>
      <c r="B1872" s="76" t="n">
        <v>46189</v>
      </c>
      <c r="C1872" s="1" t="n">
        <v>100</v>
      </c>
      <c r="D1872" s="1" t="s">
        <v>3988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3968</v>
      </c>
      <c r="N1872" s="1" t="n">
        <v>16.894</v>
      </c>
      <c r="O1872" s="1" t="n">
        <v>516.75</v>
      </c>
      <c r="P1872" s="1" t="s">
        <v>3814</v>
      </c>
    </row>
    <row r="1873" customFormat="false" ht="15" hidden="false" customHeight="true" outlineLevel="0" collapsed="false">
      <c r="A1873" s="1" t="n">
        <v>3</v>
      </c>
      <c r="B1873" s="76" t="n">
        <v>46189</v>
      </c>
      <c r="C1873" s="1" t="n">
        <v>100</v>
      </c>
      <c r="D1873" s="1" t="s">
        <v>3988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3969</v>
      </c>
      <c r="N1873" s="1" t="n">
        <v>31.661</v>
      </c>
      <c r="O1873" s="1" t="n">
        <v>1044.91</v>
      </c>
      <c r="P1873" s="1" t="s">
        <v>3814</v>
      </c>
    </row>
    <row r="1874" customFormat="false" ht="15" hidden="false" customHeight="true" outlineLevel="0" collapsed="false">
      <c r="A1874" s="1" t="n">
        <v>3</v>
      </c>
      <c r="B1874" s="76" t="n">
        <v>46189</v>
      </c>
      <c r="C1874" s="1" t="n">
        <v>100</v>
      </c>
      <c r="D1874" s="1" t="s">
        <v>3988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3970</v>
      </c>
      <c r="N1874" s="1" t="n">
        <v>6.735</v>
      </c>
      <c r="O1874" s="1" t="n">
        <v>254.81</v>
      </c>
      <c r="P1874" s="1" t="s">
        <v>3814</v>
      </c>
    </row>
    <row r="1875" customFormat="false" ht="15" hidden="false" customHeight="true" outlineLevel="0" collapsed="false">
      <c r="A1875" s="1" t="n">
        <v>3</v>
      </c>
      <c r="B1875" s="76" t="n">
        <v>46189</v>
      </c>
      <c r="C1875" s="1" t="n">
        <v>100</v>
      </c>
      <c r="D1875" s="1" t="s">
        <v>3988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3971</v>
      </c>
      <c r="N1875" s="1" t="n">
        <v>24.849</v>
      </c>
      <c r="O1875" s="1" t="n">
        <v>940.14</v>
      </c>
      <c r="P1875" s="1" t="s">
        <v>3814</v>
      </c>
    </row>
    <row r="1876" customFormat="false" ht="15" hidden="false" customHeight="true" outlineLevel="0" collapsed="false">
      <c r="A1876" s="1" t="n">
        <v>3</v>
      </c>
      <c r="B1876" s="76" t="n">
        <v>46189</v>
      </c>
      <c r="C1876" s="1" t="n">
        <v>100</v>
      </c>
      <c r="D1876" s="1" t="s">
        <v>3988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3972</v>
      </c>
      <c r="N1876" s="1" t="n">
        <v>12.97</v>
      </c>
      <c r="O1876" s="1" t="n">
        <v>532.48</v>
      </c>
      <c r="P1876" s="1" t="s">
        <v>3814</v>
      </c>
    </row>
    <row r="1877" customFormat="false" ht="15" hidden="false" customHeight="true" outlineLevel="0" collapsed="false">
      <c r="A1877" s="1" t="n">
        <v>3</v>
      </c>
      <c r="B1877" s="76" t="n">
        <v>46189</v>
      </c>
      <c r="C1877" s="1" t="n">
        <v>100</v>
      </c>
      <c r="D1877" s="1" t="s">
        <v>3988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3973</v>
      </c>
      <c r="N1877" s="1" t="n">
        <v>25.151</v>
      </c>
      <c r="O1877" s="1" t="n">
        <v>1113.56</v>
      </c>
      <c r="P1877" s="1" t="s">
        <v>3814</v>
      </c>
    </row>
    <row r="1878" customFormat="false" ht="15" hidden="false" customHeight="true" outlineLevel="0" collapsed="false">
      <c r="A1878" s="1" t="n">
        <v>3</v>
      </c>
      <c r="B1878" s="76" t="n">
        <v>46189</v>
      </c>
      <c r="C1878" s="1" t="n">
        <v>100</v>
      </c>
      <c r="D1878" s="1" t="s">
        <v>3988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3974</v>
      </c>
      <c r="N1878" s="1" t="n">
        <v>10.454</v>
      </c>
      <c r="O1878" s="1" t="n">
        <v>471.27</v>
      </c>
      <c r="P1878" s="1" t="s">
        <v>3814</v>
      </c>
    </row>
    <row r="1879" customFormat="false" ht="15" hidden="false" customHeight="true" outlineLevel="0" collapsed="false">
      <c r="A1879" s="1" t="n">
        <v>3</v>
      </c>
      <c r="B1879" s="76" t="n">
        <v>46189</v>
      </c>
      <c r="C1879" s="1" t="n">
        <v>100</v>
      </c>
      <c r="D1879" s="1" t="s">
        <v>3988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3975</v>
      </c>
      <c r="N1879" s="1" t="n">
        <v>3.686</v>
      </c>
      <c r="O1879" s="1" t="n">
        <v>151.33</v>
      </c>
      <c r="P1879" s="1" t="s">
        <v>3814</v>
      </c>
    </row>
    <row r="1880" customFormat="false" ht="15" hidden="false" customHeight="true" outlineLevel="0" collapsed="false">
      <c r="A1880" s="1" t="n">
        <v>3</v>
      </c>
      <c r="B1880" s="76" t="n">
        <v>46189</v>
      </c>
      <c r="C1880" s="1" t="n">
        <v>100</v>
      </c>
      <c r="D1880" s="1" t="s">
        <v>3988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3976</v>
      </c>
      <c r="N1880" s="1" t="n">
        <v>4.803</v>
      </c>
      <c r="O1880" s="1" t="n">
        <v>212.65</v>
      </c>
      <c r="P1880" s="1" t="s">
        <v>3814</v>
      </c>
    </row>
    <row r="1881" customFormat="false" ht="15" hidden="false" customHeight="true" outlineLevel="0" collapsed="false">
      <c r="A1881" s="1" t="n">
        <v>3</v>
      </c>
      <c r="B1881" s="76" t="n">
        <v>46189</v>
      </c>
      <c r="C1881" s="1" t="n">
        <v>100</v>
      </c>
      <c r="D1881" s="1" t="s">
        <v>3988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3977</v>
      </c>
      <c r="N1881" s="1" t="n">
        <v>3.905</v>
      </c>
      <c r="O1881" s="1" t="n">
        <v>204.34</v>
      </c>
      <c r="P1881" s="1" t="s">
        <v>3814</v>
      </c>
    </row>
    <row r="1882" customFormat="false" ht="15" hidden="false" customHeight="true" outlineLevel="0" collapsed="false">
      <c r="A1882" s="1" t="n">
        <v>3</v>
      </c>
      <c r="B1882" s="76" t="n">
        <v>46189</v>
      </c>
      <c r="C1882" s="1" t="n">
        <v>100</v>
      </c>
      <c r="D1882" s="1" t="s">
        <v>3988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3987</v>
      </c>
      <c r="N1882" s="1" t="n">
        <v>0.489</v>
      </c>
      <c r="O1882" s="1" t="n">
        <v>16.14</v>
      </c>
      <c r="P1882" s="1" t="s">
        <v>3814</v>
      </c>
    </row>
    <row r="1883" customFormat="false" ht="15" hidden="false" customHeight="true" outlineLevel="0" collapsed="false">
      <c r="A1883" s="1" t="n">
        <v>3</v>
      </c>
      <c r="B1883" s="76" t="n">
        <v>46189</v>
      </c>
      <c r="C1883" s="1" t="n">
        <v>100</v>
      </c>
      <c r="D1883" s="1" t="s">
        <v>3988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3978</v>
      </c>
      <c r="N1883" s="1" t="n">
        <v>3.004</v>
      </c>
      <c r="O1883" s="1" t="n">
        <v>108.82</v>
      </c>
      <c r="P1883" s="1" t="s">
        <v>3814</v>
      </c>
    </row>
    <row r="1884" customFormat="false" ht="15" hidden="false" customHeight="true" outlineLevel="0" collapsed="false">
      <c r="A1884" s="1" t="n">
        <v>3</v>
      </c>
      <c r="B1884" s="76" t="n">
        <v>46189</v>
      </c>
      <c r="C1884" s="1" t="n">
        <v>100</v>
      </c>
      <c r="D1884" s="1" t="s">
        <v>3988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3979</v>
      </c>
      <c r="N1884" s="1" t="n">
        <v>6.876</v>
      </c>
      <c r="O1884" s="1" t="n">
        <v>11.02</v>
      </c>
      <c r="P1884" s="1" t="s">
        <v>3814</v>
      </c>
    </row>
    <row r="1885" customFormat="false" ht="15" hidden="false" customHeight="true" outlineLevel="0" collapsed="false">
      <c r="A1885" s="1" t="n">
        <v>3</v>
      </c>
      <c r="B1885" s="76" t="n">
        <v>46189</v>
      </c>
      <c r="C1885" s="1" t="n">
        <v>100</v>
      </c>
      <c r="D1885" s="1" t="s">
        <v>3988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3980</v>
      </c>
      <c r="N1885" s="1" t="n">
        <v>22.63</v>
      </c>
      <c r="O1885" s="1" t="n">
        <v>54.48</v>
      </c>
      <c r="P1885" s="1" t="s">
        <v>3814</v>
      </c>
    </row>
    <row r="1886" customFormat="false" ht="15" hidden="false" customHeight="true" outlineLevel="0" collapsed="false">
      <c r="A1886" s="1" t="n">
        <v>3</v>
      </c>
      <c r="B1886" s="76" t="n">
        <v>46189</v>
      </c>
      <c r="C1886" s="1" t="n">
        <v>100</v>
      </c>
      <c r="D1886" s="1" t="s">
        <v>3988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3981</v>
      </c>
      <c r="N1886" s="1" t="n">
        <v>1.032</v>
      </c>
      <c r="O1886" s="1" t="n">
        <v>0</v>
      </c>
      <c r="P1886" s="1" t="s">
        <v>3814</v>
      </c>
    </row>
    <row r="1887" customFormat="false" ht="15" hidden="false" customHeight="true" outlineLevel="0" collapsed="false">
      <c r="A1887" s="1" t="n">
        <v>3</v>
      </c>
      <c r="B1887" s="76" t="n">
        <v>46189</v>
      </c>
      <c r="C1887" s="1" t="n">
        <v>171</v>
      </c>
      <c r="D1887" s="1" t="s">
        <v>4048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4732</v>
      </c>
      <c r="N1887" s="1" t="n">
        <v>4</v>
      </c>
      <c r="O1887" s="1" t="n">
        <v>13.68</v>
      </c>
      <c r="P1887" s="1" t="s">
        <v>4050</v>
      </c>
    </row>
    <row r="1888" customFormat="false" ht="15" hidden="false" customHeight="true" outlineLevel="0" collapsed="false">
      <c r="A1888" s="1" t="n">
        <v>3</v>
      </c>
      <c r="B1888" s="76" t="n">
        <v>46189</v>
      </c>
      <c r="C1888" s="1" t="n">
        <v>171</v>
      </c>
      <c r="D1888" s="1" t="s">
        <v>4048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4018</v>
      </c>
      <c r="N1888" s="1" t="n">
        <v>3</v>
      </c>
      <c r="O1888" s="1" t="n">
        <v>36.87</v>
      </c>
      <c r="P1888" s="1" t="s">
        <v>4050</v>
      </c>
    </row>
    <row r="1889" customFormat="false" ht="15" hidden="false" customHeight="true" outlineLevel="0" collapsed="false">
      <c r="A1889" s="1" t="n">
        <v>3</v>
      </c>
      <c r="B1889" s="76" t="n">
        <v>46189</v>
      </c>
      <c r="C1889" s="1" t="n">
        <v>171</v>
      </c>
      <c r="D1889" s="1" t="s">
        <v>4048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4020</v>
      </c>
      <c r="N1889" s="1" t="n">
        <v>2</v>
      </c>
      <c r="O1889" s="1" t="n">
        <v>17.7</v>
      </c>
      <c r="P1889" s="1" t="s">
        <v>4050</v>
      </c>
    </row>
    <row r="1890" customFormat="false" ht="15" hidden="false" customHeight="true" outlineLevel="0" collapsed="false">
      <c r="A1890" s="1" t="n">
        <v>3</v>
      </c>
      <c r="B1890" s="76" t="n">
        <v>46189</v>
      </c>
      <c r="C1890" s="1" t="n">
        <v>171</v>
      </c>
      <c r="D1890" s="1" t="s">
        <v>4048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4733</v>
      </c>
      <c r="N1890" s="1" t="n">
        <v>1</v>
      </c>
      <c r="O1890" s="1" t="n">
        <v>14.5</v>
      </c>
      <c r="P1890" s="1" t="s">
        <v>4050</v>
      </c>
    </row>
    <row r="1891" customFormat="false" ht="15" hidden="false" customHeight="true" outlineLevel="0" collapsed="false">
      <c r="A1891" s="1" t="n">
        <v>3</v>
      </c>
      <c r="B1891" s="76" t="n">
        <v>46190</v>
      </c>
      <c r="C1891" s="1" t="n">
        <v>1</v>
      </c>
      <c r="D1891" s="1" t="s">
        <v>3848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4734</v>
      </c>
      <c r="N1891" s="1" t="n">
        <v>40</v>
      </c>
      <c r="O1891" s="1" t="n">
        <v>39</v>
      </c>
      <c r="P1891" s="1" t="s">
        <v>3814</v>
      </c>
    </row>
    <row r="1892" customFormat="false" ht="15" hidden="false" customHeight="true" outlineLevel="0" collapsed="false">
      <c r="A1892" s="1" t="n">
        <v>3</v>
      </c>
      <c r="B1892" s="76" t="n">
        <v>46190</v>
      </c>
      <c r="C1892" s="1" t="n">
        <v>1</v>
      </c>
      <c r="D1892" s="1" t="s">
        <v>3848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4735</v>
      </c>
      <c r="N1892" s="1" t="n">
        <v>192</v>
      </c>
      <c r="O1892" s="1" t="n">
        <v>212.96</v>
      </c>
      <c r="P1892" s="1" t="s">
        <v>3814</v>
      </c>
    </row>
    <row r="1893" customFormat="false" ht="15" hidden="false" customHeight="true" outlineLevel="0" collapsed="false">
      <c r="A1893" s="1" t="n">
        <v>3</v>
      </c>
      <c r="B1893" s="76" t="n">
        <v>46190</v>
      </c>
      <c r="C1893" s="1" t="n">
        <v>1</v>
      </c>
      <c r="D1893" s="1" t="s">
        <v>3848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4736</v>
      </c>
      <c r="N1893" s="1" t="n">
        <v>48</v>
      </c>
      <c r="O1893" s="1" t="n">
        <v>53.24</v>
      </c>
      <c r="P1893" s="1" t="s">
        <v>3814</v>
      </c>
    </row>
    <row r="1894" customFormat="false" ht="15" hidden="false" customHeight="true" outlineLevel="0" collapsed="false">
      <c r="A1894" s="1" t="n">
        <v>3</v>
      </c>
      <c r="B1894" s="76" t="n">
        <v>46190</v>
      </c>
      <c r="C1894" s="1" t="n">
        <v>1</v>
      </c>
      <c r="D1894" s="1" t="s">
        <v>3848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4737</v>
      </c>
      <c r="N1894" s="1" t="n">
        <v>48</v>
      </c>
      <c r="O1894" s="1" t="n">
        <v>53.24</v>
      </c>
      <c r="P1894" s="1" t="s">
        <v>3814</v>
      </c>
    </row>
    <row r="1895" customFormat="false" ht="15" hidden="false" customHeight="true" outlineLevel="0" collapsed="false">
      <c r="A1895" s="1" t="n">
        <v>3</v>
      </c>
      <c r="B1895" s="76" t="n">
        <v>46190</v>
      </c>
      <c r="C1895" s="1" t="n">
        <v>1</v>
      </c>
      <c r="D1895" s="1" t="s">
        <v>3848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4738</v>
      </c>
      <c r="N1895" s="1" t="n">
        <v>48</v>
      </c>
      <c r="O1895" s="1" t="n">
        <v>53.24</v>
      </c>
      <c r="P1895" s="1" t="s">
        <v>3814</v>
      </c>
    </row>
    <row r="1896" customFormat="false" ht="15" hidden="false" customHeight="true" outlineLevel="0" collapsed="false">
      <c r="A1896" s="1" t="n">
        <v>3</v>
      </c>
      <c r="B1896" s="76" t="n">
        <v>46190</v>
      </c>
      <c r="C1896" s="1" t="n">
        <v>1</v>
      </c>
      <c r="D1896" s="1" t="s">
        <v>3848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4739</v>
      </c>
      <c r="N1896" s="1" t="n">
        <v>20</v>
      </c>
      <c r="O1896" s="1" t="n">
        <v>52.45</v>
      </c>
      <c r="P1896" s="1" t="s">
        <v>3814</v>
      </c>
    </row>
    <row r="1897" customFormat="false" ht="15" hidden="false" customHeight="true" outlineLevel="0" collapsed="false">
      <c r="A1897" s="1" t="n">
        <v>3</v>
      </c>
      <c r="B1897" s="76" t="n">
        <v>46190</v>
      </c>
      <c r="C1897" s="1" t="n">
        <v>1</v>
      </c>
      <c r="D1897" s="1" t="s">
        <v>3848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3908</v>
      </c>
      <c r="N1897" s="1" t="n">
        <v>30</v>
      </c>
      <c r="O1897" s="1" t="n">
        <v>72.38</v>
      </c>
      <c r="P1897" s="1" t="s">
        <v>3814</v>
      </c>
    </row>
    <row r="1898" customFormat="false" ht="15" hidden="false" customHeight="true" outlineLevel="0" collapsed="false">
      <c r="A1898" s="1" t="n">
        <v>3</v>
      </c>
      <c r="B1898" s="76" t="n">
        <v>46190</v>
      </c>
      <c r="C1898" s="1" t="n">
        <v>1</v>
      </c>
      <c r="D1898" s="1" t="s">
        <v>3848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4740</v>
      </c>
      <c r="N1898" s="1" t="n">
        <v>30</v>
      </c>
      <c r="O1898" s="1" t="n">
        <v>72.38</v>
      </c>
      <c r="P1898" s="1" t="s">
        <v>3814</v>
      </c>
    </row>
    <row r="1899" customFormat="false" ht="15" hidden="false" customHeight="true" outlineLevel="0" collapsed="false">
      <c r="A1899" s="1" t="n">
        <v>3</v>
      </c>
      <c r="B1899" s="76" t="n">
        <v>46190</v>
      </c>
      <c r="C1899" s="1" t="n">
        <v>1</v>
      </c>
      <c r="D1899" s="1" t="s">
        <v>3848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4741</v>
      </c>
      <c r="N1899" s="1" t="n">
        <v>20</v>
      </c>
      <c r="O1899" s="1" t="n">
        <v>52.45</v>
      </c>
      <c r="P1899" s="1" t="s">
        <v>3814</v>
      </c>
    </row>
    <row r="1900" customFormat="false" ht="15" hidden="false" customHeight="true" outlineLevel="0" collapsed="false">
      <c r="A1900" s="1" t="n">
        <v>3</v>
      </c>
      <c r="B1900" s="76" t="n">
        <v>46190</v>
      </c>
      <c r="C1900" s="1" t="n">
        <v>1</v>
      </c>
      <c r="D1900" s="1" t="s">
        <v>3848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4742</v>
      </c>
      <c r="N1900" s="1" t="n">
        <v>20</v>
      </c>
      <c r="O1900" s="1" t="n">
        <v>102.8</v>
      </c>
      <c r="P1900" s="1" t="s">
        <v>3814</v>
      </c>
    </row>
    <row r="1901" customFormat="false" ht="15" hidden="false" customHeight="true" outlineLevel="0" collapsed="false">
      <c r="A1901" s="1" t="n">
        <v>3</v>
      </c>
      <c r="B1901" s="76" t="n">
        <v>46190</v>
      </c>
      <c r="C1901" s="1" t="n">
        <v>2</v>
      </c>
      <c r="D1901" s="1" t="s">
        <v>3812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3813</v>
      </c>
      <c r="N1901" s="1" t="n">
        <v>10</v>
      </c>
      <c r="O1901" s="1" t="n">
        <v>25</v>
      </c>
      <c r="P1901" s="1" t="s">
        <v>3814</v>
      </c>
    </row>
    <row r="1902" customFormat="false" ht="15" hidden="false" customHeight="true" outlineLevel="0" collapsed="false">
      <c r="A1902" s="1" t="n">
        <v>3</v>
      </c>
      <c r="B1902" s="76" t="n">
        <v>46190</v>
      </c>
      <c r="C1902" s="1" t="n">
        <v>2</v>
      </c>
      <c r="D1902" s="1" t="s">
        <v>3812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3815</v>
      </c>
      <c r="N1902" s="1" t="n">
        <v>8</v>
      </c>
      <c r="O1902" s="1" t="n">
        <v>56</v>
      </c>
      <c r="P1902" s="1" t="s">
        <v>3814</v>
      </c>
    </row>
    <row r="1903" customFormat="false" ht="15" hidden="false" customHeight="true" outlineLevel="0" collapsed="false">
      <c r="A1903" s="1" t="n">
        <v>3</v>
      </c>
      <c r="B1903" s="76" t="n">
        <v>46190</v>
      </c>
      <c r="C1903" s="1" t="n">
        <v>2</v>
      </c>
      <c r="D1903" s="1" t="s">
        <v>3812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3816</v>
      </c>
      <c r="N1903" s="1" t="n">
        <v>50</v>
      </c>
      <c r="O1903" s="1" t="n">
        <v>100</v>
      </c>
      <c r="P1903" s="1" t="s">
        <v>3814</v>
      </c>
    </row>
    <row r="1904" customFormat="false" ht="15" hidden="false" customHeight="true" outlineLevel="0" collapsed="false">
      <c r="A1904" s="1" t="n">
        <v>3</v>
      </c>
      <c r="B1904" s="76" t="n">
        <v>46190</v>
      </c>
      <c r="C1904" s="1" t="n">
        <v>6</v>
      </c>
      <c r="D1904" s="1" t="s">
        <v>3819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3813</v>
      </c>
      <c r="N1904" s="1" t="n">
        <v>10</v>
      </c>
      <c r="O1904" s="1" t="n">
        <v>25</v>
      </c>
      <c r="P1904" s="1" t="s">
        <v>3814</v>
      </c>
    </row>
    <row r="1905" customFormat="false" ht="15" hidden="false" customHeight="true" outlineLevel="0" collapsed="false">
      <c r="A1905" s="1" t="n">
        <v>3</v>
      </c>
      <c r="B1905" s="76" t="n">
        <v>46190</v>
      </c>
      <c r="C1905" s="1" t="n">
        <v>6</v>
      </c>
      <c r="D1905" s="1" t="s">
        <v>3819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3815</v>
      </c>
      <c r="N1905" s="1" t="n">
        <v>8</v>
      </c>
      <c r="O1905" s="1" t="n">
        <v>56</v>
      </c>
      <c r="P1905" s="1" t="s">
        <v>3814</v>
      </c>
    </row>
    <row r="1906" customFormat="false" ht="15" hidden="false" customHeight="true" outlineLevel="0" collapsed="false">
      <c r="A1906" s="1" t="n">
        <v>3</v>
      </c>
      <c r="B1906" s="76" t="n">
        <v>46190</v>
      </c>
      <c r="C1906" s="1" t="n">
        <v>6</v>
      </c>
      <c r="D1906" s="1" t="s">
        <v>3819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3816</v>
      </c>
      <c r="N1906" s="1" t="n">
        <v>50</v>
      </c>
      <c r="O1906" s="1" t="n">
        <v>100</v>
      </c>
      <c r="P1906" s="1" t="s">
        <v>3814</v>
      </c>
    </row>
    <row r="1907" customFormat="false" ht="15" hidden="false" customHeight="true" outlineLevel="0" collapsed="false">
      <c r="A1907" s="1" t="n">
        <v>3</v>
      </c>
      <c r="B1907" s="76" t="n">
        <v>46190</v>
      </c>
      <c r="C1907" s="1" t="n">
        <v>11</v>
      </c>
      <c r="D1907" s="1" t="s">
        <v>3820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4743</v>
      </c>
      <c r="N1907" s="1" t="n">
        <v>20</v>
      </c>
      <c r="O1907" s="1" t="n">
        <v>123.28</v>
      </c>
      <c r="P1907" s="1" t="s">
        <v>3814</v>
      </c>
    </row>
    <row r="1908" customFormat="false" ht="15" hidden="false" customHeight="true" outlineLevel="0" collapsed="false">
      <c r="A1908" s="1" t="n">
        <v>3</v>
      </c>
      <c r="B1908" s="76" t="n">
        <v>46190</v>
      </c>
      <c r="C1908" s="1" t="n">
        <v>11</v>
      </c>
      <c r="D1908" s="1" t="s">
        <v>3820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4744</v>
      </c>
      <c r="N1908" s="1" t="n">
        <v>40</v>
      </c>
      <c r="O1908" s="1" t="n">
        <v>51.43</v>
      </c>
      <c r="P1908" s="1" t="s">
        <v>3814</v>
      </c>
    </row>
    <row r="1909" customFormat="false" ht="15" hidden="false" customHeight="true" outlineLevel="0" collapsed="false">
      <c r="A1909" s="1" t="n">
        <v>3</v>
      </c>
      <c r="B1909" s="76" t="n">
        <v>46190</v>
      </c>
      <c r="C1909" s="1" t="n">
        <v>11</v>
      </c>
      <c r="D1909" s="1" t="s">
        <v>3820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4745</v>
      </c>
      <c r="N1909" s="1" t="n">
        <v>20</v>
      </c>
      <c r="O1909" s="1" t="n">
        <v>44.44</v>
      </c>
      <c r="P1909" s="1" t="s">
        <v>3814</v>
      </c>
    </row>
    <row r="1910" customFormat="false" ht="15" hidden="false" customHeight="true" outlineLevel="0" collapsed="false">
      <c r="A1910" s="1" t="n">
        <v>3</v>
      </c>
      <c r="B1910" s="76" t="n">
        <v>46190</v>
      </c>
      <c r="C1910" s="1" t="n">
        <v>11</v>
      </c>
      <c r="D1910" s="1" t="s">
        <v>3820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4746</v>
      </c>
      <c r="N1910" s="1" t="n">
        <v>30</v>
      </c>
      <c r="O1910" s="1" t="n">
        <v>63</v>
      </c>
      <c r="P1910" s="1" t="s">
        <v>3814</v>
      </c>
    </row>
    <row r="1911" customFormat="false" ht="15" hidden="false" customHeight="true" outlineLevel="0" collapsed="false">
      <c r="A1911" s="1" t="n">
        <v>3</v>
      </c>
      <c r="B1911" s="76" t="n">
        <v>46190</v>
      </c>
      <c r="C1911" s="1" t="n">
        <v>11</v>
      </c>
      <c r="D1911" s="1" t="s">
        <v>3820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4747</v>
      </c>
      <c r="N1911" s="1" t="n">
        <v>20</v>
      </c>
      <c r="O1911" s="1" t="n">
        <v>40.15</v>
      </c>
      <c r="P1911" s="1" t="s">
        <v>3814</v>
      </c>
    </row>
    <row r="1912" customFormat="false" ht="15" hidden="false" customHeight="true" outlineLevel="0" collapsed="false">
      <c r="A1912" s="1" t="n">
        <v>3</v>
      </c>
      <c r="B1912" s="76" t="n">
        <v>46190</v>
      </c>
      <c r="C1912" s="1" t="n">
        <v>11</v>
      </c>
      <c r="D1912" s="1" t="s">
        <v>3820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4748</v>
      </c>
      <c r="N1912" s="1" t="n">
        <v>20</v>
      </c>
      <c r="O1912" s="1" t="n">
        <v>48.75</v>
      </c>
      <c r="P1912" s="1" t="s">
        <v>3814</v>
      </c>
    </row>
    <row r="1913" customFormat="false" ht="15" hidden="false" customHeight="true" outlineLevel="0" collapsed="false">
      <c r="A1913" s="1" t="n">
        <v>3</v>
      </c>
      <c r="B1913" s="76" t="n">
        <v>46190</v>
      </c>
      <c r="C1913" s="1" t="n">
        <v>11</v>
      </c>
      <c r="D1913" s="1" t="s">
        <v>3820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4749</v>
      </c>
      <c r="N1913" s="1" t="n">
        <v>20</v>
      </c>
      <c r="O1913" s="1" t="n">
        <v>42.52</v>
      </c>
      <c r="P1913" s="1" t="s">
        <v>3814</v>
      </c>
    </row>
    <row r="1914" customFormat="false" ht="15" hidden="false" customHeight="true" outlineLevel="0" collapsed="false">
      <c r="A1914" s="1" t="n">
        <v>3</v>
      </c>
      <c r="B1914" s="76" t="n">
        <v>46190</v>
      </c>
      <c r="C1914" s="1" t="n">
        <v>11</v>
      </c>
      <c r="D1914" s="1" t="s">
        <v>3820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4750</v>
      </c>
      <c r="N1914" s="1" t="n">
        <v>10</v>
      </c>
      <c r="O1914" s="1" t="n">
        <v>41.42</v>
      </c>
      <c r="P1914" s="1" t="s">
        <v>3814</v>
      </c>
    </row>
    <row r="1915" customFormat="false" ht="15" hidden="false" customHeight="true" outlineLevel="0" collapsed="false">
      <c r="A1915" s="1" t="n">
        <v>3</v>
      </c>
      <c r="B1915" s="76" t="n">
        <v>46190</v>
      </c>
      <c r="C1915" s="1" t="n">
        <v>11</v>
      </c>
      <c r="D1915" s="1" t="s">
        <v>3820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4751</v>
      </c>
      <c r="N1915" s="1" t="n">
        <v>20</v>
      </c>
      <c r="O1915" s="1" t="n">
        <v>42.52</v>
      </c>
      <c r="P1915" s="1" t="s">
        <v>3814</v>
      </c>
    </row>
    <row r="1916" customFormat="false" ht="15" hidden="false" customHeight="true" outlineLevel="0" collapsed="false">
      <c r="A1916" s="1" t="n">
        <v>3</v>
      </c>
      <c r="B1916" s="76" t="n">
        <v>46190</v>
      </c>
      <c r="C1916" s="1" t="n">
        <v>11</v>
      </c>
      <c r="D1916" s="1" t="s">
        <v>3820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4752</v>
      </c>
      <c r="N1916" s="1" t="n">
        <v>20</v>
      </c>
      <c r="O1916" s="1" t="n">
        <v>43.26</v>
      </c>
      <c r="P1916" s="1" t="s">
        <v>3814</v>
      </c>
    </row>
    <row r="1917" customFormat="false" ht="15" hidden="false" customHeight="true" outlineLevel="0" collapsed="false">
      <c r="A1917" s="1" t="n">
        <v>3</v>
      </c>
      <c r="B1917" s="76" t="n">
        <v>46190</v>
      </c>
      <c r="C1917" s="1" t="n">
        <v>11</v>
      </c>
      <c r="D1917" s="1" t="s">
        <v>3820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4753</v>
      </c>
      <c r="N1917" s="1" t="n">
        <v>20</v>
      </c>
      <c r="O1917" s="1" t="n">
        <v>41.22</v>
      </c>
      <c r="P1917" s="1" t="s">
        <v>3814</v>
      </c>
    </row>
    <row r="1918" customFormat="false" ht="15" hidden="false" customHeight="true" outlineLevel="0" collapsed="false">
      <c r="A1918" s="1" t="n">
        <v>3</v>
      </c>
      <c r="B1918" s="76" t="n">
        <v>46190</v>
      </c>
      <c r="C1918" s="1" t="n">
        <v>11</v>
      </c>
      <c r="D1918" s="1" t="s">
        <v>3820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4754</v>
      </c>
      <c r="N1918" s="1" t="n">
        <v>15</v>
      </c>
      <c r="O1918" s="1" t="n">
        <v>65.93</v>
      </c>
      <c r="P1918" s="1" t="s">
        <v>3814</v>
      </c>
    </row>
    <row r="1919" customFormat="false" ht="15" hidden="false" customHeight="true" outlineLevel="0" collapsed="false">
      <c r="A1919" s="1" t="n">
        <v>3</v>
      </c>
      <c r="B1919" s="76" t="n">
        <v>46190</v>
      </c>
      <c r="C1919" s="1" t="n">
        <v>11</v>
      </c>
      <c r="D1919" s="1" t="s">
        <v>3820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4755</v>
      </c>
      <c r="N1919" s="1" t="n">
        <v>20</v>
      </c>
      <c r="O1919" s="1" t="n">
        <v>49</v>
      </c>
      <c r="P1919" s="1" t="s">
        <v>3814</v>
      </c>
    </row>
    <row r="1920" customFormat="false" ht="15" hidden="false" customHeight="true" outlineLevel="0" collapsed="false">
      <c r="A1920" s="1" t="n">
        <v>3</v>
      </c>
      <c r="B1920" s="76" t="n">
        <v>46190</v>
      </c>
      <c r="C1920" s="1" t="n">
        <v>11</v>
      </c>
      <c r="D1920" s="1" t="s">
        <v>3820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4756</v>
      </c>
      <c r="N1920" s="1" t="n">
        <v>20</v>
      </c>
      <c r="O1920" s="1" t="n">
        <v>78.83</v>
      </c>
      <c r="P1920" s="1" t="s">
        <v>3814</v>
      </c>
    </row>
    <row r="1921" customFormat="false" ht="15" hidden="false" customHeight="true" outlineLevel="0" collapsed="false">
      <c r="A1921" s="1" t="n">
        <v>3</v>
      </c>
      <c r="B1921" s="76" t="n">
        <v>46190</v>
      </c>
      <c r="C1921" s="1" t="n">
        <v>11</v>
      </c>
      <c r="D1921" s="1" t="s">
        <v>3820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4757</v>
      </c>
      <c r="N1921" s="1" t="n">
        <v>20</v>
      </c>
      <c r="O1921" s="1" t="n">
        <v>51.98</v>
      </c>
      <c r="P1921" s="1" t="s">
        <v>3814</v>
      </c>
    </row>
    <row r="1922" customFormat="false" ht="15" hidden="false" customHeight="true" outlineLevel="0" collapsed="false">
      <c r="A1922" s="1" t="n">
        <v>3</v>
      </c>
      <c r="B1922" s="76" t="n">
        <v>46190</v>
      </c>
      <c r="C1922" s="1" t="n">
        <v>11</v>
      </c>
      <c r="D1922" s="1" t="s">
        <v>3820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4758</v>
      </c>
      <c r="N1922" s="1" t="n">
        <v>20</v>
      </c>
      <c r="O1922" s="1" t="n">
        <v>38</v>
      </c>
      <c r="P1922" s="1" t="s">
        <v>3814</v>
      </c>
    </row>
    <row r="1923" customFormat="false" ht="15" hidden="false" customHeight="true" outlineLevel="0" collapsed="false">
      <c r="A1923" s="1" t="n">
        <v>3</v>
      </c>
      <c r="B1923" s="76" t="n">
        <v>46190</v>
      </c>
      <c r="C1923" s="1" t="n">
        <v>11</v>
      </c>
      <c r="D1923" s="1" t="s">
        <v>3820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4759</v>
      </c>
      <c r="N1923" s="1" t="n">
        <v>20</v>
      </c>
      <c r="O1923" s="1" t="n">
        <v>41.22</v>
      </c>
      <c r="P1923" s="1" t="s">
        <v>3814</v>
      </c>
    </row>
    <row r="1924" customFormat="false" ht="15" hidden="false" customHeight="true" outlineLevel="0" collapsed="false">
      <c r="A1924" s="1" t="n">
        <v>3</v>
      </c>
      <c r="B1924" s="76" t="n">
        <v>46190</v>
      </c>
      <c r="C1924" s="1" t="n">
        <v>11</v>
      </c>
      <c r="D1924" s="1" t="s">
        <v>3820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4760</v>
      </c>
      <c r="N1924" s="1" t="n">
        <v>20</v>
      </c>
      <c r="O1924" s="1" t="n">
        <v>45.52</v>
      </c>
      <c r="P1924" s="1" t="s">
        <v>3814</v>
      </c>
    </row>
    <row r="1925" customFormat="false" ht="15" hidden="false" customHeight="true" outlineLevel="0" collapsed="false">
      <c r="A1925" s="1" t="n">
        <v>3</v>
      </c>
      <c r="B1925" s="76" t="n">
        <v>46190</v>
      </c>
      <c r="C1925" s="1" t="n">
        <v>11</v>
      </c>
      <c r="D1925" s="1" t="s">
        <v>3820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4761</v>
      </c>
      <c r="N1925" s="1" t="n">
        <v>20</v>
      </c>
      <c r="O1925" s="1" t="n">
        <v>42.52</v>
      </c>
      <c r="P1925" s="1" t="s">
        <v>3814</v>
      </c>
    </row>
    <row r="1926" customFormat="false" ht="15" hidden="false" customHeight="true" outlineLevel="0" collapsed="false">
      <c r="A1926" s="1" t="n">
        <v>3</v>
      </c>
      <c r="B1926" s="76" t="n">
        <v>46190</v>
      </c>
      <c r="C1926" s="1" t="n">
        <v>11</v>
      </c>
      <c r="D1926" s="1" t="s">
        <v>3820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4762</v>
      </c>
      <c r="N1926" s="1" t="n">
        <v>20</v>
      </c>
      <c r="O1926" s="1" t="n">
        <v>54.12</v>
      </c>
      <c r="P1926" s="1" t="s">
        <v>3814</v>
      </c>
    </row>
    <row r="1927" customFormat="false" ht="15" hidden="false" customHeight="true" outlineLevel="0" collapsed="false">
      <c r="A1927" s="1" t="n">
        <v>3</v>
      </c>
      <c r="B1927" s="76" t="n">
        <v>46190</v>
      </c>
      <c r="C1927" s="1" t="n">
        <v>11</v>
      </c>
      <c r="D1927" s="1" t="s">
        <v>3820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4763</v>
      </c>
      <c r="N1927" s="1" t="n">
        <v>10</v>
      </c>
      <c r="O1927" s="1" t="n">
        <v>34.78</v>
      </c>
      <c r="P1927" s="1" t="s">
        <v>3814</v>
      </c>
    </row>
    <row r="1928" customFormat="false" ht="15" hidden="false" customHeight="true" outlineLevel="0" collapsed="false">
      <c r="A1928" s="1" t="n">
        <v>3</v>
      </c>
      <c r="B1928" s="76" t="n">
        <v>46190</v>
      </c>
      <c r="C1928" s="1" t="n">
        <v>11</v>
      </c>
      <c r="D1928" s="1" t="s">
        <v>3820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4764</v>
      </c>
      <c r="N1928" s="1" t="n">
        <v>20</v>
      </c>
      <c r="O1928" s="1" t="n">
        <v>41.22</v>
      </c>
      <c r="P1928" s="1" t="s">
        <v>3814</v>
      </c>
    </row>
    <row r="1929" customFormat="false" ht="15" hidden="false" customHeight="true" outlineLevel="0" collapsed="false">
      <c r="A1929" s="1" t="n">
        <v>3</v>
      </c>
      <c r="B1929" s="76" t="n">
        <v>46190</v>
      </c>
      <c r="C1929" s="1" t="n">
        <v>11</v>
      </c>
      <c r="D1929" s="1" t="s">
        <v>3820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4765</v>
      </c>
      <c r="N1929" s="1" t="n">
        <v>20</v>
      </c>
      <c r="O1929" s="1" t="n">
        <v>54.13</v>
      </c>
      <c r="P1929" s="1" t="s">
        <v>3814</v>
      </c>
    </row>
    <row r="1930" customFormat="false" ht="15" hidden="false" customHeight="true" outlineLevel="0" collapsed="false">
      <c r="A1930" s="1" t="n">
        <v>3</v>
      </c>
      <c r="B1930" s="76" t="n">
        <v>46190</v>
      </c>
      <c r="C1930" s="1" t="n">
        <v>11</v>
      </c>
      <c r="D1930" s="1" t="s">
        <v>3820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4766</v>
      </c>
      <c r="N1930" s="1" t="n">
        <v>10</v>
      </c>
      <c r="O1930" s="1" t="n">
        <v>49.82</v>
      </c>
      <c r="P1930" s="1" t="s">
        <v>3814</v>
      </c>
    </row>
    <row r="1931" customFormat="false" ht="15" hidden="false" customHeight="true" outlineLevel="0" collapsed="false">
      <c r="A1931" s="1" t="n">
        <v>3</v>
      </c>
      <c r="B1931" s="76" t="n">
        <v>46190</v>
      </c>
      <c r="C1931" s="1" t="n">
        <v>11</v>
      </c>
      <c r="D1931" s="1" t="s">
        <v>3820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4767</v>
      </c>
      <c r="N1931" s="1" t="n">
        <v>10</v>
      </c>
      <c r="O1931" s="1" t="n">
        <v>49.82</v>
      </c>
      <c r="P1931" s="1" t="s">
        <v>3814</v>
      </c>
    </row>
    <row r="1932" customFormat="false" ht="15" hidden="false" customHeight="true" outlineLevel="0" collapsed="false">
      <c r="A1932" s="1" t="n">
        <v>3</v>
      </c>
      <c r="B1932" s="76" t="n">
        <v>46190</v>
      </c>
      <c r="C1932" s="1" t="n">
        <v>11</v>
      </c>
      <c r="D1932" s="1" t="s">
        <v>3820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4768</v>
      </c>
      <c r="N1932" s="1" t="n">
        <v>10</v>
      </c>
      <c r="O1932" s="1" t="n">
        <v>47.14</v>
      </c>
      <c r="P1932" s="1" t="s">
        <v>3814</v>
      </c>
    </row>
    <row r="1933" customFormat="false" ht="15" hidden="false" customHeight="true" outlineLevel="0" collapsed="false">
      <c r="A1933" s="1" t="n">
        <v>3</v>
      </c>
      <c r="B1933" s="76" t="n">
        <v>46190</v>
      </c>
      <c r="C1933" s="1" t="n">
        <v>11</v>
      </c>
      <c r="D1933" s="1" t="s">
        <v>3820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3876</v>
      </c>
      <c r="N1933" s="1" t="n">
        <v>40</v>
      </c>
      <c r="O1933" s="1" t="n">
        <v>86.41</v>
      </c>
      <c r="P1933" s="1" t="s">
        <v>3814</v>
      </c>
    </row>
    <row r="1934" customFormat="false" ht="15" hidden="false" customHeight="true" outlineLevel="0" collapsed="false">
      <c r="A1934" s="1" t="n">
        <v>3</v>
      </c>
      <c r="B1934" s="76" t="n">
        <v>46190</v>
      </c>
      <c r="C1934" s="1" t="n">
        <v>11</v>
      </c>
      <c r="D1934" s="1" t="s">
        <v>3820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3877</v>
      </c>
      <c r="N1934" s="1" t="n">
        <v>60</v>
      </c>
      <c r="O1934" s="1" t="n">
        <v>182.08</v>
      </c>
      <c r="P1934" s="1" t="s">
        <v>3814</v>
      </c>
    </row>
    <row r="1935" customFormat="false" ht="15" hidden="false" customHeight="true" outlineLevel="0" collapsed="false">
      <c r="A1935" s="1" t="n">
        <v>3</v>
      </c>
      <c r="B1935" s="76" t="n">
        <v>46190</v>
      </c>
      <c r="C1935" s="1" t="n">
        <v>11</v>
      </c>
      <c r="D1935" s="1" t="s">
        <v>3820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4769</v>
      </c>
      <c r="N1935" s="1" t="n">
        <v>40</v>
      </c>
      <c r="O1935" s="1" t="n">
        <v>69.54</v>
      </c>
      <c r="P1935" s="1" t="s">
        <v>3814</v>
      </c>
    </row>
    <row r="1936" customFormat="false" ht="15" hidden="false" customHeight="true" outlineLevel="0" collapsed="false">
      <c r="A1936" s="1" t="n">
        <v>3</v>
      </c>
      <c r="B1936" s="76" t="n">
        <v>46190</v>
      </c>
      <c r="C1936" s="1" t="n">
        <v>11</v>
      </c>
      <c r="D1936" s="1" t="s">
        <v>3820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3878</v>
      </c>
      <c r="N1936" s="1" t="n">
        <v>70</v>
      </c>
      <c r="O1936" s="1" t="n">
        <v>79.21</v>
      </c>
      <c r="P1936" s="1" t="s">
        <v>3814</v>
      </c>
    </row>
    <row r="1937" customFormat="false" ht="15" hidden="false" customHeight="true" outlineLevel="0" collapsed="false">
      <c r="A1937" s="1" t="n">
        <v>3</v>
      </c>
      <c r="B1937" s="76" t="n">
        <v>46190</v>
      </c>
      <c r="C1937" s="1" t="n">
        <v>11</v>
      </c>
      <c r="D1937" s="1" t="s">
        <v>3820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3879</v>
      </c>
      <c r="N1937" s="1" t="n">
        <v>100</v>
      </c>
      <c r="O1937" s="1" t="n">
        <v>128.59</v>
      </c>
      <c r="P1937" s="1" t="s">
        <v>3814</v>
      </c>
    </row>
    <row r="1938" customFormat="false" ht="15" hidden="false" customHeight="true" outlineLevel="0" collapsed="false">
      <c r="A1938" s="1" t="n">
        <v>3</v>
      </c>
      <c r="B1938" s="76" t="n">
        <v>46190</v>
      </c>
      <c r="C1938" s="1" t="n">
        <v>11</v>
      </c>
      <c r="D1938" s="1" t="s">
        <v>3820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4770</v>
      </c>
      <c r="N1938" s="1" t="n">
        <v>40</v>
      </c>
      <c r="O1938" s="1" t="n">
        <v>71.6</v>
      </c>
      <c r="P1938" s="1" t="s">
        <v>3814</v>
      </c>
    </row>
    <row r="1939" customFormat="false" ht="15" hidden="false" customHeight="true" outlineLevel="0" collapsed="false">
      <c r="A1939" s="1" t="n">
        <v>3</v>
      </c>
      <c r="B1939" s="76" t="n">
        <v>46190</v>
      </c>
      <c r="C1939" s="1" t="n">
        <v>11</v>
      </c>
      <c r="D1939" s="1" t="s">
        <v>3820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3881</v>
      </c>
      <c r="N1939" s="1" t="n">
        <v>30</v>
      </c>
      <c r="O1939" s="1" t="n">
        <v>41.66</v>
      </c>
      <c r="P1939" s="1" t="s">
        <v>3814</v>
      </c>
    </row>
    <row r="1940" customFormat="false" ht="15" hidden="false" customHeight="true" outlineLevel="0" collapsed="false">
      <c r="A1940" s="1" t="n">
        <v>3</v>
      </c>
      <c r="B1940" s="76" t="n">
        <v>46190</v>
      </c>
      <c r="C1940" s="1" t="n">
        <v>11</v>
      </c>
      <c r="D1940" s="1" t="s">
        <v>3820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3882</v>
      </c>
      <c r="N1940" s="1" t="n">
        <v>60</v>
      </c>
      <c r="O1940" s="1" t="n">
        <v>108.01</v>
      </c>
      <c r="P1940" s="1" t="s">
        <v>3814</v>
      </c>
    </row>
    <row r="1941" customFormat="false" ht="15" hidden="false" customHeight="true" outlineLevel="0" collapsed="false">
      <c r="A1941" s="1" t="n">
        <v>3</v>
      </c>
      <c r="B1941" s="76" t="n">
        <v>46190</v>
      </c>
      <c r="C1941" s="1" t="n">
        <v>11</v>
      </c>
      <c r="D1941" s="1" t="s">
        <v>3820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3883</v>
      </c>
      <c r="N1941" s="1" t="n">
        <v>4</v>
      </c>
      <c r="O1941" s="1" t="n">
        <v>38.27</v>
      </c>
      <c r="P1941" s="1" t="s">
        <v>3814</v>
      </c>
    </row>
    <row r="1942" customFormat="false" ht="15" hidden="false" customHeight="true" outlineLevel="0" collapsed="false">
      <c r="A1942" s="1" t="n">
        <v>3</v>
      </c>
      <c r="B1942" s="76" t="n">
        <v>46190</v>
      </c>
      <c r="C1942" s="1" t="n">
        <v>11</v>
      </c>
      <c r="D1942" s="1" t="s">
        <v>3820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3884</v>
      </c>
      <c r="N1942" s="1" t="n">
        <v>3</v>
      </c>
      <c r="O1942" s="1" t="n">
        <v>42.9</v>
      </c>
      <c r="P1942" s="1" t="s">
        <v>3814</v>
      </c>
    </row>
    <row r="1943" customFormat="false" ht="15" hidden="false" customHeight="true" outlineLevel="0" collapsed="false">
      <c r="A1943" s="1" t="n">
        <v>3</v>
      </c>
      <c r="B1943" s="76" t="n">
        <v>46190</v>
      </c>
      <c r="C1943" s="1" t="n">
        <v>11</v>
      </c>
      <c r="D1943" s="1" t="s">
        <v>3820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3888</v>
      </c>
      <c r="N1943" s="1" t="n">
        <v>10</v>
      </c>
      <c r="O1943" s="1" t="n">
        <v>95.67</v>
      </c>
      <c r="P1943" s="1" t="s">
        <v>3814</v>
      </c>
    </row>
    <row r="1944" customFormat="false" ht="15" hidden="false" customHeight="true" outlineLevel="0" collapsed="false">
      <c r="A1944" s="1" t="n">
        <v>3</v>
      </c>
      <c r="B1944" s="76" t="n">
        <v>46190</v>
      </c>
      <c r="C1944" s="1" t="n">
        <v>11</v>
      </c>
      <c r="D1944" s="1" t="s">
        <v>3820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4771</v>
      </c>
      <c r="N1944" s="1" t="n">
        <v>2</v>
      </c>
      <c r="O1944" s="1" t="n">
        <v>30</v>
      </c>
      <c r="P1944" s="1" t="s">
        <v>3814</v>
      </c>
    </row>
    <row r="1945" customFormat="false" ht="15" hidden="false" customHeight="true" outlineLevel="0" collapsed="false">
      <c r="A1945" s="1" t="n">
        <v>3</v>
      </c>
      <c r="B1945" s="76" t="n">
        <v>46190</v>
      </c>
      <c r="C1945" s="1" t="n">
        <v>11</v>
      </c>
      <c r="D1945" s="1" t="s">
        <v>3820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4116</v>
      </c>
      <c r="N1945" s="1" t="n">
        <v>120</v>
      </c>
      <c r="O1945" s="1" t="n">
        <v>1104</v>
      </c>
      <c r="P1945" s="1" t="s">
        <v>3814</v>
      </c>
    </row>
    <row r="1946" customFormat="false" ht="15" hidden="false" customHeight="true" outlineLevel="0" collapsed="false">
      <c r="A1946" s="1" t="n">
        <v>3</v>
      </c>
      <c r="B1946" s="76" t="n">
        <v>46190</v>
      </c>
      <c r="C1946" s="1" t="n">
        <v>11</v>
      </c>
      <c r="D1946" s="1" t="s">
        <v>3820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3912</v>
      </c>
      <c r="N1946" s="1" t="n">
        <v>4</v>
      </c>
      <c r="O1946" s="1" t="n">
        <v>79.72</v>
      </c>
      <c r="P1946" s="1" t="s">
        <v>3814</v>
      </c>
    </row>
    <row r="1947" customFormat="false" ht="15" hidden="false" customHeight="true" outlineLevel="0" collapsed="false">
      <c r="A1947" s="1" t="n">
        <v>3</v>
      </c>
      <c r="B1947" s="76" t="n">
        <v>46190</v>
      </c>
      <c r="C1947" s="1" t="n">
        <v>11</v>
      </c>
      <c r="D1947" s="1" t="s">
        <v>3820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4232</v>
      </c>
      <c r="N1947" s="1" t="n">
        <v>4</v>
      </c>
      <c r="O1947" s="1" t="n">
        <v>79.72</v>
      </c>
      <c r="P1947" s="1" t="s">
        <v>3814</v>
      </c>
    </row>
    <row r="1948" customFormat="false" ht="15" hidden="false" customHeight="true" outlineLevel="0" collapsed="false">
      <c r="A1948" s="1" t="n">
        <v>3</v>
      </c>
      <c r="B1948" s="76" t="n">
        <v>46190</v>
      </c>
      <c r="C1948" s="1" t="n">
        <v>11</v>
      </c>
      <c r="D1948" s="1" t="s">
        <v>3820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4233</v>
      </c>
      <c r="N1948" s="1" t="n">
        <v>4</v>
      </c>
      <c r="O1948" s="1" t="n">
        <v>50.35</v>
      </c>
      <c r="P1948" s="1" t="s">
        <v>3814</v>
      </c>
    </row>
    <row r="1949" customFormat="false" ht="15" hidden="false" customHeight="true" outlineLevel="0" collapsed="false">
      <c r="A1949" s="1" t="n">
        <v>3</v>
      </c>
      <c r="B1949" s="76" t="n">
        <v>46190</v>
      </c>
      <c r="C1949" s="1" t="n">
        <v>11</v>
      </c>
      <c r="D1949" s="1" t="s">
        <v>3820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4234</v>
      </c>
      <c r="N1949" s="1" t="n">
        <v>4</v>
      </c>
      <c r="O1949" s="1" t="n">
        <v>79.72</v>
      </c>
      <c r="P1949" s="1" t="s">
        <v>3814</v>
      </c>
    </row>
    <row r="1950" customFormat="false" ht="15" hidden="false" customHeight="true" outlineLevel="0" collapsed="false">
      <c r="A1950" s="1" t="n">
        <v>3</v>
      </c>
      <c r="B1950" s="76" t="n">
        <v>46190</v>
      </c>
      <c r="C1950" s="1" t="n">
        <v>11</v>
      </c>
      <c r="D1950" s="1" t="s">
        <v>3820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4235</v>
      </c>
      <c r="N1950" s="1" t="n">
        <v>4</v>
      </c>
      <c r="O1950" s="1" t="n">
        <v>50.35</v>
      </c>
      <c r="P1950" s="1" t="s">
        <v>3814</v>
      </c>
    </row>
    <row r="1951" customFormat="false" ht="15" hidden="false" customHeight="true" outlineLevel="0" collapsed="false">
      <c r="A1951" s="1" t="n">
        <v>3</v>
      </c>
      <c r="B1951" s="76" t="n">
        <v>46190</v>
      </c>
      <c r="C1951" s="1" t="n">
        <v>11</v>
      </c>
      <c r="D1951" s="1" t="s">
        <v>3820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4236</v>
      </c>
      <c r="N1951" s="1" t="n">
        <v>4</v>
      </c>
      <c r="O1951" s="1" t="n">
        <v>50.35</v>
      </c>
      <c r="P1951" s="1" t="s">
        <v>3814</v>
      </c>
    </row>
    <row r="1952" customFormat="false" ht="15" hidden="false" customHeight="true" outlineLevel="0" collapsed="false">
      <c r="A1952" s="1" t="n">
        <v>3</v>
      </c>
      <c r="B1952" s="76" t="n">
        <v>46190</v>
      </c>
      <c r="C1952" s="1" t="n">
        <v>11</v>
      </c>
      <c r="D1952" s="1" t="s">
        <v>3820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3914</v>
      </c>
      <c r="N1952" s="1" t="n">
        <v>4</v>
      </c>
      <c r="O1952" s="1" t="n">
        <v>79.72</v>
      </c>
      <c r="P1952" s="1" t="s">
        <v>3814</v>
      </c>
    </row>
    <row r="1953" customFormat="false" ht="15" hidden="false" customHeight="true" outlineLevel="0" collapsed="false">
      <c r="A1953" s="1" t="n">
        <v>3</v>
      </c>
      <c r="B1953" s="76" t="n">
        <v>46190</v>
      </c>
      <c r="C1953" s="1" t="n">
        <v>11</v>
      </c>
      <c r="D1953" s="1" t="s">
        <v>3820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4772</v>
      </c>
      <c r="N1953" s="1" t="n">
        <v>4</v>
      </c>
      <c r="O1953" s="1" t="n">
        <v>50.35</v>
      </c>
      <c r="P1953" s="1" t="s">
        <v>3814</v>
      </c>
    </row>
    <row r="1954" customFormat="false" ht="15" hidden="false" customHeight="true" outlineLevel="0" collapsed="false">
      <c r="A1954" s="1" t="n">
        <v>3</v>
      </c>
      <c r="B1954" s="76" t="n">
        <v>46190</v>
      </c>
      <c r="C1954" s="1" t="n">
        <v>11</v>
      </c>
      <c r="D1954" s="1" t="s">
        <v>3820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4773</v>
      </c>
      <c r="N1954" s="1" t="n">
        <v>4</v>
      </c>
      <c r="O1954" s="1" t="n">
        <v>79.72</v>
      </c>
      <c r="P1954" s="1" t="s">
        <v>3814</v>
      </c>
    </row>
    <row r="1955" customFormat="false" ht="15" hidden="false" customHeight="true" outlineLevel="0" collapsed="false">
      <c r="A1955" s="1" t="n">
        <v>3</v>
      </c>
      <c r="B1955" s="76" t="n">
        <v>46190</v>
      </c>
      <c r="C1955" s="1" t="n">
        <v>11</v>
      </c>
      <c r="D1955" s="1" t="s">
        <v>3820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4774</v>
      </c>
      <c r="N1955" s="1" t="n">
        <v>4</v>
      </c>
      <c r="O1955" s="1" t="n">
        <v>50.35</v>
      </c>
      <c r="P1955" s="1" t="s">
        <v>3814</v>
      </c>
    </row>
    <row r="1956" customFormat="false" ht="15" hidden="false" customHeight="true" outlineLevel="0" collapsed="false">
      <c r="A1956" s="1" t="n">
        <v>3</v>
      </c>
      <c r="B1956" s="76" t="n">
        <v>46190</v>
      </c>
      <c r="C1956" s="1" t="n">
        <v>11</v>
      </c>
      <c r="D1956" s="1" t="s">
        <v>3820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4775</v>
      </c>
      <c r="N1956" s="1" t="n">
        <v>4</v>
      </c>
      <c r="O1956" s="1" t="n">
        <v>50.35</v>
      </c>
      <c r="P1956" s="1" t="s">
        <v>3814</v>
      </c>
    </row>
    <row r="1957" customFormat="false" ht="15" hidden="false" customHeight="true" outlineLevel="0" collapsed="false">
      <c r="A1957" s="1" t="n">
        <v>3</v>
      </c>
      <c r="B1957" s="76" t="n">
        <v>46190</v>
      </c>
      <c r="C1957" s="1" t="n">
        <v>11</v>
      </c>
      <c r="D1957" s="1" t="s">
        <v>3820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4776</v>
      </c>
      <c r="N1957" s="1" t="n">
        <v>4</v>
      </c>
      <c r="O1957" s="1" t="n">
        <v>79.72</v>
      </c>
      <c r="P1957" s="1" t="s">
        <v>3814</v>
      </c>
    </row>
    <row r="1958" customFormat="false" ht="15" hidden="false" customHeight="true" outlineLevel="0" collapsed="false">
      <c r="A1958" s="1" t="n">
        <v>3</v>
      </c>
      <c r="B1958" s="76" t="n">
        <v>46190</v>
      </c>
      <c r="C1958" s="1" t="n">
        <v>11</v>
      </c>
      <c r="D1958" s="1" t="s">
        <v>3820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3920</v>
      </c>
      <c r="N1958" s="1" t="n">
        <v>4</v>
      </c>
      <c r="O1958" s="1" t="n">
        <v>79.72</v>
      </c>
      <c r="P1958" s="1" t="s">
        <v>3814</v>
      </c>
    </row>
    <row r="1959" customFormat="false" ht="15" hidden="false" customHeight="true" outlineLevel="0" collapsed="false">
      <c r="A1959" s="1" t="n">
        <v>3</v>
      </c>
      <c r="B1959" s="76" t="n">
        <v>46190</v>
      </c>
      <c r="C1959" s="1" t="n">
        <v>11</v>
      </c>
      <c r="D1959" s="1" t="s">
        <v>3820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4777</v>
      </c>
      <c r="N1959" s="1" t="n">
        <v>32</v>
      </c>
      <c r="O1959" s="1" t="n">
        <v>251.55</v>
      </c>
      <c r="P1959" s="1" t="s">
        <v>3814</v>
      </c>
    </row>
    <row r="1960" customFormat="false" ht="15" hidden="false" customHeight="true" outlineLevel="0" collapsed="false">
      <c r="A1960" s="1" t="n">
        <v>3</v>
      </c>
      <c r="B1960" s="76" t="n">
        <v>46190</v>
      </c>
      <c r="C1960" s="1" t="n">
        <v>11</v>
      </c>
      <c r="D1960" s="1" t="s">
        <v>3820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4778</v>
      </c>
      <c r="N1960" s="1" t="n">
        <v>16</v>
      </c>
      <c r="O1960" s="1" t="n">
        <v>125.48</v>
      </c>
      <c r="P1960" s="1" t="s">
        <v>3814</v>
      </c>
    </row>
    <row r="1961" customFormat="false" ht="15" hidden="false" customHeight="true" outlineLevel="0" collapsed="false">
      <c r="A1961" s="1" t="n">
        <v>3</v>
      </c>
      <c r="B1961" s="76" t="n">
        <v>46190</v>
      </c>
      <c r="C1961" s="1" t="n">
        <v>11</v>
      </c>
      <c r="D1961" s="1" t="s">
        <v>3820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4779</v>
      </c>
      <c r="N1961" s="1" t="n">
        <v>24</v>
      </c>
      <c r="O1961" s="1" t="n">
        <v>162.43</v>
      </c>
      <c r="P1961" s="1" t="s">
        <v>3814</v>
      </c>
    </row>
    <row r="1962" customFormat="false" ht="15" hidden="false" customHeight="true" outlineLevel="0" collapsed="false">
      <c r="A1962" s="1" t="n">
        <v>3</v>
      </c>
      <c r="B1962" s="76" t="n">
        <v>46190</v>
      </c>
      <c r="C1962" s="1" t="n">
        <v>11</v>
      </c>
      <c r="D1962" s="1" t="s">
        <v>3820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4780</v>
      </c>
      <c r="N1962" s="1" t="n">
        <v>60</v>
      </c>
      <c r="O1962" s="1" t="n">
        <v>522</v>
      </c>
      <c r="P1962" s="1" t="s">
        <v>3814</v>
      </c>
    </row>
    <row r="1963" customFormat="false" ht="15" hidden="false" customHeight="true" outlineLevel="0" collapsed="false">
      <c r="A1963" s="1" t="n">
        <v>3</v>
      </c>
      <c r="B1963" s="76" t="n">
        <v>46190</v>
      </c>
      <c r="C1963" s="1" t="n">
        <v>11</v>
      </c>
      <c r="D1963" s="1" t="s">
        <v>3820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3924</v>
      </c>
      <c r="N1963" s="1" t="n">
        <v>20</v>
      </c>
      <c r="O1963" s="1" t="n">
        <v>136</v>
      </c>
      <c r="P1963" s="1" t="s">
        <v>3814</v>
      </c>
    </row>
    <row r="1964" customFormat="false" ht="15" hidden="false" customHeight="true" outlineLevel="0" collapsed="false">
      <c r="A1964" s="1" t="n">
        <v>3</v>
      </c>
      <c r="B1964" s="76" t="n">
        <v>46190</v>
      </c>
      <c r="C1964" s="1" t="n">
        <v>11</v>
      </c>
      <c r="D1964" s="1" t="s">
        <v>3820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4781</v>
      </c>
      <c r="N1964" s="1" t="n">
        <v>20</v>
      </c>
      <c r="O1964" s="1" t="n">
        <v>126</v>
      </c>
      <c r="P1964" s="1" t="s">
        <v>3814</v>
      </c>
    </row>
    <row r="1965" customFormat="false" ht="15" hidden="false" customHeight="true" outlineLevel="0" collapsed="false">
      <c r="A1965" s="1" t="n">
        <v>3</v>
      </c>
      <c r="B1965" s="76" t="n">
        <v>46190</v>
      </c>
      <c r="C1965" s="1" t="n">
        <v>11</v>
      </c>
      <c r="D1965" s="1" t="s">
        <v>3820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3925</v>
      </c>
      <c r="N1965" s="1" t="n">
        <v>20</v>
      </c>
      <c r="O1965" s="1" t="n">
        <v>68</v>
      </c>
      <c r="P1965" s="1" t="s">
        <v>3814</v>
      </c>
    </row>
    <row r="1966" customFormat="false" ht="15" hidden="false" customHeight="true" outlineLevel="0" collapsed="false">
      <c r="A1966" s="1" t="n">
        <v>3</v>
      </c>
      <c r="B1966" s="76" t="n">
        <v>46190</v>
      </c>
      <c r="C1966" s="1" t="n">
        <v>11</v>
      </c>
      <c r="D1966" s="1" t="s">
        <v>3820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4782</v>
      </c>
      <c r="N1966" s="1" t="n">
        <v>60</v>
      </c>
      <c r="O1966" s="1" t="n">
        <v>255</v>
      </c>
      <c r="P1966" s="1" t="s">
        <v>3814</v>
      </c>
    </row>
    <row r="1967" customFormat="false" ht="15" hidden="false" customHeight="true" outlineLevel="0" collapsed="false">
      <c r="A1967" s="1" t="n">
        <v>3</v>
      </c>
      <c r="B1967" s="76" t="n">
        <v>46190</v>
      </c>
      <c r="C1967" s="1" t="n">
        <v>11</v>
      </c>
      <c r="D1967" s="1" t="s">
        <v>3820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4783</v>
      </c>
      <c r="N1967" s="1" t="n">
        <v>25</v>
      </c>
      <c r="O1967" s="1" t="n">
        <v>354.75</v>
      </c>
      <c r="P1967" s="1" t="s">
        <v>3814</v>
      </c>
    </row>
    <row r="1968" customFormat="false" ht="15" hidden="false" customHeight="true" outlineLevel="0" collapsed="false">
      <c r="A1968" s="1" t="n">
        <v>3</v>
      </c>
      <c r="B1968" s="76" t="n">
        <v>46190</v>
      </c>
      <c r="C1968" s="1" t="n">
        <v>11</v>
      </c>
      <c r="D1968" s="1" t="s">
        <v>3820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4784</v>
      </c>
      <c r="N1968" s="1" t="n">
        <v>24</v>
      </c>
      <c r="O1968" s="1" t="n">
        <v>115.02</v>
      </c>
      <c r="P1968" s="1" t="s">
        <v>3814</v>
      </c>
    </row>
    <row r="1969" customFormat="false" ht="15" hidden="false" customHeight="true" outlineLevel="0" collapsed="false">
      <c r="A1969" s="1" t="n">
        <v>3</v>
      </c>
      <c r="B1969" s="76" t="n">
        <v>46190</v>
      </c>
      <c r="C1969" s="1" t="n">
        <v>11</v>
      </c>
      <c r="D1969" s="1" t="s">
        <v>3820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4785</v>
      </c>
      <c r="N1969" s="1" t="n">
        <v>10</v>
      </c>
      <c r="O1969" s="1" t="n">
        <v>79.9</v>
      </c>
      <c r="P1969" s="1" t="s">
        <v>3814</v>
      </c>
    </row>
    <row r="1970" customFormat="false" ht="15" hidden="false" customHeight="true" outlineLevel="0" collapsed="false">
      <c r="A1970" s="1" t="n">
        <v>3</v>
      </c>
      <c r="B1970" s="76" t="n">
        <v>46190</v>
      </c>
      <c r="C1970" s="1" t="n">
        <v>11</v>
      </c>
      <c r="D1970" s="1" t="s">
        <v>3820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4786</v>
      </c>
      <c r="N1970" s="1" t="n">
        <v>10</v>
      </c>
      <c r="O1970" s="1" t="n">
        <v>79.9</v>
      </c>
      <c r="P1970" s="1" t="s">
        <v>3814</v>
      </c>
    </row>
    <row r="1971" customFormat="false" ht="15" hidden="false" customHeight="true" outlineLevel="0" collapsed="false">
      <c r="A1971" s="1" t="n">
        <v>3</v>
      </c>
      <c r="B1971" s="76" t="n">
        <v>46190</v>
      </c>
      <c r="C1971" s="1" t="n">
        <v>11</v>
      </c>
      <c r="D1971" s="1" t="s">
        <v>3820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4787</v>
      </c>
      <c r="N1971" s="1" t="n">
        <v>28</v>
      </c>
      <c r="O1971" s="1" t="n">
        <v>151.28</v>
      </c>
      <c r="P1971" s="1" t="s">
        <v>3814</v>
      </c>
    </row>
    <row r="1972" customFormat="false" ht="15" hidden="false" customHeight="true" outlineLevel="0" collapsed="false">
      <c r="A1972" s="1" t="n">
        <v>3</v>
      </c>
      <c r="B1972" s="76" t="n">
        <v>46190</v>
      </c>
      <c r="C1972" s="1" t="n">
        <v>11</v>
      </c>
      <c r="D1972" s="1" t="s">
        <v>3820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4788</v>
      </c>
      <c r="N1972" s="1" t="n">
        <v>24</v>
      </c>
      <c r="O1972" s="1" t="n">
        <v>119.76</v>
      </c>
      <c r="P1972" s="1" t="s">
        <v>3814</v>
      </c>
    </row>
    <row r="1973" customFormat="false" ht="15" hidden="false" customHeight="true" outlineLevel="0" collapsed="false">
      <c r="A1973" s="1" t="n">
        <v>3</v>
      </c>
      <c r="B1973" s="76" t="n">
        <v>46190</v>
      </c>
      <c r="C1973" s="1" t="n">
        <v>11</v>
      </c>
      <c r="D1973" s="1" t="s">
        <v>3820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4789</v>
      </c>
      <c r="N1973" s="1" t="n">
        <v>24</v>
      </c>
      <c r="O1973" s="1" t="n">
        <v>119.76</v>
      </c>
      <c r="P1973" s="1" t="s">
        <v>3814</v>
      </c>
    </row>
    <row r="1974" customFormat="false" ht="15" hidden="false" customHeight="true" outlineLevel="0" collapsed="false">
      <c r="A1974" s="1" t="n">
        <v>3</v>
      </c>
      <c r="B1974" s="76" t="n">
        <v>46190</v>
      </c>
      <c r="C1974" s="1" t="n">
        <v>11</v>
      </c>
      <c r="D1974" s="1" t="s">
        <v>3820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4790</v>
      </c>
      <c r="N1974" s="1" t="n">
        <v>24</v>
      </c>
      <c r="O1974" s="1" t="n">
        <v>209.59</v>
      </c>
      <c r="P1974" s="1" t="s">
        <v>3814</v>
      </c>
    </row>
    <row r="1975" customFormat="false" ht="15" hidden="false" customHeight="true" outlineLevel="0" collapsed="false">
      <c r="A1975" s="1" t="n">
        <v>3</v>
      </c>
      <c r="B1975" s="76" t="n">
        <v>46190</v>
      </c>
      <c r="C1975" s="1" t="n">
        <v>11</v>
      </c>
      <c r="D1975" s="1" t="s">
        <v>3820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4726</v>
      </c>
      <c r="N1975" s="1" t="n">
        <v>120</v>
      </c>
      <c r="O1975" s="1" t="n">
        <v>238.33</v>
      </c>
      <c r="P1975" s="1" t="s">
        <v>3814</v>
      </c>
    </row>
    <row r="1976" customFormat="false" ht="15" hidden="false" customHeight="true" outlineLevel="0" collapsed="false">
      <c r="A1976" s="1" t="n">
        <v>3</v>
      </c>
      <c r="B1976" s="76" t="n">
        <v>46190</v>
      </c>
      <c r="C1976" s="1" t="n">
        <v>11</v>
      </c>
      <c r="D1976" s="1" t="s">
        <v>3820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4727</v>
      </c>
      <c r="N1976" s="1" t="n">
        <v>60</v>
      </c>
      <c r="O1976" s="1" t="n">
        <v>119.17</v>
      </c>
      <c r="P1976" s="1" t="s">
        <v>3814</v>
      </c>
    </row>
    <row r="1977" customFormat="false" ht="15" hidden="false" customHeight="true" outlineLevel="0" collapsed="false">
      <c r="A1977" s="1" t="n">
        <v>3</v>
      </c>
      <c r="B1977" s="76" t="n">
        <v>46190</v>
      </c>
      <c r="C1977" s="1" t="n">
        <v>11</v>
      </c>
      <c r="D1977" s="1" t="s">
        <v>3820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4791</v>
      </c>
      <c r="N1977" s="1" t="n">
        <v>6</v>
      </c>
      <c r="O1977" s="1" t="n">
        <v>46.94</v>
      </c>
      <c r="P1977" s="1" t="s">
        <v>3814</v>
      </c>
    </row>
    <row r="1978" customFormat="false" ht="15" hidden="false" customHeight="true" outlineLevel="0" collapsed="false">
      <c r="A1978" s="1" t="n">
        <v>3</v>
      </c>
      <c r="B1978" s="76" t="n">
        <v>46190</v>
      </c>
      <c r="C1978" s="1" t="n">
        <v>11</v>
      </c>
      <c r="D1978" s="1" t="s">
        <v>3820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4792</v>
      </c>
      <c r="N1978" s="1" t="n">
        <v>6</v>
      </c>
      <c r="O1978" s="1" t="n">
        <v>46.94</v>
      </c>
      <c r="P1978" s="1" t="s">
        <v>3814</v>
      </c>
    </row>
    <row r="1979" customFormat="false" ht="15" hidden="false" customHeight="true" outlineLevel="0" collapsed="false">
      <c r="A1979" s="1" t="n">
        <v>3</v>
      </c>
      <c r="B1979" s="76" t="n">
        <v>46190</v>
      </c>
      <c r="C1979" s="1" t="n">
        <v>11</v>
      </c>
      <c r="D1979" s="1" t="s">
        <v>3820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4793</v>
      </c>
      <c r="N1979" s="1" t="n">
        <v>12</v>
      </c>
      <c r="O1979" s="1" t="n">
        <v>25.53</v>
      </c>
      <c r="P1979" s="1" t="s">
        <v>3814</v>
      </c>
    </row>
    <row r="1980" customFormat="false" ht="15" hidden="false" customHeight="true" outlineLevel="0" collapsed="false">
      <c r="A1980" s="1" t="n">
        <v>3</v>
      </c>
      <c r="B1980" s="76" t="n">
        <v>46190</v>
      </c>
      <c r="C1980" s="1" t="n">
        <v>11</v>
      </c>
      <c r="D1980" s="1" t="s">
        <v>3820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4729</v>
      </c>
      <c r="N1980" s="1" t="n">
        <v>120</v>
      </c>
      <c r="O1980" s="1" t="n">
        <v>413.75</v>
      </c>
      <c r="P1980" s="1" t="s">
        <v>3814</v>
      </c>
    </row>
    <row r="1981" customFormat="false" ht="15" hidden="false" customHeight="true" outlineLevel="0" collapsed="false">
      <c r="A1981" s="1" t="n">
        <v>3</v>
      </c>
      <c r="B1981" s="76" t="n">
        <v>46190</v>
      </c>
      <c r="C1981" s="1" t="n">
        <v>11</v>
      </c>
      <c r="D1981" s="1" t="s">
        <v>3820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4794</v>
      </c>
      <c r="N1981" s="1" t="n">
        <v>12</v>
      </c>
      <c r="O1981" s="1" t="n">
        <v>25.53</v>
      </c>
      <c r="P1981" s="1" t="s">
        <v>3814</v>
      </c>
    </row>
    <row r="1982" customFormat="false" ht="15" hidden="false" customHeight="true" outlineLevel="0" collapsed="false">
      <c r="A1982" s="1" t="n">
        <v>3</v>
      </c>
      <c r="B1982" s="76" t="n">
        <v>46190</v>
      </c>
      <c r="C1982" s="1" t="n">
        <v>11</v>
      </c>
      <c r="D1982" s="1" t="s">
        <v>3820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3963</v>
      </c>
      <c r="N1982" s="1" t="n">
        <v>125</v>
      </c>
      <c r="O1982" s="1" t="n">
        <v>2561.25</v>
      </c>
      <c r="P1982" s="1" t="s">
        <v>3814</v>
      </c>
    </row>
    <row r="1983" customFormat="false" ht="15" hidden="false" customHeight="true" outlineLevel="0" collapsed="false">
      <c r="A1983" s="1" t="n">
        <v>3</v>
      </c>
      <c r="B1983" s="76" t="n">
        <v>46190</v>
      </c>
      <c r="C1983" s="1" t="n">
        <v>11</v>
      </c>
      <c r="D1983" s="1" t="s">
        <v>3820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3964</v>
      </c>
      <c r="N1983" s="1" t="n">
        <v>10</v>
      </c>
      <c r="O1983" s="1" t="n">
        <v>229.8</v>
      </c>
      <c r="P1983" s="1" t="s">
        <v>3814</v>
      </c>
    </row>
    <row r="1984" customFormat="false" ht="15" hidden="false" customHeight="true" outlineLevel="0" collapsed="false">
      <c r="A1984" s="1" t="n">
        <v>3</v>
      </c>
      <c r="B1984" s="76" t="n">
        <v>46190</v>
      </c>
      <c r="C1984" s="1" t="n">
        <v>11</v>
      </c>
      <c r="D1984" s="1" t="s">
        <v>3820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3965</v>
      </c>
      <c r="N1984" s="1" t="n">
        <v>55</v>
      </c>
      <c r="O1984" s="1" t="n">
        <v>412.5</v>
      </c>
      <c r="P1984" s="1" t="s">
        <v>3814</v>
      </c>
    </row>
    <row r="1985" customFormat="false" ht="15" hidden="false" customHeight="true" outlineLevel="0" collapsed="false">
      <c r="A1985" s="1" t="n">
        <v>3</v>
      </c>
      <c r="B1985" s="76" t="n">
        <v>46190</v>
      </c>
      <c r="C1985" s="1" t="n">
        <v>11</v>
      </c>
      <c r="D1985" s="1" t="s">
        <v>3820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3966</v>
      </c>
      <c r="N1985" s="1" t="n">
        <v>130</v>
      </c>
      <c r="O1985" s="1" t="n">
        <v>910</v>
      </c>
      <c r="P1985" s="1" t="s">
        <v>3814</v>
      </c>
    </row>
    <row r="1986" customFormat="false" ht="15" hidden="false" customHeight="true" outlineLevel="0" collapsed="false">
      <c r="A1986" s="1" t="n">
        <v>3</v>
      </c>
      <c r="B1986" s="76" t="n">
        <v>46190</v>
      </c>
      <c r="C1986" s="1" t="n">
        <v>11</v>
      </c>
      <c r="D1986" s="1" t="s">
        <v>3820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4795</v>
      </c>
      <c r="N1986" s="1" t="n">
        <v>18</v>
      </c>
      <c r="O1986" s="1" t="n">
        <v>103.26</v>
      </c>
      <c r="P1986" s="1" t="s">
        <v>3814</v>
      </c>
    </row>
    <row r="1987" customFormat="false" ht="15" hidden="false" customHeight="true" outlineLevel="0" collapsed="false">
      <c r="A1987" s="1" t="n">
        <v>3</v>
      </c>
      <c r="B1987" s="76" t="n">
        <v>46190</v>
      </c>
      <c r="C1987" s="1" t="n">
        <v>11</v>
      </c>
      <c r="D1987" s="1" t="s">
        <v>3820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3833</v>
      </c>
      <c r="N1987" s="1" t="n">
        <v>18</v>
      </c>
      <c r="O1987" s="1" t="n">
        <v>92.91</v>
      </c>
      <c r="P1987" s="1" t="s">
        <v>3814</v>
      </c>
    </row>
    <row r="1988" customFormat="false" ht="15" hidden="false" customHeight="true" outlineLevel="0" collapsed="false">
      <c r="A1988" s="1" t="n">
        <v>3</v>
      </c>
      <c r="B1988" s="76" t="n">
        <v>46190</v>
      </c>
      <c r="C1988" s="1" t="n">
        <v>11</v>
      </c>
      <c r="D1988" s="1" t="s">
        <v>3820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3834</v>
      </c>
      <c r="N1988" s="1" t="n">
        <v>18</v>
      </c>
      <c r="O1988" s="1" t="n">
        <v>92.91</v>
      </c>
      <c r="P1988" s="1" t="s">
        <v>3814</v>
      </c>
    </row>
    <row r="1989" customFormat="false" ht="15" hidden="false" customHeight="true" outlineLevel="0" collapsed="false">
      <c r="A1989" s="1" t="n">
        <v>3</v>
      </c>
      <c r="B1989" s="76" t="n">
        <v>46190</v>
      </c>
      <c r="C1989" s="1" t="n">
        <v>11</v>
      </c>
      <c r="D1989" s="1" t="s">
        <v>3820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3836</v>
      </c>
      <c r="N1989" s="1" t="n">
        <v>24</v>
      </c>
      <c r="O1989" s="1" t="n">
        <v>178.33</v>
      </c>
      <c r="P1989" s="1" t="s">
        <v>3814</v>
      </c>
    </row>
    <row r="1990" customFormat="false" ht="15" hidden="false" customHeight="true" outlineLevel="0" collapsed="false">
      <c r="A1990" s="1" t="n">
        <v>3</v>
      </c>
      <c r="B1990" s="76" t="n">
        <v>46190</v>
      </c>
      <c r="C1990" s="1" t="n">
        <v>11</v>
      </c>
      <c r="D1990" s="1" t="s">
        <v>3820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4408</v>
      </c>
      <c r="N1990" s="1" t="n">
        <v>30</v>
      </c>
      <c r="O1990" s="1" t="n">
        <v>222.91</v>
      </c>
      <c r="P1990" s="1" t="s">
        <v>3814</v>
      </c>
    </row>
    <row r="1991" customFormat="false" ht="15" hidden="false" customHeight="true" outlineLevel="0" collapsed="false">
      <c r="A1991" s="1" t="n">
        <v>3</v>
      </c>
      <c r="B1991" s="76" t="n">
        <v>46190</v>
      </c>
      <c r="C1991" s="1" t="n">
        <v>11</v>
      </c>
      <c r="D1991" s="1" t="s">
        <v>3820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4796</v>
      </c>
      <c r="N1991" s="1" t="n">
        <v>45</v>
      </c>
      <c r="O1991" s="1" t="n">
        <v>202.34</v>
      </c>
      <c r="P1991" s="1" t="s">
        <v>3814</v>
      </c>
    </row>
    <row r="1992" customFormat="false" ht="15" hidden="false" customHeight="true" outlineLevel="0" collapsed="false">
      <c r="A1992" s="1" t="n">
        <v>3</v>
      </c>
      <c r="B1992" s="76" t="n">
        <v>46190</v>
      </c>
      <c r="C1992" s="1" t="n">
        <v>11</v>
      </c>
      <c r="D1992" s="1" t="s">
        <v>3820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3837</v>
      </c>
      <c r="N1992" s="1" t="n">
        <v>60</v>
      </c>
      <c r="O1992" s="1" t="n">
        <v>351.45</v>
      </c>
      <c r="P1992" s="1" t="s">
        <v>3814</v>
      </c>
    </row>
    <row r="1993" customFormat="false" ht="15" hidden="false" customHeight="true" outlineLevel="0" collapsed="false">
      <c r="A1993" s="1" t="n">
        <v>3</v>
      </c>
      <c r="B1993" s="76" t="n">
        <v>46190</v>
      </c>
      <c r="C1993" s="1" t="n">
        <v>11</v>
      </c>
      <c r="D1993" s="1" t="s">
        <v>3820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3839</v>
      </c>
      <c r="N1993" s="1" t="n">
        <v>72</v>
      </c>
      <c r="O1993" s="1" t="n">
        <v>474.73</v>
      </c>
      <c r="P1993" s="1" t="s">
        <v>3814</v>
      </c>
    </row>
    <row r="1994" customFormat="false" ht="15" hidden="false" customHeight="true" outlineLevel="0" collapsed="false">
      <c r="A1994" s="1" t="n">
        <v>3</v>
      </c>
      <c r="B1994" s="76" t="n">
        <v>46190</v>
      </c>
      <c r="C1994" s="1" t="n">
        <v>11</v>
      </c>
      <c r="D1994" s="1" t="s">
        <v>3820</v>
      </c>
      <c r="E1994" s="1" t="n">
        <v>1705</v>
      </c>
      <c r="F1994" s="1" t="s">
        <v>139</v>
      </c>
      <c r="I1994" s="1" t="n">
        <v>1886844</v>
      </c>
      <c r="J1994" s="1" t="n">
        <v>29614</v>
      </c>
      <c r="K1994" s="1" t="n">
        <v>7894900550030</v>
      </c>
      <c r="L1994" s="1" t="s">
        <v>4797</v>
      </c>
      <c r="N1994" s="1" t="n">
        <v>18</v>
      </c>
      <c r="O1994" s="1" t="n">
        <v>88.74</v>
      </c>
      <c r="P1994" s="1" t="s">
        <v>3814</v>
      </c>
    </row>
    <row r="1995" customFormat="false" ht="15" hidden="false" customHeight="true" outlineLevel="0" collapsed="false">
      <c r="A1995" s="1" t="n">
        <v>3</v>
      </c>
      <c r="B1995" s="76" t="n">
        <v>46190</v>
      </c>
      <c r="C1995" s="1" t="n">
        <v>11</v>
      </c>
      <c r="D1995" s="1" t="s">
        <v>3820</v>
      </c>
      <c r="E1995" s="1" t="n">
        <v>1705</v>
      </c>
      <c r="F1995" s="1" t="s">
        <v>139</v>
      </c>
      <c r="I1995" s="1" t="n">
        <v>1886844</v>
      </c>
      <c r="J1995" s="1" t="n">
        <v>27643</v>
      </c>
      <c r="K1995" s="1" t="n">
        <v>7894900031713</v>
      </c>
      <c r="L1995" s="1" t="s">
        <v>4413</v>
      </c>
      <c r="N1995" s="1" t="n">
        <v>24</v>
      </c>
      <c r="O1995" s="1" t="n">
        <v>113.72</v>
      </c>
      <c r="P1995" s="1" t="s">
        <v>3814</v>
      </c>
    </row>
    <row r="1996" customFormat="false" ht="15" hidden="false" customHeight="true" outlineLevel="0" collapsed="false">
      <c r="A1996" s="1" t="n">
        <v>3</v>
      </c>
      <c r="B1996" s="76" t="n">
        <v>46190</v>
      </c>
      <c r="C1996" s="1" t="n">
        <v>11</v>
      </c>
      <c r="D1996" s="1" t="s">
        <v>3820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4798</v>
      </c>
      <c r="N1996" s="1" t="n">
        <v>18</v>
      </c>
      <c r="O1996" s="1" t="n">
        <v>103.26</v>
      </c>
      <c r="P1996" s="1" t="s">
        <v>3814</v>
      </c>
    </row>
    <row r="1997" customFormat="false" ht="15" hidden="false" customHeight="true" outlineLevel="0" collapsed="false">
      <c r="A1997" s="1" t="n">
        <v>3</v>
      </c>
      <c r="B1997" s="76" t="n">
        <v>46190</v>
      </c>
      <c r="C1997" s="1" t="n">
        <v>11</v>
      </c>
      <c r="D1997" s="1" t="s">
        <v>3820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4799</v>
      </c>
      <c r="N1997" s="1" t="n">
        <v>12</v>
      </c>
      <c r="O1997" s="1" t="n">
        <v>29.88</v>
      </c>
      <c r="P1997" s="1" t="s">
        <v>3814</v>
      </c>
    </row>
    <row r="1998" customFormat="false" ht="15" hidden="false" customHeight="true" outlineLevel="0" collapsed="false">
      <c r="A1998" s="1" t="n">
        <v>3</v>
      </c>
      <c r="B1998" s="76" t="n">
        <v>46190</v>
      </c>
      <c r="C1998" s="1" t="n">
        <v>11</v>
      </c>
      <c r="D1998" s="1" t="s">
        <v>3820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4800</v>
      </c>
      <c r="N1998" s="1" t="n">
        <v>18</v>
      </c>
      <c r="O1998" s="1" t="n">
        <v>133.74</v>
      </c>
      <c r="P1998" s="1" t="s">
        <v>3814</v>
      </c>
    </row>
    <row r="1999" customFormat="false" ht="15" hidden="false" customHeight="true" outlineLevel="0" collapsed="false">
      <c r="A1999" s="1" t="n">
        <v>3</v>
      </c>
      <c r="B1999" s="76" t="n">
        <v>46190</v>
      </c>
      <c r="C1999" s="1" t="n">
        <v>11</v>
      </c>
      <c r="D1999" s="1" t="s">
        <v>3820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3843</v>
      </c>
      <c r="N1999" s="1" t="n">
        <v>36</v>
      </c>
      <c r="O1999" s="1" t="n">
        <v>344.43</v>
      </c>
      <c r="P1999" s="1" t="s">
        <v>3814</v>
      </c>
    </row>
    <row r="2000" customFormat="false" ht="15" hidden="false" customHeight="true" outlineLevel="0" collapsed="false">
      <c r="A2000" s="1" t="n">
        <v>3</v>
      </c>
      <c r="B2000" s="76" t="n">
        <v>46190</v>
      </c>
      <c r="C2000" s="1" t="n">
        <v>11</v>
      </c>
      <c r="D2000" s="1" t="s">
        <v>3820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3844</v>
      </c>
      <c r="N2000" s="1" t="n">
        <v>120</v>
      </c>
      <c r="O2000" s="1" t="n">
        <v>1047.69</v>
      </c>
      <c r="P2000" s="1" t="s">
        <v>3814</v>
      </c>
    </row>
    <row r="2001" customFormat="false" ht="15" hidden="false" customHeight="true" outlineLevel="0" collapsed="false">
      <c r="A2001" s="1" t="n">
        <v>3</v>
      </c>
      <c r="B2001" s="76" t="n">
        <v>46190</v>
      </c>
      <c r="C2001" s="1" t="n">
        <v>11</v>
      </c>
      <c r="D2001" s="1" t="s">
        <v>3820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4416</v>
      </c>
      <c r="N2001" s="1" t="n">
        <v>60</v>
      </c>
      <c r="O2001" s="1" t="n">
        <v>203.25</v>
      </c>
      <c r="P2001" s="1" t="s">
        <v>3814</v>
      </c>
    </row>
    <row r="2002" customFormat="false" ht="15" hidden="false" customHeight="true" outlineLevel="0" collapsed="false">
      <c r="A2002" s="1" t="n">
        <v>3</v>
      </c>
      <c r="B2002" s="76" t="n">
        <v>46190</v>
      </c>
      <c r="C2002" s="1" t="n">
        <v>11</v>
      </c>
      <c r="D2002" s="1" t="s">
        <v>3820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3845</v>
      </c>
      <c r="N2002" s="1" t="n">
        <v>12</v>
      </c>
      <c r="O2002" s="1" t="n">
        <v>44.88</v>
      </c>
      <c r="P2002" s="1" t="s">
        <v>3814</v>
      </c>
    </row>
    <row r="2003" customFormat="false" ht="15" hidden="false" customHeight="true" outlineLevel="0" collapsed="false">
      <c r="A2003" s="1" t="n">
        <v>3</v>
      </c>
      <c r="B2003" s="76" t="n">
        <v>46190</v>
      </c>
      <c r="C2003" s="1" t="n">
        <v>11</v>
      </c>
      <c r="D2003" s="1" t="s">
        <v>3820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3846</v>
      </c>
      <c r="N2003" s="1" t="n">
        <v>24</v>
      </c>
      <c r="O2003" s="1" t="n">
        <v>89.77</v>
      </c>
      <c r="P2003" s="1" t="s">
        <v>3814</v>
      </c>
    </row>
    <row r="2004" customFormat="false" ht="15" hidden="false" customHeight="true" outlineLevel="0" collapsed="false">
      <c r="A2004" s="1" t="n">
        <v>3</v>
      </c>
      <c r="B2004" s="76" t="n">
        <v>46190</v>
      </c>
      <c r="C2004" s="1" t="n">
        <v>11</v>
      </c>
      <c r="D2004" s="1" t="s">
        <v>3820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3847</v>
      </c>
      <c r="N2004" s="1" t="n">
        <v>12</v>
      </c>
      <c r="O2004" s="1" t="n">
        <v>44.88</v>
      </c>
      <c r="P2004" s="1" t="s">
        <v>3814</v>
      </c>
    </row>
    <row r="2005" customFormat="false" ht="15" hidden="false" customHeight="true" outlineLevel="0" collapsed="false">
      <c r="A2005" s="1" t="n">
        <v>3</v>
      </c>
      <c r="B2005" s="76" t="n">
        <v>46190</v>
      </c>
      <c r="C2005" s="1" t="n">
        <v>11</v>
      </c>
      <c r="D2005" s="1" t="s">
        <v>3820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4801</v>
      </c>
      <c r="N2005" s="1" t="n">
        <v>18</v>
      </c>
      <c r="O2005" s="1" t="n">
        <v>88.74</v>
      </c>
      <c r="P2005" s="1" t="s">
        <v>3814</v>
      </c>
    </row>
    <row r="2006" customFormat="false" ht="15" hidden="false" customHeight="true" outlineLevel="0" collapsed="false">
      <c r="A2006" s="1" t="n">
        <v>3</v>
      </c>
      <c r="B2006" s="76" t="n">
        <v>46190</v>
      </c>
      <c r="C2006" s="1" t="n">
        <v>11</v>
      </c>
      <c r="D2006" s="1" t="s">
        <v>3820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4802</v>
      </c>
      <c r="N2006" s="1" t="n">
        <v>12</v>
      </c>
      <c r="O2006" s="1" t="n">
        <v>20.69</v>
      </c>
      <c r="P2006" s="1" t="s">
        <v>3814</v>
      </c>
    </row>
    <row r="2007" customFormat="false" ht="15" hidden="false" customHeight="true" outlineLevel="0" collapsed="false">
      <c r="A2007" s="1" t="n">
        <v>3</v>
      </c>
      <c r="B2007" s="76" t="n">
        <v>46190</v>
      </c>
      <c r="C2007" s="1" t="n">
        <v>11</v>
      </c>
      <c r="D2007" s="1" t="s">
        <v>3820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4803</v>
      </c>
      <c r="N2007" s="1" t="n">
        <v>240</v>
      </c>
      <c r="O2007" s="1" t="n">
        <v>1428</v>
      </c>
      <c r="P2007" s="1" t="s">
        <v>3814</v>
      </c>
    </row>
    <row r="2008" customFormat="false" ht="15" hidden="false" customHeight="true" outlineLevel="0" collapsed="false">
      <c r="A2008" s="1" t="n">
        <v>3</v>
      </c>
      <c r="B2008" s="76" t="n">
        <v>46190</v>
      </c>
      <c r="C2008" s="1" t="n">
        <v>171</v>
      </c>
      <c r="D2008" s="1" t="s">
        <v>4048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3895</v>
      </c>
      <c r="N2008" s="1" t="n">
        <v>6</v>
      </c>
      <c r="O2008" s="1" t="n">
        <v>72.45</v>
      </c>
      <c r="P2008" s="1" t="s">
        <v>4050</v>
      </c>
    </row>
    <row r="2009" customFormat="false" ht="15" hidden="false" customHeight="true" outlineLevel="0" collapsed="false">
      <c r="A2009" s="1" t="n">
        <v>3</v>
      </c>
      <c r="B2009" s="76" t="n">
        <v>46191</v>
      </c>
      <c r="C2009" s="1" t="n">
        <v>1</v>
      </c>
      <c r="D2009" s="1" t="s">
        <v>3848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4055</v>
      </c>
      <c r="N2009" s="1" t="n">
        <v>9</v>
      </c>
      <c r="O2009" s="1" t="n">
        <v>55</v>
      </c>
      <c r="P2009" s="1" t="s">
        <v>3814</v>
      </c>
    </row>
    <row r="2010" customFormat="false" ht="15" hidden="false" customHeight="true" outlineLevel="0" collapsed="false">
      <c r="A2010" s="1" t="n">
        <v>3</v>
      </c>
      <c r="B2010" s="76" t="n">
        <v>46191</v>
      </c>
      <c r="C2010" s="1" t="n">
        <v>1</v>
      </c>
      <c r="D2010" s="1" t="s">
        <v>3848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4056</v>
      </c>
      <c r="N2010" s="1" t="n">
        <v>9</v>
      </c>
      <c r="O2010" s="1" t="n">
        <v>80</v>
      </c>
      <c r="P2010" s="1" t="s">
        <v>3814</v>
      </c>
    </row>
    <row r="2011" customFormat="false" ht="15" hidden="false" customHeight="true" outlineLevel="0" collapsed="false">
      <c r="A2011" s="1" t="n">
        <v>3</v>
      </c>
      <c r="B2011" s="76" t="n">
        <v>46191</v>
      </c>
      <c r="C2011" s="1" t="n">
        <v>1</v>
      </c>
      <c r="D2011" s="1" t="s">
        <v>3848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4059</v>
      </c>
      <c r="N2011" s="1" t="n">
        <v>9</v>
      </c>
      <c r="O2011" s="1" t="n">
        <v>71</v>
      </c>
      <c r="P2011" s="1" t="s">
        <v>3814</v>
      </c>
    </row>
    <row r="2012" customFormat="false" ht="15" hidden="false" customHeight="true" outlineLevel="0" collapsed="false">
      <c r="A2012" s="1" t="n">
        <v>3</v>
      </c>
      <c r="B2012" s="76" t="n">
        <v>46191</v>
      </c>
      <c r="C2012" s="1" t="n">
        <v>1</v>
      </c>
      <c r="D2012" s="1" t="s">
        <v>3848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4060</v>
      </c>
      <c r="N2012" s="1" t="n">
        <v>40</v>
      </c>
      <c r="O2012" s="1" t="n">
        <v>132</v>
      </c>
      <c r="P2012" s="1" t="s">
        <v>3814</v>
      </c>
    </row>
    <row r="2013" customFormat="false" ht="15" hidden="false" customHeight="true" outlineLevel="0" collapsed="false">
      <c r="A2013" s="1" t="n">
        <v>3</v>
      </c>
      <c r="B2013" s="76" t="n">
        <v>46191</v>
      </c>
      <c r="C2013" s="1" t="n">
        <v>1</v>
      </c>
      <c r="D2013" s="1" t="s">
        <v>3848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4061</v>
      </c>
      <c r="N2013" s="1" t="n">
        <v>20</v>
      </c>
      <c r="O2013" s="1" t="n">
        <v>66</v>
      </c>
      <c r="P2013" s="1" t="s">
        <v>3814</v>
      </c>
    </row>
    <row r="2014" customFormat="false" ht="15" hidden="false" customHeight="true" outlineLevel="0" collapsed="false">
      <c r="A2014" s="1" t="n">
        <v>3</v>
      </c>
      <c r="B2014" s="76" t="n">
        <v>46191</v>
      </c>
      <c r="C2014" s="1" t="n">
        <v>1</v>
      </c>
      <c r="D2014" s="1" t="s">
        <v>3848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4804</v>
      </c>
      <c r="N2014" s="1" t="n">
        <v>20</v>
      </c>
      <c r="O2014" s="1" t="n">
        <v>81</v>
      </c>
      <c r="P2014" s="1" t="s">
        <v>3814</v>
      </c>
    </row>
    <row r="2015" customFormat="false" ht="15" hidden="false" customHeight="true" outlineLevel="0" collapsed="false">
      <c r="A2015" s="1" t="n">
        <v>3</v>
      </c>
      <c r="B2015" s="76" t="n">
        <v>46191</v>
      </c>
      <c r="C2015" s="1" t="n">
        <v>1</v>
      </c>
      <c r="D2015" s="1" t="s">
        <v>3848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4062</v>
      </c>
      <c r="N2015" s="1" t="n">
        <v>20</v>
      </c>
      <c r="O2015" s="1" t="n">
        <v>81</v>
      </c>
      <c r="P2015" s="1" t="s">
        <v>3814</v>
      </c>
    </row>
    <row r="2016" customFormat="false" ht="15" hidden="false" customHeight="true" outlineLevel="0" collapsed="false">
      <c r="A2016" s="1" t="n">
        <v>3</v>
      </c>
      <c r="B2016" s="76" t="n">
        <v>46191</v>
      </c>
      <c r="C2016" s="1" t="n">
        <v>1</v>
      </c>
      <c r="D2016" s="1" t="s">
        <v>3848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4269</v>
      </c>
      <c r="N2016" s="1" t="n">
        <v>5</v>
      </c>
      <c r="O2016" s="1" t="n">
        <v>27.45</v>
      </c>
      <c r="P2016" s="1" t="s">
        <v>3814</v>
      </c>
    </row>
    <row r="2017" customFormat="false" ht="15" hidden="false" customHeight="true" outlineLevel="0" collapsed="false">
      <c r="A2017" s="1" t="n">
        <v>3</v>
      </c>
      <c r="B2017" s="76" t="n">
        <v>46191</v>
      </c>
      <c r="C2017" s="1" t="n">
        <v>1</v>
      </c>
      <c r="D2017" s="1" t="s">
        <v>3848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4270</v>
      </c>
      <c r="N2017" s="1" t="n">
        <v>5</v>
      </c>
      <c r="O2017" s="1" t="n">
        <v>27.45</v>
      </c>
      <c r="P2017" s="1" t="s">
        <v>3814</v>
      </c>
    </row>
    <row r="2018" customFormat="false" ht="15" hidden="false" customHeight="true" outlineLevel="0" collapsed="false">
      <c r="A2018" s="1" t="n">
        <v>3</v>
      </c>
      <c r="B2018" s="76" t="n">
        <v>46191</v>
      </c>
      <c r="C2018" s="1" t="n">
        <v>1</v>
      </c>
      <c r="D2018" s="1" t="s">
        <v>3848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4271</v>
      </c>
      <c r="N2018" s="1" t="n">
        <v>6</v>
      </c>
      <c r="O2018" s="1" t="n">
        <v>65.28</v>
      </c>
      <c r="P2018" s="1" t="s">
        <v>3814</v>
      </c>
    </row>
    <row r="2019" customFormat="false" ht="15" hidden="false" customHeight="true" outlineLevel="0" collapsed="false">
      <c r="A2019" s="1" t="n">
        <v>3</v>
      </c>
      <c r="B2019" s="76" t="n">
        <v>46191</v>
      </c>
      <c r="C2019" s="1" t="n">
        <v>1</v>
      </c>
      <c r="D2019" s="1" t="s">
        <v>3848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4012</v>
      </c>
      <c r="N2019" s="1" t="n">
        <v>5</v>
      </c>
      <c r="O2019" s="1" t="n">
        <v>27.45</v>
      </c>
      <c r="P2019" s="1" t="s">
        <v>3814</v>
      </c>
    </row>
    <row r="2020" customFormat="false" ht="15" hidden="false" customHeight="true" outlineLevel="0" collapsed="false">
      <c r="A2020" s="1" t="n">
        <v>3</v>
      </c>
      <c r="B2020" s="76" t="n">
        <v>46191</v>
      </c>
      <c r="C2020" s="1" t="n">
        <v>1</v>
      </c>
      <c r="D2020" s="1" t="s">
        <v>3848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4273</v>
      </c>
      <c r="N2020" s="1" t="n">
        <v>3</v>
      </c>
      <c r="O2020" s="1" t="n">
        <v>32.64</v>
      </c>
      <c r="P2020" s="1" t="s">
        <v>3814</v>
      </c>
    </row>
    <row r="2021" customFormat="false" ht="15" hidden="false" customHeight="true" outlineLevel="0" collapsed="false">
      <c r="A2021" s="1" t="n">
        <v>3</v>
      </c>
      <c r="B2021" s="76" t="n">
        <v>46191</v>
      </c>
      <c r="C2021" s="1" t="n">
        <v>1</v>
      </c>
      <c r="D2021" s="1" t="s">
        <v>3848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3997</v>
      </c>
      <c r="N2021" s="1" t="n">
        <v>6</v>
      </c>
      <c r="O2021" s="1" t="n">
        <v>51.6</v>
      </c>
      <c r="P2021" s="1" t="s">
        <v>3814</v>
      </c>
    </row>
    <row r="2022" customFormat="false" ht="15" hidden="false" customHeight="true" outlineLevel="0" collapsed="false">
      <c r="A2022" s="1" t="n">
        <v>3</v>
      </c>
      <c r="B2022" s="76" t="n">
        <v>46191</v>
      </c>
      <c r="C2022" s="1" t="n">
        <v>1</v>
      </c>
      <c r="D2022" s="1" t="s">
        <v>3848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3998</v>
      </c>
      <c r="N2022" s="1" t="n">
        <v>14</v>
      </c>
      <c r="O2022" s="1" t="n">
        <v>149.38</v>
      </c>
      <c r="P2022" s="1" t="s">
        <v>3814</v>
      </c>
    </row>
    <row r="2023" customFormat="false" ht="15" hidden="false" customHeight="true" outlineLevel="0" collapsed="false">
      <c r="A2023" s="1" t="n">
        <v>3</v>
      </c>
      <c r="B2023" s="76" t="n">
        <v>46191</v>
      </c>
      <c r="C2023" s="1" t="n">
        <v>1</v>
      </c>
      <c r="D2023" s="1" t="s">
        <v>3848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3999</v>
      </c>
      <c r="N2023" s="1" t="n">
        <v>12</v>
      </c>
      <c r="O2023" s="1" t="n">
        <v>82.32</v>
      </c>
      <c r="P2023" s="1" t="s">
        <v>3814</v>
      </c>
    </row>
    <row r="2024" customFormat="false" ht="15" hidden="false" customHeight="true" outlineLevel="0" collapsed="false">
      <c r="A2024" s="1" t="n">
        <v>3</v>
      </c>
      <c r="B2024" s="76" t="n">
        <v>46191</v>
      </c>
      <c r="C2024" s="1" t="n">
        <v>1</v>
      </c>
      <c r="D2024" s="1" t="s">
        <v>3848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4000</v>
      </c>
      <c r="N2024" s="1" t="n">
        <v>8</v>
      </c>
      <c r="O2024" s="1" t="n">
        <v>109.6</v>
      </c>
      <c r="P2024" s="1" t="s">
        <v>3814</v>
      </c>
    </row>
    <row r="2025" customFormat="false" ht="15" hidden="false" customHeight="true" outlineLevel="0" collapsed="false">
      <c r="A2025" s="1" t="n">
        <v>3</v>
      </c>
      <c r="B2025" s="76" t="n">
        <v>46191</v>
      </c>
      <c r="C2025" s="1" t="n">
        <v>1</v>
      </c>
      <c r="D2025" s="1" t="s">
        <v>3848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4001</v>
      </c>
      <c r="N2025" s="1" t="n">
        <v>8</v>
      </c>
      <c r="O2025" s="1" t="n">
        <v>100.48</v>
      </c>
      <c r="P2025" s="1" t="s">
        <v>3814</v>
      </c>
    </row>
    <row r="2026" customFormat="false" ht="15" hidden="false" customHeight="true" outlineLevel="0" collapsed="false">
      <c r="A2026" s="1" t="n">
        <v>3</v>
      </c>
      <c r="B2026" s="76" t="n">
        <v>46191</v>
      </c>
      <c r="C2026" s="1" t="n">
        <v>1</v>
      </c>
      <c r="D2026" s="1" t="s">
        <v>3848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4002</v>
      </c>
      <c r="N2026" s="1" t="n">
        <v>8</v>
      </c>
      <c r="O2026" s="1" t="n">
        <v>100.48</v>
      </c>
      <c r="P2026" s="1" t="s">
        <v>3814</v>
      </c>
    </row>
    <row r="2027" customFormat="false" ht="15" hidden="false" customHeight="true" outlineLevel="0" collapsed="false">
      <c r="A2027" s="1" t="n">
        <v>3</v>
      </c>
      <c r="B2027" s="76" t="n">
        <v>46191</v>
      </c>
      <c r="C2027" s="1" t="n">
        <v>1</v>
      </c>
      <c r="D2027" s="1" t="s">
        <v>3848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4003</v>
      </c>
      <c r="N2027" s="1" t="n">
        <v>14</v>
      </c>
      <c r="O2027" s="1" t="n">
        <v>162.96</v>
      </c>
      <c r="P2027" s="1" t="s">
        <v>3814</v>
      </c>
    </row>
    <row r="2028" customFormat="false" ht="15" hidden="false" customHeight="true" outlineLevel="0" collapsed="false">
      <c r="A2028" s="1" t="n">
        <v>3</v>
      </c>
      <c r="B2028" s="76" t="n">
        <v>46191</v>
      </c>
      <c r="C2028" s="1" t="n">
        <v>2</v>
      </c>
      <c r="D2028" s="1" t="s">
        <v>3812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3813</v>
      </c>
      <c r="N2028" s="1" t="n">
        <v>6</v>
      </c>
      <c r="O2028" s="1" t="n">
        <v>15</v>
      </c>
      <c r="P2028" s="1" t="s">
        <v>3814</v>
      </c>
    </row>
    <row r="2029" customFormat="false" ht="15" hidden="false" customHeight="true" outlineLevel="0" collapsed="false">
      <c r="A2029" s="1" t="n">
        <v>3</v>
      </c>
      <c r="B2029" s="76" t="n">
        <v>46191</v>
      </c>
      <c r="C2029" s="1" t="n">
        <v>2</v>
      </c>
      <c r="D2029" s="1" t="s">
        <v>3812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3815</v>
      </c>
      <c r="N2029" s="1" t="n">
        <v>5</v>
      </c>
      <c r="O2029" s="1" t="n">
        <v>35</v>
      </c>
      <c r="P2029" s="1" t="s">
        <v>3814</v>
      </c>
    </row>
    <row r="2030" customFormat="false" ht="15" hidden="false" customHeight="true" outlineLevel="0" collapsed="false">
      <c r="A2030" s="1" t="n">
        <v>3</v>
      </c>
      <c r="B2030" s="76" t="n">
        <v>46191</v>
      </c>
      <c r="C2030" s="1" t="n">
        <v>2</v>
      </c>
      <c r="D2030" s="1" t="s">
        <v>3812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3816</v>
      </c>
      <c r="N2030" s="1" t="n">
        <v>40</v>
      </c>
      <c r="O2030" s="1" t="n">
        <v>80</v>
      </c>
      <c r="P2030" s="1" t="s">
        <v>3814</v>
      </c>
    </row>
    <row r="2031" customFormat="false" ht="15" hidden="false" customHeight="true" outlineLevel="0" collapsed="false">
      <c r="A2031" s="1" t="n">
        <v>3</v>
      </c>
      <c r="B2031" s="76" t="n">
        <v>46191</v>
      </c>
      <c r="C2031" s="1" t="n">
        <v>2</v>
      </c>
      <c r="D2031" s="1" t="s">
        <v>3812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3818</v>
      </c>
      <c r="N2031" s="1" t="n">
        <v>20</v>
      </c>
      <c r="O2031" s="1" t="n">
        <v>280</v>
      </c>
      <c r="P2031" s="1" t="s">
        <v>3814</v>
      </c>
    </row>
    <row r="2032" customFormat="false" ht="15" hidden="false" customHeight="true" outlineLevel="0" collapsed="false">
      <c r="A2032" s="1" t="n">
        <v>3</v>
      </c>
      <c r="B2032" s="76" t="n">
        <v>46191</v>
      </c>
      <c r="C2032" s="1" t="n">
        <v>2</v>
      </c>
      <c r="D2032" s="1" t="s">
        <v>3812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3817</v>
      </c>
      <c r="N2032" s="1" t="n">
        <v>40</v>
      </c>
      <c r="O2032" s="1" t="n">
        <v>240</v>
      </c>
      <c r="P2032" s="1" t="s">
        <v>3814</v>
      </c>
    </row>
    <row r="2033" customFormat="false" ht="15" hidden="false" customHeight="true" outlineLevel="0" collapsed="false">
      <c r="A2033" s="1" t="n">
        <v>3</v>
      </c>
      <c r="B2033" s="76" t="n">
        <v>46191</v>
      </c>
      <c r="C2033" s="1" t="n">
        <v>6</v>
      </c>
      <c r="D2033" s="1" t="s">
        <v>3819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3813</v>
      </c>
      <c r="N2033" s="1" t="n">
        <v>6</v>
      </c>
      <c r="O2033" s="1" t="n">
        <v>15</v>
      </c>
      <c r="P2033" s="1" t="s">
        <v>3814</v>
      </c>
    </row>
    <row r="2034" customFormat="false" ht="15" hidden="false" customHeight="true" outlineLevel="0" collapsed="false">
      <c r="A2034" s="1" t="n">
        <v>3</v>
      </c>
      <c r="B2034" s="76" t="n">
        <v>46191</v>
      </c>
      <c r="C2034" s="1" t="n">
        <v>6</v>
      </c>
      <c r="D2034" s="1" t="s">
        <v>3819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3815</v>
      </c>
      <c r="N2034" s="1" t="n">
        <v>5</v>
      </c>
      <c r="O2034" s="1" t="n">
        <v>35</v>
      </c>
      <c r="P2034" s="1" t="s">
        <v>3814</v>
      </c>
    </row>
    <row r="2035" customFormat="false" ht="15" hidden="false" customHeight="true" outlineLevel="0" collapsed="false">
      <c r="A2035" s="1" t="n">
        <v>3</v>
      </c>
      <c r="B2035" s="76" t="n">
        <v>46191</v>
      </c>
      <c r="C2035" s="1" t="n">
        <v>6</v>
      </c>
      <c r="D2035" s="1" t="s">
        <v>3819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3816</v>
      </c>
      <c r="N2035" s="1" t="n">
        <v>40</v>
      </c>
      <c r="O2035" s="1" t="n">
        <v>80</v>
      </c>
      <c r="P2035" s="1" t="s">
        <v>3814</v>
      </c>
    </row>
    <row r="2036" customFormat="false" ht="15" hidden="false" customHeight="true" outlineLevel="0" collapsed="false">
      <c r="A2036" s="1" t="n">
        <v>3</v>
      </c>
      <c r="B2036" s="76" t="n">
        <v>46191</v>
      </c>
      <c r="C2036" s="1" t="n">
        <v>6</v>
      </c>
      <c r="D2036" s="1" t="s">
        <v>3819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3818</v>
      </c>
      <c r="N2036" s="1" t="n">
        <v>20</v>
      </c>
      <c r="O2036" s="1" t="n">
        <v>280</v>
      </c>
      <c r="P2036" s="1" t="s">
        <v>3814</v>
      </c>
    </row>
    <row r="2037" customFormat="false" ht="15" hidden="false" customHeight="true" outlineLevel="0" collapsed="false">
      <c r="A2037" s="1" t="n">
        <v>3</v>
      </c>
      <c r="B2037" s="76" t="n">
        <v>46191</v>
      </c>
      <c r="C2037" s="1" t="n">
        <v>6</v>
      </c>
      <c r="D2037" s="1" t="s">
        <v>3819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3817</v>
      </c>
      <c r="N2037" s="1" t="n">
        <v>40</v>
      </c>
      <c r="O2037" s="1" t="n">
        <v>240</v>
      </c>
      <c r="P2037" s="1" t="s">
        <v>3814</v>
      </c>
    </row>
    <row r="2038" customFormat="false" ht="15" hidden="false" customHeight="true" outlineLevel="0" collapsed="false">
      <c r="A2038" s="1" t="n">
        <v>3</v>
      </c>
      <c r="B2038" s="76" t="n">
        <v>46191</v>
      </c>
      <c r="C2038" s="1" t="n">
        <v>11</v>
      </c>
      <c r="D2038" s="1" t="s">
        <v>3820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4805</v>
      </c>
      <c r="N2038" s="1" t="n">
        <v>90</v>
      </c>
      <c r="O2038" s="1" t="n">
        <v>1291.5</v>
      </c>
      <c r="P2038" s="1" t="s">
        <v>3814</v>
      </c>
    </row>
    <row r="2039" customFormat="false" ht="15" hidden="false" customHeight="true" outlineLevel="0" collapsed="false">
      <c r="A2039" s="1" t="n">
        <v>3</v>
      </c>
      <c r="B2039" s="76" t="n">
        <v>46191</v>
      </c>
      <c r="C2039" s="1" t="n">
        <v>11</v>
      </c>
      <c r="D2039" s="1" t="s">
        <v>3820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3922</v>
      </c>
      <c r="N2039" s="1" t="n">
        <v>90</v>
      </c>
      <c r="O2039" s="1" t="n">
        <v>765</v>
      </c>
      <c r="P2039" s="1" t="s">
        <v>3814</v>
      </c>
    </row>
    <row r="2040" customFormat="false" ht="15" hidden="false" customHeight="true" outlineLevel="0" collapsed="false">
      <c r="A2040" s="1" t="n">
        <v>3</v>
      </c>
      <c r="B2040" s="76" t="n">
        <v>46191</v>
      </c>
      <c r="C2040" s="1" t="n">
        <v>11</v>
      </c>
      <c r="D2040" s="1" t="s">
        <v>3820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4806</v>
      </c>
      <c r="N2040" s="1" t="n">
        <v>80</v>
      </c>
      <c r="O2040" s="1" t="n">
        <v>1091.72</v>
      </c>
      <c r="P2040" s="1" t="s">
        <v>3814</v>
      </c>
    </row>
    <row r="2041" customFormat="false" ht="15" hidden="false" customHeight="true" outlineLevel="0" collapsed="false">
      <c r="A2041" s="1" t="n">
        <v>3</v>
      </c>
      <c r="B2041" s="76" t="n">
        <v>46191</v>
      </c>
      <c r="C2041" s="1" t="n">
        <v>11</v>
      </c>
      <c r="D2041" s="1" t="s">
        <v>3820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4807</v>
      </c>
      <c r="N2041" s="1" t="n">
        <v>40</v>
      </c>
      <c r="O2041" s="1" t="n">
        <v>448.4</v>
      </c>
      <c r="P2041" s="1" t="s">
        <v>3814</v>
      </c>
    </row>
    <row r="2042" customFormat="false" ht="15" hidden="false" customHeight="true" outlineLevel="0" collapsed="false">
      <c r="A2042" s="1" t="n">
        <v>3</v>
      </c>
      <c r="B2042" s="76" t="n">
        <v>46191</v>
      </c>
      <c r="C2042" s="1" t="n">
        <v>11</v>
      </c>
      <c r="D2042" s="1" t="s">
        <v>3820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4808</v>
      </c>
      <c r="N2042" s="1" t="n">
        <v>75</v>
      </c>
      <c r="O2042" s="1" t="n">
        <v>1152</v>
      </c>
      <c r="P2042" s="1" t="s">
        <v>3814</v>
      </c>
    </row>
    <row r="2043" customFormat="false" ht="15" hidden="false" customHeight="true" outlineLevel="0" collapsed="false">
      <c r="A2043" s="1" t="n">
        <v>3</v>
      </c>
      <c r="B2043" s="76" t="n">
        <v>46191</v>
      </c>
      <c r="C2043" s="1" t="n">
        <v>11</v>
      </c>
      <c r="D2043" s="1" t="s">
        <v>3820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4809</v>
      </c>
      <c r="N2043" s="1" t="n">
        <v>120</v>
      </c>
      <c r="O2043" s="1" t="n">
        <v>1332</v>
      </c>
      <c r="P2043" s="1" t="s">
        <v>3814</v>
      </c>
    </row>
    <row r="2044" customFormat="false" ht="15" hidden="false" customHeight="true" outlineLevel="0" collapsed="false">
      <c r="A2044" s="1" t="n">
        <v>3</v>
      </c>
      <c r="B2044" s="76" t="n">
        <v>46191</v>
      </c>
      <c r="C2044" s="1" t="n">
        <v>11</v>
      </c>
      <c r="D2044" s="1" t="s">
        <v>3820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4810</v>
      </c>
      <c r="N2044" s="1" t="n">
        <v>12</v>
      </c>
      <c r="O2044" s="1" t="n">
        <v>44.64</v>
      </c>
      <c r="P2044" s="1" t="s">
        <v>3814</v>
      </c>
    </row>
    <row r="2045" customFormat="false" ht="15" hidden="false" customHeight="true" outlineLevel="0" collapsed="false">
      <c r="A2045" s="1" t="n">
        <v>3</v>
      </c>
      <c r="B2045" s="76" t="n">
        <v>46191</v>
      </c>
      <c r="C2045" s="1" t="n">
        <v>11</v>
      </c>
      <c r="D2045" s="1" t="s">
        <v>3820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4811</v>
      </c>
      <c r="N2045" s="1" t="n">
        <v>12</v>
      </c>
      <c r="O2045" s="1" t="n">
        <v>105.24</v>
      </c>
      <c r="P2045" s="1" t="s">
        <v>3814</v>
      </c>
    </row>
    <row r="2046" customFormat="false" ht="15" hidden="false" customHeight="true" outlineLevel="0" collapsed="false">
      <c r="A2046" s="1" t="n">
        <v>3</v>
      </c>
      <c r="B2046" s="76" t="n">
        <v>46191</v>
      </c>
      <c r="C2046" s="1" t="n">
        <v>11</v>
      </c>
      <c r="D2046" s="1" t="s">
        <v>3820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4812</v>
      </c>
      <c r="N2046" s="1" t="n">
        <v>12</v>
      </c>
      <c r="O2046" s="1" t="n">
        <v>105.24</v>
      </c>
      <c r="P2046" s="1" t="s">
        <v>3814</v>
      </c>
    </row>
    <row r="2047" customFormat="false" ht="15" hidden="false" customHeight="true" outlineLevel="0" collapsed="false">
      <c r="A2047" s="1" t="n">
        <v>3</v>
      </c>
      <c r="B2047" s="76" t="n">
        <v>46191</v>
      </c>
      <c r="C2047" s="1" t="n">
        <v>11</v>
      </c>
      <c r="D2047" s="1" t="s">
        <v>3820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4813</v>
      </c>
      <c r="N2047" s="1" t="n">
        <v>3</v>
      </c>
      <c r="O2047" s="1" t="n">
        <v>63.18</v>
      </c>
      <c r="P2047" s="1" t="s">
        <v>3814</v>
      </c>
    </row>
    <row r="2048" customFormat="false" ht="15" hidden="false" customHeight="true" outlineLevel="0" collapsed="false">
      <c r="A2048" s="1" t="n">
        <v>3</v>
      </c>
      <c r="B2048" s="76" t="n">
        <v>46191</v>
      </c>
      <c r="C2048" s="1" t="n">
        <v>11</v>
      </c>
      <c r="D2048" s="1" t="s">
        <v>3820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4814</v>
      </c>
      <c r="N2048" s="1" t="n">
        <v>3</v>
      </c>
      <c r="O2048" s="1" t="n">
        <v>63.18</v>
      </c>
      <c r="P2048" s="1" t="s">
        <v>3814</v>
      </c>
    </row>
    <row r="2049" customFormat="false" ht="15" hidden="false" customHeight="true" outlineLevel="0" collapsed="false">
      <c r="A2049" s="1" t="n">
        <v>3</v>
      </c>
      <c r="B2049" s="76" t="n">
        <v>46191</v>
      </c>
      <c r="C2049" s="1" t="n">
        <v>11</v>
      </c>
      <c r="D2049" s="1" t="s">
        <v>3820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4815</v>
      </c>
      <c r="N2049" s="1" t="n">
        <v>3</v>
      </c>
      <c r="O2049" s="1" t="n">
        <v>48.21</v>
      </c>
      <c r="P2049" s="1" t="s">
        <v>3814</v>
      </c>
    </row>
    <row r="2050" customFormat="false" ht="15" hidden="false" customHeight="true" outlineLevel="0" collapsed="false">
      <c r="A2050" s="1" t="n">
        <v>3</v>
      </c>
      <c r="B2050" s="76" t="n">
        <v>46191</v>
      </c>
      <c r="C2050" s="1" t="n">
        <v>11</v>
      </c>
      <c r="D2050" s="1" t="s">
        <v>3820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4815</v>
      </c>
      <c r="N2050" s="1" t="n">
        <v>3</v>
      </c>
      <c r="O2050" s="1" t="n">
        <v>48.21</v>
      </c>
      <c r="P2050" s="1" t="s">
        <v>3814</v>
      </c>
    </row>
    <row r="2051" customFormat="false" ht="15" hidden="false" customHeight="true" outlineLevel="0" collapsed="false">
      <c r="A2051" s="1" t="n">
        <v>3</v>
      </c>
      <c r="B2051" s="76" t="n">
        <v>46191</v>
      </c>
      <c r="C2051" s="1" t="n">
        <v>11</v>
      </c>
      <c r="D2051" s="1" t="s">
        <v>3820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4816</v>
      </c>
      <c r="N2051" s="1" t="n">
        <v>3</v>
      </c>
      <c r="O2051" s="1" t="n">
        <v>34.86</v>
      </c>
      <c r="P2051" s="1" t="s">
        <v>3814</v>
      </c>
    </row>
    <row r="2052" customFormat="false" ht="15" hidden="false" customHeight="true" outlineLevel="0" collapsed="false">
      <c r="A2052" s="1" t="n">
        <v>3</v>
      </c>
      <c r="B2052" s="76" t="n">
        <v>46191</v>
      </c>
      <c r="C2052" s="1" t="n">
        <v>11</v>
      </c>
      <c r="D2052" s="1" t="s">
        <v>3820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4817</v>
      </c>
      <c r="N2052" s="1" t="n">
        <v>3</v>
      </c>
      <c r="O2052" s="1" t="n">
        <v>34.86</v>
      </c>
      <c r="P2052" s="1" t="s">
        <v>3814</v>
      </c>
    </row>
    <row r="2053" customFormat="false" ht="15" hidden="false" customHeight="true" outlineLevel="0" collapsed="false">
      <c r="A2053" s="1" t="n">
        <v>3</v>
      </c>
      <c r="B2053" s="76" t="n">
        <v>46191</v>
      </c>
      <c r="C2053" s="1" t="n">
        <v>11</v>
      </c>
      <c r="D2053" s="1" t="s">
        <v>3820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4818</v>
      </c>
      <c r="N2053" s="1" t="n">
        <v>24</v>
      </c>
      <c r="O2053" s="1" t="n">
        <v>48</v>
      </c>
      <c r="P2053" s="1" t="s">
        <v>3814</v>
      </c>
    </row>
    <row r="2054" customFormat="false" ht="15" hidden="false" customHeight="true" outlineLevel="0" collapsed="false">
      <c r="A2054" s="1" t="n">
        <v>3</v>
      </c>
      <c r="B2054" s="76" t="n">
        <v>46191</v>
      </c>
      <c r="C2054" s="1" t="n">
        <v>39</v>
      </c>
      <c r="D2054" s="1" t="s">
        <v>4046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4819</v>
      </c>
      <c r="N2054" s="1" t="n">
        <v>1</v>
      </c>
      <c r="O2054" s="1" t="n">
        <v>289.06</v>
      </c>
      <c r="P2054" s="1" t="s">
        <v>3814</v>
      </c>
    </row>
    <row r="2055" customFormat="false" ht="15" hidden="false" customHeight="true" outlineLevel="0" collapsed="false">
      <c r="A2055" s="1" t="n">
        <v>3</v>
      </c>
      <c r="B2055" s="76" t="n">
        <v>46191</v>
      </c>
      <c r="C2055" s="1" t="n">
        <v>39</v>
      </c>
      <c r="D2055" s="1" t="s">
        <v>4046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4819</v>
      </c>
      <c r="N2055" s="1" t="n">
        <v>2</v>
      </c>
      <c r="O2055" s="1" t="n">
        <v>843.9</v>
      </c>
      <c r="P2055" s="1" t="s">
        <v>3814</v>
      </c>
    </row>
    <row r="2056" customFormat="false" ht="15" hidden="false" customHeight="true" outlineLevel="0" collapsed="false">
      <c r="A2056" s="1" t="n">
        <v>3</v>
      </c>
      <c r="B2056" s="76" t="n">
        <v>46191</v>
      </c>
      <c r="C2056" s="1" t="n">
        <v>39</v>
      </c>
      <c r="D2056" s="1" t="s">
        <v>4046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4819</v>
      </c>
      <c r="N2056" s="1" t="n">
        <v>1</v>
      </c>
      <c r="O2056" s="1" t="n">
        <v>385.09</v>
      </c>
      <c r="P2056" s="1" t="s">
        <v>3814</v>
      </c>
    </row>
    <row r="2057" customFormat="false" ht="15" hidden="false" customHeight="true" outlineLevel="0" collapsed="false">
      <c r="A2057" s="1" t="n">
        <v>3</v>
      </c>
      <c r="B2057" s="76" t="n">
        <v>46191</v>
      </c>
      <c r="C2057" s="1" t="n">
        <v>171</v>
      </c>
      <c r="D2057" s="1" t="s">
        <v>4048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4820</v>
      </c>
      <c r="N2057" s="1" t="n">
        <v>2</v>
      </c>
      <c r="O2057" s="1" t="n">
        <v>27.78</v>
      </c>
      <c r="P2057" s="1" t="s">
        <v>4050</v>
      </c>
    </row>
    <row r="2058" customFormat="false" ht="15" hidden="false" customHeight="true" outlineLevel="0" collapsed="false">
      <c r="A2058" s="1" t="n">
        <v>3</v>
      </c>
      <c r="B2058" s="76" t="n">
        <v>46191</v>
      </c>
      <c r="C2058" s="1" t="n">
        <v>171</v>
      </c>
      <c r="D2058" s="1" t="s">
        <v>4048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4821</v>
      </c>
      <c r="N2058" s="1" t="n">
        <v>3</v>
      </c>
      <c r="O2058" s="1" t="n">
        <v>72.47</v>
      </c>
      <c r="P2058" s="1" t="s">
        <v>4050</v>
      </c>
    </row>
    <row r="2059" customFormat="false" ht="15" hidden="false" customHeight="true" outlineLevel="0" collapsed="false">
      <c r="A2059" s="1" t="n">
        <v>3</v>
      </c>
      <c r="B2059" s="76" t="n">
        <v>46192</v>
      </c>
      <c r="C2059" s="1" t="n">
        <v>1</v>
      </c>
      <c r="D2059" s="1" t="s">
        <v>3848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3989</v>
      </c>
      <c r="N2059" s="1" t="n">
        <v>60</v>
      </c>
      <c r="O2059" s="1" t="n">
        <v>522</v>
      </c>
      <c r="P2059" s="1" t="s">
        <v>3814</v>
      </c>
    </row>
    <row r="2060" customFormat="false" ht="15" hidden="false" customHeight="true" outlineLevel="0" collapsed="false">
      <c r="A2060" s="1" t="n">
        <v>3</v>
      </c>
      <c r="B2060" s="76" t="n">
        <v>46192</v>
      </c>
      <c r="C2060" s="1" t="n">
        <v>1</v>
      </c>
      <c r="D2060" s="1" t="s">
        <v>3848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3990</v>
      </c>
      <c r="N2060" s="1" t="n">
        <v>50</v>
      </c>
      <c r="O2060" s="1" t="n">
        <v>225</v>
      </c>
      <c r="P2060" s="1" t="s">
        <v>3814</v>
      </c>
    </row>
    <row r="2061" customFormat="false" ht="15" hidden="false" customHeight="true" outlineLevel="0" collapsed="false">
      <c r="A2061" s="1" t="n">
        <v>3</v>
      </c>
      <c r="B2061" s="76" t="n">
        <v>46192</v>
      </c>
      <c r="C2061" s="1" t="n">
        <v>1</v>
      </c>
      <c r="D2061" s="1" t="s">
        <v>3848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3991</v>
      </c>
      <c r="N2061" s="1" t="n">
        <v>10</v>
      </c>
      <c r="O2061" s="1" t="n">
        <v>180</v>
      </c>
      <c r="P2061" s="1" t="s">
        <v>3814</v>
      </c>
    </row>
    <row r="2062" customFormat="false" ht="15" hidden="false" customHeight="true" outlineLevel="0" collapsed="false">
      <c r="A2062" s="1" t="n">
        <v>3</v>
      </c>
      <c r="B2062" s="76" t="n">
        <v>46192</v>
      </c>
      <c r="C2062" s="1" t="n">
        <v>1</v>
      </c>
      <c r="D2062" s="1" t="s">
        <v>3848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4279</v>
      </c>
      <c r="N2062" s="1" t="n">
        <v>30</v>
      </c>
      <c r="O2062" s="1" t="n">
        <v>174</v>
      </c>
      <c r="P2062" s="1" t="s">
        <v>3814</v>
      </c>
    </row>
    <row r="2063" customFormat="false" ht="15" hidden="false" customHeight="true" outlineLevel="0" collapsed="false">
      <c r="A2063" s="1" t="n">
        <v>3</v>
      </c>
      <c r="B2063" s="76" t="n">
        <v>46192</v>
      </c>
      <c r="C2063" s="1" t="n">
        <v>1</v>
      </c>
      <c r="D2063" s="1" t="s">
        <v>3848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4280</v>
      </c>
      <c r="N2063" s="1" t="n">
        <v>56</v>
      </c>
      <c r="O2063" s="1" t="n">
        <v>392</v>
      </c>
      <c r="P2063" s="1" t="s">
        <v>3814</v>
      </c>
    </row>
    <row r="2064" customFormat="false" ht="15" hidden="false" customHeight="true" outlineLevel="0" collapsed="false">
      <c r="A2064" s="1" t="n">
        <v>3</v>
      </c>
      <c r="B2064" s="76" t="n">
        <v>46192</v>
      </c>
      <c r="C2064" s="1" t="n">
        <v>1</v>
      </c>
      <c r="D2064" s="1" t="s">
        <v>3848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4281</v>
      </c>
      <c r="N2064" s="1" t="n">
        <v>40</v>
      </c>
      <c r="O2064" s="1" t="n">
        <v>375.2</v>
      </c>
      <c r="P2064" s="1" t="s">
        <v>3814</v>
      </c>
    </row>
    <row r="2065" customFormat="false" ht="15" hidden="false" customHeight="true" outlineLevel="0" collapsed="false">
      <c r="A2065" s="1" t="n">
        <v>3</v>
      </c>
      <c r="B2065" s="76" t="n">
        <v>46192</v>
      </c>
      <c r="C2065" s="1" t="n">
        <v>1</v>
      </c>
      <c r="D2065" s="1" t="s">
        <v>3848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4100</v>
      </c>
      <c r="N2065" s="1" t="n">
        <v>18</v>
      </c>
      <c r="O2065" s="1" t="n">
        <v>170</v>
      </c>
      <c r="P2065" s="1" t="s">
        <v>3814</v>
      </c>
    </row>
    <row r="2066" customFormat="false" ht="15" hidden="false" customHeight="true" outlineLevel="0" collapsed="false">
      <c r="A2066" s="1" t="n">
        <v>3</v>
      </c>
      <c r="B2066" s="76" t="n">
        <v>46192</v>
      </c>
      <c r="C2066" s="1" t="n">
        <v>1</v>
      </c>
      <c r="D2066" s="1" t="s">
        <v>3848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3871</v>
      </c>
      <c r="N2066" s="1" t="n">
        <v>8</v>
      </c>
      <c r="O2066" s="1" t="n">
        <v>40.8</v>
      </c>
      <c r="P2066" s="1" t="s">
        <v>3814</v>
      </c>
    </row>
    <row r="2067" customFormat="false" ht="15" hidden="false" customHeight="true" outlineLevel="0" collapsed="false">
      <c r="A2067" s="1" t="n">
        <v>3</v>
      </c>
      <c r="B2067" s="76" t="n">
        <v>46192</v>
      </c>
      <c r="C2067" s="1" t="n">
        <v>1</v>
      </c>
      <c r="D2067" s="1" t="s">
        <v>3848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3873</v>
      </c>
      <c r="N2067" s="1" t="n">
        <v>8</v>
      </c>
      <c r="O2067" s="1" t="n">
        <v>38.4</v>
      </c>
      <c r="P2067" s="1" t="s">
        <v>3814</v>
      </c>
    </row>
    <row r="2068" customFormat="false" ht="15" hidden="false" customHeight="true" outlineLevel="0" collapsed="false">
      <c r="A2068" s="1" t="n">
        <v>3</v>
      </c>
      <c r="B2068" s="76" t="n">
        <v>46192</v>
      </c>
      <c r="C2068" s="1" t="n">
        <v>1</v>
      </c>
      <c r="D2068" s="1" t="s">
        <v>3848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3875</v>
      </c>
      <c r="N2068" s="1" t="n">
        <v>21</v>
      </c>
      <c r="O2068" s="1" t="n">
        <v>121.8</v>
      </c>
      <c r="P2068" s="1" t="s">
        <v>3814</v>
      </c>
    </row>
    <row r="2069" customFormat="false" ht="15" hidden="false" customHeight="true" outlineLevel="0" collapsed="false">
      <c r="A2069" s="1" t="n">
        <v>3</v>
      </c>
      <c r="B2069" s="76" t="n">
        <v>46192</v>
      </c>
      <c r="C2069" s="1" t="n">
        <v>2</v>
      </c>
      <c r="D2069" s="1" t="s">
        <v>3812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3813</v>
      </c>
      <c r="N2069" s="1" t="n">
        <v>10</v>
      </c>
      <c r="O2069" s="1" t="n">
        <v>25</v>
      </c>
      <c r="P2069" s="1" t="s">
        <v>3814</v>
      </c>
    </row>
    <row r="2070" customFormat="false" ht="15" hidden="false" customHeight="true" outlineLevel="0" collapsed="false">
      <c r="A2070" s="1" t="n">
        <v>3</v>
      </c>
      <c r="B2070" s="76" t="n">
        <v>46192</v>
      </c>
      <c r="C2070" s="1" t="n">
        <v>2</v>
      </c>
      <c r="D2070" s="1" t="s">
        <v>3812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3816</v>
      </c>
      <c r="N2070" s="1" t="n">
        <v>60</v>
      </c>
      <c r="O2070" s="1" t="n">
        <v>120</v>
      </c>
      <c r="P2070" s="1" t="s">
        <v>3814</v>
      </c>
    </row>
    <row r="2071" customFormat="false" ht="15" hidden="false" customHeight="true" outlineLevel="0" collapsed="false">
      <c r="A2071" s="1" t="n">
        <v>3</v>
      </c>
      <c r="B2071" s="76" t="n">
        <v>46192</v>
      </c>
      <c r="C2071" s="1" t="n">
        <v>2</v>
      </c>
      <c r="D2071" s="1" t="s">
        <v>3812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3851</v>
      </c>
      <c r="N2071" s="1" t="n">
        <v>8.5</v>
      </c>
      <c r="O2071" s="1" t="n">
        <v>102</v>
      </c>
      <c r="P2071" s="1" t="s">
        <v>3814</v>
      </c>
    </row>
    <row r="2072" customFormat="false" ht="15" hidden="false" customHeight="true" outlineLevel="0" collapsed="false">
      <c r="A2072" s="1" t="n">
        <v>3</v>
      </c>
      <c r="B2072" s="76" t="n">
        <v>46192</v>
      </c>
      <c r="C2072" s="1" t="n">
        <v>2</v>
      </c>
      <c r="D2072" s="1" t="s">
        <v>3812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3852</v>
      </c>
      <c r="N2072" s="1" t="n">
        <v>3</v>
      </c>
      <c r="O2072" s="1" t="n">
        <v>21</v>
      </c>
      <c r="P2072" s="1" t="s">
        <v>3814</v>
      </c>
    </row>
    <row r="2073" customFormat="false" ht="15" hidden="false" customHeight="true" outlineLevel="0" collapsed="false">
      <c r="A2073" s="1" t="n">
        <v>3</v>
      </c>
      <c r="B2073" s="76" t="n">
        <v>46192</v>
      </c>
      <c r="C2073" s="1" t="n">
        <v>2</v>
      </c>
      <c r="D2073" s="1" t="s">
        <v>3812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3853</v>
      </c>
      <c r="N2073" s="1" t="n">
        <v>24</v>
      </c>
      <c r="O2073" s="1" t="n">
        <v>170</v>
      </c>
      <c r="P2073" s="1" t="s">
        <v>3814</v>
      </c>
    </row>
    <row r="2074" customFormat="false" ht="15" hidden="false" customHeight="true" outlineLevel="0" collapsed="false">
      <c r="A2074" s="1" t="n">
        <v>3</v>
      </c>
      <c r="B2074" s="76" t="n">
        <v>46192</v>
      </c>
      <c r="C2074" s="1" t="n">
        <v>2</v>
      </c>
      <c r="D2074" s="1" t="s">
        <v>3812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3854</v>
      </c>
      <c r="N2074" s="1" t="n">
        <v>3</v>
      </c>
      <c r="O2074" s="1" t="n">
        <v>36</v>
      </c>
      <c r="P2074" s="1" t="s">
        <v>3814</v>
      </c>
    </row>
    <row r="2075" customFormat="false" ht="15" hidden="false" customHeight="true" outlineLevel="0" collapsed="false">
      <c r="A2075" s="1" t="n">
        <v>3</v>
      </c>
      <c r="B2075" s="76" t="n">
        <v>46192</v>
      </c>
      <c r="C2075" s="1" t="n">
        <v>2</v>
      </c>
      <c r="D2075" s="1" t="s">
        <v>3812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3855</v>
      </c>
      <c r="N2075" s="1" t="n">
        <v>20</v>
      </c>
      <c r="O2075" s="1" t="n">
        <v>120</v>
      </c>
      <c r="P2075" s="1" t="s">
        <v>3814</v>
      </c>
    </row>
    <row r="2076" customFormat="false" ht="15" hidden="false" customHeight="true" outlineLevel="0" collapsed="false">
      <c r="A2076" s="1" t="n">
        <v>3</v>
      </c>
      <c r="B2076" s="76" t="n">
        <v>46192</v>
      </c>
      <c r="C2076" s="1" t="n">
        <v>2</v>
      </c>
      <c r="D2076" s="1" t="s">
        <v>3812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4004</v>
      </c>
      <c r="N2076" s="1" t="n">
        <v>10</v>
      </c>
      <c r="O2076" s="1" t="n">
        <v>120</v>
      </c>
      <c r="P2076" s="1" t="s">
        <v>3814</v>
      </c>
    </row>
    <row r="2077" customFormat="false" ht="15" hidden="false" customHeight="true" outlineLevel="0" collapsed="false">
      <c r="A2077" s="1" t="n">
        <v>3</v>
      </c>
      <c r="B2077" s="76" t="n">
        <v>46192</v>
      </c>
      <c r="C2077" s="1" t="n">
        <v>2</v>
      </c>
      <c r="D2077" s="1" t="s">
        <v>3812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3856</v>
      </c>
      <c r="N2077" s="1" t="n">
        <v>26</v>
      </c>
      <c r="O2077" s="1" t="n">
        <v>104</v>
      </c>
      <c r="P2077" s="1" t="s">
        <v>3814</v>
      </c>
    </row>
    <row r="2078" customFormat="false" ht="15" hidden="false" customHeight="true" outlineLevel="0" collapsed="false">
      <c r="A2078" s="1" t="n">
        <v>3</v>
      </c>
      <c r="B2078" s="76" t="n">
        <v>46192</v>
      </c>
      <c r="C2078" s="1" t="n">
        <v>2</v>
      </c>
      <c r="D2078" s="1" t="s">
        <v>3812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3857</v>
      </c>
      <c r="N2078" s="1" t="n">
        <v>20</v>
      </c>
      <c r="O2078" s="1" t="n">
        <v>60</v>
      </c>
      <c r="P2078" s="1" t="s">
        <v>3814</v>
      </c>
    </row>
    <row r="2079" customFormat="false" ht="15" hidden="false" customHeight="true" outlineLevel="0" collapsed="false">
      <c r="A2079" s="1" t="n">
        <v>3</v>
      </c>
      <c r="B2079" s="76" t="n">
        <v>46192</v>
      </c>
      <c r="C2079" s="1" t="n">
        <v>2</v>
      </c>
      <c r="D2079" s="1" t="s">
        <v>3812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4005</v>
      </c>
      <c r="N2079" s="1" t="n">
        <v>15</v>
      </c>
      <c r="O2079" s="1" t="n">
        <v>120</v>
      </c>
      <c r="P2079" s="1" t="s">
        <v>3814</v>
      </c>
    </row>
    <row r="2080" customFormat="false" ht="15" hidden="false" customHeight="true" outlineLevel="0" collapsed="false">
      <c r="A2080" s="1" t="n">
        <v>3</v>
      </c>
      <c r="B2080" s="76" t="n">
        <v>46192</v>
      </c>
      <c r="C2080" s="1" t="n">
        <v>2</v>
      </c>
      <c r="D2080" s="1" t="s">
        <v>3812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3858</v>
      </c>
      <c r="N2080" s="1" t="n">
        <v>4</v>
      </c>
      <c r="O2080" s="1" t="n">
        <v>72</v>
      </c>
      <c r="P2080" s="1" t="s">
        <v>3814</v>
      </c>
    </row>
    <row r="2081" customFormat="false" ht="15" hidden="false" customHeight="true" outlineLevel="0" collapsed="false">
      <c r="A2081" s="1" t="n">
        <v>3</v>
      </c>
      <c r="B2081" s="76" t="n">
        <v>46192</v>
      </c>
      <c r="C2081" s="1" t="n">
        <v>2</v>
      </c>
      <c r="D2081" s="1" t="s">
        <v>3812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3859</v>
      </c>
      <c r="N2081" s="1" t="n">
        <v>10</v>
      </c>
      <c r="O2081" s="1" t="n">
        <v>60</v>
      </c>
      <c r="P2081" s="1" t="s">
        <v>3814</v>
      </c>
    </row>
    <row r="2082" customFormat="false" ht="15" hidden="false" customHeight="true" outlineLevel="0" collapsed="false">
      <c r="A2082" s="1" t="n">
        <v>3</v>
      </c>
      <c r="B2082" s="76" t="n">
        <v>46192</v>
      </c>
      <c r="C2082" s="1" t="n">
        <v>2</v>
      </c>
      <c r="D2082" s="1" t="s">
        <v>3812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3860</v>
      </c>
      <c r="N2082" s="1" t="n">
        <v>15</v>
      </c>
      <c r="O2082" s="1" t="n">
        <v>450</v>
      </c>
      <c r="P2082" s="1" t="s">
        <v>3814</v>
      </c>
    </row>
    <row r="2083" customFormat="false" ht="15" hidden="false" customHeight="true" outlineLevel="0" collapsed="false">
      <c r="A2083" s="1" t="n">
        <v>3</v>
      </c>
      <c r="B2083" s="76" t="n">
        <v>46192</v>
      </c>
      <c r="C2083" s="1" t="n">
        <v>2</v>
      </c>
      <c r="D2083" s="1" t="s">
        <v>3812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3861</v>
      </c>
      <c r="N2083" s="1" t="n">
        <v>10</v>
      </c>
      <c r="O2083" s="1" t="n">
        <v>160</v>
      </c>
      <c r="P2083" s="1" t="s">
        <v>3814</v>
      </c>
    </row>
    <row r="2084" customFormat="false" ht="15" hidden="false" customHeight="true" outlineLevel="0" collapsed="false">
      <c r="A2084" s="1" t="n">
        <v>3</v>
      </c>
      <c r="B2084" s="76" t="n">
        <v>46192</v>
      </c>
      <c r="C2084" s="1" t="n">
        <v>2</v>
      </c>
      <c r="D2084" s="1" t="s">
        <v>3812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4006</v>
      </c>
      <c r="N2084" s="1" t="n">
        <v>2</v>
      </c>
      <c r="O2084" s="1" t="n">
        <v>26</v>
      </c>
      <c r="P2084" s="1" t="s">
        <v>3814</v>
      </c>
    </row>
    <row r="2085" customFormat="false" ht="15" hidden="false" customHeight="true" outlineLevel="0" collapsed="false">
      <c r="A2085" s="1" t="n">
        <v>3</v>
      </c>
      <c r="B2085" s="76" t="n">
        <v>46192</v>
      </c>
      <c r="C2085" s="1" t="n">
        <v>2</v>
      </c>
      <c r="D2085" s="1" t="s">
        <v>3812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4007</v>
      </c>
      <c r="N2085" s="1" t="n">
        <v>8.3</v>
      </c>
      <c r="O2085" s="1" t="n">
        <v>74.5</v>
      </c>
      <c r="P2085" s="1" t="s">
        <v>3814</v>
      </c>
    </row>
    <row r="2086" customFormat="false" ht="15" hidden="false" customHeight="true" outlineLevel="0" collapsed="false">
      <c r="A2086" s="1" t="n">
        <v>3</v>
      </c>
      <c r="B2086" s="76" t="n">
        <v>46192</v>
      </c>
      <c r="C2086" s="1" t="n">
        <v>2</v>
      </c>
      <c r="D2086" s="1" t="s">
        <v>3812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4008</v>
      </c>
      <c r="N2086" s="1" t="n">
        <v>40</v>
      </c>
      <c r="O2086" s="1" t="n">
        <v>420</v>
      </c>
      <c r="P2086" s="1" t="s">
        <v>3814</v>
      </c>
    </row>
    <row r="2087" customFormat="false" ht="15" hidden="false" customHeight="true" outlineLevel="0" collapsed="false">
      <c r="A2087" s="1" t="n">
        <v>3</v>
      </c>
      <c r="B2087" s="76" t="n">
        <v>46192</v>
      </c>
      <c r="C2087" s="1" t="n">
        <v>2</v>
      </c>
      <c r="D2087" s="1" t="s">
        <v>3812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4642</v>
      </c>
      <c r="N2087" s="1" t="n">
        <v>1</v>
      </c>
      <c r="O2087" s="1" t="n">
        <v>35</v>
      </c>
      <c r="P2087" s="1" t="s">
        <v>3814</v>
      </c>
    </row>
    <row r="2088" customFormat="false" ht="15" hidden="false" customHeight="true" outlineLevel="0" collapsed="false">
      <c r="A2088" s="1" t="n">
        <v>3</v>
      </c>
      <c r="B2088" s="76" t="n">
        <v>46192</v>
      </c>
      <c r="C2088" s="1" t="n">
        <v>2</v>
      </c>
      <c r="D2088" s="1" t="s">
        <v>3812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4643</v>
      </c>
      <c r="N2088" s="1" t="n">
        <v>30</v>
      </c>
      <c r="O2088" s="1" t="n">
        <v>90</v>
      </c>
      <c r="P2088" s="1" t="s">
        <v>3814</v>
      </c>
    </row>
    <row r="2089" customFormat="false" ht="15" hidden="false" customHeight="true" outlineLevel="0" collapsed="false">
      <c r="A2089" s="1" t="n">
        <v>3</v>
      </c>
      <c r="B2089" s="76" t="n">
        <v>46192</v>
      </c>
      <c r="C2089" s="1" t="n">
        <v>2</v>
      </c>
      <c r="D2089" s="1" t="s">
        <v>3812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4208</v>
      </c>
      <c r="N2089" s="1" t="n">
        <v>6.3</v>
      </c>
      <c r="O2089" s="1" t="n">
        <v>81.5</v>
      </c>
      <c r="P2089" s="1" t="s">
        <v>3814</v>
      </c>
    </row>
    <row r="2090" customFormat="false" ht="15" hidden="false" customHeight="true" outlineLevel="0" collapsed="false">
      <c r="A2090" s="1" t="n">
        <v>3</v>
      </c>
      <c r="B2090" s="76" t="n">
        <v>46192</v>
      </c>
      <c r="C2090" s="1" t="n">
        <v>2</v>
      </c>
      <c r="D2090" s="1" t="s">
        <v>3812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3865</v>
      </c>
      <c r="N2090" s="1" t="n">
        <v>20</v>
      </c>
      <c r="O2090" s="1" t="n">
        <v>120</v>
      </c>
      <c r="P2090" s="1" t="s">
        <v>3814</v>
      </c>
    </row>
    <row r="2091" customFormat="false" ht="15" hidden="false" customHeight="true" outlineLevel="0" collapsed="false">
      <c r="A2091" s="1" t="n">
        <v>3</v>
      </c>
      <c r="B2091" s="76" t="n">
        <v>46192</v>
      </c>
      <c r="C2091" s="1" t="n">
        <v>2</v>
      </c>
      <c r="D2091" s="1" t="s">
        <v>3812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4822</v>
      </c>
      <c r="N2091" s="1" t="n">
        <v>2</v>
      </c>
      <c r="O2091" s="1" t="n">
        <v>66</v>
      </c>
      <c r="P2091" s="1" t="s">
        <v>3814</v>
      </c>
    </row>
    <row r="2092" customFormat="false" ht="15" hidden="false" customHeight="true" outlineLevel="0" collapsed="false">
      <c r="A2092" s="1" t="n">
        <v>3</v>
      </c>
      <c r="B2092" s="76" t="n">
        <v>46192</v>
      </c>
      <c r="C2092" s="1" t="n">
        <v>2</v>
      </c>
      <c r="D2092" s="1" t="s">
        <v>3812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4009</v>
      </c>
      <c r="N2092" s="1" t="n">
        <v>9.7</v>
      </c>
      <c r="O2092" s="1" t="n">
        <v>116</v>
      </c>
      <c r="P2092" s="1" t="s">
        <v>3814</v>
      </c>
    </row>
    <row r="2093" customFormat="false" ht="15" hidden="false" customHeight="true" outlineLevel="0" collapsed="false">
      <c r="A2093" s="1" t="n">
        <v>3</v>
      </c>
      <c r="B2093" s="76" t="n">
        <v>46192</v>
      </c>
      <c r="C2093" s="1" t="n">
        <v>6</v>
      </c>
      <c r="D2093" s="1" t="s">
        <v>3819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3813</v>
      </c>
      <c r="N2093" s="1" t="n">
        <v>10</v>
      </c>
      <c r="O2093" s="1" t="n">
        <v>25</v>
      </c>
      <c r="P2093" s="1" t="s">
        <v>3814</v>
      </c>
    </row>
    <row r="2094" customFormat="false" ht="15" hidden="false" customHeight="true" outlineLevel="0" collapsed="false">
      <c r="A2094" s="1" t="n">
        <v>3</v>
      </c>
      <c r="B2094" s="76" t="n">
        <v>46192</v>
      </c>
      <c r="C2094" s="1" t="n">
        <v>6</v>
      </c>
      <c r="D2094" s="1" t="s">
        <v>3819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3816</v>
      </c>
      <c r="N2094" s="1" t="n">
        <v>60</v>
      </c>
      <c r="O2094" s="1" t="n">
        <v>120</v>
      </c>
      <c r="P2094" s="1" t="s">
        <v>3814</v>
      </c>
    </row>
    <row r="2095" customFormat="false" ht="15" hidden="false" customHeight="true" outlineLevel="0" collapsed="false">
      <c r="A2095" s="1" t="n">
        <v>3</v>
      </c>
      <c r="B2095" s="76" t="n">
        <v>46192</v>
      </c>
      <c r="C2095" s="1" t="n">
        <v>6</v>
      </c>
      <c r="D2095" s="1" t="s">
        <v>3819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3851</v>
      </c>
      <c r="N2095" s="1" t="n">
        <v>8.5</v>
      </c>
      <c r="O2095" s="1" t="n">
        <v>102</v>
      </c>
      <c r="P2095" s="1" t="s">
        <v>3814</v>
      </c>
    </row>
    <row r="2096" customFormat="false" ht="15" hidden="false" customHeight="true" outlineLevel="0" collapsed="false">
      <c r="A2096" s="1" t="n">
        <v>3</v>
      </c>
      <c r="B2096" s="76" t="n">
        <v>46192</v>
      </c>
      <c r="C2096" s="1" t="n">
        <v>6</v>
      </c>
      <c r="D2096" s="1" t="s">
        <v>3819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3852</v>
      </c>
      <c r="N2096" s="1" t="n">
        <v>3</v>
      </c>
      <c r="O2096" s="1" t="n">
        <v>21</v>
      </c>
      <c r="P2096" s="1" t="s">
        <v>3814</v>
      </c>
    </row>
    <row r="2097" customFormat="false" ht="15" hidden="false" customHeight="true" outlineLevel="0" collapsed="false">
      <c r="A2097" s="1" t="n">
        <v>3</v>
      </c>
      <c r="B2097" s="76" t="n">
        <v>46192</v>
      </c>
      <c r="C2097" s="1" t="n">
        <v>6</v>
      </c>
      <c r="D2097" s="1" t="s">
        <v>3819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3853</v>
      </c>
      <c r="N2097" s="1" t="n">
        <v>24</v>
      </c>
      <c r="O2097" s="1" t="n">
        <v>170</v>
      </c>
      <c r="P2097" s="1" t="s">
        <v>3814</v>
      </c>
    </row>
    <row r="2098" customFormat="false" ht="15" hidden="false" customHeight="true" outlineLevel="0" collapsed="false">
      <c r="A2098" s="1" t="n">
        <v>3</v>
      </c>
      <c r="B2098" s="76" t="n">
        <v>46192</v>
      </c>
      <c r="C2098" s="1" t="n">
        <v>6</v>
      </c>
      <c r="D2098" s="1" t="s">
        <v>3819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3854</v>
      </c>
      <c r="N2098" s="1" t="n">
        <v>3</v>
      </c>
      <c r="O2098" s="1" t="n">
        <v>36</v>
      </c>
      <c r="P2098" s="1" t="s">
        <v>3814</v>
      </c>
    </row>
    <row r="2099" customFormat="false" ht="15" hidden="false" customHeight="true" outlineLevel="0" collapsed="false">
      <c r="A2099" s="1" t="n">
        <v>3</v>
      </c>
      <c r="B2099" s="76" t="n">
        <v>46192</v>
      </c>
      <c r="C2099" s="1" t="n">
        <v>6</v>
      </c>
      <c r="D2099" s="1" t="s">
        <v>3819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3855</v>
      </c>
      <c r="N2099" s="1" t="n">
        <v>20</v>
      </c>
      <c r="O2099" s="1" t="n">
        <v>120</v>
      </c>
      <c r="P2099" s="1" t="s">
        <v>3814</v>
      </c>
    </row>
    <row r="2100" customFormat="false" ht="15" hidden="false" customHeight="true" outlineLevel="0" collapsed="false">
      <c r="A2100" s="1" t="n">
        <v>3</v>
      </c>
      <c r="B2100" s="76" t="n">
        <v>46192</v>
      </c>
      <c r="C2100" s="1" t="n">
        <v>6</v>
      </c>
      <c r="D2100" s="1" t="s">
        <v>3819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4004</v>
      </c>
      <c r="N2100" s="1" t="n">
        <v>10</v>
      </c>
      <c r="O2100" s="1" t="n">
        <v>120</v>
      </c>
      <c r="P2100" s="1" t="s">
        <v>3814</v>
      </c>
    </row>
    <row r="2101" customFormat="false" ht="15" hidden="false" customHeight="true" outlineLevel="0" collapsed="false">
      <c r="A2101" s="1" t="n">
        <v>3</v>
      </c>
      <c r="B2101" s="76" t="n">
        <v>46192</v>
      </c>
      <c r="C2101" s="1" t="n">
        <v>6</v>
      </c>
      <c r="D2101" s="1" t="s">
        <v>3819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3856</v>
      </c>
      <c r="N2101" s="1" t="n">
        <v>26</v>
      </c>
      <c r="O2101" s="1" t="n">
        <v>104</v>
      </c>
      <c r="P2101" s="1" t="s">
        <v>3814</v>
      </c>
    </row>
    <row r="2102" customFormat="false" ht="15" hidden="false" customHeight="true" outlineLevel="0" collapsed="false">
      <c r="A2102" s="1" t="n">
        <v>3</v>
      </c>
      <c r="B2102" s="76" t="n">
        <v>46192</v>
      </c>
      <c r="C2102" s="1" t="n">
        <v>6</v>
      </c>
      <c r="D2102" s="1" t="s">
        <v>3819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3857</v>
      </c>
      <c r="N2102" s="1" t="n">
        <v>20</v>
      </c>
      <c r="O2102" s="1" t="n">
        <v>60</v>
      </c>
      <c r="P2102" s="1" t="s">
        <v>3814</v>
      </c>
    </row>
    <row r="2103" customFormat="false" ht="15" hidden="false" customHeight="true" outlineLevel="0" collapsed="false">
      <c r="A2103" s="1" t="n">
        <v>3</v>
      </c>
      <c r="B2103" s="76" t="n">
        <v>46192</v>
      </c>
      <c r="C2103" s="1" t="n">
        <v>6</v>
      </c>
      <c r="D2103" s="1" t="s">
        <v>3819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4005</v>
      </c>
      <c r="N2103" s="1" t="n">
        <v>15</v>
      </c>
      <c r="O2103" s="1" t="n">
        <v>120</v>
      </c>
      <c r="P2103" s="1" t="s">
        <v>3814</v>
      </c>
    </row>
    <row r="2104" customFormat="false" ht="15" hidden="false" customHeight="true" outlineLevel="0" collapsed="false">
      <c r="A2104" s="1" t="n">
        <v>3</v>
      </c>
      <c r="B2104" s="76" t="n">
        <v>46192</v>
      </c>
      <c r="C2104" s="1" t="n">
        <v>6</v>
      </c>
      <c r="D2104" s="1" t="s">
        <v>3819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3858</v>
      </c>
      <c r="N2104" s="1" t="n">
        <v>4</v>
      </c>
      <c r="O2104" s="1" t="n">
        <v>72</v>
      </c>
      <c r="P2104" s="1" t="s">
        <v>3814</v>
      </c>
    </row>
    <row r="2105" customFormat="false" ht="15" hidden="false" customHeight="true" outlineLevel="0" collapsed="false">
      <c r="A2105" s="1" t="n">
        <v>3</v>
      </c>
      <c r="B2105" s="76" t="n">
        <v>46192</v>
      </c>
      <c r="C2105" s="1" t="n">
        <v>6</v>
      </c>
      <c r="D2105" s="1" t="s">
        <v>3819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3859</v>
      </c>
      <c r="N2105" s="1" t="n">
        <v>10</v>
      </c>
      <c r="O2105" s="1" t="n">
        <v>60</v>
      </c>
      <c r="P2105" s="1" t="s">
        <v>3814</v>
      </c>
    </row>
    <row r="2106" customFormat="false" ht="15" hidden="false" customHeight="true" outlineLevel="0" collapsed="false">
      <c r="A2106" s="1" t="n">
        <v>3</v>
      </c>
      <c r="B2106" s="76" t="n">
        <v>46192</v>
      </c>
      <c r="C2106" s="1" t="n">
        <v>6</v>
      </c>
      <c r="D2106" s="1" t="s">
        <v>3819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3860</v>
      </c>
      <c r="N2106" s="1" t="n">
        <v>15</v>
      </c>
      <c r="O2106" s="1" t="n">
        <v>450</v>
      </c>
      <c r="P2106" s="1" t="s">
        <v>3814</v>
      </c>
    </row>
    <row r="2107" customFormat="false" ht="15" hidden="false" customHeight="true" outlineLevel="0" collapsed="false">
      <c r="A2107" s="1" t="n">
        <v>3</v>
      </c>
      <c r="B2107" s="76" t="n">
        <v>46192</v>
      </c>
      <c r="C2107" s="1" t="n">
        <v>6</v>
      </c>
      <c r="D2107" s="1" t="s">
        <v>3819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3861</v>
      </c>
      <c r="N2107" s="1" t="n">
        <v>10</v>
      </c>
      <c r="O2107" s="1" t="n">
        <v>160</v>
      </c>
      <c r="P2107" s="1" t="s">
        <v>3814</v>
      </c>
    </row>
    <row r="2108" customFormat="false" ht="15" hidden="false" customHeight="true" outlineLevel="0" collapsed="false">
      <c r="A2108" s="1" t="n">
        <v>3</v>
      </c>
      <c r="B2108" s="76" t="n">
        <v>46192</v>
      </c>
      <c r="C2108" s="1" t="n">
        <v>6</v>
      </c>
      <c r="D2108" s="1" t="s">
        <v>3819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4006</v>
      </c>
      <c r="N2108" s="1" t="n">
        <v>2</v>
      </c>
      <c r="O2108" s="1" t="n">
        <v>26</v>
      </c>
      <c r="P2108" s="1" t="s">
        <v>3814</v>
      </c>
    </row>
    <row r="2109" customFormat="false" ht="15" hidden="false" customHeight="true" outlineLevel="0" collapsed="false">
      <c r="A2109" s="1" t="n">
        <v>3</v>
      </c>
      <c r="B2109" s="76" t="n">
        <v>46192</v>
      </c>
      <c r="C2109" s="1" t="n">
        <v>6</v>
      </c>
      <c r="D2109" s="1" t="s">
        <v>3819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4007</v>
      </c>
      <c r="N2109" s="1" t="n">
        <v>8.3</v>
      </c>
      <c r="O2109" s="1" t="n">
        <v>74.5</v>
      </c>
      <c r="P2109" s="1" t="s">
        <v>3814</v>
      </c>
    </row>
    <row r="2110" customFormat="false" ht="15" hidden="false" customHeight="true" outlineLevel="0" collapsed="false">
      <c r="A2110" s="1" t="n">
        <v>3</v>
      </c>
      <c r="B2110" s="76" t="n">
        <v>46192</v>
      </c>
      <c r="C2110" s="1" t="n">
        <v>6</v>
      </c>
      <c r="D2110" s="1" t="s">
        <v>3819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4008</v>
      </c>
      <c r="N2110" s="1" t="n">
        <v>40</v>
      </c>
      <c r="O2110" s="1" t="n">
        <v>420</v>
      </c>
      <c r="P2110" s="1" t="s">
        <v>3814</v>
      </c>
    </row>
    <row r="2111" customFormat="false" ht="15" hidden="false" customHeight="true" outlineLevel="0" collapsed="false">
      <c r="A2111" s="1" t="n">
        <v>3</v>
      </c>
      <c r="B2111" s="76" t="n">
        <v>46192</v>
      </c>
      <c r="C2111" s="1" t="n">
        <v>6</v>
      </c>
      <c r="D2111" s="1" t="s">
        <v>3819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4642</v>
      </c>
      <c r="N2111" s="1" t="n">
        <v>1</v>
      </c>
      <c r="O2111" s="1" t="n">
        <v>35</v>
      </c>
      <c r="P2111" s="1" t="s">
        <v>3814</v>
      </c>
    </row>
    <row r="2112" customFormat="false" ht="15" hidden="false" customHeight="true" outlineLevel="0" collapsed="false">
      <c r="A2112" s="1" t="n">
        <v>3</v>
      </c>
      <c r="B2112" s="76" t="n">
        <v>46192</v>
      </c>
      <c r="C2112" s="1" t="n">
        <v>6</v>
      </c>
      <c r="D2112" s="1" t="s">
        <v>3819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4643</v>
      </c>
      <c r="N2112" s="1" t="n">
        <v>30</v>
      </c>
      <c r="O2112" s="1" t="n">
        <v>90</v>
      </c>
      <c r="P2112" s="1" t="s">
        <v>3814</v>
      </c>
    </row>
    <row r="2113" customFormat="false" ht="15" hidden="false" customHeight="true" outlineLevel="0" collapsed="false">
      <c r="A2113" s="1" t="n">
        <v>3</v>
      </c>
      <c r="B2113" s="76" t="n">
        <v>46192</v>
      </c>
      <c r="C2113" s="1" t="n">
        <v>6</v>
      </c>
      <c r="D2113" s="1" t="s">
        <v>3819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4208</v>
      </c>
      <c r="N2113" s="1" t="n">
        <v>6.3</v>
      </c>
      <c r="O2113" s="1" t="n">
        <v>81.5</v>
      </c>
      <c r="P2113" s="1" t="s">
        <v>3814</v>
      </c>
    </row>
    <row r="2114" customFormat="false" ht="15" hidden="false" customHeight="true" outlineLevel="0" collapsed="false">
      <c r="A2114" s="1" t="n">
        <v>3</v>
      </c>
      <c r="B2114" s="76" t="n">
        <v>46192</v>
      </c>
      <c r="C2114" s="1" t="n">
        <v>6</v>
      </c>
      <c r="D2114" s="1" t="s">
        <v>3819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3865</v>
      </c>
      <c r="N2114" s="1" t="n">
        <v>20</v>
      </c>
      <c r="O2114" s="1" t="n">
        <v>120</v>
      </c>
      <c r="P2114" s="1" t="s">
        <v>3814</v>
      </c>
    </row>
    <row r="2115" customFormat="false" ht="15" hidden="false" customHeight="true" outlineLevel="0" collapsed="false">
      <c r="A2115" s="1" t="n">
        <v>3</v>
      </c>
      <c r="B2115" s="76" t="n">
        <v>46192</v>
      </c>
      <c r="C2115" s="1" t="n">
        <v>6</v>
      </c>
      <c r="D2115" s="1" t="s">
        <v>3819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4822</v>
      </c>
      <c r="N2115" s="1" t="n">
        <v>2</v>
      </c>
      <c r="O2115" s="1" t="n">
        <v>66</v>
      </c>
      <c r="P2115" s="1" t="s">
        <v>3814</v>
      </c>
    </row>
    <row r="2116" customFormat="false" ht="15" hidden="false" customHeight="true" outlineLevel="0" collapsed="false">
      <c r="A2116" s="1" t="n">
        <v>3</v>
      </c>
      <c r="B2116" s="76" t="n">
        <v>46192</v>
      </c>
      <c r="C2116" s="1" t="n">
        <v>6</v>
      </c>
      <c r="D2116" s="1" t="s">
        <v>3819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4009</v>
      </c>
      <c r="N2116" s="1" t="n">
        <v>9.7</v>
      </c>
      <c r="O2116" s="1" t="n">
        <v>116</v>
      </c>
      <c r="P2116" s="1" t="s">
        <v>3814</v>
      </c>
    </row>
    <row r="2117" customFormat="false" ht="15" hidden="false" customHeight="true" outlineLevel="0" collapsed="false">
      <c r="A2117" s="1" t="n">
        <v>3</v>
      </c>
      <c r="B2117" s="76" t="n">
        <v>46192</v>
      </c>
      <c r="C2117" s="1" t="n">
        <v>11</v>
      </c>
      <c r="D2117" s="1" t="s">
        <v>3820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4051</v>
      </c>
      <c r="N2117" s="1" t="n">
        <v>1080</v>
      </c>
      <c r="O2117" s="1" t="n">
        <v>570</v>
      </c>
      <c r="P2117" s="1" t="s">
        <v>3814</v>
      </c>
    </row>
    <row r="2118" customFormat="false" ht="15" hidden="false" customHeight="true" outlineLevel="0" collapsed="false">
      <c r="A2118" s="1" t="n">
        <v>3</v>
      </c>
      <c r="B2118" s="76" t="n">
        <v>46192</v>
      </c>
      <c r="C2118" s="1" t="n">
        <v>11</v>
      </c>
      <c r="D2118" s="1" t="s">
        <v>3820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4052</v>
      </c>
      <c r="N2118" s="1" t="n">
        <v>2520</v>
      </c>
      <c r="O2118" s="1" t="n">
        <v>1295</v>
      </c>
      <c r="P2118" s="1" t="s">
        <v>3814</v>
      </c>
    </row>
    <row r="2119" customFormat="false" ht="15" hidden="false" customHeight="true" outlineLevel="0" collapsed="false">
      <c r="A2119" s="1" t="n">
        <v>3</v>
      </c>
      <c r="B2119" s="76" t="n">
        <v>46192</v>
      </c>
      <c r="C2119" s="1" t="n">
        <v>11</v>
      </c>
      <c r="D2119" s="1" t="s">
        <v>3820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4823</v>
      </c>
      <c r="N2119" s="1" t="n">
        <v>3</v>
      </c>
      <c r="O2119" s="1" t="n">
        <v>16.98</v>
      </c>
      <c r="P2119" s="1" t="s">
        <v>3814</v>
      </c>
    </row>
    <row r="2120" customFormat="false" ht="15" hidden="false" customHeight="true" outlineLevel="0" collapsed="false">
      <c r="A2120" s="1" t="n">
        <v>3</v>
      </c>
      <c r="B2120" s="76" t="n">
        <v>46192</v>
      </c>
      <c r="C2120" s="1" t="n">
        <v>11</v>
      </c>
      <c r="D2120" s="1" t="s">
        <v>3820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4824</v>
      </c>
      <c r="N2120" s="1" t="n">
        <v>3</v>
      </c>
      <c r="O2120" s="1" t="n">
        <v>19.8</v>
      </c>
      <c r="P2120" s="1" t="s">
        <v>3814</v>
      </c>
    </row>
    <row r="2121" customFormat="false" ht="15" hidden="false" customHeight="true" outlineLevel="0" collapsed="false">
      <c r="A2121" s="1" t="n">
        <v>3</v>
      </c>
      <c r="B2121" s="76" t="n">
        <v>46192</v>
      </c>
      <c r="C2121" s="1" t="n">
        <v>11</v>
      </c>
      <c r="D2121" s="1" t="s">
        <v>3820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4825</v>
      </c>
      <c r="N2121" s="1" t="n">
        <v>3</v>
      </c>
      <c r="O2121" s="1" t="n">
        <v>17.79</v>
      </c>
      <c r="P2121" s="1" t="s">
        <v>3814</v>
      </c>
    </row>
    <row r="2122" customFormat="false" ht="15" hidden="false" customHeight="true" outlineLevel="0" collapsed="false">
      <c r="A2122" s="1" t="n">
        <v>3</v>
      </c>
      <c r="B2122" s="76" t="n">
        <v>46192</v>
      </c>
      <c r="C2122" s="1" t="n">
        <v>11</v>
      </c>
      <c r="D2122" s="1" t="s">
        <v>3820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4826</v>
      </c>
      <c r="N2122" s="1" t="n">
        <v>3</v>
      </c>
      <c r="O2122" s="1" t="n">
        <v>11.58</v>
      </c>
      <c r="P2122" s="1" t="s">
        <v>3814</v>
      </c>
    </row>
    <row r="2123" customFormat="false" ht="15" hidden="false" customHeight="true" outlineLevel="0" collapsed="false">
      <c r="A2123" s="1" t="n">
        <v>3</v>
      </c>
      <c r="B2123" s="76" t="n">
        <v>46192</v>
      </c>
      <c r="C2123" s="1" t="n">
        <v>11</v>
      </c>
      <c r="D2123" s="1" t="s">
        <v>3820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4827</v>
      </c>
      <c r="N2123" s="1" t="n">
        <v>3</v>
      </c>
      <c r="O2123" s="1" t="n">
        <v>9.78</v>
      </c>
      <c r="P2123" s="1" t="s">
        <v>3814</v>
      </c>
    </row>
    <row r="2124" customFormat="false" ht="15" hidden="false" customHeight="true" outlineLevel="0" collapsed="false">
      <c r="A2124" s="1" t="n">
        <v>3</v>
      </c>
      <c r="B2124" s="76" t="n">
        <v>46192</v>
      </c>
      <c r="C2124" s="1" t="n">
        <v>11</v>
      </c>
      <c r="D2124" s="1" t="s">
        <v>3820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4828</v>
      </c>
      <c r="N2124" s="1" t="n">
        <v>6</v>
      </c>
      <c r="O2124" s="1" t="n">
        <v>44.64</v>
      </c>
      <c r="P2124" s="1" t="s">
        <v>3814</v>
      </c>
    </row>
    <row r="2125" customFormat="false" ht="15" hidden="false" customHeight="true" outlineLevel="0" collapsed="false">
      <c r="A2125" s="1" t="n">
        <v>3</v>
      </c>
      <c r="B2125" s="76" t="n">
        <v>46192</v>
      </c>
      <c r="C2125" s="1" t="n">
        <v>11</v>
      </c>
      <c r="D2125" s="1" t="s">
        <v>3820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4829</v>
      </c>
      <c r="N2125" s="1" t="n">
        <v>6</v>
      </c>
      <c r="O2125" s="1" t="n">
        <v>44.64</v>
      </c>
      <c r="P2125" s="1" t="s">
        <v>3814</v>
      </c>
    </row>
    <row r="2126" customFormat="false" ht="15" hidden="false" customHeight="true" outlineLevel="0" collapsed="false">
      <c r="A2126" s="1" t="n">
        <v>3</v>
      </c>
      <c r="B2126" s="76" t="n">
        <v>46192</v>
      </c>
      <c r="C2126" s="1" t="n">
        <v>11</v>
      </c>
      <c r="D2126" s="1" t="s">
        <v>3820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4830</v>
      </c>
      <c r="N2126" s="1" t="n">
        <v>6</v>
      </c>
      <c r="O2126" s="1" t="n">
        <v>40.14</v>
      </c>
      <c r="P2126" s="1" t="s">
        <v>3814</v>
      </c>
    </row>
    <row r="2127" customFormat="false" ht="15" hidden="false" customHeight="true" outlineLevel="0" collapsed="false">
      <c r="A2127" s="1" t="n">
        <v>3</v>
      </c>
      <c r="B2127" s="76" t="n">
        <v>46192</v>
      </c>
      <c r="C2127" s="1" t="n">
        <v>11</v>
      </c>
      <c r="D2127" s="1" t="s">
        <v>3820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4831</v>
      </c>
      <c r="N2127" s="1" t="n">
        <v>6</v>
      </c>
      <c r="O2127" s="1" t="n">
        <v>40.14</v>
      </c>
      <c r="P2127" s="1" t="s">
        <v>3814</v>
      </c>
    </row>
    <row r="2128" customFormat="false" ht="15" hidden="false" customHeight="true" outlineLevel="0" collapsed="false">
      <c r="A2128" s="1" t="n">
        <v>3</v>
      </c>
      <c r="B2128" s="76" t="n">
        <v>46192</v>
      </c>
      <c r="C2128" s="1" t="n">
        <v>11</v>
      </c>
      <c r="D2128" s="1" t="s">
        <v>3820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3893</v>
      </c>
      <c r="N2128" s="1" t="n">
        <v>131</v>
      </c>
      <c r="O2128" s="1" t="n">
        <v>2882</v>
      </c>
      <c r="P2128" s="1" t="s">
        <v>3814</v>
      </c>
    </row>
    <row r="2129" customFormat="false" ht="15" hidden="false" customHeight="true" outlineLevel="0" collapsed="false">
      <c r="A2129" s="1" t="n">
        <v>3</v>
      </c>
      <c r="B2129" s="76" t="n">
        <v>46192</v>
      </c>
      <c r="C2129" s="1" t="n">
        <v>11</v>
      </c>
      <c r="D2129" s="1" t="s">
        <v>3820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3891</v>
      </c>
      <c r="N2129" s="1" t="n">
        <v>148.8</v>
      </c>
      <c r="O2129" s="1" t="n">
        <v>4761.6</v>
      </c>
      <c r="P2129" s="1" t="s">
        <v>3814</v>
      </c>
    </row>
    <row r="2130" customFormat="false" ht="15" hidden="false" customHeight="true" outlineLevel="0" collapsed="false">
      <c r="A2130" s="1" t="n">
        <v>3</v>
      </c>
      <c r="B2130" s="76" t="n">
        <v>46192</v>
      </c>
      <c r="C2130" s="1" t="n">
        <v>11</v>
      </c>
      <c r="D2130" s="1" t="s">
        <v>3820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4832</v>
      </c>
      <c r="N2130" s="1" t="n">
        <v>60</v>
      </c>
      <c r="O2130" s="1" t="n">
        <v>251.8</v>
      </c>
      <c r="P2130" s="1" t="s">
        <v>3814</v>
      </c>
    </row>
    <row r="2131" customFormat="false" ht="15" hidden="false" customHeight="true" outlineLevel="0" collapsed="false">
      <c r="A2131" s="1" t="n">
        <v>3</v>
      </c>
      <c r="B2131" s="76" t="n">
        <v>46192</v>
      </c>
      <c r="C2131" s="1" t="n">
        <v>11</v>
      </c>
      <c r="D2131" s="1" t="s">
        <v>3820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4833</v>
      </c>
      <c r="N2131" s="1" t="n">
        <v>50</v>
      </c>
      <c r="O2131" s="1" t="n">
        <v>194.9</v>
      </c>
      <c r="P2131" s="1" t="s">
        <v>3814</v>
      </c>
    </row>
    <row r="2132" customFormat="false" ht="15" hidden="false" customHeight="true" outlineLevel="0" collapsed="false">
      <c r="A2132" s="1" t="n">
        <v>3</v>
      </c>
      <c r="B2132" s="76" t="n">
        <v>46192</v>
      </c>
      <c r="C2132" s="1" t="n">
        <v>11</v>
      </c>
      <c r="D2132" s="1" t="s">
        <v>3820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4834</v>
      </c>
      <c r="N2132" s="1" t="n">
        <v>100</v>
      </c>
      <c r="O2132" s="1" t="n">
        <v>189.5</v>
      </c>
      <c r="P2132" s="1" t="s">
        <v>3814</v>
      </c>
    </row>
    <row r="2133" customFormat="false" ht="15" hidden="false" customHeight="true" outlineLevel="0" collapsed="false">
      <c r="A2133" s="1" t="n">
        <v>3</v>
      </c>
      <c r="B2133" s="76" t="n">
        <v>46192</v>
      </c>
      <c r="C2133" s="1" t="n">
        <v>11</v>
      </c>
      <c r="D2133" s="1" t="s">
        <v>3820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4835</v>
      </c>
      <c r="N2133" s="1" t="n">
        <v>150</v>
      </c>
      <c r="O2133" s="1" t="n">
        <v>435</v>
      </c>
      <c r="P2133" s="1" t="s">
        <v>3814</v>
      </c>
    </row>
    <row r="2134" customFormat="false" ht="15" hidden="false" customHeight="true" outlineLevel="0" collapsed="false">
      <c r="A2134" s="1" t="n">
        <v>3</v>
      </c>
      <c r="B2134" s="76" t="n">
        <v>46192</v>
      </c>
      <c r="C2134" s="1" t="n">
        <v>11</v>
      </c>
      <c r="D2134" s="1" t="s">
        <v>3820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4836</v>
      </c>
      <c r="N2134" s="1" t="n">
        <v>24</v>
      </c>
      <c r="O2134" s="1" t="n">
        <v>103</v>
      </c>
      <c r="P2134" s="1" t="s">
        <v>3814</v>
      </c>
    </row>
    <row r="2135" customFormat="false" ht="15" hidden="false" customHeight="true" outlineLevel="0" collapsed="false">
      <c r="A2135" s="1" t="n">
        <v>3</v>
      </c>
      <c r="B2135" s="76" t="n">
        <v>46192</v>
      </c>
      <c r="C2135" s="1" t="n">
        <v>11</v>
      </c>
      <c r="D2135" s="1" t="s">
        <v>3820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4121</v>
      </c>
      <c r="N2135" s="1" t="n">
        <v>30</v>
      </c>
      <c r="O2135" s="1" t="n">
        <v>444.68</v>
      </c>
      <c r="P2135" s="1" t="s">
        <v>3814</v>
      </c>
    </row>
    <row r="2136" customFormat="false" ht="15" hidden="false" customHeight="true" outlineLevel="0" collapsed="false">
      <c r="A2136" s="1" t="n">
        <v>3</v>
      </c>
      <c r="B2136" s="76" t="n">
        <v>46192</v>
      </c>
      <c r="C2136" s="1" t="n">
        <v>11</v>
      </c>
      <c r="D2136" s="1" t="s">
        <v>3820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4837</v>
      </c>
      <c r="N2136" s="1" t="n">
        <v>72</v>
      </c>
      <c r="O2136" s="1" t="n">
        <v>65.19</v>
      </c>
      <c r="P2136" s="1" t="s">
        <v>3814</v>
      </c>
    </row>
    <row r="2137" customFormat="false" ht="15" hidden="false" customHeight="true" outlineLevel="0" collapsed="false">
      <c r="A2137" s="1" t="n">
        <v>3</v>
      </c>
      <c r="B2137" s="76" t="n">
        <v>46192</v>
      </c>
      <c r="C2137" s="1" t="n">
        <v>11</v>
      </c>
      <c r="D2137" s="1" t="s">
        <v>3820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4125</v>
      </c>
      <c r="N2137" s="1" t="n">
        <v>60</v>
      </c>
      <c r="O2137" s="1" t="n">
        <v>804.66</v>
      </c>
      <c r="P2137" s="1" t="s">
        <v>3814</v>
      </c>
    </row>
    <row r="2138" customFormat="false" ht="15" hidden="false" customHeight="true" outlineLevel="0" collapsed="false">
      <c r="A2138" s="1" t="n">
        <v>3</v>
      </c>
      <c r="B2138" s="76" t="n">
        <v>46192</v>
      </c>
      <c r="C2138" s="1" t="n">
        <v>11</v>
      </c>
      <c r="D2138" s="1" t="s">
        <v>3820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4127</v>
      </c>
      <c r="N2138" s="1" t="n">
        <v>20</v>
      </c>
      <c r="O2138" s="1" t="n">
        <v>235.28</v>
      </c>
      <c r="P2138" s="1" t="s">
        <v>3814</v>
      </c>
    </row>
    <row r="2139" customFormat="false" ht="15" hidden="false" customHeight="true" outlineLevel="0" collapsed="false">
      <c r="A2139" s="1" t="n">
        <v>3</v>
      </c>
      <c r="B2139" s="76" t="n">
        <v>46192</v>
      </c>
      <c r="C2139" s="1" t="n">
        <v>11</v>
      </c>
      <c r="D2139" s="1" t="s">
        <v>3820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4129</v>
      </c>
      <c r="N2139" s="1" t="n">
        <v>20</v>
      </c>
      <c r="O2139" s="1" t="n">
        <v>145.88</v>
      </c>
      <c r="P2139" s="1" t="s">
        <v>3814</v>
      </c>
    </row>
    <row r="2140" customFormat="false" ht="15" hidden="false" customHeight="true" outlineLevel="0" collapsed="false">
      <c r="A2140" s="1" t="n">
        <v>3</v>
      </c>
      <c r="B2140" s="76" t="n">
        <v>46192</v>
      </c>
      <c r="C2140" s="1" t="n">
        <v>11</v>
      </c>
      <c r="D2140" s="1" t="s">
        <v>3820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4130</v>
      </c>
      <c r="N2140" s="1" t="n">
        <v>50</v>
      </c>
      <c r="O2140" s="1" t="n">
        <v>505.86</v>
      </c>
      <c r="P2140" s="1" t="s">
        <v>3814</v>
      </c>
    </row>
    <row r="2141" customFormat="false" ht="15" hidden="false" customHeight="true" outlineLevel="0" collapsed="false">
      <c r="A2141" s="1" t="n">
        <v>3</v>
      </c>
      <c r="B2141" s="76" t="n">
        <v>46192</v>
      </c>
      <c r="C2141" s="1" t="n">
        <v>11</v>
      </c>
      <c r="D2141" s="1" t="s">
        <v>3820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4838</v>
      </c>
      <c r="N2141" s="1" t="n">
        <v>10</v>
      </c>
      <c r="O2141" s="1" t="n">
        <v>101.17</v>
      </c>
      <c r="P2141" s="1" t="s">
        <v>3814</v>
      </c>
    </row>
    <row r="2142" customFormat="false" ht="15" hidden="false" customHeight="true" outlineLevel="0" collapsed="false">
      <c r="A2142" s="1" t="n">
        <v>3</v>
      </c>
      <c r="B2142" s="76" t="n">
        <v>46192</v>
      </c>
      <c r="C2142" s="1" t="n">
        <v>11</v>
      </c>
      <c r="D2142" s="1" t="s">
        <v>3820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4839</v>
      </c>
      <c r="N2142" s="1" t="n">
        <v>20</v>
      </c>
      <c r="O2142" s="1" t="n">
        <v>249.4</v>
      </c>
      <c r="P2142" s="1" t="s">
        <v>3814</v>
      </c>
    </row>
    <row r="2143" customFormat="false" ht="15" hidden="false" customHeight="true" outlineLevel="0" collapsed="false">
      <c r="A2143" s="1" t="n">
        <v>3</v>
      </c>
      <c r="B2143" s="76" t="n">
        <v>46192</v>
      </c>
      <c r="C2143" s="1" t="n">
        <v>11</v>
      </c>
      <c r="D2143" s="1" t="s">
        <v>3820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4266</v>
      </c>
      <c r="N2143" s="1" t="n">
        <v>200</v>
      </c>
      <c r="O2143" s="1" t="n">
        <v>1180.5</v>
      </c>
      <c r="P2143" s="1" t="s">
        <v>3814</v>
      </c>
    </row>
    <row r="2144" customFormat="false" ht="15" hidden="false" customHeight="true" outlineLevel="0" collapsed="false">
      <c r="A2144" s="1" t="n">
        <v>3</v>
      </c>
      <c r="B2144" s="76" t="n">
        <v>46192</v>
      </c>
      <c r="C2144" s="1" t="n">
        <v>11</v>
      </c>
      <c r="D2144" s="1" t="s">
        <v>3820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4840</v>
      </c>
      <c r="N2144" s="1" t="n">
        <v>12</v>
      </c>
      <c r="O2144" s="1" t="n">
        <v>72.48</v>
      </c>
      <c r="P2144" s="1" t="s">
        <v>3814</v>
      </c>
    </row>
    <row r="2145" customFormat="false" ht="15" hidden="false" customHeight="true" outlineLevel="0" collapsed="false">
      <c r="A2145" s="1" t="n">
        <v>3</v>
      </c>
      <c r="B2145" s="76" t="n">
        <v>46192</v>
      </c>
      <c r="C2145" s="1" t="n">
        <v>11</v>
      </c>
      <c r="D2145" s="1" t="s">
        <v>3820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4841</v>
      </c>
      <c r="N2145" s="1" t="n">
        <v>30</v>
      </c>
      <c r="O2145" s="1" t="n">
        <v>74.39</v>
      </c>
      <c r="P2145" s="1" t="s">
        <v>3814</v>
      </c>
    </row>
    <row r="2146" customFormat="false" ht="15" hidden="false" customHeight="true" outlineLevel="0" collapsed="false">
      <c r="A2146" s="1" t="n">
        <v>3</v>
      </c>
      <c r="B2146" s="76" t="n">
        <v>46192</v>
      </c>
      <c r="C2146" s="1" t="n">
        <v>11</v>
      </c>
      <c r="D2146" s="1" t="s">
        <v>3820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4842</v>
      </c>
      <c r="N2146" s="1" t="n">
        <v>30</v>
      </c>
      <c r="O2146" s="1" t="n">
        <v>83.36</v>
      </c>
      <c r="P2146" s="1" t="s">
        <v>3814</v>
      </c>
    </row>
    <row r="2147" customFormat="false" ht="15" hidden="false" customHeight="true" outlineLevel="0" collapsed="false">
      <c r="A2147" s="1" t="n">
        <v>3</v>
      </c>
      <c r="B2147" s="76" t="n">
        <v>46192</v>
      </c>
      <c r="C2147" s="1" t="n">
        <v>11</v>
      </c>
      <c r="D2147" s="1" t="s">
        <v>3820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4843</v>
      </c>
      <c r="N2147" s="1" t="n">
        <v>12</v>
      </c>
      <c r="O2147" s="1" t="n">
        <v>73.77</v>
      </c>
      <c r="P2147" s="1" t="s">
        <v>3814</v>
      </c>
    </row>
    <row r="2148" customFormat="false" ht="15" hidden="false" customHeight="true" outlineLevel="0" collapsed="false">
      <c r="A2148" s="1" t="n">
        <v>3</v>
      </c>
      <c r="B2148" s="76" t="n">
        <v>46192</v>
      </c>
      <c r="C2148" s="1" t="n">
        <v>11</v>
      </c>
      <c r="D2148" s="1" t="s">
        <v>3820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4844</v>
      </c>
      <c r="N2148" s="1" t="n">
        <v>30</v>
      </c>
      <c r="O2148" s="1" t="n">
        <v>83.2</v>
      </c>
      <c r="P2148" s="1" t="s">
        <v>3814</v>
      </c>
    </row>
    <row r="2149" customFormat="false" ht="15" hidden="false" customHeight="true" outlineLevel="0" collapsed="false">
      <c r="A2149" s="1" t="n">
        <v>3</v>
      </c>
      <c r="B2149" s="76" t="n">
        <v>46192</v>
      </c>
      <c r="C2149" s="1" t="n">
        <v>11</v>
      </c>
      <c r="D2149" s="1" t="s">
        <v>3820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4845</v>
      </c>
      <c r="N2149" s="1" t="n">
        <v>30</v>
      </c>
      <c r="O2149" s="1" t="n">
        <v>83.2</v>
      </c>
      <c r="P2149" s="1" t="s">
        <v>3814</v>
      </c>
    </row>
    <row r="2150" customFormat="false" ht="15" hidden="false" customHeight="true" outlineLevel="0" collapsed="false">
      <c r="A2150" s="1" t="n">
        <v>3</v>
      </c>
      <c r="B2150" s="76" t="n">
        <v>46192</v>
      </c>
      <c r="C2150" s="1" t="n">
        <v>11</v>
      </c>
      <c r="D2150" s="1" t="s">
        <v>3820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4846</v>
      </c>
      <c r="N2150" s="1" t="n">
        <v>30</v>
      </c>
      <c r="O2150" s="1" t="n">
        <v>83.2</v>
      </c>
      <c r="P2150" s="1" t="s">
        <v>3814</v>
      </c>
    </row>
    <row r="2151" customFormat="false" ht="15" hidden="false" customHeight="true" outlineLevel="0" collapsed="false">
      <c r="A2151" s="1" t="n">
        <v>3</v>
      </c>
      <c r="B2151" s="76" t="n">
        <v>46192</v>
      </c>
      <c r="C2151" s="1" t="n">
        <v>11</v>
      </c>
      <c r="D2151" s="1" t="s">
        <v>3820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4847</v>
      </c>
      <c r="N2151" s="1" t="n">
        <v>30</v>
      </c>
      <c r="O2151" s="1" t="n">
        <v>61.12</v>
      </c>
      <c r="P2151" s="1" t="s">
        <v>3814</v>
      </c>
    </row>
    <row r="2152" customFormat="false" ht="15" hidden="false" customHeight="true" outlineLevel="0" collapsed="false">
      <c r="A2152" s="1" t="n">
        <v>3</v>
      </c>
      <c r="B2152" s="76" t="n">
        <v>46192</v>
      </c>
      <c r="C2152" s="1" t="n">
        <v>11</v>
      </c>
      <c r="D2152" s="1" t="s">
        <v>3820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4848</v>
      </c>
      <c r="N2152" s="1" t="n">
        <v>30</v>
      </c>
      <c r="O2152" s="1" t="n">
        <v>61.12</v>
      </c>
      <c r="P2152" s="1" t="s">
        <v>3814</v>
      </c>
    </row>
    <row r="2153" customFormat="false" ht="15" hidden="false" customHeight="true" outlineLevel="0" collapsed="false">
      <c r="A2153" s="1" t="n">
        <v>3</v>
      </c>
      <c r="B2153" s="76" t="n">
        <v>46192</v>
      </c>
      <c r="C2153" s="1" t="n">
        <v>11</v>
      </c>
      <c r="D2153" s="1" t="s">
        <v>3820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4849</v>
      </c>
      <c r="N2153" s="1" t="n">
        <v>30</v>
      </c>
      <c r="O2153" s="1" t="n">
        <v>59.79</v>
      </c>
      <c r="P2153" s="1" t="s">
        <v>3814</v>
      </c>
    </row>
    <row r="2154" customFormat="false" ht="15" hidden="false" customHeight="true" outlineLevel="0" collapsed="false">
      <c r="A2154" s="1" t="n">
        <v>3</v>
      </c>
      <c r="B2154" s="76" t="n">
        <v>46192</v>
      </c>
      <c r="C2154" s="1" t="n">
        <v>11</v>
      </c>
      <c r="D2154" s="1" t="s">
        <v>3820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4850</v>
      </c>
      <c r="N2154" s="1" t="n">
        <v>30</v>
      </c>
      <c r="O2154" s="1" t="n">
        <v>61.12</v>
      </c>
      <c r="P2154" s="1" t="s">
        <v>3814</v>
      </c>
    </row>
    <row r="2155" customFormat="false" ht="15" hidden="false" customHeight="true" outlineLevel="0" collapsed="false">
      <c r="A2155" s="1" t="n">
        <v>3</v>
      </c>
      <c r="B2155" s="76" t="n">
        <v>46192</v>
      </c>
      <c r="C2155" s="1" t="n">
        <v>11</v>
      </c>
      <c r="D2155" s="1" t="s">
        <v>3820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4851</v>
      </c>
      <c r="N2155" s="1" t="n">
        <v>30</v>
      </c>
      <c r="O2155" s="1" t="n">
        <v>59.79</v>
      </c>
      <c r="P2155" s="1" t="s">
        <v>3814</v>
      </c>
    </row>
    <row r="2156" customFormat="false" ht="15" hidden="false" customHeight="true" outlineLevel="0" collapsed="false">
      <c r="A2156" s="1" t="n">
        <v>3</v>
      </c>
      <c r="B2156" s="76" t="n">
        <v>46192</v>
      </c>
      <c r="C2156" s="1" t="n">
        <v>11</v>
      </c>
      <c r="D2156" s="1" t="s">
        <v>3820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4852</v>
      </c>
      <c r="N2156" s="1" t="n">
        <v>30</v>
      </c>
      <c r="O2156" s="1" t="n">
        <v>59.79</v>
      </c>
      <c r="P2156" s="1" t="s">
        <v>3814</v>
      </c>
    </row>
    <row r="2157" customFormat="false" ht="15" hidden="false" customHeight="true" outlineLevel="0" collapsed="false">
      <c r="A2157" s="1" t="n">
        <v>3</v>
      </c>
      <c r="B2157" s="76" t="n">
        <v>46192</v>
      </c>
      <c r="C2157" s="1" t="n">
        <v>11</v>
      </c>
      <c r="D2157" s="1" t="s">
        <v>3820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4853</v>
      </c>
      <c r="N2157" s="1" t="n">
        <v>30</v>
      </c>
      <c r="O2157" s="1" t="n">
        <v>59.79</v>
      </c>
      <c r="P2157" s="1" t="s">
        <v>3814</v>
      </c>
    </row>
    <row r="2158" customFormat="false" ht="15" hidden="false" customHeight="true" outlineLevel="0" collapsed="false">
      <c r="A2158" s="1" t="n">
        <v>3</v>
      </c>
      <c r="B2158" s="76" t="n">
        <v>46192</v>
      </c>
      <c r="C2158" s="1" t="n">
        <v>11</v>
      </c>
      <c r="D2158" s="1" t="s">
        <v>3820</v>
      </c>
      <c r="E2158" s="1" t="n">
        <v>1636</v>
      </c>
      <c r="F2158" s="1" t="s">
        <v>69</v>
      </c>
      <c r="I2158" s="1" t="n">
        <v>3204263</v>
      </c>
      <c r="J2158" s="1" t="n">
        <v>55701</v>
      </c>
      <c r="K2158" s="1" t="n">
        <v>7891331018153</v>
      </c>
      <c r="L2158" s="1" t="s">
        <v>4854</v>
      </c>
      <c r="N2158" s="1" t="n">
        <v>12</v>
      </c>
      <c r="O2158" s="1" t="n">
        <v>54.36</v>
      </c>
      <c r="P2158" s="1" t="s">
        <v>3814</v>
      </c>
    </row>
    <row r="2159" customFormat="false" ht="15" hidden="false" customHeight="true" outlineLevel="0" collapsed="false">
      <c r="A2159" s="1" t="n">
        <v>3</v>
      </c>
      <c r="B2159" s="76" t="n">
        <v>46192</v>
      </c>
      <c r="C2159" s="1" t="n">
        <v>11</v>
      </c>
      <c r="D2159" s="1" t="s">
        <v>3820</v>
      </c>
      <c r="E2159" s="1" t="n">
        <v>1636</v>
      </c>
      <c r="F2159" s="1" t="s">
        <v>69</v>
      </c>
      <c r="I2159" s="1" t="n">
        <v>3204263</v>
      </c>
      <c r="J2159" s="1" t="n">
        <v>47894</v>
      </c>
      <c r="K2159" s="1" t="n">
        <v>7891152801866</v>
      </c>
      <c r="L2159" s="1" t="s">
        <v>4855</v>
      </c>
      <c r="N2159" s="1" t="n">
        <v>80</v>
      </c>
      <c r="O2159" s="1" t="n">
        <v>124.59</v>
      </c>
      <c r="P2159" s="1" t="s">
        <v>3814</v>
      </c>
    </row>
    <row r="2160" customFormat="false" ht="15" hidden="false" customHeight="true" outlineLevel="0" collapsed="false">
      <c r="A2160" s="1" t="n">
        <v>3</v>
      </c>
      <c r="B2160" s="76" t="n">
        <v>46192</v>
      </c>
      <c r="C2160" s="1" t="n">
        <v>11</v>
      </c>
      <c r="D2160" s="1" t="s">
        <v>3820</v>
      </c>
      <c r="E2160" s="1" t="n">
        <v>1636</v>
      </c>
      <c r="F2160" s="1" t="s">
        <v>69</v>
      </c>
      <c r="I2160" s="1" t="n">
        <v>3204263</v>
      </c>
      <c r="J2160" s="1" t="n">
        <v>48470</v>
      </c>
      <c r="K2160" s="1" t="n">
        <v>7891152801279</v>
      </c>
      <c r="L2160" s="1" t="s">
        <v>4856</v>
      </c>
      <c r="N2160" s="1" t="n">
        <v>20</v>
      </c>
      <c r="O2160" s="1" t="n">
        <v>69.37</v>
      </c>
      <c r="P2160" s="1" t="s">
        <v>3814</v>
      </c>
    </row>
    <row r="2161" customFormat="false" ht="15" hidden="false" customHeight="true" outlineLevel="0" collapsed="false">
      <c r="A2161" s="1" t="n">
        <v>3</v>
      </c>
      <c r="B2161" s="76" t="n">
        <v>46192</v>
      </c>
      <c r="C2161" s="1" t="n">
        <v>11</v>
      </c>
      <c r="D2161" s="1" t="s">
        <v>3820</v>
      </c>
      <c r="E2161" s="1" t="n">
        <v>1636</v>
      </c>
      <c r="F2161" s="1" t="s">
        <v>69</v>
      </c>
      <c r="I2161" s="1" t="n">
        <v>3204263</v>
      </c>
      <c r="J2161" s="1" t="n">
        <v>48476</v>
      </c>
      <c r="K2161" s="1" t="n">
        <v>7891152801880</v>
      </c>
      <c r="L2161" s="1" t="s">
        <v>4857</v>
      </c>
      <c r="N2161" s="1" t="n">
        <v>80</v>
      </c>
      <c r="O2161" s="1" t="n">
        <v>124.59</v>
      </c>
      <c r="P2161" s="1" t="s">
        <v>3814</v>
      </c>
    </row>
    <row r="2162" customFormat="false" ht="15" hidden="false" customHeight="true" outlineLevel="0" collapsed="false">
      <c r="A2162" s="1" t="n">
        <v>3</v>
      </c>
      <c r="B2162" s="76" t="n">
        <v>46192</v>
      </c>
      <c r="C2162" s="1" t="n">
        <v>11</v>
      </c>
      <c r="D2162" s="1" t="s">
        <v>3820</v>
      </c>
      <c r="E2162" s="1" t="n">
        <v>1636</v>
      </c>
      <c r="F2162" s="1" t="s">
        <v>69</v>
      </c>
      <c r="I2162" s="1" t="n">
        <v>3204263</v>
      </c>
      <c r="J2162" s="1" t="n">
        <v>48477</v>
      </c>
      <c r="K2162" s="1" t="n">
        <v>7891152801828</v>
      </c>
      <c r="L2162" s="1" t="s">
        <v>4858</v>
      </c>
      <c r="N2162" s="1" t="n">
        <v>72</v>
      </c>
      <c r="O2162" s="1" t="n">
        <v>169.88</v>
      </c>
      <c r="P2162" s="1" t="s">
        <v>3814</v>
      </c>
    </row>
    <row r="2163" customFormat="false" ht="15" hidden="false" customHeight="true" outlineLevel="0" collapsed="false">
      <c r="A2163" s="1" t="n">
        <v>3</v>
      </c>
      <c r="B2163" s="76" t="n">
        <v>46192</v>
      </c>
      <c r="C2163" s="1" t="n">
        <v>11</v>
      </c>
      <c r="D2163" s="1" t="s">
        <v>3820</v>
      </c>
      <c r="E2163" s="1" t="n">
        <v>1636</v>
      </c>
      <c r="F2163" s="1" t="s">
        <v>69</v>
      </c>
      <c r="I2163" s="1" t="n">
        <v>3204263</v>
      </c>
      <c r="J2163" s="1" t="n">
        <v>48697</v>
      </c>
      <c r="K2163" s="1" t="n">
        <v>7891152801804</v>
      </c>
      <c r="L2163" s="1" t="s">
        <v>4859</v>
      </c>
      <c r="N2163" s="1" t="n">
        <v>36</v>
      </c>
      <c r="O2163" s="1" t="n">
        <v>84.94</v>
      </c>
      <c r="P2163" s="1" t="s">
        <v>3814</v>
      </c>
    </row>
    <row r="2164" customFormat="false" ht="15" hidden="false" customHeight="true" outlineLevel="0" collapsed="false">
      <c r="A2164" s="1" t="n">
        <v>3</v>
      </c>
      <c r="B2164" s="76" t="n">
        <v>46192</v>
      </c>
      <c r="C2164" s="1" t="n">
        <v>11</v>
      </c>
      <c r="D2164" s="1" t="s">
        <v>3820</v>
      </c>
      <c r="E2164" s="1" t="n">
        <v>1636</v>
      </c>
      <c r="F2164" s="1" t="s">
        <v>69</v>
      </c>
      <c r="I2164" s="1" t="n">
        <v>3204263</v>
      </c>
      <c r="J2164" s="1" t="n">
        <v>48698</v>
      </c>
      <c r="K2164" s="1" t="n">
        <v>7891152801781</v>
      </c>
      <c r="L2164" s="1" t="s">
        <v>4860</v>
      </c>
      <c r="N2164" s="1" t="n">
        <v>216</v>
      </c>
      <c r="O2164" s="1" t="n">
        <v>509.63</v>
      </c>
      <c r="P2164" s="1" t="s">
        <v>3814</v>
      </c>
    </row>
    <row r="2165" customFormat="false" ht="15" hidden="false" customHeight="true" outlineLevel="0" collapsed="false">
      <c r="A2165" s="1" t="n">
        <v>3</v>
      </c>
      <c r="B2165" s="76" t="n">
        <v>46192</v>
      </c>
      <c r="C2165" s="1" t="n">
        <v>11</v>
      </c>
      <c r="D2165" s="1" t="s">
        <v>3820</v>
      </c>
      <c r="E2165" s="1" t="n">
        <v>1636</v>
      </c>
      <c r="F2165" s="1" t="s">
        <v>69</v>
      </c>
      <c r="I2165" s="1" t="n">
        <v>3204263</v>
      </c>
      <c r="J2165" s="1" t="n">
        <v>48699</v>
      </c>
      <c r="K2165" s="1" t="n">
        <v>7891152801842</v>
      </c>
      <c r="L2165" s="1" t="s">
        <v>4861</v>
      </c>
      <c r="N2165" s="1" t="n">
        <v>144</v>
      </c>
      <c r="O2165" s="1" t="n">
        <v>339.75</v>
      </c>
      <c r="P2165" s="1" t="s">
        <v>3814</v>
      </c>
    </row>
    <row r="2166" customFormat="false" ht="15" hidden="false" customHeight="true" outlineLevel="0" collapsed="false">
      <c r="A2166" s="1" t="n">
        <v>3</v>
      </c>
      <c r="B2166" s="76" t="n">
        <v>46192</v>
      </c>
      <c r="C2166" s="1" t="n">
        <v>11</v>
      </c>
      <c r="D2166" s="1" t="s">
        <v>3820</v>
      </c>
      <c r="E2166" s="1" t="n">
        <v>1636</v>
      </c>
      <c r="F2166" s="1" t="s">
        <v>69</v>
      </c>
      <c r="I2166" s="1" t="n">
        <v>3204263</v>
      </c>
      <c r="J2166" s="1" t="n">
        <v>48867</v>
      </c>
      <c r="K2166" s="1" t="n">
        <v>7891152801798</v>
      </c>
      <c r="L2166" s="1" t="s">
        <v>4862</v>
      </c>
      <c r="N2166" s="1" t="n">
        <v>36</v>
      </c>
      <c r="O2166" s="1" t="n">
        <v>84.94</v>
      </c>
      <c r="P2166" s="1" t="s">
        <v>3814</v>
      </c>
    </row>
    <row r="2167" customFormat="false" ht="15" hidden="false" customHeight="true" outlineLevel="0" collapsed="false">
      <c r="A2167" s="1" t="n">
        <v>3</v>
      </c>
      <c r="B2167" s="76" t="n">
        <v>46192</v>
      </c>
      <c r="C2167" s="1" t="n">
        <v>11</v>
      </c>
      <c r="D2167" s="1" t="s">
        <v>3820</v>
      </c>
      <c r="E2167" s="1" t="n">
        <v>1636</v>
      </c>
      <c r="F2167" s="1" t="s">
        <v>69</v>
      </c>
      <c r="I2167" s="1" t="n">
        <v>3204263</v>
      </c>
      <c r="J2167" s="1" t="n">
        <v>48919</v>
      </c>
      <c r="K2167" s="1" t="n">
        <v>7891152801873</v>
      </c>
      <c r="L2167" s="1" t="s">
        <v>4863</v>
      </c>
      <c r="N2167" s="1" t="n">
        <v>80</v>
      </c>
      <c r="O2167" s="1" t="n">
        <v>124.59</v>
      </c>
      <c r="P2167" s="1" t="s">
        <v>3814</v>
      </c>
    </row>
    <row r="2168" customFormat="false" ht="15" hidden="false" customHeight="true" outlineLevel="0" collapsed="false">
      <c r="A2168" s="1" t="n">
        <v>3</v>
      </c>
      <c r="B2168" s="76" t="n">
        <v>46192</v>
      </c>
      <c r="C2168" s="1" t="n">
        <v>11</v>
      </c>
      <c r="D2168" s="1" t="s">
        <v>3820</v>
      </c>
      <c r="E2168" s="1" t="n">
        <v>1636</v>
      </c>
      <c r="F2168" s="1" t="s">
        <v>69</v>
      </c>
      <c r="I2168" s="1" t="n">
        <v>3204263</v>
      </c>
      <c r="J2168" s="1" t="n">
        <v>52434</v>
      </c>
      <c r="K2168" s="1" t="n">
        <v>7891152801965</v>
      </c>
      <c r="L2168" s="1" t="s">
        <v>4864</v>
      </c>
      <c r="N2168" s="1" t="n">
        <v>36</v>
      </c>
      <c r="O2168" s="1" t="n">
        <v>84.94</v>
      </c>
      <c r="P2168" s="1" t="s">
        <v>3814</v>
      </c>
    </row>
    <row r="2169" customFormat="false" ht="15" hidden="false" customHeight="true" outlineLevel="0" collapsed="false">
      <c r="A2169" s="1" t="n">
        <v>3</v>
      </c>
      <c r="B2169" s="76" t="n">
        <v>46192</v>
      </c>
      <c r="C2169" s="1" t="n">
        <v>11</v>
      </c>
      <c r="D2169" s="1" t="s">
        <v>3820</v>
      </c>
      <c r="E2169" s="1" t="n">
        <v>1636</v>
      </c>
      <c r="F2169" s="1" t="s">
        <v>69</v>
      </c>
      <c r="I2169" s="1" t="n">
        <v>3204263</v>
      </c>
      <c r="J2169" s="1" t="n">
        <v>53055</v>
      </c>
      <c r="K2169" s="1" t="n">
        <v>7891152801972</v>
      </c>
      <c r="L2169" s="1" t="s">
        <v>4865</v>
      </c>
      <c r="N2169" s="1" t="n">
        <v>36</v>
      </c>
      <c r="O2169" s="1" t="n">
        <v>84.94</v>
      </c>
      <c r="P2169" s="1" t="s">
        <v>3814</v>
      </c>
    </row>
    <row r="2170" customFormat="false" ht="15" hidden="false" customHeight="true" outlineLevel="0" collapsed="false">
      <c r="A2170" s="1" t="n">
        <v>3</v>
      </c>
      <c r="B2170" s="76" t="n">
        <v>46192</v>
      </c>
      <c r="C2170" s="1" t="n">
        <v>11</v>
      </c>
      <c r="D2170" s="1" t="s">
        <v>3820</v>
      </c>
      <c r="E2170" s="1" t="n">
        <v>1636</v>
      </c>
      <c r="F2170" s="1" t="s">
        <v>69</v>
      </c>
      <c r="I2170" s="1" t="n">
        <v>3204263</v>
      </c>
      <c r="J2170" s="1" t="n">
        <v>54605</v>
      </c>
      <c r="K2170" s="1" t="n">
        <v>7891331018191</v>
      </c>
      <c r="L2170" s="1" t="s">
        <v>4866</v>
      </c>
      <c r="N2170" s="1" t="n">
        <v>12</v>
      </c>
      <c r="O2170" s="1" t="n">
        <v>54.36</v>
      </c>
      <c r="P2170" s="1" t="s">
        <v>3814</v>
      </c>
    </row>
    <row r="2171" customFormat="false" ht="15" hidden="false" customHeight="true" outlineLevel="0" collapsed="false">
      <c r="A2171" s="1" t="n">
        <v>3</v>
      </c>
      <c r="B2171" s="76" t="n">
        <v>46192</v>
      </c>
      <c r="C2171" s="1" t="n">
        <v>11</v>
      </c>
      <c r="D2171" s="1" t="s">
        <v>3820</v>
      </c>
      <c r="E2171" s="1" t="n">
        <v>1636</v>
      </c>
      <c r="F2171" s="1" t="s">
        <v>69</v>
      </c>
      <c r="I2171" s="1" t="n">
        <v>3204263</v>
      </c>
      <c r="J2171" s="1" t="n">
        <v>55061</v>
      </c>
      <c r="K2171" s="1" t="n">
        <v>7891331018207</v>
      </c>
      <c r="L2171" s="1" t="s">
        <v>4867</v>
      </c>
      <c r="N2171" s="1" t="n">
        <v>12</v>
      </c>
      <c r="O2171" s="1" t="n">
        <v>54.36</v>
      </c>
      <c r="P2171" s="1" t="s">
        <v>3814</v>
      </c>
    </row>
    <row r="2172" customFormat="false" ht="15" hidden="false" customHeight="true" outlineLevel="0" collapsed="false">
      <c r="A2172" s="1" t="n">
        <v>3</v>
      </c>
      <c r="B2172" s="76" t="n">
        <v>46192</v>
      </c>
      <c r="C2172" s="1" t="n">
        <v>11</v>
      </c>
      <c r="D2172" s="1" t="s">
        <v>3820</v>
      </c>
      <c r="E2172" s="1" t="n">
        <v>1636</v>
      </c>
      <c r="F2172" s="1" t="s">
        <v>69</v>
      </c>
      <c r="I2172" s="1" t="n">
        <v>3204263</v>
      </c>
      <c r="J2172" s="1" t="n">
        <v>55062</v>
      </c>
      <c r="K2172" s="1" t="n">
        <v>7891331018184</v>
      </c>
      <c r="L2172" s="1" t="s">
        <v>4868</v>
      </c>
      <c r="N2172" s="1" t="n">
        <v>12</v>
      </c>
      <c r="O2172" s="1" t="n">
        <v>54.36</v>
      </c>
      <c r="P2172" s="1" t="s">
        <v>3814</v>
      </c>
    </row>
    <row r="2173" customFormat="false" ht="15" hidden="false" customHeight="true" outlineLevel="0" collapsed="false">
      <c r="A2173" s="1" t="n">
        <v>3</v>
      </c>
      <c r="B2173" s="76" t="n">
        <v>46192</v>
      </c>
      <c r="C2173" s="1" t="n">
        <v>11</v>
      </c>
      <c r="D2173" s="1" t="s">
        <v>3820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4869</v>
      </c>
      <c r="N2173" s="1" t="n">
        <v>6</v>
      </c>
      <c r="O2173" s="1" t="n">
        <v>122.48</v>
      </c>
      <c r="P2173" s="1" t="s">
        <v>3814</v>
      </c>
    </row>
    <row r="2174" customFormat="false" ht="15" hidden="false" customHeight="true" outlineLevel="0" collapsed="false">
      <c r="A2174" s="1" t="n">
        <v>3</v>
      </c>
      <c r="B2174" s="76" t="n">
        <v>46192</v>
      </c>
      <c r="C2174" s="1" t="n">
        <v>11</v>
      </c>
      <c r="D2174" s="1" t="s">
        <v>3820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4870</v>
      </c>
      <c r="N2174" s="1" t="n">
        <v>36</v>
      </c>
      <c r="O2174" s="1" t="n">
        <v>84.94</v>
      </c>
      <c r="P2174" s="1" t="s">
        <v>3814</v>
      </c>
    </row>
    <row r="2175" customFormat="false" ht="15" hidden="false" customHeight="true" outlineLevel="0" collapsed="false">
      <c r="A2175" s="1" t="n">
        <v>3</v>
      </c>
      <c r="B2175" s="76" t="n">
        <v>46192</v>
      </c>
      <c r="C2175" s="1" t="n">
        <v>11</v>
      </c>
      <c r="D2175" s="1" t="s">
        <v>3820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4871</v>
      </c>
      <c r="N2175" s="1" t="n">
        <v>36</v>
      </c>
      <c r="O2175" s="1" t="n">
        <v>84.94</v>
      </c>
      <c r="P2175" s="1" t="s">
        <v>3814</v>
      </c>
    </row>
    <row r="2176" customFormat="false" ht="15" hidden="false" customHeight="true" outlineLevel="0" collapsed="false">
      <c r="A2176" s="1" t="n">
        <v>3</v>
      </c>
      <c r="B2176" s="76" t="n">
        <v>46192</v>
      </c>
      <c r="C2176" s="1" t="n">
        <v>11</v>
      </c>
      <c r="D2176" s="1" t="s">
        <v>3820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4872</v>
      </c>
      <c r="N2176" s="1" t="n">
        <v>12</v>
      </c>
      <c r="O2176" s="1" t="n">
        <v>144.31</v>
      </c>
      <c r="P2176" s="1" t="s">
        <v>3814</v>
      </c>
    </row>
    <row r="2177" customFormat="false" ht="15" hidden="false" customHeight="true" outlineLevel="0" collapsed="false">
      <c r="A2177" s="1" t="n">
        <v>3</v>
      </c>
      <c r="B2177" s="76" t="n">
        <v>46192</v>
      </c>
      <c r="C2177" s="1" t="n">
        <v>11</v>
      </c>
      <c r="D2177" s="1" t="s">
        <v>3820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4873</v>
      </c>
      <c r="N2177" s="1" t="n">
        <v>12</v>
      </c>
      <c r="O2177" s="1" t="n">
        <v>68.76</v>
      </c>
      <c r="P2177" s="1" t="s">
        <v>3814</v>
      </c>
    </row>
    <row r="2178" customFormat="false" ht="15" hidden="false" customHeight="true" outlineLevel="0" collapsed="false">
      <c r="A2178" s="1" t="n">
        <v>3</v>
      </c>
      <c r="B2178" s="76" t="n">
        <v>46192</v>
      </c>
      <c r="C2178" s="1" t="n">
        <v>11</v>
      </c>
      <c r="D2178" s="1" t="s">
        <v>3820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4874</v>
      </c>
      <c r="N2178" s="1" t="n">
        <v>16</v>
      </c>
      <c r="O2178" s="1" t="n">
        <v>60.63</v>
      </c>
      <c r="P2178" s="1" t="s">
        <v>3814</v>
      </c>
    </row>
    <row r="2179" customFormat="false" ht="15" hidden="false" customHeight="true" outlineLevel="0" collapsed="false">
      <c r="A2179" s="1" t="n">
        <v>3</v>
      </c>
      <c r="B2179" s="76" t="n">
        <v>46192</v>
      </c>
      <c r="C2179" s="1" t="n">
        <v>11</v>
      </c>
      <c r="D2179" s="1" t="s">
        <v>3820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4875</v>
      </c>
      <c r="N2179" s="1" t="n">
        <v>5</v>
      </c>
      <c r="O2179" s="1" t="n">
        <v>57.45</v>
      </c>
      <c r="P2179" s="1" t="s">
        <v>3814</v>
      </c>
    </row>
    <row r="2180" customFormat="false" ht="15" hidden="false" customHeight="true" outlineLevel="0" collapsed="false">
      <c r="A2180" s="1" t="n">
        <v>3</v>
      </c>
      <c r="B2180" s="76" t="n">
        <v>46192</v>
      </c>
      <c r="C2180" s="1" t="n">
        <v>11</v>
      </c>
      <c r="D2180" s="1" t="s">
        <v>3820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4876</v>
      </c>
      <c r="N2180" s="1" t="n">
        <v>3</v>
      </c>
      <c r="O2180" s="1" t="n">
        <v>49.03</v>
      </c>
      <c r="P2180" s="1" t="s">
        <v>3814</v>
      </c>
    </row>
    <row r="2181" customFormat="false" ht="15" hidden="false" customHeight="true" outlineLevel="0" collapsed="false">
      <c r="A2181" s="1" t="n">
        <v>3</v>
      </c>
      <c r="B2181" s="76" t="n">
        <v>46192</v>
      </c>
      <c r="C2181" s="1" t="n">
        <v>11</v>
      </c>
      <c r="D2181" s="1" t="s">
        <v>3820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4877</v>
      </c>
      <c r="N2181" s="1" t="n">
        <v>48</v>
      </c>
      <c r="O2181" s="1" t="n">
        <v>288.22</v>
      </c>
      <c r="P2181" s="1" t="s">
        <v>3814</v>
      </c>
    </row>
    <row r="2182" customFormat="false" ht="15" hidden="false" customHeight="true" outlineLevel="0" collapsed="false">
      <c r="A2182" s="1" t="n">
        <v>3</v>
      </c>
      <c r="B2182" s="76" t="n">
        <v>46192</v>
      </c>
      <c r="C2182" s="1" t="n">
        <v>11</v>
      </c>
      <c r="D2182" s="1" t="s">
        <v>3820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4878</v>
      </c>
      <c r="N2182" s="1" t="n">
        <v>12</v>
      </c>
      <c r="O2182" s="1" t="n">
        <v>156.44</v>
      </c>
      <c r="P2182" s="1" t="s">
        <v>3814</v>
      </c>
    </row>
    <row r="2183" customFormat="false" ht="15" hidden="false" customHeight="true" outlineLevel="0" collapsed="false">
      <c r="A2183" s="1" t="n">
        <v>3</v>
      </c>
      <c r="B2183" s="76" t="n">
        <v>46192</v>
      </c>
      <c r="C2183" s="1" t="n">
        <v>11</v>
      </c>
      <c r="D2183" s="1" t="s">
        <v>3820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4879</v>
      </c>
      <c r="N2183" s="1" t="n">
        <v>6</v>
      </c>
      <c r="O2183" s="1" t="n">
        <v>95.02</v>
      </c>
      <c r="P2183" s="1" t="s">
        <v>3814</v>
      </c>
    </row>
    <row r="2184" customFormat="false" ht="15" hidden="false" customHeight="true" outlineLevel="0" collapsed="false">
      <c r="A2184" s="1" t="n">
        <v>3</v>
      </c>
      <c r="B2184" s="76" t="n">
        <v>46192</v>
      </c>
      <c r="C2184" s="1" t="n">
        <v>11</v>
      </c>
      <c r="D2184" s="1" t="s">
        <v>3820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4880</v>
      </c>
      <c r="N2184" s="1" t="n">
        <v>6</v>
      </c>
      <c r="O2184" s="1" t="n">
        <v>36.58</v>
      </c>
      <c r="P2184" s="1" t="s">
        <v>3814</v>
      </c>
    </row>
    <row r="2185" customFormat="false" ht="15" hidden="false" customHeight="true" outlineLevel="0" collapsed="false">
      <c r="A2185" s="1" t="n">
        <v>3</v>
      </c>
      <c r="B2185" s="76" t="n">
        <v>46192</v>
      </c>
      <c r="C2185" s="1" t="n">
        <v>11</v>
      </c>
      <c r="D2185" s="1" t="s">
        <v>3820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4881</v>
      </c>
      <c r="N2185" s="1" t="n">
        <v>5</v>
      </c>
      <c r="O2185" s="1" t="n">
        <v>57.45</v>
      </c>
      <c r="P2185" s="1" t="s">
        <v>3814</v>
      </c>
    </row>
    <row r="2186" customFormat="false" ht="15" hidden="false" customHeight="true" outlineLevel="0" collapsed="false">
      <c r="A2186" s="1" t="n">
        <v>3</v>
      </c>
      <c r="B2186" s="76" t="n">
        <v>46192</v>
      </c>
      <c r="C2186" s="1" t="n">
        <v>11</v>
      </c>
      <c r="D2186" s="1" t="s">
        <v>3820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4882</v>
      </c>
      <c r="N2186" s="1" t="n">
        <v>6</v>
      </c>
      <c r="O2186" s="1" t="n">
        <v>95.02</v>
      </c>
      <c r="P2186" s="1" t="s">
        <v>3814</v>
      </c>
    </row>
    <row r="2187" customFormat="false" ht="15" hidden="false" customHeight="true" outlineLevel="0" collapsed="false">
      <c r="A2187" s="1" t="n">
        <v>3</v>
      </c>
      <c r="B2187" s="76" t="n">
        <v>46192</v>
      </c>
      <c r="C2187" s="1" t="n">
        <v>11</v>
      </c>
      <c r="D2187" s="1" t="s">
        <v>3820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4883</v>
      </c>
      <c r="N2187" s="1" t="n">
        <v>3</v>
      </c>
      <c r="O2187" s="1" t="n">
        <v>39.68</v>
      </c>
      <c r="P2187" s="1" t="s">
        <v>3814</v>
      </c>
    </row>
    <row r="2188" customFormat="false" ht="15" hidden="false" customHeight="true" outlineLevel="0" collapsed="false">
      <c r="A2188" s="1" t="n">
        <v>3</v>
      </c>
      <c r="B2188" s="76" t="n">
        <v>46192</v>
      </c>
      <c r="C2188" s="1" t="n">
        <v>11</v>
      </c>
      <c r="D2188" s="1" t="s">
        <v>3820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4884</v>
      </c>
      <c r="N2188" s="1" t="n">
        <v>3</v>
      </c>
      <c r="O2188" s="1" t="n">
        <v>39.68</v>
      </c>
      <c r="P2188" s="1" t="s">
        <v>3814</v>
      </c>
    </row>
    <row r="2189" customFormat="false" ht="15" hidden="false" customHeight="true" outlineLevel="0" collapsed="false">
      <c r="A2189" s="1" t="n">
        <v>3</v>
      </c>
      <c r="B2189" s="76" t="n">
        <v>46192</v>
      </c>
      <c r="C2189" s="1" t="n">
        <v>11</v>
      </c>
      <c r="D2189" s="1" t="s">
        <v>3820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4885</v>
      </c>
      <c r="N2189" s="1" t="n">
        <v>3</v>
      </c>
      <c r="O2189" s="1" t="n">
        <v>49.03</v>
      </c>
      <c r="P2189" s="1" t="s">
        <v>3814</v>
      </c>
    </row>
    <row r="2190" customFormat="false" ht="15" hidden="false" customHeight="true" outlineLevel="0" collapsed="false">
      <c r="A2190" s="1" t="n">
        <v>3</v>
      </c>
      <c r="B2190" s="76" t="n">
        <v>46192</v>
      </c>
      <c r="C2190" s="1" t="n">
        <v>11</v>
      </c>
      <c r="D2190" s="1" t="s">
        <v>3820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4886</v>
      </c>
      <c r="N2190" s="1" t="n">
        <v>3</v>
      </c>
      <c r="O2190" s="1" t="n">
        <v>49.03</v>
      </c>
      <c r="P2190" s="1" t="s">
        <v>3814</v>
      </c>
    </row>
    <row r="2191" customFormat="false" ht="15" hidden="false" customHeight="true" outlineLevel="0" collapsed="false">
      <c r="A2191" s="1" t="n">
        <v>3</v>
      </c>
      <c r="B2191" s="76" t="n">
        <v>46192</v>
      </c>
      <c r="C2191" s="1" t="n">
        <v>11</v>
      </c>
      <c r="D2191" s="1" t="s">
        <v>3820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4887</v>
      </c>
      <c r="N2191" s="1" t="n">
        <v>6</v>
      </c>
      <c r="O2191" s="1" t="n">
        <v>51.58</v>
      </c>
      <c r="P2191" s="1" t="s">
        <v>3814</v>
      </c>
    </row>
    <row r="2192" customFormat="false" ht="15" hidden="false" customHeight="true" outlineLevel="0" collapsed="false">
      <c r="A2192" s="1" t="n">
        <v>3</v>
      </c>
      <c r="B2192" s="76" t="n">
        <v>46192</v>
      </c>
      <c r="C2192" s="1" t="n">
        <v>11</v>
      </c>
      <c r="D2192" s="1" t="s">
        <v>3820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4888</v>
      </c>
      <c r="N2192" s="1" t="n">
        <v>3</v>
      </c>
      <c r="O2192" s="1" t="n">
        <v>49.03</v>
      </c>
      <c r="P2192" s="1" t="s">
        <v>3814</v>
      </c>
    </row>
    <row r="2193" customFormat="false" ht="15" hidden="false" customHeight="true" outlineLevel="0" collapsed="false">
      <c r="A2193" s="1" t="n">
        <v>3</v>
      </c>
      <c r="B2193" s="76" t="n">
        <v>46192</v>
      </c>
      <c r="C2193" s="1" t="n">
        <v>11</v>
      </c>
      <c r="D2193" s="1" t="s">
        <v>3820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4889</v>
      </c>
      <c r="N2193" s="1" t="n">
        <v>24</v>
      </c>
      <c r="O2193" s="1" t="n">
        <v>397.58</v>
      </c>
      <c r="P2193" s="1" t="s">
        <v>3814</v>
      </c>
    </row>
    <row r="2194" customFormat="false" ht="15" hidden="false" customHeight="true" outlineLevel="0" collapsed="false">
      <c r="A2194" s="1" t="n">
        <v>3</v>
      </c>
      <c r="B2194" s="76" t="n">
        <v>46192</v>
      </c>
      <c r="C2194" s="1" t="n">
        <v>11</v>
      </c>
      <c r="D2194" s="1" t="s">
        <v>3820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4890</v>
      </c>
      <c r="N2194" s="1" t="n">
        <v>6</v>
      </c>
      <c r="O2194" s="1" t="n">
        <v>95.02</v>
      </c>
      <c r="P2194" s="1" t="s">
        <v>3814</v>
      </c>
    </row>
    <row r="2195" customFormat="false" ht="15" hidden="false" customHeight="true" outlineLevel="0" collapsed="false">
      <c r="A2195" s="1" t="n">
        <v>3</v>
      </c>
      <c r="B2195" s="76" t="n">
        <v>46192</v>
      </c>
      <c r="C2195" s="1" t="n">
        <v>11</v>
      </c>
      <c r="D2195" s="1" t="s">
        <v>3820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4891</v>
      </c>
      <c r="N2195" s="1" t="n">
        <v>6</v>
      </c>
      <c r="O2195" s="1" t="n">
        <v>95.02</v>
      </c>
      <c r="P2195" s="1" t="s">
        <v>3814</v>
      </c>
    </row>
    <row r="2196" customFormat="false" ht="15" hidden="false" customHeight="true" outlineLevel="0" collapsed="false">
      <c r="A2196" s="1" t="n">
        <v>3</v>
      </c>
      <c r="B2196" s="76" t="n">
        <v>46192</v>
      </c>
      <c r="C2196" s="1" t="n">
        <v>11</v>
      </c>
      <c r="D2196" s="1" t="s">
        <v>3820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4892</v>
      </c>
      <c r="N2196" s="1" t="n">
        <v>6</v>
      </c>
      <c r="O2196" s="1" t="n">
        <v>36.58</v>
      </c>
      <c r="P2196" s="1" t="s">
        <v>3814</v>
      </c>
    </row>
    <row r="2197" customFormat="false" ht="15" hidden="false" customHeight="true" outlineLevel="0" collapsed="false">
      <c r="A2197" s="1" t="n">
        <v>3</v>
      </c>
      <c r="B2197" s="76" t="n">
        <v>46192</v>
      </c>
      <c r="C2197" s="1" t="n">
        <v>11</v>
      </c>
      <c r="D2197" s="1" t="s">
        <v>3820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4893</v>
      </c>
      <c r="N2197" s="1" t="n">
        <v>3</v>
      </c>
      <c r="O2197" s="1" t="n">
        <v>89.39</v>
      </c>
      <c r="P2197" s="1" t="s">
        <v>3814</v>
      </c>
    </row>
    <row r="2198" customFormat="false" ht="15" hidden="false" customHeight="true" outlineLevel="0" collapsed="false">
      <c r="A2198" s="1" t="n">
        <v>3</v>
      </c>
      <c r="B2198" s="76" t="n">
        <v>46192</v>
      </c>
      <c r="C2198" s="1" t="n">
        <v>11</v>
      </c>
      <c r="D2198" s="1" t="s">
        <v>3820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4821</v>
      </c>
      <c r="N2198" s="1" t="n">
        <v>6</v>
      </c>
      <c r="O2198" s="1" t="n">
        <v>150.63</v>
      </c>
      <c r="P2198" s="1" t="s">
        <v>3814</v>
      </c>
    </row>
    <row r="2199" customFormat="false" ht="15" hidden="false" customHeight="true" outlineLevel="0" collapsed="false">
      <c r="A2199" s="1" t="n">
        <v>3</v>
      </c>
      <c r="B2199" s="76" t="n">
        <v>46192</v>
      </c>
      <c r="C2199" s="1" t="n">
        <v>11</v>
      </c>
      <c r="D2199" s="1" t="s">
        <v>3820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4894</v>
      </c>
      <c r="N2199" s="1" t="n">
        <v>3</v>
      </c>
      <c r="O2199" s="1" t="n">
        <v>49.03</v>
      </c>
      <c r="P2199" s="1" t="s">
        <v>3814</v>
      </c>
    </row>
    <row r="2200" customFormat="false" ht="15" hidden="false" customHeight="true" outlineLevel="0" collapsed="false">
      <c r="A2200" s="1" t="n">
        <v>3</v>
      </c>
      <c r="B2200" s="76" t="n">
        <v>46192</v>
      </c>
      <c r="C2200" s="1" t="n">
        <v>11</v>
      </c>
      <c r="D2200" s="1" t="s">
        <v>3820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4895</v>
      </c>
      <c r="N2200" s="1" t="n">
        <v>3</v>
      </c>
      <c r="O2200" s="1" t="n">
        <v>45.62</v>
      </c>
      <c r="P2200" s="1" t="s">
        <v>3814</v>
      </c>
    </row>
    <row r="2201" customFormat="false" ht="15" hidden="false" customHeight="true" outlineLevel="0" collapsed="false">
      <c r="A2201" s="1" t="n">
        <v>3</v>
      </c>
      <c r="B2201" s="76" t="n">
        <v>46192</v>
      </c>
      <c r="C2201" s="1" t="n">
        <v>11</v>
      </c>
      <c r="D2201" s="1" t="s">
        <v>3820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4896</v>
      </c>
      <c r="N2201" s="1" t="n">
        <v>3</v>
      </c>
      <c r="O2201" s="1" t="n">
        <v>36.57</v>
      </c>
      <c r="P2201" s="1" t="s">
        <v>3814</v>
      </c>
    </row>
    <row r="2202" customFormat="false" ht="15" hidden="false" customHeight="true" outlineLevel="0" collapsed="false">
      <c r="A2202" s="1" t="n">
        <v>3</v>
      </c>
      <c r="B2202" s="76" t="n">
        <v>46192</v>
      </c>
      <c r="C2202" s="1" t="n">
        <v>11</v>
      </c>
      <c r="D2202" s="1" t="s">
        <v>3820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4897</v>
      </c>
      <c r="N2202" s="1" t="n">
        <v>3</v>
      </c>
      <c r="O2202" s="1" t="n">
        <v>48.84</v>
      </c>
      <c r="P2202" s="1" t="s">
        <v>3814</v>
      </c>
    </row>
    <row r="2203" customFormat="false" ht="15" hidden="false" customHeight="true" outlineLevel="0" collapsed="false">
      <c r="A2203" s="1" t="n">
        <v>3</v>
      </c>
      <c r="B2203" s="76" t="n">
        <v>46192</v>
      </c>
      <c r="C2203" s="1" t="n">
        <v>11</v>
      </c>
      <c r="D2203" s="1" t="s">
        <v>3820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4898</v>
      </c>
      <c r="N2203" s="1" t="n">
        <v>8</v>
      </c>
      <c r="O2203" s="1" t="n">
        <v>131.63</v>
      </c>
      <c r="P2203" s="1" t="s">
        <v>3814</v>
      </c>
    </row>
    <row r="2204" customFormat="false" ht="15" hidden="false" customHeight="true" outlineLevel="0" collapsed="false">
      <c r="A2204" s="1" t="n">
        <v>3</v>
      </c>
      <c r="B2204" s="76" t="n">
        <v>46192</v>
      </c>
      <c r="C2204" s="1" t="n">
        <v>11</v>
      </c>
      <c r="D2204" s="1" t="s">
        <v>3820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4899</v>
      </c>
      <c r="N2204" s="1" t="n">
        <v>16</v>
      </c>
      <c r="O2204" s="1" t="n">
        <v>263.26</v>
      </c>
      <c r="P2204" s="1" t="s">
        <v>3814</v>
      </c>
    </row>
    <row r="2205" customFormat="false" ht="15" hidden="false" customHeight="true" outlineLevel="0" collapsed="false">
      <c r="A2205" s="1" t="n">
        <v>3</v>
      </c>
      <c r="B2205" s="76" t="n">
        <v>46192</v>
      </c>
      <c r="C2205" s="1" t="n">
        <v>11</v>
      </c>
      <c r="D2205" s="1" t="s">
        <v>3820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4900</v>
      </c>
      <c r="N2205" s="1" t="n">
        <v>2</v>
      </c>
      <c r="O2205" s="1" t="n">
        <v>24.72</v>
      </c>
      <c r="P2205" s="1" t="s">
        <v>3814</v>
      </c>
    </row>
    <row r="2206" customFormat="false" ht="15" hidden="false" customHeight="true" outlineLevel="0" collapsed="false">
      <c r="A2206" s="1" t="n">
        <v>3</v>
      </c>
      <c r="B2206" s="76" t="n">
        <v>46192</v>
      </c>
      <c r="C2206" s="1" t="n">
        <v>11</v>
      </c>
      <c r="D2206" s="1" t="s">
        <v>3820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4901</v>
      </c>
      <c r="N2206" s="1" t="n">
        <v>16</v>
      </c>
      <c r="O2206" s="1" t="n">
        <v>265.05</v>
      </c>
      <c r="P2206" s="1" t="s">
        <v>3814</v>
      </c>
    </row>
    <row r="2207" customFormat="false" ht="15" hidden="false" customHeight="true" outlineLevel="0" collapsed="false">
      <c r="A2207" s="1" t="n">
        <v>3</v>
      </c>
      <c r="B2207" s="76" t="n">
        <v>46192</v>
      </c>
      <c r="C2207" s="1" t="n">
        <v>11</v>
      </c>
      <c r="D2207" s="1" t="s">
        <v>3820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4902</v>
      </c>
      <c r="N2207" s="1" t="n">
        <v>3</v>
      </c>
      <c r="O2207" s="1" t="n">
        <v>36.57</v>
      </c>
      <c r="P2207" s="1" t="s">
        <v>3814</v>
      </c>
    </row>
    <row r="2208" customFormat="false" ht="15" hidden="false" customHeight="true" outlineLevel="0" collapsed="false">
      <c r="A2208" s="1" t="n">
        <v>3</v>
      </c>
      <c r="B2208" s="76" t="n">
        <v>46192</v>
      </c>
      <c r="C2208" s="1" t="n">
        <v>11</v>
      </c>
      <c r="D2208" s="1" t="s">
        <v>3820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4903</v>
      </c>
      <c r="N2208" s="1" t="n">
        <v>6</v>
      </c>
      <c r="O2208" s="1" t="n">
        <v>40.96</v>
      </c>
      <c r="P2208" s="1" t="s">
        <v>3814</v>
      </c>
    </row>
    <row r="2209" customFormat="false" ht="15" hidden="false" customHeight="true" outlineLevel="0" collapsed="false">
      <c r="A2209" s="1" t="n">
        <v>3</v>
      </c>
      <c r="B2209" s="76" t="n">
        <v>46192</v>
      </c>
      <c r="C2209" s="1" t="n">
        <v>11</v>
      </c>
      <c r="D2209" s="1" t="s">
        <v>3820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4904</v>
      </c>
      <c r="N2209" s="1" t="n">
        <v>6</v>
      </c>
      <c r="O2209" s="1" t="n">
        <v>24.69</v>
      </c>
      <c r="P2209" s="1" t="s">
        <v>3814</v>
      </c>
    </row>
    <row r="2210" customFormat="false" ht="15" hidden="false" customHeight="true" outlineLevel="0" collapsed="false">
      <c r="A2210" s="1" t="n">
        <v>3</v>
      </c>
      <c r="B2210" s="76" t="n">
        <v>46192</v>
      </c>
      <c r="C2210" s="1" t="n">
        <v>11</v>
      </c>
      <c r="D2210" s="1" t="s">
        <v>3820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4905</v>
      </c>
      <c r="N2210" s="1" t="n">
        <v>12</v>
      </c>
      <c r="O2210" s="1" t="n">
        <v>236.45</v>
      </c>
      <c r="P2210" s="1" t="s">
        <v>3814</v>
      </c>
    </row>
    <row r="2211" customFormat="false" ht="15" hidden="false" customHeight="true" outlineLevel="0" collapsed="false">
      <c r="A2211" s="1" t="n">
        <v>3</v>
      </c>
      <c r="B2211" s="76" t="n">
        <v>46192</v>
      </c>
      <c r="C2211" s="1" t="n">
        <v>11</v>
      </c>
      <c r="D2211" s="1" t="s">
        <v>3820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4906</v>
      </c>
      <c r="N2211" s="1" t="n">
        <v>6</v>
      </c>
      <c r="O2211" s="1" t="n">
        <v>80.63</v>
      </c>
      <c r="P2211" s="1" t="s">
        <v>3814</v>
      </c>
    </row>
    <row r="2212" customFormat="false" ht="15" hidden="false" customHeight="true" outlineLevel="0" collapsed="false">
      <c r="A2212" s="1" t="n">
        <v>3</v>
      </c>
      <c r="B2212" s="76" t="n">
        <v>46192</v>
      </c>
      <c r="C2212" s="1" t="n">
        <v>11</v>
      </c>
      <c r="D2212" s="1" t="s">
        <v>3820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4907</v>
      </c>
      <c r="N2212" s="1" t="n">
        <v>12</v>
      </c>
      <c r="O2212" s="1" t="n">
        <v>54.7</v>
      </c>
      <c r="P2212" s="1" t="s">
        <v>3814</v>
      </c>
    </row>
    <row r="2213" customFormat="false" ht="15" hidden="false" customHeight="true" outlineLevel="0" collapsed="false">
      <c r="A2213" s="1" t="n">
        <v>3</v>
      </c>
      <c r="B2213" s="76" t="n">
        <v>46192</v>
      </c>
      <c r="C2213" s="1" t="n">
        <v>11</v>
      </c>
      <c r="D2213" s="1" t="s">
        <v>3820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4907</v>
      </c>
      <c r="N2213" s="1" t="n">
        <v>12</v>
      </c>
      <c r="O2213" s="1" t="n">
        <v>54.7</v>
      </c>
      <c r="P2213" s="1" t="s">
        <v>3814</v>
      </c>
    </row>
    <row r="2214" customFormat="false" ht="15" hidden="false" customHeight="true" outlineLevel="0" collapsed="false">
      <c r="A2214" s="1" t="n">
        <v>3</v>
      </c>
      <c r="B2214" s="76" t="n">
        <v>46192</v>
      </c>
      <c r="C2214" s="1" t="n">
        <v>11</v>
      </c>
      <c r="D2214" s="1" t="s">
        <v>3820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4908</v>
      </c>
      <c r="N2214" s="1" t="n">
        <v>6</v>
      </c>
      <c r="O2214" s="1" t="n">
        <v>33.95</v>
      </c>
      <c r="P2214" s="1" t="s">
        <v>3814</v>
      </c>
    </row>
    <row r="2215" customFormat="false" ht="15" hidden="false" customHeight="true" outlineLevel="0" collapsed="false">
      <c r="A2215" s="1" t="n">
        <v>3</v>
      </c>
      <c r="B2215" s="76" t="n">
        <v>46192</v>
      </c>
      <c r="C2215" s="1" t="n">
        <v>11</v>
      </c>
      <c r="D2215" s="1" t="s">
        <v>3820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4909</v>
      </c>
      <c r="N2215" s="1" t="n">
        <v>12</v>
      </c>
      <c r="O2215" s="1" t="n">
        <v>101.84</v>
      </c>
      <c r="P2215" s="1" t="s">
        <v>3814</v>
      </c>
    </row>
    <row r="2216" customFormat="false" ht="15" hidden="false" customHeight="true" outlineLevel="0" collapsed="false">
      <c r="A2216" s="1" t="n">
        <v>3</v>
      </c>
      <c r="B2216" s="76" t="n">
        <v>46192</v>
      </c>
      <c r="C2216" s="1" t="n">
        <v>11</v>
      </c>
      <c r="D2216" s="1" t="s">
        <v>3820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4910</v>
      </c>
      <c r="N2216" s="1" t="n">
        <v>6</v>
      </c>
      <c r="O2216" s="1" t="n">
        <v>17.1</v>
      </c>
      <c r="P2216" s="1" t="s">
        <v>3814</v>
      </c>
    </row>
    <row r="2217" customFormat="false" ht="15" hidden="false" customHeight="true" outlineLevel="0" collapsed="false">
      <c r="A2217" s="1" t="n">
        <v>3</v>
      </c>
      <c r="B2217" s="76" t="n">
        <v>46192</v>
      </c>
      <c r="C2217" s="1" t="n">
        <v>11</v>
      </c>
      <c r="D2217" s="1" t="s">
        <v>3820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4911</v>
      </c>
      <c r="N2217" s="1" t="n">
        <v>6</v>
      </c>
      <c r="O2217" s="1" t="n">
        <v>139.96</v>
      </c>
      <c r="P2217" s="1" t="s">
        <v>3814</v>
      </c>
    </row>
    <row r="2218" customFormat="false" ht="15" hidden="false" customHeight="true" outlineLevel="0" collapsed="false">
      <c r="A2218" s="1" t="n">
        <v>3</v>
      </c>
      <c r="B2218" s="76" t="n">
        <v>46192</v>
      </c>
      <c r="C2218" s="1" t="n">
        <v>11</v>
      </c>
      <c r="D2218" s="1" t="s">
        <v>3820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4912</v>
      </c>
      <c r="N2218" s="1" t="n">
        <v>6</v>
      </c>
      <c r="O2218" s="1" t="n">
        <v>71.02</v>
      </c>
      <c r="P2218" s="1" t="s">
        <v>3814</v>
      </c>
    </row>
    <row r="2219" customFormat="false" ht="15" hidden="false" customHeight="true" outlineLevel="0" collapsed="false">
      <c r="A2219" s="1" t="n">
        <v>3</v>
      </c>
      <c r="B2219" s="76" t="n">
        <v>46192</v>
      </c>
      <c r="C2219" s="1" t="n">
        <v>11</v>
      </c>
      <c r="D2219" s="1" t="s">
        <v>3820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4913</v>
      </c>
      <c r="N2219" s="1" t="n">
        <v>6</v>
      </c>
      <c r="O2219" s="1" t="n">
        <v>148.84</v>
      </c>
      <c r="P2219" s="1" t="s">
        <v>3814</v>
      </c>
    </row>
    <row r="2220" customFormat="false" ht="15" hidden="false" customHeight="true" outlineLevel="0" collapsed="false">
      <c r="A2220" s="1" t="n">
        <v>3</v>
      </c>
      <c r="B2220" s="76" t="n">
        <v>46192</v>
      </c>
      <c r="C2220" s="1" t="n">
        <v>11</v>
      </c>
      <c r="D2220" s="1" t="s">
        <v>3820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4914</v>
      </c>
      <c r="N2220" s="1" t="n">
        <v>12</v>
      </c>
      <c r="O2220" s="1" t="n">
        <v>101.84</v>
      </c>
      <c r="P2220" s="1" t="s">
        <v>3814</v>
      </c>
    </row>
    <row r="2221" customFormat="false" ht="15" hidden="false" customHeight="true" outlineLevel="0" collapsed="false">
      <c r="A2221" s="1" t="n">
        <v>3</v>
      </c>
      <c r="B2221" s="76" t="n">
        <v>46192</v>
      </c>
      <c r="C2221" s="1" t="n">
        <v>11</v>
      </c>
      <c r="D2221" s="1" t="s">
        <v>3820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4915</v>
      </c>
      <c r="N2221" s="1" t="n">
        <v>6</v>
      </c>
      <c r="O2221" s="1" t="n">
        <v>27.79</v>
      </c>
      <c r="P2221" s="1" t="s">
        <v>3814</v>
      </c>
    </row>
    <row r="2222" customFormat="false" ht="15" hidden="false" customHeight="true" outlineLevel="0" collapsed="false">
      <c r="A2222" s="1" t="n">
        <v>3</v>
      </c>
      <c r="B2222" s="76" t="n">
        <v>46192</v>
      </c>
      <c r="C2222" s="1" t="n">
        <v>11</v>
      </c>
      <c r="D2222" s="1" t="s">
        <v>3820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4916</v>
      </c>
      <c r="N2222" s="1" t="n">
        <v>6</v>
      </c>
      <c r="O2222" s="1" t="n">
        <v>27.79</v>
      </c>
      <c r="P2222" s="1" t="s">
        <v>3814</v>
      </c>
    </row>
    <row r="2223" customFormat="false" ht="15" hidden="false" customHeight="true" outlineLevel="0" collapsed="false">
      <c r="A2223" s="1" t="n">
        <v>3</v>
      </c>
      <c r="B2223" s="76" t="n">
        <v>46192</v>
      </c>
      <c r="C2223" s="1" t="n">
        <v>11</v>
      </c>
      <c r="D2223" s="1" t="s">
        <v>3820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4917</v>
      </c>
      <c r="N2223" s="1" t="n">
        <v>6</v>
      </c>
      <c r="O2223" s="1" t="n">
        <v>71.02</v>
      </c>
      <c r="P2223" s="1" t="s">
        <v>3814</v>
      </c>
    </row>
    <row r="2224" customFormat="false" ht="15" hidden="false" customHeight="true" outlineLevel="0" collapsed="false">
      <c r="A2224" s="1" t="n">
        <v>3</v>
      </c>
      <c r="B2224" s="76" t="n">
        <v>46192</v>
      </c>
      <c r="C2224" s="1" t="n">
        <v>11</v>
      </c>
      <c r="D2224" s="1" t="s">
        <v>3820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4918</v>
      </c>
      <c r="N2224" s="1" t="n">
        <v>6</v>
      </c>
      <c r="O2224" s="1" t="n">
        <v>90.01</v>
      </c>
      <c r="P2224" s="1" t="s">
        <v>3814</v>
      </c>
    </row>
    <row r="2225" customFormat="false" ht="15" hidden="false" customHeight="true" outlineLevel="0" collapsed="false">
      <c r="A2225" s="1" t="n">
        <v>3</v>
      </c>
      <c r="B2225" s="76" t="n">
        <v>46192</v>
      </c>
      <c r="C2225" s="1" t="n">
        <v>11</v>
      </c>
      <c r="D2225" s="1" t="s">
        <v>3820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4919</v>
      </c>
      <c r="N2225" s="1" t="n">
        <v>6</v>
      </c>
      <c r="O2225" s="1" t="n">
        <v>77.38</v>
      </c>
      <c r="P2225" s="1" t="s">
        <v>3814</v>
      </c>
    </row>
    <row r="2226" customFormat="false" ht="15" hidden="false" customHeight="true" outlineLevel="0" collapsed="false">
      <c r="A2226" s="1" t="n">
        <v>3</v>
      </c>
      <c r="B2226" s="76" t="n">
        <v>46192</v>
      </c>
      <c r="C2226" s="1" t="n">
        <v>11</v>
      </c>
      <c r="D2226" s="1" t="s">
        <v>3820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4920</v>
      </c>
      <c r="N2226" s="1" t="n">
        <v>6</v>
      </c>
      <c r="O2226" s="1" t="n">
        <v>148.84</v>
      </c>
      <c r="P2226" s="1" t="s">
        <v>3814</v>
      </c>
    </row>
    <row r="2227" customFormat="false" ht="15" hidden="false" customHeight="true" outlineLevel="0" collapsed="false">
      <c r="A2227" s="1" t="n">
        <v>3</v>
      </c>
      <c r="B2227" s="76" t="n">
        <v>46192</v>
      </c>
      <c r="C2227" s="1" t="n">
        <v>11</v>
      </c>
      <c r="D2227" s="1" t="s">
        <v>3820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4921</v>
      </c>
      <c r="N2227" s="1" t="n">
        <v>6</v>
      </c>
      <c r="O2227" s="1" t="n">
        <v>17.1</v>
      </c>
      <c r="P2227" s="1" t="s">
        <v>3814</v>
      </c>
    </row>
    <row r="2228" customFormat="false" ht="15" hidden="false" customHeight="true" outlineLevel="0" collapsed="false">
      <c r="A2228" s="1" t="n">
        <v>3</v>
      </c>
      <c r="B2228" s="76" t="n">
        <v>46192</v>
      </c>
      <c r="C2228" s="1" t="n">
        <v>11</v>
      </c>
      <c r="D2228" s="1" t="s">
        <v>3820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4922</v>
      </c>
      <c r="N2228" s="1" t="n">
        <v>6</v>
      </c>
      <c r="O2228" s="1" t="n">
        <v>17.1</v>
      </c>
      <c r="P2228" s="1" t="s">
        <v>3814</v>
      </c>
    </row>
    <row r="2229" customFormat="false" ht="15" hidden="false" customHeight="true" outlineLevel="0" collapsed="false">
      <c r="A2229" s="1" t="n">
        <v>3</v>
      </c>
      <c r="B2229" s="76" t="n">
        <v>46192</v>
      </c>
      <c r="C2229" s="1" t="n">
        <v>11</v>
      </c>
      <c r="D2229" s="1" t="s">
        <v>3820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4923</v>
      </c>
      <c r="N2229" s="1" t="n">
        <v>12</v>
      </c>
      <c r="O2229" s="1" t="n">
        <v>71.73</v>
      </c>
      <c r="P2229" s="1" t="s">
        <v>3814</v>
      </c>
    </row>
    <row r="2230" customFormat="false" ht="15" hidden="false" customHeight="true" outlineLevel="0" collapsed="false">
      <c r="A2230" s="1" t="n">
        <v>3</v>
      </c>
      <c r="B2230" s="76" t="n">
        <v>46192</v>
      </c>
      <c r="C2230" s="1" t="n">
        <v>11</v>
      </c>
      <c r="D2230" s="1" t="s">
        <v>3820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4924</v>
      </c>
      <c r="N2230" s="1" t="n">
        <v>6</v>
      </c>
      <c r="O2230" s="1" t="n">
        <v>62.71</v>
      </c>
      <c r="P2230" s="1" t="s">
        <v>3814</v>
      </c>
    </row>
    <row r="2231" customFormat="false" ht="15" hidden="false" customHeight="true" outlineLevel="0" collapsed="false">
      <c r="A2231" s="1" t="n">
        <v>3</v>
      </c>
      <c r="B2231" s="76" t="n">
        <v>46192</v>
      </c>
      <c r="C2231" s="1" t="n">
        <v>11</v>
      </c>
      <c r="D2231" s="1" t="s">
        <v>3820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4925</v>
      </c>
      <c r="N2231" s="1" t="n">
        <v>24</v>
      </c>
      <c r="O2231" s="1" t="n">
        <v>98.08</v>
      </c>
      <c r="P2231" s="1" t="s">
        <v>3814</v>
      </c>
    </row>
    <row r="2232" customFormat="false" ht="15" hidden="false" customHeight="true" outlineLevel="0" collapsed="false">
      <c r="A2232" s="1" t="n">
        <v>3</v>
      </c>
      <c r="B2232" s="76" t="n">
        <v>46192</v>
      </c>
      <c r="C2232" s="1" t="n">
        <v>11</v>
      </c>
      <c r="D2232" s="1" t="s">
        <v>3820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4926</v>
      </c>
      <c r="N2232" s="1" t="n">
        <v>12</v>
      </c>
      <c r="O2232" s="1" t="n">
        <v>71.73</v>
      </c>
      <c r="P2232" s="1" t="s">
        <v>3814</v>
      </c>
    </row>
    <row r="2233" customFormat="false" ht="15" hidden="false" customHeight="true" outlineLevel="0" collapsed="false">
      <c r="A2233" s="1" t="n">
        <v>3</v>
      </c>
      <c r="B2233" s="76" t="n">
        <v>46192</v>
      </c>
      <c r="C2233" s="1" t="n">
        <v>11</v>
      </c>
      <c r="D2233" s="1" t="s">
        <v>3820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4927</v>
      </c>
      <c r="N2233" s="1" t="n">
        <v>6</v>
      </c>
      <c r="O2233" s="1" t="n">
        <v>59.94</v>
      </c>
      <c r="P2233" s="1" t="s">
        <v>3814</v>
      </c>
    </row>
    <row r="2234" customFormat="false" ht="15" hidden="false" customHeight="true" outlineLevel="0" collapsed="false">
      <c r="A2234" s="1" t="n">
        <v>3</v>
      </c>
      <c r="B2234" s="76" t="n">
        <v>46192</v>
      </c>
      <c r="C2234" s="1" t="n">
        <v>11</v>
      </c>
      <c r="D2234" s="1" t="s">
        <v>3820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4928</v>
      </c>
      <c r="N2234" s="1" t="n">
        <v>6</v>
      </c>
      <c r="O2234" s="1" t="n">
        <v>96.17</v>
      </c>
      <c r="P2234" s="1" t="s">
        <v>3814</v>
      </c>
    </row>
    <row r="2235" customFormat="false" ht="15" hidden="false" customHeight="true" outlineLevel="0" collapsed="false">
      <c r="A2235" s="1" t="n">
        <v>3</v>
      </c>
      <c r="B2235" s="76" t="n">
        <v>46192</v>
      </c>
      <c r="C2235" s="1" t="n">
        <v>11</v>
      </c>
      <c r="D2235" s="1" t="s">
        <v>3820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4929</v>
      </c>
      <c r="N2235" s="1" t="n">
        <v>6</v>
      </c>
      <c r="O2235" s="1" t="n">
        <v>74.17</v>
      </c>
      <c r="P2235" s="1" t="s">
        <v>3814</v>
      </c>
    </row>
    <row r="2236" customFormat="false" ht="15" hidden="false" customHeight="true" outlineLevel="0" collapsed="false">
      <c r="A2236" s="1" t="n">
        <v>3</v>
      </c>
      <c r="B2236" s="76" t="n">
        <v>46192</v>
      </c>
      <c r="C2236" s="1" t="n">
        <v>11</v>
      </c>
      <c r="D2236" s="1" t="s">
        <v>3820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4930</v>
      </c>
      <c r="N2236" s="1" t="n">
        <v>12</v>
      </c>
      <c r="O2236" s="1" t="n">
        <v>50.04</v>
      </c>
      <c r="P2236" s="1" t="s">
        <v>3814</v>
      </c>
    </row>
    <row r="2237" customFormat="false" ht="15" hidden="false" customHeight="true" outlineLevel="0" collapsed="false">
      <c r="A2237" s="1" t="n">
        <v>3</v>
      </c>
      <c r="B2237" s="76" t="n">
        <v>46192</v>
      </c>
      <c r="C2237" s="1" t="n">
        <v>11</v>
      </c>
      <c r="D2237" s="1" t="s">
        <v>3820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4931</v>
      </c>
      <c r="N2237" s="1" t="n">
        <v>12</v>
      </c>
      <c r="O2237" s="1" t="n">
        <v>50.04</v>
      </c>
      <c r="P2237" s="1" t="s">
        <v>3814</v>
      </c>
    </row>
    <row r="2238" customFormat="false" ht="15" hidden="false" customHeight="true" outlineLevel="0" collapsed="false">
      <c r="A2238" s="1" t="n">
        <v>3</v>
      </c>
      <c r="B2238" s="76" t="n">
        <v>46192</v>
      </c>
      <c r="C2238" s="1" t="n">
        <v>11</v>
      </c>
      <c r="D2238" s="1" t="s">
        <v>3820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4932</v>
      </c>
      <c r="N2238" s="1" t="n">
        <v>6</v>
      </c>
      <c r="O2238" s="1" t="n">
        <v>94.86</v>
      </c>
      <c r="P2238" s="1" t="s">
        <v>3814</v>
      </c>
    </row>
    <row r="2239" customFormat="false" ht="15" hidden="false" customHeight="true" outlineLevel="0" collapsed="false">
      <c r="A2239" s="1" t="n">
        <v>3</v>
      </c>
      <c r="B2239" s="76" t="n">
        <v>46192</v>
      </c>
      <c r="C2239" s="1" t="n">
        <v>11</v>
      </c>
      <c r="D2239" s="1" t="s">
        <v>3820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4933</v>
      </c>
      <c r="N2239" s="1" t="n">
        <v>12</v>
      </c>
      <c r="O2239" s="1" t="n">
        <v>91.68</v>
      </c>
      <c r="P2239" s="1" t="s">
        <v>3814</v>
      </c>
    </row>
    <row r="2240" customFormat="false" ht="15" hidden="false" customHeight="true" outlineLevel="0" collapsed="false">
      <c r="A2240" s="1" t="n">
        <v>3</v>
      </c>
      <c r="B2240" s="76" t="n">
        <v>46192</v>
      </c>
      <c r="C2240" s="1" t="n">
        <v>11</v>
      </c>
      <c r="D2240" s="1" t="s">
        <v>3820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4934</v>
      </c>
      <c r="N2240" s="1" t="n">
        <v>6</v>
      </c>
      <c r="O2240" s="1" t="n">
        <v>77.38</v>
      </c>
      <c r="P2240" s="1" t="s">
        <v>3814</v>
      </c>
    </row>
    <row r="2241" customFormat="false" ht="15" hidden="false" customHeight="true" outlineLevel="0" collapsed="false">
      <c r="A2241" s="1" t="n">
        <v>3</v>
      </c>
      <c r="B2241" s="76" t="n">
        <v>46192</v>
      </c>
      <c r="C2241" s="1" t="n">
        <v>11</v>
      </c>
      <c r="D2241" s="1" t="s">
        <v>3820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4935</v>
      </c>
      <c r="N2241" s="1" t="n">
        <v>6</v>
      </c>
      <c r="O2241" s="1" t="n">
        <v>77.38</v>
      </c>
      <c r="P2241" s="1" t="s">
        <v>3814</v>
      </c>
    </row>
    <row r="2242" customFormat="false" ht="15" hidden="false" customHeight="true" outlineLevel="0" collapsed="false">
      <c r="A2242" s="1" t="n">
        <v>3</v>
      </c>
      <c r="B2242" s="76" t="n">
        <v>46192</v>
      </c>
      <c r="C2242" s="1" t="n">
        <v>11</v>
      </c>
      <c r="D2242" s="1" t="s">
        <v>3820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4936</v>
      </c>
      <c r="N2242" s="1" t="n">
        <v>12</v>
      </c>
      <c r="O2242" s="1" t="n">
        <v>50.04</v>
      </c>
      <c r="P2242" s="1" t="s">
        <v>3814</v>
      </c>
    </row>
    <row r="2243" customFormat="false" ht="15" hidden="false" customHeight="true" outlineLevel="0" collapsed="false">
      <c r="A2243" s="1" t="n">
        <v>3</v>
      </c>
      <c r="B2243" s="76" t="n">
        <v>46192</v>
      </c>
      <c r="C2243" s="1" t="n">
        <v>11</v>
      </c>
      <c r="D2243" s="1" t="s">
        <v>3820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4937</v>
      </c>
      <c r="N2243" s="1" t="n">
        <v>6</v>
      </c>
      <c r="O2243" s="1" t="n">
        <v>39.27</v>
      </c>
      <c r="P2243" s="1" t="s">
        <v>3814</v>
      </c>
    </row>
    <row r="2244" customFormat="false" ht="15" hidden="false" customHeight="true" outlineLevel="0" collapsed="false">
      <c r="A2244" s="1" t="n">
        <v>3</v>
      </c>
      <c r="B2244" s="76" t="n">
        <v>46192</v>
      </c>
      <c r="C2244" s="1" t="n">
        <v>11</v>
      </c>
      <c r="D2244" s="1" t="s">
        <v>3820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4938</v>
      </c>
      <c r="N2244" s="1" t="n">
        <v>6</v>
      </c>
      <c r="O2244" s="1" t="n">
        <v>39.27</v>
      </c>
      <c r="P2244" s="1" t="s">
        <v>3814</v>
      </c>
    </row>
    <row r="2245" customFormat="false" ht="15" hidden="false" customHeight="true" outlineLevel="0" collapsed="false">
      <c r="A2245" s="1" t="n">
        <v>3</v>
      </c>
      <c r="B2245" s="76" t="n">
        <v>46192</v>
      </c>
      <c r="C2245" s="1" t="n">
        <v>11</v>
      </c>
      <c r="D2245" s="1" t="s">
        <v>3820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4939</v>
      </c>
      <c r="N2245" s="1" t="n">
        <v>6</v>
      </c>
      <c r="O2245" s="1" t="n">
        <v>94.86</v>
      </c>
      <c r="P2245" s="1" t="s">
        <v>3814</v>
      </c>
    </row>
    <row r="2246" customFormat="false" ht="15" hidden="false" customHeight="true" outlineLevel="0" collapsed="false">
      <c r="A2246" s="1" t="n">
        <v>3</v>
      </c>
      <c r="B2246" s="76" t="n">
        <v>46192</v>
      </c>
      <c r="C2246" s="1" t="n">
        <v>11</v>
      </c>
      <c r="D2246" s="1" t="s">
        <v>3820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4940</v>
      </c>
      <c r="N2246" s="1" t="n">
        <v>6</v>
      </c>
      <c r="O2246" s="1" t="n">
        <v>39.27</v>
      </c>
      <c r="P2246" s="1" t="s">
        <v>3814</v>
      </c>
    </row>
    <row r="2247" customFormat="false" ht="15" hidden="false" customHeight="true" outlineLevel="0" collapsed="false">
      <c r="A2247" s="1" t="n">
        <v>3</v>
      </c>
      <c r="B2247" s="76" t="n">
        <v>46192</v>
      </c>
      <c r="C2247" s="1" t="n">
        <v>11</v>
      </c>
      <c r="D2247" s="1" t="s">
        <v>3820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4941</v>
      </c>
      <c r="N2247" s="1" t="n">
        <v>6</v>
      </c>
      <c r="O2247" s="1" t="n">
        <v>33.95</v>
      </c>
      <c r="P2247" s="1" t="s">
        <v>3814</v>
      </c>
    </row>
    <row r="2248" customFormat="false" ht="15" hidden="false" customHeight="true" outlineLevel="0" collapsed="false">
      <c r="A2248" s="1" t="n">
        <v>3</v>
      </c>
      <c r="B2248" s="76" t="n">
        <v>46192</v>
      </c>
      <c r="C2248" s="1" t="n">
        <v>11</v>
      </c>
      <c r="D2248" s="1" t="s">
        <v>3820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4942</v>
      </c>
      <c r="N2248" s="1" t="n">
        <v>48</v>
      </c>
      <c r="O2248" s="1" t="n">
        <v>205.92</v>
      </c>
      <c r="P2248" s="1" t="s">
        <v>3814</v>
      </c>
    </row>
    <row r="2249" customFormat="false" ht="15" hidden="false" customHeight="true" outlineLevel="0" collapsed="false">
      <c r="A2249" s="1" t="n">
        <v>3</v>
      </c>
      <c r="B2249" s="76" t="n">
        <v>46192</v>
      </c>
      <c r="C2249" s="1" t="n">
        <v>11</v>
      </c>
      <c r="D2249" s="1" t="s">
        <v>3820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4943</v>
      </c>
      <c r="N2249" s="1" t="n">
        <v>6</v>
      </c>
      <c r="O2249" s="1" t="n">
        <v>57.57</v>
      </c>
      <c r="P2249" s="1" t="s">
        <v>3814</v>
      </c>
    </row>
    <row r="2250" customFormat="false" ht="15" hidden="false" customHeight="true" outlineLevel="0" collapsed="false">
      <c r="A2250" s="1" t="n">
        <v>3</v>
      </c>
      <c r="B2250" s="76" t="n">
        <v>46192</v>
      </c>
      <c r="C2250" s="1" t="n">
        <v>11</v>
      </c>
      <c r="D2250" s="1" t="s">
        <v>3820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4944</v>
      </c>
      <c r="N2250" s="1" t="n">
        <v>24</v>
      </c>
      <c r="O2250" s="1" t="n">
        <v>147.38</v>
      </c>
      <c r="P2250" s="1" t="s">
        <v>3814</v>
      </c>
    </row>
    <row r="2251" customFormat="false" ht="15" hidden="false" customHeight="true" outlineLevel="0" collapsed="false">
      <c r="A2251" s="1" t="n">
        <v>3</v>
      </c>
      <c r="B2251" s="76" t="n">
        <v>46192</v>
      </c>
      <c r="C2251" s="1" t="n">
        <v>11</v>
      </c>
      <c r="D2251" s="1" t="s">
        <v>3820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4944</v>
      </c>
      <c r="N2251" s="1" t="n">
        <v>24</v>
      </c>
      <c r="O2251" s="1" t="n">
        <v>147.52</v>
      </c>
      <c r="P2251" s="1" t="s">
        <v>3814</v>
      </c>
    </row>
    <row r="2252" customFormat="false" ht="15" hidden="false" customHeight="true" outlineLevel="0" collapsed="false">
      <c r="A2252" s="1" t="n">
        <v>3</v>
      </c>
      <c r="B2252" s="76" t="n">
        <v>46192</v>
      </c>
      <c r="C2252" s="1" t="n">
        <v>11</v>
      </c>
      <c r="D2252" s="1" t="s">
        <v>3820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4945</v>
      </c>
      <c r="N2252" s="1" t="n">
        <v>6</v>
      </c>
      <c r="O2252" s="1" t="n">
        <v>85.32</v>
      </c>
      <c r="P2252" s="1" t="s">
        <v>3814</v>
      </c>
    </row>
    <row r="2253" customFormat="false" ht="15" hidden="false" customHeight="true" outlineLevel="0" collapsed="false">
      <c r="A2253" s="1" t="n">
        <v>3</v>
      </c>
      <c r="B2253" s="76" t="n">
        <v>46192</v>
      </c>
      <c r="C2253" s="1" t="n">
        <v>11</v>
      </c>
      <c r="D2253" s="1" t="s">
        <v>3820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4946</v>
      </c>
      <c r="N2253" s="1" t="n">
        <v>6</v>
      </c>
      <c r="O2253" s="1" t="n">
        <v>17.1</v>
      </c>
      <c r="P2253" s="1" t="s">
        <v>3814</v>
      </c>
    </row>
    <row r="2254" customFormat="false" ht="15" hidden="false" customHeight="true" outlineLevel="0" collapsed="false">
      <c r="A2254" s="1" t="n">
        <v>3</v>
      </c>
      <c r="B2254" s="76" t="n">
        <v>46192</v>
      </c>
      <c r="C2254" s="1" t="n">
        <v>11</v>
      </c>
      <c r="D2254" s="1" t="s">
        <v>3820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4945</v>
      </c>
      <c r="N2254" s="1" t="n">
        <v>6</v>
      </c>
      <c r="O2254" s="1" t="n">
        <v>85.32</v>
      </c>
      <c r="P2254" s="1" t="s">
        <v>3814</v>
      </c>
    </row>
    <row r="2255" customFormat="false" ht="15" hidden="false" customHeight="true" outlineLevel="0" collapsed="false">
      <c r="A2255" s="1" t="n">
        <v>3</v>
      </c>
      <c r="B2255" s="76" t="n">
        <v>46192</v>
      </c>
      <c r="C2255" s="1" t="n">
        <v>11</v>
      </c>
      <c r="D2255" s="1" t="s">
        <v>3820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4945</v>
      </c>
      <c r="N2255" s="1" t="n">
        <v>6</v>
      </c>
      <c r="O2255" s="1" t="n">
        <v>85.32</v>
      </c>
      <c r="P2255" s="1" t="s">
        <v>3814</v>
      </c>
    </row>
    <row r="2256" customFormat="false" ht="15" hidden="false" customHeight="true" outlineLevel="0" collapsed="false">
      <c r="A2256" s="1" t="n">
        <v>3</v>
      </c>
      <c r="B2256" s="76" t="n">
        <v>46192</v>
      </c>
      <c r="C2256" s="1" t="n">
        <v>11</v>
      </c>
      <c r="D2256" s="1" t="s">
        <v>3820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4947</v>
      </c>
      <c r="N2256" s="1" t="n">
        <v>6</v>
      </c>
      <c r="O2256" s="1" t="n">
        <v>68.62</v>
      </c>
      <c r="P2256" s="1" t="s">
        <v>3814</v>
      </c>
    </row>
    <row r="2257" customFormat="false" ht="15" hidden="false" customHeight="true" outlineLevel="0" collapsed="false">
      <c r="A2257" s="1" t="n">
        <v>3</v>
      </c>
      <c r="B2257" s="76" t="n">
        <v>46192</v>
      </c>
      <c r="C2257" s="1" t="n">
        <v>11</v>
      </c>
      <c r="D2257" s="1" t="s">
        <v>3820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4948</v>
      </c>
      <c r="N2257" s="1" t="n">
        <v>6</v>
      </c>
      <c r="O2257" s="1" t="n">
        <v>70.82</v>
      </c>
      <c r="P2257" s="1" t="s">
        <v>3814</v>
      </c>
    </row>
    <row r="2258" customFormat="false" ht="15" hidden="false" customHeight="true" outlineLevel="0" collapsed="false">
      <c r="A2258" s="1" t="n">
        <v>3</v>
      </c>
      <c r="B2258" s="76" t="n">
        <v>46192</v>
      </c>
      <c r="C2258" s="1" t="n">
        <v>11</v>
      </c>
      <c r="D2258" s="1" t="s">
        <v>3820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4949</v>
      </c>
      <c r="N2258" s="1" t="n">
        <v>24</v>
      </c>
      <c r="O2258" s="1" t="n">
        <v>134.42</v>
      </c>
      <c r="P2258" s="1" t="s">
        <v>3814</v>
      </c>
    </row>
    <row r="2259" customFormat="false" ht="15" hidden="false" customHeight="true" outlineLevel="0" collapsed="false">
      <c r="A2259" s="1" t="n">
        <v>3</v>
      </c>
      <c r="B2259" s="76" t="n">
        <v>46192</v>
      </c>
      <c r="C2259" s="1" t="n">
        <v>11</v>
      </c>
      <c r="D2259" s="1" t="s">
        <v>3820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4950</v>
      </c>
      <c r="N2259" s="1" t="n">
        <v>6</v>
      </c>
      <c r="O2259" s="1" t="n">
        <v>27.79</v>
      </c>
      <c r="P2259" s="1" t="s">
        <v>3814</v>
      </c>
    </row>
    <row r="2260" customFormat="false" ht="15" hidden="false" customHeight="true" outlineLevel="0" collapsed="false">
      <c r="A2260" s="1" t="n">
        <v>3</v>
      </c>
      <c r="B2260" s="76" t="n">
        <v>46192</v>
      </c>
      <c r="C2260" s="1" t="n">
        <v>11</v>
      </c>
      <c r="D2260" s="1" t="s">
        <v>3820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4951</v>
      </c>
      <c r="N2260" s="1" t="n">
        <v>6</v>
      </c>
      <c r="O2260" s="1" t="n">
        <v>27.79</v>
      </c>
      <c r="P2260" s="1" t="s">
        <v>3814</v>
      </c>
    </row>
    <row r="2261" customFormat="false" ht="15" hidden="false" customHeight="true" outlineLevel="0" collapsed="false">
      <c r="A2261" s="1" t="n">
        <v>3</v>
      </c>
      <c r="B2261" s="76" t="n">
        <v>46192</v>
      </c>
      <c r="C2261" s="1" t="n">
        <v>11</v>
      </c>
      <c r="D2261" s="1" t="s">
        <v>3820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4952</v>
      </c>
      <c r="N2261" s="1" t="n">
        <v>6</v>
      </c>
      <c r="O2261" s="1" t="n">
        <v>77.53</v>
      </c>
      <c r="P2261" s="1" t="s">
        <v>3814</v>
      </c>
    </row>
    <row r="2262" customFormat="false" ht="15" hidden="false" customHeight="true" outlineLevel="0" collapsed="false">
      <c r="A2262" s="1" t="n">
        <v>3</v>
      </c>
      <c r="B2262" s="76" t="n">
        <v>46192</v>
      </c>
      <c r="C2262" s="1" t="n">
        <v>11</v>
      </c>
      <c r="D2262" s="1" t="s">
        <v>3820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4953</v>
      </c>
      <c r="N2262" s="1" t="n">
        <v>24</v>
      </c>
      <c r="O2262" s="1" t="n">
        <v>189.88</v>
      </c>
      <c r="P2262" s="1" t="s">
        <v>3814</v>
      </c>
    </row>
    <row r="2263" customFormat="false" ht="15" hidden="false" customHeight="true" outlineLevel="0" collapsed="false">
      <c r="A2263" s="1" t="n">
        <v>3</v>
      </c>
      <c r="B2263" s="76" t="n">
        <v>46192</v>
      </c>
      <c r="C2263" s="1" t="n">
        <v>11</v>
      </c>
      <c r="D2263" s="1" t="s">
        <v>3820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4954</v>
      </c>
      <c r="N2263" s="1" t="n">
        <v>50</v>
      </c>
      <c r="O2263" s="1" t="n">
        <v>229.5</v>
      </c>
      <c r="P2263" s="1" t="s">
        <v>3814</v>
      </c>
    </row>
    <row r="2264" customFormat="false" ht="15" hidden="false" customHeight="true" outlineLevel="0" collapsed="false">
      <c r="A2264" s="1" t="n">
        <v>3</v>
      </c>
      <c r="B2264" s="76" t="n">
        <v>46192</v>
      </c>
      <c r="C2264" s="1" t="n">
        <v>11</v>
      </c>
      <c r="D2264" s="1" t="s">
        <v>3820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4955</v>
      </c>
      <c r="N2264" s="1" t="n">
        <v>50</v>
      </c>
      <c r="O2264" s="1" t="n">
        <v>229.5</v>
      </c>
      <c r="P2264" s="1" t="s">
        <v>3814</v>
      </c>
    </row>
    <row r="2265" customFormat="false" ht="15" hidden="false" customHeight="true" outlineLevel="0" collapsed="false">
      <c r="A2265" s="1" t="n">
        <v>3</v>
      </c>
      <c r="B2265" s="76" t="n">
        <v>46192</v>
      </c>
      <c r="C2265" s="1" t="n">
        <v>11</v>
      </c>
      <c r="D2265" s="1" t="s">
        <v>3820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4956</v>
      </c>
      <c r="N2265" s="1" t="n">
        <v>6</v>
      </c>
      <c r="O2265" s="1" t="n">
        <v>98.06</v>
      </c>
      <c r="P2265" s="1" t="s">
        <v>3814</v>
      </c>
    </row>
    <row r="2266" customFormat="false" ht="15" hidden="false" customHeight="true" outlineLevel="0" collapsed="false">
      <c r="A2266" s="1" t="n">
        <v>3</v>
      </c>
      <c r="B2266" s="76" t="n">
        <v>46192</v>
      </c>
      <c r="C2266" s="1" t="n">
        <v>11</v>
      </c>
      <c r="D2266" s="1" t="s">
        <v>3820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4957</v>
      </c>
      <c r="N2266" s="1" t="n">
        <v>36</v>
      </c>
      <c r="O2266" s="1" t="n">
        <v>163.08</v>
      </c>
      <c r="P2266" s="1" t="s">
        <v>3814</v>
      </c>
    </row>
    <row r="2267" customFormat="false" ht="15" hidden="false" customHeight="true" outlineLevel="0" collapsed="false">
      <c r="A2267" s="1" t="n">
        <v>3</v>
      </c>
      <c r="B2267" s="76" t="n">
        <v>46192</v>
      </c>
      <c r="C2267" s="1" t="n">
        <v>11</v>
      </c>
      <c r="D2267" s="1" t="s">
        <v>3820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4958</v>
      </c>
      <c r="N2267" s="1" t="n">
        <v>6</v>
      </c>
      <c r="O2267" s="1" t="n">
        <v>91.88</v>
      </c>
      <c r="P2267" s="1" t="s">
        <v>3814</v>
      </c>
    </row>
    <row r="2268" customFormat="false" ht="15" hidden="false" customHeight="true" outlineLevel="0" collapsed="false">
      <c r="A2268" s="1" t="n">
        <v>3</v>
      </c>
      <c r="B2268" s="76" t="n">
        <v>46192</v>
      </c>
      <c r="C2268" s="1" t="n">
        <v>11</v>
      </c>
      <c r="D2268" s="1" t="s">
        <v>3820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4959</v>
      </c>
      <c r="N2268" s="1" t="n">
        <v>24</v>
      </c>
      <c r="O2268" s="1" t="n">
        <v>117.6</v>
      </c>
      <c r="P2268" s="1" t="s">
        <v>3814</v>
      </c>
    </row>
    <row r="2269" customFormat="false" ht="15" hidden="false" customHeight="true" outlineLevel="0" collapsed="false">
      <c r="A2269" s="1" t="n">
        <v>3</v>
      </c>
      <c r="B2269" s="76" t="n">
        <v>46192</v>
      </c>
      <c r="C2269" s="1" t="n">
        <v>11</v>
      </c>
      <c r="D2269" s="1" t="s">
        <v>3820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4960</v>
      </c>
      <c r="N2269" s="1" t="n">
        <v>10</v>
      </c>
      <c r="O2269" s="1" t="n">
        <v>72.33</v>
      </c>
      <c r="P2269" s="1" t="s">
        <v>3814</v>
      </c>
    </row>
    <row r="2270" customFormat="false" ht="15" hidden="false" customHeight="true" outlineLevel="0" collapsed="false">
      <c r="A2270" s="1" t="n">
        <v>3</v>
      </c>
      <c r="B2270" s="76" t="n">
        <v>46192</v>
      </c>
      <c r="C2270" s="1" t="n">
        <v>11</v>
      </c>
      <c r="D2270" s="1" t="s">
        <v>3820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4961</v>
      </c>
      <c r="N2270" s="1" t="n">
        <v>6</v>
      </c>
      <c r="O2270" s="1" t="n">
        <v>21.89</v>
      </c>
      <c r="P2270" s="1" t="s">
        <v>3814</v>
      </c>
    </row>
    <row r="2271" customFormat="false" ht="15" hidden="false" customHeight="true" outlineLevel="0" collapsed="false">
      <c r="A2271" s="1" t="n">
        <v>3</v>
      </c>
      <c r="B2271" s="76" t="n">
        <v>46192</v>
      </c>
      <c r="C2271" s="1" t="n">
        <v>11</v>
      </c>
      <c r="D2271" s="1" t="s">
        <v>3820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4962</v>
      </c>
      <c r="N2271" s="1" t="n">
        <v>6</v>
      </c>
      <c r="O2271" s="1" t="n">
        <v>21.89</v>
      </c>
      <c r="P2271" s="1" t="s">
        <v>3814</v>
      </c>
    </row>
    <row r="2272" customFormat="false" ht="15" hidden="false" customHeight="true" outlineLevel="0" collapsed="false">
      <c r="A2272" s="1" t="n">
        <v>3</v>
      </c>
      <c r="B2272" s="76" t="n">
        <v>46192</v>
      </c>
      <c r="C2272" s="1" t="n">
        <v>11</v>
      </c>
      <c r="D2272" s="1" t="s">
        <v>3820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4963</v>
      </c>
      <c r="N2272" s="1" t="n">
        <v>6</v>
      </c>
      <c r="O2272" s="1" t="n">
        <v>21.89</v>
      </c>
      <c r="P2272" s="1" t="s">
        <v>3814</v>
      </c>
    </row>
    <row r="2273" customFormat="false" ht="15" hidden="false" customHeight="true" outlineLevel="0" collapsed="false">
      <c r="A2273" s="1" t="n">
        <v>3</v>
      </c>
      <c r="B2273" s="76" t="n">
        <v>46192</v>
      </c>
      <c r="C2273" s="1" t="n">
        <v>11</v>
      </c>
      <c r="D2273" s="1" t="s">
        <v>3820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4964</v>
      </c>
      <c r="N2273" s="1" t="n">
        <v>6</v>
      </c>
      <c r="O2273" s="1" t="n">
        <v>21.89</v>
      </c>
      <c r="P2273" s="1" t="s">
        <v>3814</v>
      </c>
    </row>
    <row r="2274" customFormat="false" ht="15" hidden="false" customHeight="true" outlineLevel="0" collapsed="false">
      <c r="A2274" s="1" t="n">
        <v>3</v>
      </c>
      <c r="B2274" s="76" t="n">
        <v>46192</v>
      </c>
      <c r="C2274" s="1" t="n">
        <v>11</v>
      </c>
      <c r="D2274" s="1" t="s">
        <v>3820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4965</v>
      </c>
      <c r="N2274" s="1" t="n">
        <v>6</v>
      </c>
      <c r="O2274" s="1" t="n">
        <v>21.89</v>
      </c>
      <c r="P2274" s="1" t="s">
        <v>3814</v>
      </c>
    </row>
    <row r="2275" customFormat="false" ht="15" hidden="false" customHeight="true" outlineLevel="0" collapsed="false">
      <c r="A2275" s="1" t="n">
        <v>3</v>
      </c>
      <c r="B2275" s="76" t="n">
        <v>46192</v>
      </c>
      <c r="C2275" s="1" t="n">
        <v>11</v>
      </c>
      <c r="D2275" s="1" t="s">
        <v>3820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4966</v>
      </c>
      <c r="N2275" s="1" t="n">
        <v>48</v>
      </c>
      <c r="O2275" s="1" t="n">
        <v>181.64</v>
      </c>
      <c r="P2275" s="1" t="s">
        <v>3814</v>
      </c>
    </row>
    <row r="2276" customFormat="false" ht="15" hidden="false" customHeight="true" outlineLevel="0" collapsed="false">
      <c r="A2276" s="1" t="n">
        <v>3</v>
      </c>
      <c r="B2276" s="76" t="n">
        <v>46192</v>
      </c>
      <c r="C2276" s="1" t="n">
        <v>11</v>
      </c>
      <c r="D2276" s="1" t="s">
        <v>3820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4967</v>
      </c>
      <c r="N2276" s="1" t="n">
        <v>20</v>
      </c>
      <c r="O2276" s="1" t="n">
        <v>55.8</v>
      </c>
      <c r="P2276" s="1" t="s">
        <v>3814</v>
      </c>
    </row>
    <row r="2277" customFormat="false" ht="15" hidden="false" customHeight="true" outlineLevel="0" collapsed="false">
      <c r="A2277" s="1" t="n">
        <v>3</v>
      </c>
      <c r="B2277" s="76" t="n">
        <v>46192</v>
      </c>
      <c r="C2277" s="1" t="n">
        <v>11</v>
      </c>
      <c r="D2277" s="1" t="s">
        <v>3820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4968</v>
      </c>
      <c r="N2277" s="1" t="n">
        <v>6</v>
      </c>
      <c r="O2277" s="1" t="n">
        <v>25.38</v>
      </c>
      <c r="P2277" s="1" t="s">
        <v>3814</v>
      </c>
    </row>
    <row r="2278" customFormat="false" ht="15" hidden="false" customHeight="true" outlineLevel="0" collapsed="false">
      <c r="A2278" s="1" t="n">
        <v>3</v>
      </c>
      <c r="B2278" s="76" t="n">
        <v>46192</v>
      </c>
      <c r="C2278" s="1" t="n">
        <v>11</v>
      </c>
      <c r="D2278" s="1" t="s">
        <v>3820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4969</v>
      </c>
      <c r="N2278" s="1" t="n">
        <v>20</v>
      </c>
      <c r="O2278" s="1" t="n">
        <v>55.8</v>
      </c>
      <c r="P2278" s="1" t="s">
        <v>3814</v>
      </c>
    </row>
    <row r="2279" customFormat="false" ht="15" hidden="false" customHeight="true" outlineLevel="0" collapsed="false">
      <c r="A2279" s="1" t="n">
        <v>3</v>
      </c>
      <c r="B2279" s="76" t="n">
        <v>46192</v>
      </c>
      <c r="C2279" s="1" t="n">
        <v>11</v>
      </c>
      <c r="D2279" s="1" t="s">
        <v>3820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4970</v>
      </c>
      <c r="N2279" s="1" t="n">
        <v>24</v>
      </c>
      <c r="O2279" s="1" t="n">
        <v>170.23</v>
      </c>
      <c r="P2279" s="1" t="s">
        <v>3814</v>
      </c>
    </row>
    <row r="2280" customFormat="false" ht="15" hidden="false" customHeight="true" outlineLevel="0" collapsed="false">
      <c r="A2280" s="1" t="n">
        <v>3</v>
      </c>
      <c r="B2280" s="76" t="n">
        <v>46192</v>
      </c>
      <c r="C2280" s="1" t="n">
        <v>11</v>
      </c>
      <c r="D2280" s="1" t="s">
        <v>3820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4971</v>
      </c>
      <c r="N2280" s="1" t="n">
        <v>6</v>
      </c>
      <c r="O2280" s="1" t="n">
        <v>21.6</v>
      </c>
      <c r="P2280" s="1" t="s">
        <v>3814</v>
      </c>
    </row>
    <row r="2281" customFormat="false" ht="15" hidden="false" customHeight="true" outlineLevel="0" collapsed="false">
      <c r="A2281" s="1" t="n">
        <v>3</v>
      </c>
      <c r="B2281" s="76" t="n">
        <v>46192</v>
      </c>
      <c r="C2281" s="1" t="n">
        <v>11</v>
      </c>
      <c r="D2281" s="1" t="s">
        <v>3820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4972</v>
      </c>
      <c r="N2281" s="1" t="n">
        <v>48</v>
      </c>
      <c r="O2281" s="1" t="n">
        <v>66.72</v>
      </c>
      <c r="P2281" s="1" t="s">
        <v>3814</v>
      </c>
    </row>
    <row r="2282" customFormat="false" ht="15" hidden="false" customHeight="true" outlineLevel="0" collapsed="false">
      <c r="A2282" s="1" t="n">
        <v>3</v>
      </c>
      <c r="B2282" s="76" t="n">
        <v>46192</v>
      </c>
      <c r="C2282" s="1" t="n">
        <v>11</v>
      </c>
      <c r="D2282" s="1" t="s">
        <v>3820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4973</v>
      </c>
      <c r="N2282" s="1" t="n">
        <v>48</v>
      </c>
      <c r="O2282" s="1" t="n">
        <v>83.76</v>
      </c>
      <c r="P2282" s="1" t="s">
        <v>3814</v>
      </c>
    </row>
    <row r="2283" customFormat="false" ht="15" hidden="false" customHeight="true" outlineLevel="0" collapsed="false">
      <c r="A2283" s="1" t="n">
        <v>3</v>
      </c>
      <c r="B2283" s="76" t="n">
        <v>46192</v>
      </c>
      <c r="C2283" s="1" t="n">
        <v>11</v>
      </c>
      <c r="D2283" s="1" t="s">
        <v>3820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4974</v>
      </c>
      <c r="N2283" s="1" t="n">
        <v>12</v>
      </c>
      <c r="O2283" s="1" t="n">
        <v>27.33</v>
      </c>
      <c r="P2283" s="1" t="s">
        <v>3814</v>
      </c>
    </row>
    <row r="2284" customFormat="false" ht="15" hidden="false" customHeight="true" outlineLevel="0" collapsed="false">
      <c r="A2284" s="1" t="n">
        <v>3</v>
      </c>
      <c r="B2284" s="76" t="n">
        <v>46192</v>
      </c>
      <c r="C2284" s="1" t="n">
        <v>11</v>
      </c>
      <c r="D2284" s="1" t="s">
        <v>3820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4975</v>
      </c>
      <c r="N2284" s="1" t="n">
        <v>12</v>
      </c>
      <c r="O2284" s="1" t="n">
        <v>24.81</v>
      </c>
      <c r="P2284" s="1" t="s">
        <v>3814</v>
      </c>
    </row>
    <row r="2285" customFormat="false" ht="15" hidden="false" customHeight="true" outlineLevel="0" collapsed="false">
      <c r="A2285" s="1" t="n">
        <v>3</v>
      </c>
      <c r="B2285" s="76" t="n">
        <v>46192</v>
      </c>
      <c r="C2285" s="1" t="n">
        <v>11</v>
      </c>
      <c r="D2285" s="1" t="s">
        <v>3820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4976</v>
      </c>
      <c r="N2285" s="1" t="n">
        <v>12</v>
      </c>
      <c r="O2285" s="1" t="n">
        <v>24.81</v>
      </c>
      <c r="P2285" s="1" t="s">
        <v>3814</v>
      </c>
    </row>
    <row r="2286" customFormat="false" ht="15" hidden="false" customHeight="true" outlineLevel="0" collapsed="false">
      <c r="A2286" s="1" t="n">
        <v>3</v>
      </c>
      <c r="B2286" s="76" t="n">
        <v>46192</v>
      </c>
      <c r="C2286" s="1" t="n">
        <v>11</v>
      </c>
      <c r="D2286" s="1" t="s">
        <v>3820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4977</v>
      </c>
      <c r="N2286" s="1" t="n">
        <v>12</v>
      </c>
      <c r="O2286" s="1" t="n">
        <v>24.81</v>
      </c>
      <c r="P2286" s="1" t="s">
        <v>3814</v>
      </c>
    </row>
    <row r="2287" customFormat="false" ht="15" hidden="false" customHeight="true" outlineLevel="0" collapsed="false">
      <c r="A2287" s="1" t="n">
        <v>3</v>
      </c>
      <c r="B2287" s="76" t="n">
        <v>46192</v>
      </c>
      <c r="C2287" s="1" t="n">
        <v>11</v>
      </c>
      <c r="D2287" s="1" t="s">
        <v>3820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4978</v>
      </c>
      <c r="N2287" s="1" t="n">
        <v>24</v>
      </c>
      <c r="O2287" s="1" t="n">
        <v>102.96</v>
      </c>
      <c r="P2287" s="1" t="s">
        <v>3814</v>
      </c>
    </row>
    <row r="2288" customFormat="false" ht="15" hidden="false" customHeight="true" outlineLevel="0" collapsed="false">
      <c r="A2288" s="1" t="n">
        <v>3</v>
      </c>
      <c r="B2288" s="76" t="n">
        <v>46192</v>
      </c>
      <c r="C2288" s="1" t="n">
        <v>11</v>
      </c>
      <c r="D2288" s="1" t="s">
        <v>3820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4979</v>
      </c>
      <c r="N2288" s="1" t="n">
        <v>24</v>
      </c>
      <c r="O2288" s="1" t="n">
        <v>102.96</v>
      </c>
      <c r="P2288" s="1" t="s">
        <v>3814</v>
      </c>
    </row>
    <row r="2289" customFormat="false" ht="15" hidden="false" customHeight="true" outlineLevel="0" collapsed="false">
      <c r="A2289" s="1" t="n">
        <v>3</v>
      </c>
      <c r="B2289" s="76" t="n">
        <v>46192</v>
      </c>
      <c r="C2289" s="1" t="n">
        <v>11</v>
      </c>
      <c r="D2289" s="1" t="s">
        <v>3820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4980</v>
      </c>
      <c r="N2289" s="1" t="n">
        <v>12</v>
      </c>
      <c r="O2289" s="1" t="n">
        <v>88.6</v>
      </c>
      <c r="P2289" s="1" t="s">
        <v>3814</v>
      </c>
    </row>
    <row r="2290" customFormat="false" ht="15" hidden="false" customHeight="true" outlineLevel="0" collapsed="false">
      <c r="A2290" s="1" t="n">
        <v>3</v>
      </c>
      <c r="B2290" s="76" t="n">
        <v>46192</v>
      </c>
      <c r="C2290" s="1" t="n">
        <v>11</v>
      </c>
      <c r="D2290" s="1" t="s">
        <v>3820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4980</v>
      </c>
      <c r="N2290" s="1" t="n">
        <v>3</v>
      </c>
      <c r="O2290" s="1" t="n">
        <v>26.47</v>
      </c>
      <c r="P2290" s="1" t="s">
        <v>3814</v>
      </c>
    </row>
    <row r="2291" customFormat="false" ht="15" hidden="false" customHeight="true" outlineLevel="0" collapsed="false">
      <c r="A2291" s="1" t="n">
        <v>3</v>
      </c>
      <c r="B2291" s="76" t="n">
        <v>46192</v>
      </c>
      <c r="C2291" s="1" t="n">
        <v>11</v>
      </c>
      <c r="D2291" s="1" t="s">
        <v>3820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4981</v>
      </c>
      <c r="N2291" s="1" t="n">
        <v>27</v>
      </c>
      <c r="O2291" s="1" t="n">
        <v>51.42</v>
      </c>
      <c r="P2291" s="1" t="s">
        <v>3814</v>
      </c>
    </row>
    <row r="2292" customFormat="false" ht="15" hidden="false" customHeight="true" outlineLevel="0" collapsed="false">
      <c r="A2292" s="1" t="n">
        <v>3</v>
      </c>
      <c r="B2292" s="76" t="n">
        <v>46192</v>
      </c>
      <c r="C2292" s="1" t="n">
        <v>11</v>
      </c>
      <c r="D2292" s="1" t="s">
        <v>3820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4982</v>
      </c>
      <c r="N2292" s="1" t="n">
        <v>48</v>
      </c>
      <c r="O2292" s="1" t="n">
        <v>218.94</v>
      </c>
      <c r="P2292" s="1" t="s">
        <v>3814</v>
      </c>
    </row>
    <row r="2293" customFormat="false" ht="15" hidden="false" customHeight="true" outlineLevel="0" collapsed="false">
      <c r="A2293" s="1" t="n">
        <v>3</v>
      </c>
      <c r="B2293" s="76" t="n">
        <v>46192</v>
      </c>
      <c r="C2293" s="1" t="n">
        <v>11</v>
      </c>
      <c r="D2293" s="1" t="s">
        <v>3820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4983</v>
      </c>
      <c r="N2293" s="1" t="n">
        <v>20</v>
      </c>
      <c r="O2293" s="1" t="n">
        <v>55.8</v>
      </c>
      <c r="P2293" s="1" t="s">
        <v>3814</v>
      </c>
    </row>
    <row r="2294" customFormat="false" ht="15" hidden="false" customHeight="true" outlineLevel="0" collapsed="false">
      <c r="A2294" s="1" t="n">
        <v>3</v>
      </c>
      <c r="B2294" s="76" t="n">
        <v>46192</v>
      </c>
      <c r="C2294" s="1" t="n">
        <v>11</v>
      </c>
      <c r="D2294" s="1" t="s">
        <v>3820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4984</v>
      </c>
      <c r="N2294" s="1" t="n">
        <v>18</v>
      </c>
      <c r="O2294" s="1" t="n">
        <v>68.23</v>
      </c>
      <c r="P2294" s="1" t="s">
        <v>3814</v>
      </c>
    </row>
    <row r="2295" customFormat="false" ht="15" hidden="false" customHeight="true" outlineLevel="0" collapsed="false">
      <c r="A2295" s="1" t="n">
        <v>3</v>
      </c>
      <c r="B2295" s="76" t="n">
        <v>46192</v>
      </c>
      <c r="C2295" s="1" t="n">
        <v>11</v>
      </c>
      <c r="D2295" s="1" t="s">
        <v>3820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4985</v>
      </c>
      <c r="N2295" s="1" t="n">
        <v>64</v>
      </c>
      <c r="O2295" s="1" t="n">
        <v>141.01</v>
      </c>
      <c r="P2295" s="1" t="s">
        <v>3814</v>
      </c>
    </row>
    <row r="2296" customFormat="false" ht="15" hidden="false" customHeight="true" outlineLevel="0" collapsed="false">
      <c r="A2296" s="1" t="n">
        <v>3</v>
      </c>
      <c r="B2296" s="76" t="n">
        <v>46192</v>
      </c>
      <c r="C2296" s="1" t="n">
        <v>11</v>
      </c>
      <c r="D2296" s="1" t="s">
        <v>3820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4986</v>
      </c>
      <c r="N2296" s="1" t="n">
        <v>5</v>
      </c>
      <c r="O2296" s="1" t="n">
        <v>54.9</v>
      </c>
      <c r="P2296" s="1" t="s">
        <v>3814</v>
      </c>
    </row>
    <row r="2297" customFormat="false" ht="15" hidden="false" customHeight="true" outlineLevel="0" collapsed="false">
      <c r="A2297" s="1" t="n">
        <v>3</v>
      </c>
      <c r="B2297" s="76" t="n">
        <v>46192</v>
      </c>
      <c r="C2297" s="1" t="n">
        <v>22</v>
      </c>
      <c r="D2297" s="1" t="s">
        <v>3967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3982</v>
      </c>
      <c r="N2297" s="1" t="n">
        <v>6.413</v>
      </c>
      <c r="O2297" s="1" t="n">
        <v>152.2</v>
      </c>
      <c r="P2297" s="1" t="s">
        <v>3814</v>
      </c>
    </row>
    <row r="2298" customFormat="false" ht="15" hidden="false" customHeight="true" outlineLevel="0" collapsed="false">
      <c r="A2298" s="1" t="n">
        <v>3</v>
      </c>
      <c r="B2298" s="76" t="n">
        <v>46192</v>
      </c>
      <c r="C2298" s="1" t="n">
        <v>22</v>
      </c>
      <c r="D2298" s="1" t="s">
        <v>3967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3968</v>
      </c>
      <c r="N2298" s="1" t="n">
        <v>8.934</v>
      </c>
      <c r="O2298" s="1" t="n">
        <v>277.86</v>
      </c>
      <c r="P2298" s="1" t="s">
        <v>3814</v>
      </c>
    </row>
    <row r="2299" customFormat="false" ht="15" hidden="false" customHeight="true" outlineLevel="0" collapsed="false">
      <c r="A2299" s="1" t="n">
        <v>3</v>
      </c>
      <c r="B2299" s="76" t="n">
        <v>46192</v>
      </c>
      <c r="C2299" s="1" t="n">
        <v>22</v>
      </c>
      <c r="D2299" s="1" t="s">
        <v>3967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3969</v>
      </c>
      <c r="N2299" s="1" t="n">
        <v>26.399</v>
      </c>
      <c r="O2299" s="1" t="n">
        <v>885.89</v>
      </c>
      <c r="P2299" s="1" t="s">
        <v>3814</v>
      </c>
    </row>
    <row r="2300" customFormat="false" ht="15" hidden="false" customHeight="true" outlineLevel="0" collapsed="false">
      <c r="A2300" s="1" t="n">
        <v>3</v>
      </c>
      <c r="B2300" s="76" t="n">
        <v>46192</v>
      </c>
      <c r="C2300" s="1" t="n">
        <v>22</v>
      </c>
      <c r="D2300" s="1" t="s">
        <v>3967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3970</v>
      </c>
      <c r="N2300" s="1" t="n">
        <v>5.988</v>
      </c>
      <c r="O2300" s="1" t="n">
        <v>230.36</v>
      </c>
      <c r="P2300" s="1" t="s">
        <v>3814</v>
      </c>
    </row>
    <row r="2301" customFormat="false" ht="15" hidden="false" customHeight="true" outlineLevel="0" collapsed="false">
      <c r="A2301" s="1" t="n">
        <v>3</v>
      </c>
      <c r="B2301" s="76" t="n">
        <v>46192</v>
      </c>
      <c r="C2301" s="1" t="n">
        <v>22</v>
      </c>
      <c r="D2301" s="1" t="s">
        <v>3967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3971</v>
      </c>
      <c r="N2301" s="1" t="n">
        <v>13.719</v>
      </c>
      <c r="O2301" s="1" t="n">
        <v>527.77</v>
      </c>
      <c r="P2301" s="1" t="s">
        <v>3814</v>
      </c>
    </row>
    <row r="2302" customFormat="false" ht="15" hidden="false" customHeight="true" outlineLevel="0" collapsed="false">
      <c r="A2302" s="1" t="n">
        <v>3</v>
      </c>
      <c r="B2302" s="76" t="n">
        <v>46192</v>
      </c>
      <c r="C2302" s="1" t="n">
        <v>22</v>
      </c>
      <c r="D2302" s="1" t="s">
        <v>3967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3972</v>
      </c>
      <c r="N2302" s="1" t="n">
        <v>12.255</v>
      </c>
      <c r="O2302" s="1" t="n">
        <v>511.58</v>
      </c>
      <c r="P2302" s="1" t="s">
        <v>3814</v>
      </c>
    </row>
    <row r="2303" customFormat="false" ht="15" hidden="false" customHeight="true" outlineLevel="0" collapsed="false">
      <c r="A2303" s="1" t="n">
        <v>3</v>
      </c>
      <c r="B2303" s="76" t="n">
        <v>46192</v>
      </c>
      <c r="C2303" s="1" t="n">
        <v>22</v>
      </c>
      <c r="D2303" s="1" t="s">
        <v>3967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3973</v>
      </c>
      <c r="N2303" s="1" t="n">
        <v>21.354</v>
      </c>
      <c r="O2303" s="1" t="n">
        <v>961.34</v>
      </c>
      <c r="P2303" s="1" t="s">
        <v>3814</v>
      </c>
    </row>
    <row r="2304" customFormat="false" ht="15" hidden="false" customHeight="true" outlineLevel="0" collapsed="false">
      <c r="A2304" s="1" t="n">
        <v>3</v>
      </c>
      <c r="B2304" s="76" t="n">
        <v>46192</v>
      </c>
      <c r="C2304" s="1" t="n">
        <v>22</v>
      </c>
      <c r="D2304" s="1" t="s">
        <v>3967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3974</v>
      </c>
      <c r="N2304" s="1" t="n">
        <v>8.505</v>
      </c>
      <c r="O2304" s="1" t="n">
        <v>389.85</v>
      </c>
      <c r="P2304" s="1" t="s">
        <v>3814</v>
      </c>
    </row>
    <row r="2305" customFormat="false" ht="15" hidden="false" customHeight="true" outlineLevel="0" collapsed="false">
      <c r="A2305" s="1" t="n">
        <v>3</v>
      </c>
      <c r="B2305" s="76" t="n">
        <v>46192</v>
      </c>
      <c r="C2305" s="1" t="n">
        <v>22</v>
      </c>
      <c r="D2305" s="1" t="s">
        <v>3967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3975</v>
      </c>
      <c r="N2305" s="1" t="n">
        <v>3.486</v>
      </c>
      <c r="O2305" s="1" t="n">
        <v>145.52</v>
      </c>
      <c r="P2305" s="1" t="s">
        <v>3814</v>
      </c>
    </row>
    <row r="2306" customFormat="false" ht="15" hidden="false" customHeight="true" outlineLevel="0" collapsed="false">
      <c r="A2306" s="1" t="n">
        <v>3</v>
      </c>
      <c r="B2306" s="76" t="n">
        <v>46192</v>
      </c>
      <c r="C2306" s="1" t="n">
        <v>22</v>
      </c>
      <c r="D2306" s="1" t="s">
        <v>3967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3976</v>
      </c>
      <c r="N2306" s="1" t="n">
        <v>4.43</v>
      </c>
      <c r="O2306" s="1" t="n">
        <v>199.44</v>
      </c>
      <c r="P2306" s="1" t="s">
        <v>3814</v>
      </c>
    </row>
    <row r="2307" customFormat="false" ht="15" hidden="false" customHeight="true" outlineLevel="0" collapsed="false">
      <c r="A2307" s="1" t="n">
        <v>3</v>
      </c>
      <c r="B2307" s="76" t="n">
        <v>46192</v>
      </c>
      <c r="C2307" s="1" t="n">
        <v>22</v>
      </c>
      <c r="D2307" s="1" t="s">
        <v>3967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3977</v>
      </c>
      <c r="N2307" s="1" t="n">
        <v>3.759</v>
      </c>
      <c r="O2307" s="1" t="n">
        <v>200</v>
      </c>
      <c r="P2307" s="1" t="s">
        <v>3814</v>
      </c>
    </row>
    <row r="2308" customFormat="false" ht="15" hidden="false" customHeight="true" outlineLevel="0" collapsed="false">
      <c r="A2308" s="1" t="n">
        <v>3</v>
      </c>
      <c r="B2308" s="76" t="n">
        <v>46192</v>
      </c>
      <c r="C2308" s="1" t="n">
        <v>22</v>
      </c>
      <c r="D2308" s="1" t="s">
        <v>3967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3987</v>
      </c>
      <c r="N2308" s="1" t="n">
        <v>2.608</v>
      </c>
      <c r="O2308" s="1" t="n">
        <v>87.52</v>
      </c>
      <c r="P2308" s="1" t="s">
        <v>3814</v>
      </c>
    </row>
    <row r="2309" customFormat="false" ht="15" hidden="false" customHeight="true" outlineLevel="0" collapsed="false">
      <c r="A2309" s="1" t="n">
        <v>3</v>
      </c>
      <c r="B2309" s="76" t="n">
        <v>46192</v>
      </c>
      <c r="C2309" s="1" t="n">
        <v>22</v>
      </c>
      <c r="D2309" s="1" t="s">
        <v>3967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3978</v>
      </c>
      <c r="N2309" s="1" t="n">
        <v>3.632</v>
      </c>
      <c r="O2309" s="1" t="n">
        <v>133.78</v>
      </c>
      <c r="P2309" s="1" t="s">
        <v>3814</v>
      </c>
    </row>
    <row r="2310" customFormat="false" ht="15" hidden="false" customHeight="true" outlineLevel="0" collapsed="false">
      <c r="A2310" s="1" t="n">
        <v>3</v>
      </c>
      <c r="B2310" s="76" t="n">
        <v>46192</v>
      </c>
      <c r="C2310" s="1" t="n">
        <v>22</v>
      </c>
      <c r="D2310" s="1" t="s">
        <v>3967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3979</v>
      </c>
      <c r="N2310" s="1" t="n">
        <v>5.587</v>
      </c>
      <c r="O2310" s="1" t="n">
        <v>9.1</v>
      </c>
      <c r="P2310" s="1" t="s">
        <v>3814</v>
      </c>
    </row>
    <row r="2311" customFormat="false" ht="15" hidden="false" customHeight="true" outlineLevel="0" collapsed="false">
      <c r="A2311" s="1" t="n">
        <v>3</v>
      </c>
      <c r="B2311" s="76" t="n">
        <v>46192</v>
      </c>
      <c r="C2311" s="1" t="n">
        <v>22</v>
      </c>
      <c r="D2311" s="1" t="s">
        <v>3967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3980</v>
      </c>
      <c r="N2311" s="1" t="n">
        <v>20.18</v>
      </c>
      <c r="O2311" s="1" t="n">
        <v>49.4</v>
      </c>
      <c r="P2311" s="1" t="s">
        <v>3814</v>
      </c>
    </row>
    <row r="2312" customFormat="false" ht="15" hidden="false" customHeight="true" outlineLevel="0" collapsed="false">
      <c r="A2312" s="1" t="n">
        <v>3</v>
      </c>
      <c r="B2312" s="76" t="n">
        <v>46192</v>
      </c>
      <c r="C2312" s="1" t="n">
        <v>22</v>
      </c>
      <c r="D2312" s="1" t="s">
        <v>3967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3981</v>
      </c>
      <c r="N2312" s="1" t="n">
        <v>1.551</v>
      </c>
      <c r="O2312" s="1" t="n">
        <v>0</v>
      </c>
      <c r="P2312" s="1" t="s">
        <v>3814</v>
      </c>
    </row>
    <row r="2313" customFormat="false" ht="15" hidden="false" customHeight="true" outlineLevel="0" collapsed="false">
      <c r="A2313" s="1" t="n">
        <v>3</v>
      </c>
      <c r="B2313" s="76" t="n">
        <v>46192</v>
      </c>
      <c r="C2313" s="1" t="n">
        <v>22</v>
      </c>
      <c r="D2313" s="1" t="s">
        <v>3967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3982</v>
      </c>
      <c r="N2313" s="1" t="n">
        <v>5.13</v>
      </c>
      <c r="O2313" s="1" t="n">
        <v>111.31</v>
      </c>
      <c r="P2313" s="1" t="s">
        <v>3814</v>
      </c>
    </row>
    <row r="2314" customFormat="false" ht="15" hidden="false" customHeight="true" outlineLevel="0" collapsed="false">
      <c r="A2314" s="1" t="n">
        <v>3</v>
      </c>
      <c r="B2314" s="76" t="n">
        <v>46192</v>
      </c>
      <c r="C2314" s="1" t="n">
        <v>22</v>
      </c>
      <c r="D2314" s="1" t="s">
        <v>3967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3983</v>
      </c>
      <c r="N2314" s="1" t="n">
        <v>24.916</v>
      </c>
      <c r="O2314" s="1" t="n">
        <v>577.94</v>
      </c>
      <c r="P2314" s="1" t="s">
        <v>3814</v>
      </c>
    </row>
    <row r="2315" customFormat="false" ht="15" hidden="false" customHeight="true" outlineLevel="0" collapsed="false">
      <c r="A2315" s="1" t="n">
        <v>3</v>
      </c>
      <c r="B2315" s="76" t="n">
        <v>46192</v>
      </c>
      <c r="C2315" s="1" t="n">
        <v>22</v>
      </c>
      <c r="D2315" s="1" t="s">
        <v>3967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3984</v>
      </c>
      <c r="N2315" s="1" t="n">
        <v>39.22</v>
      </c>
      <c r="O2315" s="1" t="n">
        <v>939.09</v>
      </c>
      <c r="P2315" s="1" t="s">
        <v>3814</v>
      </c>
    </row>
    <row r="2316" customFormat="false" ht="15" hidden="false" customHeight="true" outlineLevel="0" collapsed="false">
      <c r="A2316" s="1" t="n">
        <v>3</v>
      </c>
      <c r="B2316" s="76" t="n">
        <v>46192</v>
      </c>
      <c r="C2316" s="1" t="n">
        <v>22</v>
      </c>
      <c r="D2316" s="1" t="s">
        <v>3967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3985</v>
      </c>
      <c r="N2316" s="1" t="n">
        <v>32.457</v>
      </c>
      <c r="O2316" s="1" t="n">
        <v>850.04</v>
      </c>
      <c r="P2316" s="1" t="s">
        <v>3814</v>
      </c>
    </row>
    <row r="2317" customFormat="false" ht="15" hidden="false" customHeight="true" outlineLevel="0" collapsed="false">
      <c r="A2317" s="1" t="n">
        <v>3</v>
      </c>
      <c r="B2317" s="76" t="n">
        <v>46192</v>
      </c>
      <c r="C2317" s="1" t="n">
        <v>22</v>
      </c>
      <c r="D2317" s="1" t="s">
        <v>3967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3986</v>
      </c>
      <c r="N2317" s="1" t="n">
        <v>14.862</v>
      </c>
      <c r="O2317" s="1" t="n">
        <v>378.11</v>
      </c>
      <c r="P2317" s="1" t="s">
        <v>3814</v>
      </c>
    </row>
    <row r="2318" customFormat="false" ht="15" hidden="false" customHeight="true" outlineLevel="0" collapsed="false">
      <c r="A2318" s="1" t="n">
        <v>3</v>
      </c>
      <c r="B2318" s="76" t="n">
        <v>46192</v>
      </c>
      <c r="C2318" s="1" t="n">
        <v>22</v>
      </c>
      <c r="D2318" s="1" t="s">
        <v>3967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3979</v>
      </c>
      <c r="N2318" s="1" t="n">
        <v>5.543</v>
      </c>
      <c r="O2318" s="1" t="n">
        <v>8.26</v>
      </c>
      <c r="P2318" s="1" t="s">
        <v>3814</v>
      </c>
    </row>
    <row r="2319" customFormat="false" ht="15" hidden="false" customHeight="true" outlineLevel="0" collapsed="false">
      <c r="A2319" s="1" t="n">
        <v>3</v>
      </c>
      <c r="B2319" s="76" t="n">
        <v>46192</v>
      </c>
      <c r="C2319" s="1" t="n">
        <v>22</v>
      </c>
      <c r="D2319" s="1" t="s">
        <v>3967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3980</v>
      </c>
      <c r="N2319" s="1" t="n">
        <v>7.708</v>
      </c>
      <c r="O2319" s="1" t="n">
        <v>17.25</v>
      </c>
      <c r="P2319" s="1" t="s">
        <v>3814</v>
      </c>
    </row>
    <row r="2320" customFormat="false" ht="15" hidden="false" customHeight="true" outlineLevel="0" collapsed="false">
      <c r="A2320" s="1" t="n">
        <v>3</v>
      </c>
      <c r="B2320" s="76" t="n">
        <v>46192</v>
      </c>
      <c r="C2320" s="1" t="n">
        <v>22</v>
      </c>
      <c r="D2320" s="1" t="s">
        <v>3967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3981</v>
      </c>
      <c r="N2320" s="1" t="n">
        <v>1.164</v>
      </c>
      <c r="O2320" s="1" t="n">
        <v>0</v>
      </c>
      <c r="P2320" s="1" t="s">
        <v>3814</v>
      </c>
    </row>
    <row r="2321" customFormat="false" ht="15" hidden="false" customHeight="true" outlineLevel="0" collapsed="false">
      <c r="A2321" s="1" t="n">
        <v>3</v>
      </c>
      <c r="B2321" s="76" t="n">
        <v>46192</v>
      </c>
      <c r="C2321" s="1" t="n">
        <v>100</v>
      </c>
      <c r="D2321" s="1" t="s">
        <v>3988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3982</v>
      </c>
      <c r="N2321" s="1" t="n">
        <v>6.413</v>
      </c>
      <c r="O2321" s="1" t="n">
        <v>152.2</v>
      </c>
      <c r="P2321" s="1" t="s">
        <v>3814</v>
      </c>
    </row>
    <row r="2322" customFormat="false" ht="15" hidden="false" customHeight="true" outlineLevel="0" collapsed="false">
      <c r="A2322" s="1" t="n">
        <v>3</v>
      </c>
      <c r="B2322" s="76" t="n">
        <v>46192</v>
      </c>
      <c r="C2322" s="1" t="n">
        <v>100</v>
      </c>
      <c r="D2322" s="1" t="s">
        <v>3988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3968</v>
      </c>
      <c r="N2322" s="1" t="n">
        <v>8.934</v>
      </c>
      <c r="O2322" s="1" t="n">
        <v>277.86</v>
      </c>
      <c r="P2322" s="1" t="s">
        <v>3814</v>
      </c>
    </row>
    <row r="2323" customFormat="false" ht="15" hidden="false" customHeight="true" outlineLevel="0" collapsed="false">
      <c r="A2323" s="1" t="n">
        <v>3</v>
      </c>
      <c r="B2323" s="76" t="n">
        <v>46192</v>
      </c>
      <c r="C2323" s="1" t="n">
        <v>100</v>
      </c>
      <c r="D2323" s="1" t="s">
        <v>3988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3969</v>
      </c>
      <c r="N2323" s="1" t="n">
        <v>26.399</v>
      </c>
      <c r="O2323" s="1" t="n">
        <v>885.89</v>
      </c>
      <c r="P2323" s="1" t="s">
        <v>3814</v>
      </c>
    </row>
    <row r="2324" customFormat="false" ht="15" hidden="false" customHeight="true" outlineLevel="0" collapsed="false">
      <c r="A2324" s="1" t="n">
        <v>3</v>
      </c>
      <c r="B2324" s="76" t="n">
        <v>46192</v>
      </c>
      <c r="C2324" s="1" t="n">
        <v>100</v>
      </c>
      <c r="D2324" s="1" t="s">
        <v>3988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3970</v>
      </c>
      <c r="N2324" s="1" t="n">
        <v>5.988</v>
      </c>
      <c r="O2324" s="1" t="n">
        <v>230.36</v>
      </c>
      <c r="P2324" s="1" t="s">
        <v>3814</v>
      </c>
    </row>
    <row r="2325" customFormat="false" ht="15" hidden="false" customHeight="true" outlineLevel="0" collapsed="false">
      <c r="A2325" s="1" t="n">
        <v>3</v>
      </c>
      <c r="B2325" s="76" t="n">
        <v>46192</v>
      </c>
      <c r="C2325" s="1" t="n">
        <v>100</v>
      </c>
      <c r="D2325" s="1" t="s">
        <v>3988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3971</v>
      </c>
      <c r="N2325" s="1" t="n">
        <v>13.719</v>
      </c>
      <c r="O2325" s="1" t="n">
        <v>527.77</v>
      </c>
      <c r="P2325" s="1" t="s">
        <v>3814</v>
      </c>
    </row>
    <row r="2326" customFormat="false" ht="15" hidden="false" customHeight="true" outlineLevel="0" collapsed="false">
      <c r="A2326" s="1" t="n">
        <v>3</v>
      </c>
      <c r="B2326" s="76" t="n">
        <v>46192</v>
      </c>
      <c r="C2326" s="1" t="n">
        <v>100</v>
      </c>
      <c r="D2326" s="1" t="s">
        <v>3988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3972</v>
      </c>
      <c r="N2326" s="1" t="n">
        <v>12.255</v>
      </c>
      <c r="O2326" s="1" t="n">
        <v>511.58</v>
      </c>
      <c r="P2326" s="1" t="s">
        <v>3814</v>
      </c>
    </row>
    <row r="2327" customFormat="false" ht="15" hidden="false" customHeight="true" outlineLevel="0" collapsed="false">
      <c r="A2327" s="1" t="n">
        <v>3</v>
      </c>
      <c r="B2327" s="76" t="n">
        <v>46192</v>
      </c>
      <c r="C2327" s="1" t="n">
        <v>100</v>
      </c>
      <c r="D2327" s="1" t="s">
        <v>3988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3973</v>
      </c>
      <c r="N2327" s="1" t="n">
        <v>21.354</v>
      </c>
      <c r="O2327" s="1" t="n">
        <v>961.34</v>
      </c>
      <c r="P2327" s="1" t="s">
        <v>3814</v>
      </c>
    </row>
    <row r="2328" customFormat="false" ht="15" hidden="false" customHeight="true" outlineLevel="0" collapsed="false">
      <c r="A2328" s="1" t="n">
        <v>3</v>
      </c>
      <c r="B2328" s="76" t="n">
        <v>46192</v>
      </c>
      <c r="C2328" s="1" t="n">
        <v>100</v>
      </c>
      <c r="D2328" s="1" t="s">
        <v>3988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3974</v>
      </c>
      <c r="N2328" s="1" t="n">
        <v>8.505</v>
      </c>
      <c r="O2328" s="1" t="n">
        <v>389.85</v>
      </c>
      <c r="P2328" s="1" t="s">
        <v>3814</v>
      </c>
    </row>
    <row r="2329" customFormat="false" ht="15" hidden="false" customHeight="true" outlineLevel="0" collapsed="false">
      <c r="A2329" s="1" t="n">
        <v>3</v>
      </c>
      <c r="B2329" s="76" t="n">
        <v>46192</v>
      </c>
      <c r="C2329" s="1" t="n">
        <v>100</v>
      </c>
      <c r="D2329" s="1" t="s">
        <v>3988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3975</v>
      </c>
      <c r="N2329" s="1" t="n">
        <v>3.486</v>
      </c>
      <c r="O2329" s="1" t="n">
        <v>145.52</v>
      </c>
      <c r="P2329" s="1" t="s">
        <v>3814</v>
      </c>
    </row>
    <row r="2330" customFormat="false" ht="15" hidden="false" customHeight="true" outlineLevel="0" collapsed="false">
      <c r="A2330" s="1" t="n">
        <v>3</v>
      </c>
      <c r="B2330" s="76" t="n">
        <v>46192</v>
      </c>
      <c r="C2330" s="1" t="n">
        <v>100</v>
      </c>
      <c r="D2330" s="1" t="s">
        <v>3988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3976</v>
      </c>
      <c r="N2330" s="1" t="n">
        <v>4.43</v>
      </c>
      <c r="O2330" s="1" t="n">
        <v>199.44</v>
      </c>
      <c r="P2330" s="1" t="s">
        <v>3814</v>
      </c>
    </row>
    <row r="2331" customFormat="false" ht="15" hidden="false" customHeight="true" outlineLevel="0" collapsed="false">
      <c r="A2331" s="1" t="n">
        <v>3</v>
      </c>
      <c r="B2331" s="76" t="n">
        <v>46192</v>
      </c>
      <c r="C2331" s="1" t="n">
        <v>100</v>
      </c>
      <c r="D2331" s="1" t="s">
        <v>3988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3977</v>
      </c>
      <c r="N2331" s="1" t="n">
        <v>3.759</v>
      </c>
      <c r="O2331" s="1" t="n">
        <v>200</v>
      </c>
      <c r="P2331" s="1" t="s">
        <v>3814</v>
      </c>
    </row>
    <row r="2332" customFormat="false" ht="15" hidden="false" customHeight="true" outlineLevel="0" collapsed="false">
      <c r="A2332" s="1" t="n">
        <v>3</v>
      </c>
      <c r="B2332" s="76" t="n">
        <v>46192</v>
      </c>
      <c r="C2332" s="1" t="n">
        <v>100</v>
      </c>
      <c r="D2332" s="1" t="s">
        <v>3988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3987</v>
      </c>
      <c r="N2332" s="1" t="n">
        <v>2.608</v>
      </c>
      <c r="O2332" s="1" t="n">
        <v>87.52</v>
      </c>
      <c r="P2332" s="1" t="s">
        <v>3814</v>
      </c>
    </row>
    <row r="2333" customFormat="false" ht="15" hidden="false" customHeight="true" outlineLevel="0" collapsed="false">
      <c r="A2333" s="1" t="n">
        <v>3</v>
      </c>
      <c r="B2333" s="76" t="n">
        <v>46192</v>
      </c>
      <c r="C2333" s="1" t="n">
        <v>100</v>
      </c>
      <c r="D2333" s="1" t="s">
        <v>3988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3978</v>
      </c>
      <c r="N2333" s="1" t="n">
        <v>3.632</v>
      </c>
      <c r="O2333" s="1" t="n">
        <v>133.78</v>
      </c>
      <c r="P2333" s="1" t="s">
        <v>3814</v>
      </c>
    </row>
    <row r="2334" customFormat="false" ht="15" hidden="false" customHeight="true" outlineLevel="0" collapsed="false">
      <c r="A2334" s="1" t="n">
        <v>3</v>
      </c>
      <c r="B2334" s="76" t="n">
        <v>46192</v>
      </c>
      <c r="C2334" s="1" t="n">
        <v>100</v>
      </c>
      <c r="D2334" s="1" t="s">
        <v>3988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3979</v>
      </c>
      <c r="N2334" s="1" t="n">
        <v>5.587</v>
      </c>
      <c r="O2334" s="1" t="n">
        <v>9.1</v>
      </c>
      <c r="P2334" s="1" t="s">
        <v>3814</v>
      </c>
    </row>
    <row r="2335" customFormat="false" ht="15" hidden="false" customHeight="true" outlineLevel="0" collapsed="false">
      <c r="A2335" s="1" t="n">
        <v>3</v>
      </c>
      <c r="B2335" s="76" t="n">
        <v>46192</v>
      </c>
      <c r="C2335" s="1" t="n">
        <v>100</v>
      </c>
      <c r="D2335" s="1" t="s">
        <v>3988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3980</v>
      </c>
      <c r="N2335" s="1" t="n">
        <v>20.18</v>
      </c>
      <c r="O2335" s="1" t="n">
        <v>49.4</v>
      </c>
      <c r="P2335" s="1" t="s">
        <v>3814</v>
      </c>
    </row>
    <row r="2336" customFormat="false" ht="15" hidden="false" customHeight="true" outlineLevel="0" collapsed="false">
      <c r="A2336" s="1" t="n">
        <v>3</v>
      </c>
      <c r="B2336" s="76" t="n">
        <v>46192</v>
      </c>
      <c r="C2336" s="1" t="n">
        <v>100</v>
      </c>
      <c r="D2336" s="1" t="s">
        <v>3988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3981</v>
      </c>
      <c r="N2336" s="1" t="n">
        <v>1.551</v>
      </c>
      <c r="O2336" s="1" t="n">
        <v>0</v>
      </c>
      <c r="P2336" s="1" t="s">
        <v>3814</v>
      </c>
    </row>
    <row r="2337" customFormat="false" ht="15" hidden="false" customHeight="true" outlineLevel="0" collapsed="false">
      <c r="A2337" s="1" t="n">
        <v>3</v>
      </c>
      <c r="B2337" s="76" t="n">
        <v>46192</v>
      </c>
      <c r="C2337" s="1" t="n">
        <v>100</v>
      </c>
      <c r="D2337" s="1" t="s">
        <v>3988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3982</v>
      </c>
      <c r="N2337" s="1" t="n">
        <v>5.13</v>
      </c>
      <c r="O2337" s="1" t="n">
        <v>111.31</v>
      </c>
      <c r="P2337" s="1" t="s">
        <v>3814</v>
      </c>
    </row>
    <row r="2338" customFormat="false" ht="15" hidden="false" customHeight="true" outlineLevel="0" collapsed="false">
      <c r="A2338" s="1" t="n">
        <v>3</v>
      </c>
      <c r="B2338" s="76" t="n">
        <v>46192</v>
      </c>
      <c r="C2338" s="1" t="n">
        <v>100</v>
      </c>
      <c r="D2338" s="1" t="s">
        <v>3988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3983</v>
      </c>
      <c r="N2338" s="1" t="n">
        <v>24.916</v>
      </c>
      <c r="O2338" s="1" t="n">
        <v>577.94</v>
      </c>
      <c r="P2338" s="1" t="s">
        <v>3814</v>
      </c>
    </row>
    <row r="2339" customFormat="false" ht="15" hidden="false" customHeight="true" outlineLevel="0" collapsed="false">
      <c r="A2339" s="1" t="n">
        <v>3</v>
      </c>
      <c r="B2339" s="76" t="n">
        <v>46192</v>
      </c>
      <c r="C2339" s="1" t="n">
        <v>100</v>
      </c>
      <c r="D2339" s="1" t="s">
        <v>3988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3984</v>
      </c>
      <c r="N2339" s="1" t="n">
        <v>39.22</v>
      </c>
      <c r="O2339" s="1" t="n">
        <v>939.09</v>
      </c>
      <c r="P2339" s="1" t="s">
        <v>3814</v>
      </c>
    </row>
    <row r="2340" customFormat="false" ht="15" hidden="false" customHeight="true" outlineLevel="0" collapsed="false">
      <c r="A2340" s="1" t="n">
        <v>3</v>
      </c>
      <c r="B2340" s="76" t="n">
        <v>46192</v>
      </c>
      <c r="C2340" s="1" t="n">
        <v>100</v>
      </c>
      <c r="D2340" s="1" t="s">
        <v>3988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3985</v>
      </c>
      <c r="N2340" s="1" t="n">
        <v>32.457</v>
      </c>
      <c r="O2340" s="1" t="n">
        <v>850.04</v>
      </c>
      <c r="P2340" s="1" t="s">
        <v>3814</v>
      </c>
    </row>
    <row r="2341" customFormat="false" ht="15" hidden="false" customHeight="true" outlineLevel="0" collapsed="false">
      <c r="A2341" s="1" t="n">
        <v>3</v>
      </c>
      <c r="B2341" s="76" t="n">
        <v>46192</v>
      </c>
      <c r="C2341" s="1" t="n">
        <v>100</v>
      </c>
      <c r="D2341" s="1" t="s">
        <v>3988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3986</v>
      </c>
      <c r="N2341" s="1" t="n">
        <v>14.862</v>
      </c>
      <c r="O2341" s="1" t="n">
        <v>378.11</v>
      </c>
      <c r="P2341" s="1" t="s">
        <v>3814</v>
      </c>
    </row>
    <row r="2342" customFormat="false" ht="15" hidden="false" customHeight="true" outlineLevel="0" collapsed="false">
      <c r="A2342" s="1" t="n">
        <v>3</v>
      </c>
      <c r="B2342" s="76" t="n">
        <v>46192</v>
      </c>
      <c r="C2342" s="1" t="n">
        <v>100</v>
      </c>
      <c r="D2342" s="1" t="s">
        <v>3988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3979</v>
      </c>
      <c r="N2342" s="1" t="n">
        <v>5.543</v>
      </c>
      <c r="O2342" s="1" t="n">
        <v>8.26</v>
      </c>
      <c r="P2342" s="1" t="s">
        <v>3814</v>
      </c>
    </row>
    <row r="2343" customFormat="false" ht="15" hidden="false" customHeight="true" outlineLevel="0" collapsed="false">
      <c r="A2343" s="1" t="n">
        <v>3</v>
      </c>
      <c r="B2343" s="76" t="n">
        <v>46192</v>
      </c>
      <c r="C2343" s="1" t="n">
        <v>100</v>
      </c>
      <c r="D2343" s="1" t="s">
        <v>3988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3980</v>
      </c>
      <c r="N2343" s="1" t="n">
        <v>7.708</v>
      </c>
      <c r="O2343" s="1" t="n">
        <v>17.25</v>
      </c>
      <c r="P2343" s="1" t="s">
        <v>3814</v>
      </c>
    </row>
    <row r="2344" customFormat="false" ht="15" hidden="false" customHeight="true" outlineLevel="0" collapsed="false">
      <c r="A2344" s="1" t="n">
        <v>3</v>
      </c>
      <c r="B2344" s="76" t="n">
        <v>46192</v>
      </c>
      <c r="C2344" s="1" t="n">
        <v>100</v>
      </c>
      <c r="D2344" s="1" t="s">
        <v>3988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3981</v>
      </c>
      <c r="N2344" s="1" t="n">
        <v>1.164</v>
      </c>
      <c r="O2344" s="1" t="n">
        <v>0</v>
      </c>
      <c r="P2344" s="1" t="s">
        <v>3814</v>
      </c>
    </row>
    <row r="2345" customFormat="false" ht="15" hidden="false" customHeight="true" outlineLevel="0" collapsed="false">
      <c r="A2345" s="1" t="n">
        <v>3</v>
      </c>
      <c r="B2345" s="76" t="n">
        <v>46192</v>
      </c>
      <c r="C2345" s="1" t="n">
        <v>171</v>
      </c>
      <c r="D2345" s="1" t="s">
        <v>4048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4987</v>
      </c>
      <c r="N2345" s="1" t="n">
        <v>15</v>
      </c>
      <c r="O2345" s="1" t="n">
        <v>98.85</v>
      </c>
      <c r="P2345" s="1" t="s">
        <v>4050</v>
      </c>
    </row>
    <row r="2346" customFormat="false" ht="15" hidden="false" customHeight="true" outlineLevel="0" collapsed="false">
      <c r="A2346" s="1" t="n">
        <v>3</v>
      </c>
      <c r="B2346" s="76" t="n">
        <v>46192</v>
      </c>
      <c r="C2346" s="1" t="n">
        <v>171</v>
      </c>
      <c r="D2346" s="1" t="s">
        <v>4048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4987</v>
      </c>
      <c r="N2346" s="1" t="n">
        <v>10</v>
      </c>
      <c r="O2346" s="1" t="n">
        <v>65.9</v>
      </c>
      <c r="P2346" s="1" t="s">
        <v>4050</v>
      </c>
    </row>
    <row r="2347" customFormat="false" ht="15" hidden="false" customHeight="true" outlineLevel="0" collapsed="false">
      <c r="A2347" s="1" t="n">
        <v>3</v>
      </c>
      <c r="B2347" s="76" t="n">
        <v>46193</v>
      </c>
      <c r="C2347" s="1" t="n">
        <v>1</v>
      </c>
      <c r="D2347" s="1" t="s">
        <v>3848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4988</v>
      </c>
      <c r="N2347" s="1" t="n">
        <v>40</v>
      </c>
      <c r="O2347" s="1" t="n">
        <v>112</v>
      </c>
      <c r="P2347" s="1" t="s">
        <v>3814</v>
      </c>
    </row>
    <row r="2348" customFormat="false" ht="15" hidden="false" customHeight="true" outlineLevel="0" collapsed="false">
      <c r="A2348" s="1" t="n">
        <v>3</v>
      </c>
      <c r="B2348" s="76" t="n">
        <v>46193</v>
      </c>
      <c r="C2348" s="1" t="n">
        <v>1</v>
      </c>
      <c r="D2348" s="1" t="s">
        <v>3848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4104</v>
      </c>
      <c r="N2348" s="1" t="n">
        <v>10</v>
      </c>
      <c r="O2348" s="1" t="n">
        <v>61</v>
      </c>
      <c r="P2348" s="1" t="s">
        <v>3814</v>
      </c>
    </row>
    <row r="2349" customFormat="false" ht="15" hidden="false" customHeight="true" outlineLevel="0" collapsed="false">
      <c r="A2349" s="1" t="n">
        <v>3</v>
      </c>
      <c r="B2349" s="76" t="n">
        <v>46193</v>
      </c>
      <c r="C2349" s="1" t="n">
        <v>1</v>
      </c>
      <c r="D2349" s="1" t="s">
        <v>3848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4989</v>
      </c>
      <c r="N2349" s="1" t="n">
        <v>150</v>
      </c>
      <c r="O2349" s="1" t="n">
        <v>1440</v>
      </c>
      <c r="P2349" s="1" t="s">
        <v>3814</v>
      </c>
    </row>
    <row r="2350" customFormat="false" ht="15" hidden="false" customHeight="true" outlineLevel="0" collapsed="false">
      <c r="A2350" s="1" t="n">
        <v>3</v>
      </c>
      <c r="B2350" s="76" t="n">
        <v>46193</v>
      </c>
      <c r="C2350" s="1" t="n">
        <v>1</v>
      </c>
      <c r="D2350" s="1" t="s">
        <v>3848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4990</v>
      </c>
      <c r="N2350" s="1" t="n">
        <v>24</v>
      </c>
      <c r="O2350" s="1" t="n">
        <v>194.4</v>
      </c>
      <c r="P2350" s="1" t="s">
        <v>3814</v>
      </c>
    </row>
    <row r="2351" customFormat="false" ht="15" hidden="false" customHeight="true" outlineLevel="0" collapsed="false">
      <c r="A2351" s="1" t="n">
        <v>3</v>
      </c>
      <c r="B2351" s="76" t="n">
        <v>46193</v>
      </c>
      <c r="C2351" s="1" t="n">
        <v>1</v>
      </c>
      <c r="D2351" s="1" t="s">
        <v>3848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4991</v>
      </c>
      <c r="N2351" s="1" t="n">
        <v>6</v>
      </c>
      <c r="O2351" s="1" t="n">
        <v>48.6</v>
      </c>
      <c r="P2351" s="1" t="s">
        <v>3814</v>
      </c>
    </row>
    <row r="2352" customFormat="false" ht="15" hidden="false" customHeight="true" outlineLevel="0" collapsed="false">
      <c r="A2352" s="1" t="n">
        <v>3</v>
      </c>
      <c r="B2352" s="76" t="n">
        <v>46193</v>
      </c>
      <c r="C2352" s="1" t="n">
        <v>1</v>
      </c>
      <c r="D2352" s="1" t="s">
        <v>3848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4992</v>
      </c>
      <c r="N2352" s="1" t="n">
        <v>6</v>
      </c>
      <c r="O2352" s="1" t="n">
        <v>77.4</v>
      </c>
      <c r="P2352" s="1" t="s">
        <v>3814</v>
      </c>
    </row>
    <row r="2353" customFormat="false" ht="15" hidden="false" customHeight="true" outlineLevel="0" collapsed="false">
      <c r="A2353" s="1" t="n">
        <v>3</v>
      </c>
      <c r="B2353" s="76" t="n">
        <v>46193</v>
      </c>
      <c r="C2353" s="1" t="n">
        <v>1</v>
      </c>
      <c r="D2353" s="1" t="s">
        <v>3848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4993</v>
      </c>
      <c r="N2353" s="1" t="n">
        <v>12</v>
      </c>
      <c r="O2353" s="1" t="n">
        <v>41.01</v>
      </c>
      <c r="P2353" s="1" t="s">
        <v>3814</v>
      </c>
    </row>
    <row r="2354" customFormat="false" ht="15" hidden="false" customHeight="true" outlineLevel="0" collapsed="false">
      <c r="A2354" s="1" t="n">
        <v>3</v>
      </c>
      <c r="B2354" s="76" t="n">
        <v>46193</v>
      </c>
      <c r="C2354" s="1" t="n">
        <v>1</v>
      </c>
      <c r="D2354" s="1" t="s">
        <v>3848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4430</v>
      </c>
      <c r="N2354" s="1" t="n">
        <v>240</v>
      </c>
      <c r="O2354" s="1" t="n">
        <v>738.03993</v>
      </c>
      <c r="P2354" s="1" t="s">
        <v>3814</v>
      </c>
    </row>
    <row r="2355" customFormat="false" ht="15" hidden="false" customHeight="true" outlineLevel="0" collapsed="false">
      <c r="A2355" s="1" t="n">
        <v>3</v>
      </c>
      <c r="B2355" s="76" t="n">
        <v>46193</v>
      </c>
      <c r="C2355" s="1" t="n">
        <v>1</v>
      </c>
      <c r="D2355" s="1" t="s">
        <v>3848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4432</v>
      </c>
      <c r="N2355" s="1" t="n">
        <v>240</v>
      </c>
      <c r="O2355" s="1" t="n">
        <v>738.020146</v>
      </c>
      <c r="P2355" s="1" t="s">
        <v>3814</v>
      </c>
    </row>
    <row r="2356" customFormat="false" ht="15" hidden="false" customHeight="true" outlineLevel="0" collapsed="false">
      <c r="A2356" s="1" t="n">
        <v>3</v>
      </c>
      <c r="B2356" s="76" t="n">
        <v>46193</v>
      </c>
      <c r="C2356" s="1" t="n">
        <v>1</v>
      </c>
      <c r="D2356" s="1" t="s">
        <v>3848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4437</v>
      </c>
      <c r="N2356" s="1" t="n">
        <v>96</v>
      </c>
      <c r="O2356" s="1" t="n">
        <v>410.340035</v>
      </c>
      <c r="P2356" s="1" t="s">
        <v>3814</v>
      </c>
    </row>
    <row r="2357" customFormat="false" ht="15" hidden="false" customHeight="true" outlineLevel="0" collapsed="false">
      <c r="A2357" s="1" t="n">
        <v>3</v>
      </c>
      <c r="B2357" s="76" t="n">
        <v>46193</v>
      </c>
      <c r="C2357" s="1" t="n">
        <v>1</v>
      </c>
      <c r="D2357" s="1" t="s">
        <v>3848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4994</v>
      </c>
      <c r="N2357" s="1" t="n">
        <v>48</v>
      </c>
      <c r="O2357" s="1" t="n">
        <v>275.8801</v>
      </c>
      <c r="P2357" s="1" t="s">
        <v>3814</v>
      </c>
    </row>
    <row r="2358" customFormat="false" ht="15" hidden="false" customHeight="true" outlineLevel="0" collapsed="false">
      <c r="A2358" s="1" t="n">
        <v>3</v>
      </c>
      <c r="B2358" s="76" t="n">
        <v>46193</v>
      </c>
      <c r="C2358" s="1" t="n">
        <v>1</v>
      </c>
      <c r="D2358" s="1" t="s">
        <v>3848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4995</v>
      </c>
      <c r="N2358" s="1" t="n">
        <v>72</v>
      </c>
      <c r="O2358" s="1" t="n">
        <v>320.099978</v>
      </c>
      <c r="P2358" s="1" t="s">
        <v>3814</v>
      </c>
    </row>
    <row r="2359" customFormat="false" ht="15" hidden="false" customHeight="true" outlineLevel="0" collapsed="false">
      <c r="A2359" s="1" t="n">
        <v>3</v>
      </c>
      <c r="B2359" s="76" t="n">
        <v>46193</v>
      </c>
      <c r="C2359" s="1" t="n">
        <v>1</v>
      </c>
      <c r="D2359" s="1" t="s">
        <v>3848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4443</v>
      </c>
      <c r="N2359" s="1" t="n">
        <v>24</v>
      </c>
      <c r="O2359" s="1" t="n">
        <v>82.150004</v>
      </c>
      <c r="P2359" s="1" t="s">
        <v>3814</v>
      </c>
    </row>
    <row r="2360" customFormat="false" ht="15" hidden="false" customHeight="true" outlineLevel="0" collapsed="false">
      <c r="A2360" s="1" t="n">
        <v>3</v>
      </c>
      <c r="B2360" s="76" t="n">
        <v>46193</v>
      </c>
      <c r="C2360" s="1" t="n">
        <v>1</v>
      </c>
      <c r="D2360" s="1" t="s">
        <v>3848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4445</v>
      </c>
      <c r="N2360" s="1" t="n">
        <v>48</v>
      </c>
      <c r="O2360" s="1" t="n">
        <v>287.770006</v>
      </c>
      <c r="P2360" s="1" t="s">
        <v>3814</v>
      </c>
    </row>
    <row r="2361" customFormat="false" ht="15" hidden="false" customHeight="true" outlineLevel="0" collapsed="false">
      <c r="A2361" s="1" t="n">
        <v>3</v>
      </c>
      <c r="B2361" s="76" t="n">
        <v>46193</v>
      </c>
      <c r="C2361" s="1" t="n">
        <v>1</v>
      </c>
      <c r="D2361" s="1" t="s">
        <v>3848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4088</v>
      </c>
      <c r="N2361" s="1" t="n">
        <v>60</v>
      </c>
      <c r="O2361" s="1" t="n">
        <v>220.479869</v>
      </c>
      <c r="P2361" s="1" t="s">
        <v>3814</v>
      </c>
    </row>
    <row r="2362" customFormat="false" ht="15" hidden="false" customHeight="true" outlineLevel="0" collapsed="false">
      <c r="A2362" s="1" t="n">
        <v>3</v>
      </c>
      <c r="B2362" s="76" t="n">
        <v>46193</v>
      </c>
      <c r="C2362" s="1" t="n">
        <v>1</v>
      </c>
      <c r="D2362" s="1" t="s">
        <v>3848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4446</v>
      </c>
      <c r="N2362" s="1" t="n">
        <v>120</v>
      </c>
      <c r="O2362" s="1" t="n">
        <v>788.450138</v>
      </c>
      <c r="P2362" s="1" t="s">
        <v>3814</v>
      </c>
    </row>
    <row r="2363" customFormat="false" ht="15" hidden="false" customHeight="true" outlineLevel="0" collapsed="false">
      <c r="A2363" s="1" t="n">
        <v>3</v>
      </c>
      <c r="B2363" s="76" t="n">
        <v>46193</v>
      </c>
      <c r="C2363" s="1" t="n">
        <v>2</v>
      </c>
      <c r="D2363" s="1" t="s">
        <v>3812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3813</v>
      </c>
      <c r="N2363" s="1" t="n">
        <v>14</v>
      </c>
      <c r="O2363" s="1" t="n">
        <v>35</v>
      </c>
      <c r="P2363" s="1" t="s">
        <v>3814</v>
      </c>
    </row>
    <row r="2364" customFormat="false" ht="15" hidden="false" customHeight="true" outlineLevel="0" collapsed="false">
      <c r="A2364" s="1" t="n">
        <v>3</v>
      </c>
      <c r="B2364" s="76" t="n">
        <v>46193</v>
      </c>
      <c r="C2364" s="1" t="n">
        <v>2</v>
      </c>
      <c r="D2364" s="1" t="s">
        <v>3812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3815</v>
      </c>
      <c r="N2364" s="1" t="n">
        <v>120</v>
      </c>
      <c r="O2364" s="1" t="n">
        <v>240</v>
      </c>
      <c r="P2364" s="1" t="s">
        <v>3814</v>
      </c>
    </row>
    <row r="2365" customFormat="false" ht="15" hidden="false" customHeight="true" outlineLevel="0" collapsed="false">
      <c r="A2365" s="1" t="n">
        <v>3</v>
      </c>
      <c r="B2365" s="76" t="n">
        <v>46193</v>
      </c>
      <c r="C2365" s="1" t="n">
        <v>2</v>
      </c>
      <c r="D2365" s="1" t="s">
        <v>3812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3816</v>
      </c>
      <c r="N2365" s="1" t="n">
        <v>12</v>
      </c>
      <c r="O2365" s="1" t="n">
        <v>84</v>
      </c>
      <c r="P2365" s="1" t="s">
        <v>3814</v>
      </c>
    </row>
    <row r="2366" customFormat="false" ht="15" hidden="false" customHeight="true" outlineLevel="0" collapsed="false">
      <c r="A2366" s="1" t="n">
        <v>3</v>
      </c>
      <c r="B2366" s="76" t="n">
        <v>46193</v>
      </c>
      <c r="C2366" s="1" t="n">
        <v>2</v>
      </c>
      <c r="D2366" s="1" t="s">
        <v>3812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3817</v>
      </c>
      <c r="N2366" s="1" t="n">
        <v>40</v>
      </c>
      <c r="O2366" s="1" t="n">
        <v>240</v>
      </c>
      <c r="P2366" s="1" t="s">
        <v>3814</v>
      </c>
    </row>
    <row r="2367" customFormat="false" ht="15" hidden="false" customHeight="true" outlineLevel="0" collapsed="false">
      <c r="A2367" s="1" t="n">
        <v>3</v>
      </c>
      <c r="B2367" s="76" t="n">
        <v>46193</v>
      </c>
      <c r="C2367" s="1" t="n">
        <v>6</v>
      </c>
      <c r="D2367" s="1" t="s">
        <v>3819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3813</v>
      </c>
      <c r="N2367" s="1" t="n">
        <v>14</v>
      </c>
      <c r="O2367" s="1" t="n">
        <v>35</v>
      </c>
      <c r="P2367" s="1" t="s">
        <v>3814</v>
      </c>
    </row>
    <row r="2368" customFormat="false" ht="15" hidden="false" customHeight="true" outlineLevel="0" collapsed="false">
      <c r="A2368" s="1" t="n">
        <v>3</v>
      </c>
      <c r="B2368" s="76" t="n">
        <v>46193</v>
      </c>
      <c r="C2368" s="1" t="n">
        <v>6</v>
      </c>
      <c r="D2368" s="1" t="s">
        <v>3819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3815</v>
      </c>
      <c r="N2368" s="1" t="n">
        <v>120</v>
      </c>
      <c r="O2368" s="1" t="n">
        <v>240</v>
      </c>
      <c r="P2368" s="1" t="s">
        <v>3814</v>
      </c>
    </row>
    <row r="2369" customFormat="false" ht="15" hidden="false" customHeight="true" outlineLevel="0" collapsed="false">
      <c r="A2369" s="1" t="n">
        <v>3</v>
      </c>
      <c r="B2369" s="76" t="n">
        <v>46193</v>
      </c>
      <c r="C2369" s="1" t="n">
        <v>6</v>
      </c>
      <c r="D2369" s="1" t="s">
        <v>3819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3816</v>
      </c>
      <c r="N2369" s="1" t="n">
        <v>12</v>
      </c>
      <c r="O2369" s="1" t="n">
        <v>84</v>
      </c>
      <c r="P2369" s="1" t="s">
        <v>3814</v>
      </c>
    </row>
    <row r="2370" customFormat="false" ht="15" hidden="false" customHeight="true" outlineLevel="0" collapsed="false">
      <c r="A2370" s="1" t="n">
        <v>3</v>
      </c>
      <c r="B2370" s="76" t="n">
        <v>46193</v>
      </c>
      <c r="C2370" s="1" t="n">
        <v>6</v>
      </c>
      <c r="D2370" s="1" t="s">
        <v>3819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3817</v>
      </c>
      <c r="N2370" s="1" t="n">
        <v>40</v>
      </c>
      <c r="O2370" s="1" t="n">
        <v>240</v>
      </c>
      <c r="P2370" s="1" t="s">
        <v>3814</v>
      </c>
    </row>
    <row r="2371" customFormat="false" ht="15" hidden="false" customHeight="true" outlineLevel="0" collapsed="false">
      <c r="A2371" s="1" t="n">
        <v>3</v>
      </c>
      <c r="B2371" s="76" t="n">
        <v>46193</v>
      </c>
      <c r="C2371" s="1" t="n">
        <v>11</v>
      </c>
      <c r="D2371" s="1" t="s">
        <v>3820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4996</v>
      </c>
      <c r="N2371" s="1" t="n">
        <v>72</v>
      </c>
      <c r="O2371" s="1" t="n">
        <v>129.95</v>
      </c>
      <c r="P2371" s="1" t="s">
        <v>3814</v>
      </c>
    </row>
    <row r="2372" customFormat="false" ht="15" hidden="false" customHeight="true" outlineLevel="0" collapsed="false">
      <c r="A2372" s="1" t="n">
        <v>3</v>
      </c>
      <c r="B2372" s="76" t="n">
        <v>46193</v>
      </c>
      <c r="C2372" s="1" t="n">
        <v>11</v>
      </c>
      <c r="D2372" s="1" t="s">
        <v>3820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4997</v>
      </c>
      <c r="N2372" s="1" t="n">
        <v>6</v>
      </c>
      <c r="O2372" s="1" t="n">
        <v>93.95</v>
      </c>
      <c r="P2372" s="1" t="s">
        <v>3814</v>
      </c>
    </row>
    <row r="2373" customFormat="false" ht="15" hidden="false" customHeight="true" outlineLevel="0" collapsed="false">
      <c r="A2373" s="1" t="n">
        <v>3</v>
      </c>
      <c r="B2373" s="76" t="n">
        <v>46193</v>
      </c>
      <c r="C2373" s="1" t="n">
        <v>11</v>
      </c>
      <c r="D2373" s="1" t="s">
        <v>3820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4998</v>
      </c>
      <c r="N2373" s="1" t="n">
        <v>36</v>
      </c>
      <c r="O2373" s="1" t="n">
        <v>128.85</v>
      </c>
      <c r="P2373" s="1" t="s">
        <v>3814</v>
      </c>
    </row>
    <row r="2374" customFormat="false" ht="15" hidden="false" customHeight="true" outlineLevel="0" collapsed="false">
      <c r="A2374" s="1" t="n">
        <v>3</v>
      </c>
      <c r="B2374" s="76" t="n">
        <v>46193</v>
      </c>
      <c r="C2374" s="1" t="n">
        <v>11</v>
      </c>
      <c r="D2374" s="1" t="s">
        <v>3820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4999</v>
      </c>
      <c r="N2374" s="1" t="n">
        <v>36</v>
      </c>
      <c r="O2374" s="1" t="n">
        <v>128.85</v>
      </c>
      <c r="P2374" s="1" t="s">
        <v>3814</v>
      </c>
    </row>
    <row r="2375" customFormat="false" ht="15" hidden="false" customHeight="true" outlineLevel="0" collapsed="false">
      <c r="A2375" s="1" t="n">
        <v>3</v>
      </c>
      <c r="B2375" s="76" t="n">
        <v>46193</v>
      </c>
      <c r="C2375" s="1" t="n">
        <v>11</v>
      </c>
      <c r="D2375" s="1" t="s">
        <v>3820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5000</v>
      </c>
      <c r="N2375" s="1" t="n">
        <v>12</v>
      </c>
      <c r="O2375" s="1" t="n">
        <v>20.95</v>
      </c>
      <c r="P2375" s="1" t="s">
        <v>3814</v>
      </c>
    </row>
    <row r="2376" customFormat="false" ht="15" hidden="false" customHeight="true" outlineLevel="0" collapsed="false">
      <c r="A2376" s="1" t="n">
        <v>3</v>
      </c>
      <c r="B2376" s="76" t="n">
        <v>46193</v>
      </c>
      <c r="C2376" s="1" t="n">
        <v>11</v>
      </c>
      <c r="D2376" s="1" t="s">
        <v>3820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5001</v>
      </c>
      <c r="N2376" s="1" t="n">
        <v>12</v>
      </c>
      <c r="O2376" s="1" t="n">
        <v>26.95</v>
      </c>
      <c r="P2376" s="1" t="s">
        <v>3814</v>
      </c>
    </row>
    <row r="2377" customFormat="false" ht="15" hidden="false" customHeight="true" outlineLevel="0" collapsed="false">
      <c r="A2377" s="1" t="n">
        <v>3</v>
      </c>
      <c r="B2377" s="76" t="n">
        <v>46193</v>
      </c>
      <c r="C2377" s="1" t="n">
        <v>11</v>
      </c>
      <c r="D2377" s="1" t="s">
        <v>3820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5002</v>
      </c>
      <c r="N2377" s="1" t="n">
        <v>12</v>
      </c>
      <c r="O2377" s="1" t="n">
        <v>24.95</v>
      </c>
      <c r="P2377" s="1" t="s">
        <v>3814</v>
      </c>
    </row>
    <row r="2378" customFormat="false" ht="15" hidden="false" customHeight="true" outlineLevel="0" collapsed="false">
      <c r="A2378" s="1" t="n">
        <v>3</v>
      </c>
      <c r="B2378" s="76" t="n">
        <v>46193</v>
      </c>
      <c r="C2378" s="1" t="n">
        <v>11</v>
      </c>
      <c r="D2378" s="1" t="s">
        <v>3820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5003</v>
      </c>
      <c r="N2378" s="1" t="n">
        <v>36</v>
      </c>
      <c r="O2378" s="1" t="n">
        <v>128.85</v>
      </c>
      <c r="P2378" s="1" t="s">
        <v>3814</v>
      </c>
    </row>
    <row r="2379" customFormat="false" ht="15" hidden="false" customHeight="true" outlineLevel="0" collapsed="false">
      <c r="A2379" s="1" t="n">
        <v>3</v>
      </c>
      <c r="B2379" s="76" t="n">
        <v>46193</v>
      </c>
      <c r="C2379" s="1" t="n">
        <v>11</v>
      </c>
      <c r="D2379" s="1" t="s">
        <v>3820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5004</v>
      </c>
      <c r="N2379" s="1" t="n">
        <v>12</v>
      </c>
      <c r="O2379" s="1" t="n">
        <v>20.95</v>
      </c>
      <c r="P2379" s="1" t="s">
        <v>3814</v>
      </c>
    </row>
    <row r="2380" customFormat="false" ht="15" hidden="false" customHeight="true" outlineLevel="0" collapsed="false">
      <c r="A2380" s="1" t="n">
        <v>3</v>
      </c>
      <c r="B2380" s="76" t="n">
        <v>46193</v>
      </c>
      <c r="C2380" s="1" t="n">
        <v>11</v>
      </c>
      <c r="D2380" s="1" t="s">
        <v>3820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5005</v>
      </c>
      <c r="N2380" s="1" t="n">
        <v>12</v>
      </c>
      <c r="O2380" s="1" t="n">
        <v>24.95</v>
      </c>
      <c r="P2380" s="1" t="s">
        <v>3814</v>
      </c>
    </row>
    <row r="2381" customFormat="false" ht="15" hidden="false" customHeight="true" outlineLevel="0" collapsed="false">
      <c r="A2381" s="1" t="n">
        <v>3</v>
      </c>
      <c r="B2381" s="76" t="n">
        <v>46193</v>
      </c>
      <c r="C2381" s="1" t="n">
        <v>11</v>
      </c>
      <c r="D2381" s="1" t="s">
        <v>3820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5006</v>
      </c>
      <c r="N2381" s="1" t="n">
        <v>12</v>
      </c>
      <c r="O2381" s="1" t="n">
        <v>74.95</v>
      </c>
      <c r="P2381" s="1" t="s">
        <v>3814</v>
      </c>
    </row>
    <row r="2382" customFormat="false" ht="15" hidden="false" customHeight="true" outlineLevel="0" collapsed="false">
      <c r="A2382" s="1" t="n">
        <v>3</v>
      </c>
      <c r="B2382" s="76" t="n">
        <v>46193</v>
      </c>
      <c r="C2382" s="1" t="n">
        <v>11</v>
      </c>
      <c r="D2382" s="1" t="s">
        <v>3820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5007</v>
      </c>
      <c r="N2382" s="1" t="n">
        <v>24</v>
      </c>
      <c r="O2382" s="1" t="n">
        <v>38.95</v>
      </c>
      <c r="P2382" s="1" t="s">
        <v>3814</v>
      </c>
    </row>
    <row r="2383" customFormat="false" ht="15" hidden="false" customHeight="true" outlineLevel="0" collapsed="false">
      <c r="A2383" s="1" t="n">
        <v>3</v>
      </c>
      <c r="B2383" s="76" t="n">
        <v>46193</v>
      </c>
      <c r="C2383" s="1" t="n">
        <v>11</v>
      </c>
      <c r="D2383" s="1" t="s">
        <v>3820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5008</v>
      </c>
      <c r="N2383" s="1" t="n">
        <v>24</v>
      </c>
      <c r="O2383" s="1" t="n">
        <v>155.9</v>
      </c>
      <c r="P2383" s="1" t="s">
        <v>3814</v>
      </c>
    </row>
    <row r="2384" customFormat="false" ht="15" hidden="false" customHeight="true" outlineLevel="0" collapsed="false">
      <c r="A2384" s="1" t="n">
        <v>3</v>
      </c>
      <c r="B2384" s="76" t="n">
        <v>46193</v>
      </c>
      <c r="C2384" s="1" t="n">
        <v>11</v>
      </c>
      <c r="D2384" s="1" t="s">
        <v>3820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5009</v>
      </c>
      <c r="N2384" s="1" t="n">
        <v>12</v>
      </c>
      <c r="O2384" s="1" t="n">
        <v>94.95</v>
      </c>
      <c r="P2384" s="1" t="s">
        <v>3814</v>
      </c>
    </row>
    <row r="2385" customFormat="false" ht="15" hidden="false" customHeight="true" outlineLevel="0" collapsed="false">
      <c r="A2385" s="1" t="n">
        <v>3</v>
      </c>
      <c r="B2385" s="76" t="n">
        <v>46193</v>
      </c>
      <c r="C2385" s="1" t="n">
        <v>11</v>
      </c>
      <c r="D2385" s="1" t="s">
        <v>3820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5010</v>
      </c>
      <c r="N2385" s="1" t="n">
        <v>24</v>
      </c>
      <c r="O2385" s="1" t="n">
        <v>58.95</v>
      </c>
      <c r="P2385" s="1" t="s">
        <v>3814</v>
      </c>
    </row>
    <row r="2386" customFormat="false" ht="15" hidden="false" customHeight="true" outlineLevel="0" collapsed="false">
      <c r="A2386" s="1" t="n">
        <v>3</v>
      </c>
      <c r="B2386" s="76" t="n">
        <v>46193</v>
      </c>
      <c r="C2386" s="1" t="n">
        <v>11</v>
      </c>
      <c r="D2386" s="1" t="s">
        <v>3820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5011</v>
      </c>
      <c r="N2386" s="1" t="n">
        <v>36</v>
      </c>
      <c r="O2386" s="1" t="n">
        <v>110.85</v>
      </c>
      <c r="P2386" s="1" t="s">
        <v>3814</v>
      </c>
    </row>
    <row r="2387" customFormat="false" ht="15" hidden="false" customHeight="true" outlineLevel="0" collapsed="false">
      <c r="A2387" s="1" t="n">
        <v>3</v>
      </c>
      <c r="B2387" s="76" t="n">
        <v>46193</v>
      </c>
      <c r="C2387" s="1" t="n">
        <v>11</v>
      </c>
      <c r="D2387" s="1" t="s">
        <v>3820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5012</v>
      </c>
      <c r="N2387" s="1" t="n">
        <v>24</v>
      </c>
      <c r="O2387" s="1" t="n">
        <v>38.95</v>
      </c>
      <c r="P2387" s="1" t="s">
        <v>3814</v>
      </c>
    </row>
    <row r="2388" customFormat="false" ht="15" hidden="false" customHeight="true" outlineLevel="0" collapsed="false">
      <c r="A2388" s="1" t="n">
        <v>3</v>
      </c>
      <c r="B2388" s="76" t="n">
        <v>46193</v>
      </c>
      <c r="C2388" s="1" t="n">
        <v>11</v>
      </c>
      <c r="D2388" s="1" t="s">
        <v>3820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5013</v>
      </c>
      <c r="N2388" s="1" t="n">
        <v>24</v>
      </c>
      <c r="O2388" s="1" t="n">
        <v>85.9</v>
      </c>
      <c r="P2388" s="1" t="s">
        <v>3814</v>
      </c>
    </row>
    <row r="2389" customFormat="false" ht="15" hidden="false" customHeight="true" outlineLevel="0" collapsed="false">
      <c r="A2389" s="1" t="n">
        <v>3</v>
      </c>
      <c r="B2389" s="76" t="n">
        <v>46193</v>
      </c>
      <c r="C2389" s="1" t="n">
        <v>11</v>
      </c>
      <c r="D2389" s="1" t="s">
        <v>3820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5014</v>
      </c>
      <c r="N2389" s="1" t="n">
        <v>36</v>
      </c>
      <c r="O2389" s="1" t="n">
        <v>332.85</v>
      </c>
      <c r="P2389" s="1" t="s">
        <v>3814</v>
      </c>
    </row>
    <row r="2390" customFormat="false" ht="15" hidden="false" customHeight="true" outlineLevel="0" collapsed="false">
      <c r="A2390" s="1" t="n">
        <v>3</v>
      </c>
      <c r="B2390" s="76" t="n">
        <v>46193</v>
      </c>
      <c r="C2390" s="1" t="n">
        <v>11</v>
      </c>
      <c r="D2390" s="1" t="s">
        <v>3820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5015</v>
      </c>
      <c r="N2390" s="1" t="n">
        <v>24</v>
      </c>
      <c r="O2390" s="1" t="n">
        <v>99.99</v>
      </c>
      <c r="P2390" s="1" t="s">
        <v>3814</v>
      </c>
    </row>
    <row r="2391" customFormat="false" ht="15" hidden="false" customHeight="true" outlineLevel="0" collapsed="false">
      <c r="A2391" s="1" t="n">
        <v>3</v>
      </c>
      <c r="B2391" s="76" t="n">
        <v>46193</v>
      </c>
      <c r="C2391" s="1" t="n">
        <v>11</v>
      </c>
      <c r="D2391" s="1" t="s">
        <v>3820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5016</v>
      </c>
      <c r="N2391" s="1" t="n">
        <v>12</v>
      </c>
      <c r="O2391" s="1" t="n">
        <v>69.95</v>
      </c>
      <c r="P2391" s="1" t="s">
        <v>3814</v>
      </c>
    </row>
    <row r="2392" customFormat="false" ht="15" hidden="false" customHeight="true" outlineLevel="0" collapsed="false">
      <c r="A2392" s="1" t="n">
        <v>3</v>
      </c>
      <c r="B2392" s="76" t="n">
        <v>46193</v>
      </c>
      <c r="C2392" s="1" t="n">
        <v>11</v>
      </c>
      <c r="D2392" s="1" t="s">
        <v>3820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5017</v>
      </c>
      <c r="N2392" s="1" t="n">
        <v>12</v>
      </c>
      <c r="O2392" s="1" t="n">
        <v>99.95</v>
      </c>
      <c r="P2392" s="1" t="s">
        <v>3814</v>
      </c>
    </row>
    <row r="2393" customFormat="false" ht="15" hidden="false" customHeight="true" outlineLevel="0" collapsed="false">
      <c r="A2393" s="1" t="n">
        <v>3</v>
      </c>
      <c r="B2393" s="76" t="n">
        <v>46193</v>
      </c>
      <c r="C2393" s="1" t="n">
        <v>11</v>
      </c>
      <c r="D2393" s="1" t="s">
        <v>3820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5018</v>
      </c>
      <c r="N2393" s="1" t="n">
        <v>24</v>
      </c>
      <c r="O2393" s="1" t="n">
        <v>99.99</v>
      </c>
      <c r="P2393" s="1" t="s">
        <v>3814</v>
      </c>
    </row>
    <row r="2394" customFormat="false" ht="15" hidden="false" customHeight="true" outlineLevel="0" collapsed="false">
      <c r="A2394" s="1" t="n">
        <v>3</v>
      </c>
      <c r="B2394" s="76" t="n">
        <v>46193</v>
      </c>
      <c r="C2394" s="1" t="n">
        <v>11</v>
      </c>
      <c r="D2394" s="1" t="s">
        <v>3820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5019</v>
      </c>
      <c r="N2394" s="1" t="n">
        <v>24</v>
      </c>
      <c r="O2394" s="1" t="n">
        <v>74.95</v>
      </c>
      <c r="P2394" s="1" t="s">
        <v>3814</v>
      </c>
    </row>
    <row r="2395" customFormat="false" ht="15" hidden="false" customHeight="true" outlineLevel="0" collapsed="false">
      <c r="A2395" s="1" t="n">
        <v>3</v>
      </c>
      <c r="B2395" s="76" t="n">
        <v>46193</v>
      </c>
      <c r="C2395" s="1" t="n">
        <v>11</v>
      </c>
      <c r="D2395" s="1" t="s">
        <v>3820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5020</v>
      </c>
      <c r="N2395" s="1" t="n">
        <v>12</v>
      </c>
      <c r="O2395" s="1" t="n">
        <v>54.98</v>
      </c>
      <c r="P2395" s="1" t="s">
        <v>3814</v>
      </c>
    </row>
    <row r="2396" customFormat="false" ht="15" hidden="false" customHeight="true" outlineLevel="0" collapsed="false">
      <c r="A2396" s="1" t="n">
        <v>3</v>
      </c>
      <c r="B2396" s="76" t="n">
        <v>46193</v>
      </c>
      <c r="C2396" s="1" t="n">
        <v>11</v>
      </c>
      <c r="D2396" s="1" t="s">
        <v>3820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5021</v>
      </c>
      <c r="N2396" s="1" t="n">
        <v>12</v>
      </c>
      <c r="O2396" s="1" t="n">
        <v>54.98</v>
      </c>
      <c r="P2396" s="1" t="s">
        <v>3814</v>
      </c>
    </row>
    <row r="2397" customFormat="false" ht="15" hidden="false" customHeight="true" outlineLevel="0" collapsed="false">
      <c r="A2397" s="1" t="n">
        <v>3</v>
      </c>
      <c r="B2397" s="76" t="n">
        <v>46193</v>
      </c>
      <c r="C2397" s="1" t="n">
        <v>11</v>
      </c>
      <c r="D2397" s="1" t="s">
        <v>3820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4345</v>
      </c>
      <c r="N2397" s="1" t="n">
        <v>24</v>
      </c>
      <c r="O2397" s="1" t="n">
        <v>195.95</v>
      </c>
      <c r="P2397" s="1" t="s">
        <v>3814</v>
      </c>
    </row>
    <row r="2398" customFormat="false" ht="15" hidden="false" customHeight="true" outlineLevel="0" collapsed="false">
      <c r="A2398" s="1" t="n">
        <v>3</v>
      </c>
      <c r="B2398" s="76" t="n">
        <v>46193</v>
      </c>
      <c r="C2398" s="1" t="n">
        <v>11</v>
      </c>
      <c r="D2398" s="1" t="s">
        <v>3820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4329</v>
      </c>
      <c r="N2398" s="1" t="n">
        <v>24</v>
      </c>
      <c r="O2398" s="1" t="n">
        <v>185.8</v>
      </c>
      <c r="P2398" s="1" t="s">
        <v>3814</v>
      </c>
    </row>
    <row r="2399" customFormat="false" ht="15" hidden="false" customHeight="true" outlineLevel="0" collapsed="false">
      <c r="A2399" s="1" t="n">
        <v>3</v>
      </c>
      <c r="B2399" s="76" t="n">
        <v>46193</v>
      </c>
      <c r="C2399" s="1" t="n">
        <v>11</v>
      </c>
      <c r="D2399" s="1" t="s">
        <v>3820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5022</v>
      </c>
      <c r="N2399" s="1" t="n">
        <v>12</v>
      </c>
      <c r="O2399" s="1" t="n">
        <v>51.95</v>
      </c>
      <c r="P2399" s="1" t="s">
        <v>3814</v>
      </c>
    </row>
    <row r="2400" customFormat="false" ht="15" hidden="false" customHeight="true" outlineLevel="0" collapsed="false">
      <c r="A2400" s="1" t="n">
        <v>3</v>
      </c>
      <c r="B2400" s="76" t="n">
        <v>46193</v>
      </c>
      <c r="C2400" s="1" t="n">
        <v>11</v>
      </c>
      <c r="D2400" s="1" t="s">
        <v>3820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5023</v>
      </c>
      <c r="N2400" s="1" t="n">
        <v>24</v>
      </c>
      <c r="O2400" s="1" t="n">
        <v>58.95</v>
      </c>
      <c r="P2400" s="1" t="s">
        <v>3814</v>
      </c>
    </row>
    <row r="2401" customFormat="false" ht="15" hidden="false" customHeight="true" outlineLevel="0" collapsed="false">
      <c r="A2401" s="1" t="n">
        <v>3</v>
      </c>
      <c r="B2401" s="76" t="n">
        <v>46193</v>
      </c>
      <c r="C2401" s="1" t="n">
        <v>11</v>
      </c>
      <c r="D2401" s="1" t="s">
        <v>3820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5024</v>
      </c>
      <c r="N2401" s="1" t="n">
        <v>40</v>
      </c>
      <c r="O2401" s="1" t="n">
        <v>221.9</v>
      </c>
      <c r="P2401" s="1" t="s">
        <v>3814</v>
      </c>
    </row>
    <row r="2402" customFormat="false" ht="15" hidden="false" customHeight="true" outlineLevel="0" collapsed="false">
      <c r="A2402" s="1" t="n">
        <v>3</v>
      </c>
      <c r="B2402" s="76" t="n">
        <v>46193</v>
      </c>
      <c r="C2402" s="1" t="n">
        <v>11</v>
      </c>
      <c r="D2402" s="1" t="s">
        <v>3820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5025</v>
      </c>
      <c r="N2402" s="1" t="n">
        <v>40</v>
      </c>
      <c r="O2402" s="1" t="n">
        <v>221.9</v>
      </c>
      <c r="P2402" s="1" t="s">
        <v>3814</v>
      </c>
    </row>
    <row r="2403" customFormat="false" ht="15" hidden="false" customHeight="true" outlineLevel="0" collapsed="false">
      <c r="A2403" s="1" t="n">
        <v>3</v>
      </c>
      <c r="B2403" s="76" t="n">
        <v>46193</v>
      </c>
      <c r="C2403" s="1" t="n">
        <v>11</v>
      </c>
      <c r="D2403" s="1" t="s">
        <v>3820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5026</v>
      </c>
      <c r="N2403" s="1" t="n">
        <v>50</v>
      </c>
      <c r="O2403" s="1" t="n">
        <v>95.95</v>
      </c>
      <c r="P2403" s="1" t="s">
        <v>3814</v>
      </c>
    </row>
    <row r="2404" customFormat="false" ht="15" hidden="false" customHeight="true" outlineLevel="0" collapsed="false">
      <c r="A2404" s="1" t="n">
        <v>3</v>
      </c>
      <c r="B2404" s="76" t="n">
        <v>46193</v>
      </c>
      <c r="C2404" s="1" t="n">
        <v>11</v>
      </c>
      <c r="D2404" s="1" t="s">
        <v>3820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5027</v>
      </c>
      <c r="N2404" s="1" t="n">
        <v>24</v>
      </c>
      <c r="O2404" s="1" t="n">
        <v>38.95</v>
      </c>
      <c r="P2404" s="1" t="s">
        <v>3814</v>
      </c>
    </row>
    <row r="2405" customFormat="false" ht="15" hidden="false" customHeight="true" outlineLevel="0" collapsed="false">
      <c r="A2405" s="1" t="n">
        <v>3</v>
      </c>
      <c r="B2405" s="76" t="n">
        <v>46193</v>
      </c>
      <c r="C2405" s="1" t="n">
        <v>11</v>
      </c>
      <c r="D2405" s="1" t="s">
        <v>3820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5028</v>
      </c>
      <c r="N2405" s="1" t="n">
        <v>24</v>
      </c>
      <c r="O2405" s="1" t="n">
        <v>74.95</v>
      </c>
      <c r="P2405" s="1" t="s">
        <v>3814</v>
      </c>
    </row>
    <row r="2406" customFormat="false" ht="15" hidden="false" customHeight="true" outlineLevel="0" collapsed="false">
      <c r="A2406" s="1" t="n">
        <v>3</v>
      </c>
      <c r="B2406" s="76" t="n">
        <v>46193</v>
      </c>
      <c r="C2406" s="1" t="n">
        <v>11</v>
      </c>
      <c r="D2406" s="1" t="s">
        <v>3820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5029</v>
      </c>
      <c r="N2406" s="1" t="n">
        <v>24</v>
      </c>
      <c r="O2406" s="1" t="n">
        <v>153.9</v>
      </c>
      <c r="P2406" s="1" t="s">
        <v>3814</v>
      </c>
    </row>
    <row r="2407" customFormat="false" ht="15" hidden="false" customHeight="true" outlineLevel="0" collapsed="false">
      <c r="A2407" s="1" t="n">
        <v>3</v>
      </c>
      <c r="B2407" s="76" t="n">
        <v>46193</v>
      </c>
      <c r="C2407" s="1" t="n">
        <v>11</v>
      </c>
      <c r="D2407" s="1" t="s">
        <v>3820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5030</v>
      </c>
      <c r="N2407" s="1" t="n">
        <v>24</v>
      </c>
      <c r="O2407" s="1" t="n">
        <v>164.95</v>
      </c>
      <c r="P2407" s="1" t="s">
        <v>3814</v>
      </c>
    </row>
    <row r="2408" customFormat="false" ht="15" hidden="false" customHeight="true" outlineLevel="0" collapsed="false">
      <c r="A2408" s="1" t="n">
        <v>3</v>
      </c>
      <c r="B2408" s="76" t="n">
        <v>46193</v>
      </c>
      <c r="C2408" s="1" t="n">
        <v>11</v>
      </c>
      <c r="D2408" s="1" t="s">
        <v>3820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5031</v>
      </c>
      <c r="N2408" s="1" t="n">
        <v>12</v>
      </c>
      <c r="O2408" s="1" t="n">
        <v>106.95</v>
      </c>
      <c r="P2408" s="1" t="s">
        <v>3814</v>
      </c>
    </row>
    <row r="2409" customFormat="false" ht="15" hidden="false" customHeight="true" outlineLevel="0" collapsed="false">
      <c r="A2409" s="1" t="n">
        <v>3</v>
      </c>
      <c r="B2409" s="76" t="n">
        <v>46193</v>
      </c>
      <c r="C2409" s="1" t="n">
        <v>11</v>
      </c>
      <c r="D2409" s="1" t="s">
        <v>3820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5032</v>
      </c>
      <c r="N2409" s="1" t="n">
        <v>12</v>
      </c>
      <c r="O2409" s="1" t="n">
        <v>59.95</v>
      </c>
      <c r="P2409" s="1" t="s">
        <v>3814</v>
      </c>
    </row>
    <row r="2410" customFormat="false" ht="15" hidden="false" customHeight="true" outlineLevel="0" collapsed="false">
      <c r="A2410" s="1" t="n">
        <v>3</v>
      </c>
      <c r="B2410" s="76" t="n">
        <v>46195</v>
      </c>
      <c r="C2410" s="1" t="n">
        <v>1</v>
      </c>
      <c r="D2410" s="1" t="s">
        <v>3848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4098</v>
      </c>
      <c r="N2410" s="1" t="n">
        <v>20</v>
      </c>
      <c r="O2410" s="1" t="n">
        <v>240</v>
      </c>
      <c r="P2410" s="1" t="s">
        <v>3814</v>
      </c>
    </row>
    <row r="2411" customFormat="false" ht="15" hidden="false" customHeight="true" outlineLevel="0" collapsed="false">
      <c r="A2411" s="1" t="n">
        <v>3</v>
      </c>
      <c r="B2411" s="76" t="n">
        <v>46195</v>
      </c>
      <c r="C2411" s="1" t="n">
        <v>1</v>
      </c>
      <c r="D2411" s="1" t="s">
        <v>3848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4439</v>
      </c>
      <c r="N2411" s="1" t="n">
        <v>300</v>
      </c>
      <c r="O2411" s="1" t="n">
        <v>1050.989998</v>
      </c>
      <c r="P2411" s="1" t="s">
        <v>3814</v>
      </c>
    </row>
    <row r="2412" customFormat="false" ht="15" hidden="false" customHeight="true" outlineLevel="0" collapsed="false">
      <c r="A2412" s="1" t="n">
        <v>3</v>
      </c>
      <c r="B2412" s="76" t="n">
        <v>46195</v>
      </c>
      <c r="C2412" s="1" t="n">
        <v>1</v>
      </c>
      <c r="D2412" s="1" t="s">
        <v>3848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5033</v>
      </c>
      <c r="N2412" s="1" t="n">
        <v>24</v>
      </c>
      <c r="O2412" s="1" t="n">
        <v>331.87</v>
      </c>
      <c r="P2412" s="1" t="s">
        <v>3814</v>
      </c>
    </row>
    <row r="2413" customFormat="false" ht="15" hidden="false" customHeight="true" outlineLevel="0" collapsed="false">
      <c r="A2413" s="1" t="n">
        <v>3</v>
      </c>
      <c r="B2413" s="76" t="n">
        <v>46195</v>
      </c>
      <c r="C2413" s="1" t="n">
        <v>1</v>
      </c>
      <c r="D2413" s="1" t="s">
        <v>3848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5034</v>
      </c>
      <c r="N2413" s="1" t="n">
        <v>30</v>
      </c>
      <c r="O2413" s="1" t="n">
        <v>400.49</v>
      </c>
      <c r="P2413" s="1" t="s">
        <v>3814</v>
      </c>
    </row>
    <row r="2414" customFormat="false" ht="15" hidden="false" customHeight="true" outlineLevel="0" collapsed="false">
      <c r="A2414" s="1" t="n">
        <v>3</v>
      </c>
      <c r="B2414" s="76" t="n">
        <v>46195</v>
      </c>
      <c r="C2414" s="1" t="n">
        <v>1</v>
      </c>
      <c r="D2414" s="1" t="s">
        <v>3848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4134</v>
      </c>
      <c r="N2414" s="1" t="n">
        <v>30</v>
      </c>
      <c r="O2414" s="1" t="n">
        <v>72.29</v>
      </c>
      <c r="P2414" s="1" t="s">
        <v>3814</v>
      </c>
    </row>
    <row r="2415" customFormat="false" ht="15" hidden="false" customHeight="true" outlineLevel="0" collapsed="false">
      <c r="A2415" s="1" t="n">
        <v>3</v>
      </c>
      <c r="B2415" s="76" t="n">
        <v>46195</v>
      </c>
      <c r="C2415" s="1" t="n">
        <v>1</v>
      </c>
      <c r="D2415" s="1" t="s">
        <v>3848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5035</v>
      </c>
      <c r="N2415" s="1" t="n">
        <v>1</v>
      </c>
      <c r="O2415" s="1" t="n">
        <v>138.64</v>
      </c>
      <c r="P2415" s="1" t="s">
        <v>3814</v>
      </c>
    </row>
    <row r="2416" customFormat="false" ht="15" hidden="false" customHeight="true" outlineLevel="0" collapsed="false">
      <c r="A2416" s="1" t="n">
        <v>3</v>
      </c>
      <c r="B2416" s="76" t="n">
        <v>46195</v>
      </c>
      <c r="C2416" s="1" t="n">
        <v>1</v>
      </c>
      <c r="D2416" s="1" t="s">
        <v>3848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4145</v>
      </c>
      <c r="N2416" s="1" t="n">
        <v>48</v>
      </c>
      <c r="O2416" s="1" t="n">
        <v>177.96</v>
      </c>
      <c r="P2416" s="1" t="s">
        <v>3814</v>
      </c>
    </row>
    <row r="2417" customFormat="false" ht="15" hidden="false" customHeight="true" outlineLevel="0" collapsed="false">
      <c r="A2417" s="1" t="n">
        <v>3</v>
      </c>
      <c r="B2417" s="76" t="n">
        <v>46195</v>
      </c>
      <c r="C2417" s="1" t="n">
        <v>2</v>
      </c>
      <c r="D2417" s="1" t="s">
        <v>3812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3813</v>
      </c>
      <c r="N2417" s="1" t="n">
        <v>5</v>
      </c>
      <c r="O2417" s="1" t="n">
        <v>35</v>
      </c>
      <c r="P2417" s="1" t="s">
        <v>3814</v>
      </c>
    </row>
    <row r="2418" customFormat="false" ht="15" hidden="false" customHeight="true" outlineLevel="0" collapsed="false">
      <c r="A2418" s="1" t="n">
        <v>3</v>
      </c>
      <c r="B2418" s="76" t="n">
        <v>46195</v>
      </c>
      <c r="C2418" s="1" t="n">
        <v>2</v>
      </c>
      <c r="D2418" s="1" t="s">
        <v>3812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3815</v>
      </c>
      <c r="N2418" s="1" t="n">
        <v>8</v>
      </c>
      <c r="O2418" s="1" t="n">
        <v>20</v>
      </c>
      <c r="P2418" s="1" t="s">
        <v>3814</v>
      </c>
    </row>
    <row r="2419" customFormat="false" ht="15" hidden="false" customHeight="true" outlineLevel="0" collapsed="false">
      <c r="A2419" s="1" t="n">
        <v>3</v>
      </c>
      <c r="B2419" s="76" t="n">
        <v>46195</v>
      </c>
      <c r="C2419" s="1" t="n">
        <v>2</v>
      </c>
      <c r="D2419" s="1" t="s">
        <v>3812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3816</v>
      </c>
      <c r="N2419" s="1" t="n">
        <v>30</v>
      </c>
      <c r="O2419" s="1" t="n">
        <v>60</v>
      </c>
      <c r="P2419" s="1" t="s">
        <v>3814</v>
      </c>
    </row>
    <row r="2420" customFormat="false" ht="15" hidden="false" customHeight="true" outlineLevel="0" collapsed="false">
      <c r="A2420" s="1" t="n">
        <v>3</v>
      </c>
      <c r="B2420" s="76" t="n">
        <v>46195</v>
      </c>
      <c r="C2420" s="1" t="n">
        <v>2</v>
      </c>
      <c r="D2420" s="1" t="s">
        <v>3812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3817</v>
      </c>
      <c r="N2420" s="1" t="n">
        <v>20</v>
      </c>
      <c r="O2420" s="1" t="n">
        <v>120</v>
      </c>
      <c r="P2420" s="1" t="s">
        <v>3814</v>
      </c>
    </row>
    <row r="2421" customFormat="false" ht="15" hidden="false" customHeight="true" outlineLevel="0" collapsed="false">
      <c r="A2421" s="1" t="n">
        <v>3</v>
      </c>
      <c r="B2421" s="76" t="n">
        <v>46195</v>
      </c>
      <c r="C2421" s="1" t="n">
        <v>2</v>
      </c>
      <c r="D2421" s="1" t="s">
        <v>3812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4450</v>
      </c>
      <c r="N2421" s="1" t="n">
        <v>50</v>
      </c>
      <c r="O2421" s="1" t="n">
        <v>220</v>
      </c>
      <c r="P2421" s="1" t="s">
        <v>3814</v>
      </c>
    </row>
    <row r="2422" customFormat="false" ht="15" hidden="false" customHeight="true" outlineLevel="0" collapsed="false">
      <c r="A2422" s="1" t="n">
        <v>3</v>
      </c>
      <c r="B2422" s="76" t="n">
        <v>46195</v>
      </c>
      <c r="C2422" s="1" t="n">
        <v>2</v>
      </c>
      <c r="D2422" s="1" t="s">
        <v>3812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4451</v>
      </c>
      <c r="N2422" s="1" t="n">
        <v>50</v>
      </c>
      <c r="O2422" s="1" t="n">
        <v>600</v>
      </c>
      <c r="P2422" s="1" t="s">
        <v>3814</v>
      </c>
    </row>
    <row r="2423" customFormat="false" ht="15" hidden="false" customHeight="true" outlineLevel="0" collapsed="false">
      <c r="A2423" s="1" t="n">
        <v>3</v>
      </c>
      <c r="B2423" s="76" t="n">
        <v>46195</v>
      </c>
      <c r="C2423" s="1" t="n">
        <v>2</v>
      </c>
      <c r="D2423" s="1" t="s">
        <v>3812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5036</v>
      </c>
      <c r="N2423" s="1" t="n">
        <v>150</v>
      </c>
      <c r="O2423" s="1" t="n">
        <v>1560</v>
      </c>
      <c r="P2423" s="1" t="s">
        <v>3814</v>
      </c>
    </row>
    <row r="2424" customFormat="false" ht="15" hidden="false" customHeight="true" outlineLevel="0" collapsed="false">
      <c r="A2424" s="1" t="n">
        <v>3</v>
      </c>
      <c r="B2424" s="76" t="n">
        <v>46195</v>
      </c>
      <c r="C2424" s="1" t="n">
        <v>6</v>
      </c>
      <c r="D2424" s="1" t="s">
        <v>3819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3813</v>
      </c>
      <c r="N2424" s="1" t="n">
        <v>5</v>
      </c>
      <c r="O2424" s="1" t="n">
        <v>35</v>
      </c>
      <c r="P2424" s="1" t="s">
        <v>3814</v>
      </c>
    </row>
    <row r="2425" customFormat="false" ht="15" hidden="false" customHeight="true" outlineLevel="0" collapsed="false">
      <c r="A2425" s="1" t="n">
        <v>3</v>
      </c>
      <c r="B2425" s="76" t="n">
        <v>46195</v>
      </c>
      <c r="C2425" s="1" t="n">
        <v>6</v>
      </c>
      <c r="D2425" s="1" t="s">
        <v>3819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3815</v>
      </c>
      <c r="N2425" s="1" t="n">
        <v>8</v>
      </c>
      <c r="O2425" s="1" t="n">
        <v>20</v>
      </c>
      <c r="P2425" s="1" t="s">
        <v>3814</v>
      </c>
    </row>
    <row r="2426" customFormat="false" ht="15" hidden="false" customHeight="true" outlineLevel="0" collapsed="false">
      <c r="A2426" s="1" t="n">
        <v>3</v>
      </c>
      <c r="B2426" s="76" t="n">
        <v>46195</v>
      </c>
      <c r="C2426" s="1" t="n">
        <v>6</v>
      </c>
      <c r="D2426" s="1" t="s">
        <v>3819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3816</v>
      </c>
      <c r="N2426" s="1" t="n">
        <v>30</v>
      </c>
      <c r="O2426" s="1" t="n">
        <v>60</v>
      </c>
      <c r="P2426" s="1" t="s">
        <v>3814</v>
      </c>
    </row>
    <row r="2427" customFormat="false" ht="15" hidden="false" customHeight="true" outlineLevel="0" collapsed="false">
      <c r="A2427" s="1" t="n">
        <v>3</v>
      </c>
      <c r="B2427" s="76" t="n">
        <v>46195</v>
      </c>
      <c r="C2427" s="1" t="n">
        <v>6</v>
      </c>
      <c r="D2427" s="1" t="s">
        <v>3819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3817</v>
      </c>
      <c r="N2427" s="1" t="n">
        <v>20</v>
      </c>
      <c r="O2427" s="1" t="n">
        <v>120</v>
      </c>
      <c r="P2427" s="1" t="s">
        <v>3814</v>
      </c>
    </row>
    <row r="2428" customFormat="false" ht="15" hidden="false" customHeight="true" outlineLevel="0" collapsed="false">
      <c r="A2428" s="1" t="n">
        <v>3</v>
      </c>
      <c r="B2428" s="76" t="n">
        <v>46195</v>
      </c>
      <c r="C2428" s="1" t="n">
        <v>11</v>
      </c>
      <c r="D2428" s="1" t="s">
        <v>3820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3992</v>
      </c>
      <c r="N2428" s="1" t="n">
        <v>25</v>
      </c>
      <c r="O2428" s="1" t="n">
        <v>139.5</v>
      </c>
      <c r="P2428" s="1" t="s">
        <v>3814</v>
      </c>
    </row>
    <row r="2429" customFormat="false" ht="15" hidden="false" customHeight="true" outlineLevel="0" collapsed="false">
      <c r="A2429" s="1" t="n">
        <v>3</v>
      </c>
      <c r="B2429" s="76" t="n">
        <v>46195</v>
      </c>
      <c r="C2429" s="1" t="n">
        <v>11</v>
      </c>
      <c r="D2429" s="1" t="s">
        <v>3820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3993</v>
      </c>
      <c r="N2429" s="1" t="n">
        <v>34</v>
      </c>
      <c r="O2429" s="1" t="n">
        <v>221</v>
      </c>
      <c r="P2429" s="1" t="s">
        <v>3814</v>
      </c>
    </row>
    <row r="2430" customFormat="false" ht="15" hidden="false" customHeight="true" outlineLevel="0" collapsed="false">
      <c r="A2430" s="1" t="n">
        <v>3</v>
      </c>
      <c r="B2430" s="76" t="n">
        <v>46195</v>
      </c>
      <c r="C2430" s="1" t="n">
        <v>11</v>
      </c>
      <c r="D2430" s="1" t="s">
        <v>3820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3994</v>
      </c>
      <c r="N2430" s="1" t="n">
        <v>8</v>
      </c>
      <c r="O2430" s="1" t="n">
        <v>175.6</v>
      </c>
      <c r="P2430" s="1" t="s">
        <v>3814</v>
      </c>
    </row>
    <row r="2431" customFormat="false" ht="15" hidden="false" customHeight="true" outlineLevel="0" collapsed="false">
      <c r="A2431" s="1" t="n">
        <v>3</v>
      </c>
      <c r="B2431" s="76" t="n">
        <v>46195</v>
      </c>
      <c r="C2431" s="1" t="n">
        <v>11</v>
      </c>
      <c r="D2431" s="1" t="s">
        <v>3820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3891</v>
      </c>
      <c r="N2431" s="1" t="n">
        <v>91.8</v>
      </c>
      <c r="O2431" s="1" t="n">
        <v>3020.22</v>
      </c>
      <c r="P2431" s="1" t="s">
        <v>3814</v>
      </c>
    </row>
    <row r="2432" customFormat="false" ht="15" hidden="false" customHeight="true" outlineLevel="0" collapsed="false">
      <c r="A2432" s="1" t="n">
        <v>3</v>
      </c>
      <c r="B2432" s="76" t="n">
        <v>46195</v>
      </c>
      <c r="C2432" s="1" t="n">
        <v>11</v>
      </c>
      <c r="D2432" s="1" t="s">
        <v>3820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3891</v>
      </c>
      <c r="N2432" s="1" t="n">
        <v>93.6</v>
      </c>
      <c r="O2432" s="1" t="n">
        <v>3079.44</v>
      </c>
      <c r="P2432" s="1" t="s">
        <v>3814</v>
      </c>
    </row>
    <row r="2433" customFormat="false" ht="15" hidden="false" customHeight="true" outlineLevel="0" collapsed="false">
      <c r="A2433" s="1" t="n">
        <v>3</v>
      </c>
      <c r="B2433" s="76" t="n">
        <v>46195</v>
      </c>
      <c r="C2433" s="1" t="n">
        <v>11</v>
      </c>
      <c r="D2433" s="1" t="s">
        <v>3820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3891</v>
      </c>
      <c r="N2433" s="1" t="n">
        <v>81</v>
      </c>
      <c r="O2433" s="1" t="n">
        <v>2664.9</v>
      </c>
      <c r="P2433" s="1" t="s">
        <v>3814</v>
      </c>
    </row>
    <row r="2434" customFormat="false" ht="15" hidden="false" customHeight="true" outlineLevel="0" collapsed="false">
      <c r="A2434" s="1" t="n">
        <v>3</v>
      </c>
      <c r="B2434" s="76" t="n">
        <v>46195</v>
      </c>
      <c r="C2434" s="1" t="n">
        <v>11</v>
      </c>
      <c r="D2434" s="1" t="s">
        <v>3820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3893</v>
      </c>
      <c r="N2434" s="1" t="n">
        <v>70</v>
      </c>
      <c r="O2434" s="1" t="n">
        <v>1603</v>
      </c>
      <c r="P2434" s="1" t="s">
        <v>3814</v>
      </c>
    </row>
    <row r="2435" customFormat="false" ht="15" hidden="false" customHeight="true" outlineLevel="0" collapsed="false">
      <c r="A2435" s="1" t="n">
        <v>3</v>
      </c>
      <c r="B2435" s="76" t="n">
        <v>46195</v>
      </c>
      <c r="C2435" s="1" t="n">
        <v>11</v>
      </c>
      <c r="D2435" s="1" t="s">
        <v>3820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3893</v>
      </c>
      <c r="N2435" s="1" t="n">
        <v>67</v>
      </c>
      <c r="O2435" s="1" t="n">
        <v>1534.3</v>
      </c>
      <c r="P2435" s="1" t="s">
        <v>3814</v>
      </c>
    </row>
    <row r="2436" customFormat="false" ht="15" hidden="false" customHeight="true" outlineLevel="0" collapsed="false">
      <c r="A2436" s="1" t="n">
        <v>3</v>
      </c>
      <c r="B2436" s="76" t="n">
        <v>46195</v>
      </c>
      <c r="C2436" s="1" t="n">
        <v>11</v>
      </c>
      <c r="D2436" s="1" t="s">
        <v>3820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5037</v>
      </c>
      <c r="N2436" s="1" t="n">
        <v>40</v>
      </c>
      <c r="O2436" s="1" t="n">
        <v>536</v>
      </c>
      <c r="P2436" s="1" t="s">
        <v>3814</v>
      </c>
    </row>
    <row r="2437" customFormat="false" ht="15" hidden="false" customHeight="true" outlineLevel="0" collapsed="false">
      <c r="A2437" s="1" t="n">
        <v>3</v>
      </c>
      <c r="B2437" s="76" t="n">
        <v>46195</v>
      </c>
      <c r="C2437" s="1" t="n">
        <v>11</v>
      </c>
      <c r="D2437" s="1" t="s">
        <v>3820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5038</v>
      </c>
      <c r="N2437" s="1" t="n">
        <v>36</v>
      </c>
      <c r="O2437" s="1" t="n">
        <v>144.84</v>
      </c>
      <c r="P2437" s="1" t="s">
        <v>3814</v>
      </c>
    </row>
    <row r="2438" customFormat="false" ht="15" hidden="false" customHeight="true" outlineLevel="0" collapsed="false">
      <c r="A2438" s="1" t="n">
        <v>3</v>
      </c>
      <c r="B2438" s="76" t="n">
        <v>46195</v>
      </c>
      <c r="C2438" s="1" t="n">
        <v>11</v>
      </c>
      <c r="D2438" s="1" t="s">
        <v>3820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5039</v>
      </c>
      <c r="N2438" s="1" t="n">
        <v>36</v>
      </c>
      <c r="O2438" s="1" t="n">
        <v>108.57</v>
      </c>
      <c r="P2438" s="1" t="s">
        <v>3814</v>
      </c>
    </row>
    <row r="2439" customFormat="false" ht="15" hidden="false" customHeight="true" outlineLevel="0" collapsed="false">
      <c r="A2439" s="1" t="n">
        <v>3</v>
      </c>
      <c r="B2439" s="76" t="n">
        <v>46195</v>
      </c>
      <c r="C2439" s="1" t="n">
        <v>11</v>
      </c>
      <c r="D2439" s="1" t="s">
        <v>3820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4656</v>
      </c>
      <c r="N2439" s="1" t="n">
        <v>24</v>
      </c>
      <c r="O2439" s="1" t="n">
        <v>384.72</v>
      </c>
      <c r="P2439" s="1" t="s">
        <v>3814</v>
      </c>
    </row>
    <row r="2440" customFormat="false" ht="15" hidden="false" customHeight="true" outlineLevel="0" collapsed="false">
      <c r="A2440" s="1" t="n">
        <v>3</v>
      </c>
      <c r="B2440" s="76" t="n">
        <v>46195</v>
      </c>
      <c r="C2440" s="1" t="n">
        <v>11</v>
      </c>
      <c r="D2440" s="1" t="s">
        <v>3820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5040</v>
      </c>
      <c r="N2440" s="1" t="n">
        <v>24</v>
      </c>
      <c r="O2440" s="1" t="n">
        <v>144.96</v>
      </c>
      <c r="P2440" s="1" t="s">
        <v>3814</v>
      </c>
    </row>
    <row r="2441" customFormat="false" ht="15" hidden="false" customHeight="true" outlineLevel="0" collapsed="false">
      <c r="A2441" s="1" t="n">
        <v>3</v>
      </c>
      <c r="B2441" s="76" t="n">
        <v>46195</v>
      </c>
      <c r="C2441" s="1" t="n">
        <v>11</v>
      </c>
      <c r="D2441" s="1" t="s">
        <v>3820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5041</v>
      </c>
      <c r="N2441" s="1" t="n">
        <v>24</v>
      </c>
      <c r="O2441" s="1" t="n">
        <v>124.56</v>
      </c>
      <c r="P2441" s="1" t="s">
        <v>3814</v>
      </c>
    </row>
    <row r="2442" customFormat="false" ht="15" hidden="false" customHeight="true" outlineLevel="0" collapsed="false">
      <c r="A2442" s="1" t="n">
        <v>3</v>
      </c>
      <c r="B2442" s="76" t="n">
        <v>46195</v>
      </c>
      <c r="C2442" s="1" t="n">
        <v>11</v>
      </c>
      <c r="D2442" s="1" t="s">
        <v>3820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5042</v>
      </c>
      <c r="N2442" s="1" t="n">
        <v>24</v>
      </c>
      <c r="O2442" s="1" t="n">
        <v>120.72</v>
      </c>
      <c r="P2442" s="1" t="s">
        <v>3814</v>
      </c>
    </row>
    <row r="2443" customFormat="false" ht="15" hidden="false" customHeight="true" outlineLevel="0" collapsed="false">
      <c r="A2443" s="1" t="n">
        <v>3</v>
      </c>
      <c r="B2443" s="76" t="n">
        <v>46195</v>
      </c>
      <c r="C2443" s="1" t="n">
        <v>11</v>
      </c>
      <c r="D2443" s="1" t="s">
        <v>3820</v>
      </c>
      <c r="E2443" s="1" t="n">
        <v>1955</v>
      </c>
      <c r="F2443" s="1" t="s">
        <v>3727</v>
      </c>
      <c r="I2443" s="1" t="n">
        <v>46669</v>
      </c>
      <c r="J2443" s="1" t="n">
        <v>45153</v>
      </c>
      <c r="K2443" s="1" t="n">
        <v>7899403713715</v>
      </c>
      <c r="L2443" s="1" t="s">
        <v>5043</v>
      </c>
      <c r="N2443" s="1" t="n">
        <v>120</v>
      </c>
      <c r="O2443" s="1" t="n">
        <v>118.2</v>
      </c>
      <c r="P2443" s="1" t="s">
        <v>3814</v>
      </c>
    </row>
    <row r="2444" customFormat="false" ht="15" hidden="false" customHeight="true" outlineLevel="0" collapsed="false">
      <c r="A2444" s="1" t="n">
        <v>3</v>
      </c>
      <c r="B2444" s="76" t="n">
        <v>46195</v>
      </c>
      <c r="C2444" s="1" t="n">
        <v>11</v>
      </c>
      <c r="D2444" s="1" t="s">
        <v>3820</v>
      </c>
      <c r="E2444" s="1" t="n">
        <v>1955</v>
      </c>
      <c r="F2444" s="1" t="s">
        <v>3727</v>
      </c>
      <c r="I2444" s="1" t="n">
        <v>46669</v>
      </c>
      <c r="J2444" s="1" t="n">
        <v>45154</v>
      </c>
      <c r="K2444" s="1" t="n">
        <v>2246390</v>
      </c>
      <c r="L2444" s="1" t="s">
        <v>5044</v>
      </c>
      <c r="N2444" s="1" t="n">
        <v>162</v>
      </c>
      <c r="O2444" s="1" t="n">
        <v>159</v>
      </c>
      <c r="P2444" s="1" t="s">
        <v>3814</v>
      </c>
    </row>
    <row r="2445" customFormat="false" ht="15" hidden="false" customHeight="true" outlineLevel="0" collapsed="false">
      <c r="A2445" s="1" t="n">
        <v>3</v>
      </c>
      <c r="B2445" s="76" t="n">
        <v>46195</v>
      </c>
      <c r="C2445" s="1" t="n">
        <v>11</v>
      </c>
      <c r="D2445" s="1" t="s">
        <v>3820</v>
      </c>
      <c r="E2445" s="1" t="n">
        <v>1955</v>
      </c>
      <c r="F2445" s="1" t="s">
        <v>3727</v>
      </c>
      <c r="I2445" s="1" t="n">
        <v>46669</v>
      </c>
      <c r="J2445" s="1" t="n">
        <v>45155</v>
      </c>
      <c r="K2445" s="1" t="n">
        <v>2246406</v>
      </c>
      <c r="L2445" s="1" t="s">
        <v>5045</v>
      </c>
      <c r="N2445" s="1" t="n">
        <v>250</v>
      </c>
      <c r="O2445" s="1" t="n">
        <v>246.25</v>
      </c>
      <c r="P2445" s="1" t="s">
        <v>3814</v>
      </c>
    </row>
    <row r="2446" customFormat="false" ht="15" hidden="false" customHeight="true" outlineLevel="0" collapsed="false">
      <c r="A2446" s="1" t="n">
        <v>3</v>
      </c>
      <c r="B2446" s="76" t="n">
        <v>46195</v>
      </c>
      <c r="C2446" s="1" t="n">
        <v>11</v>
      </c>
      <c r="D2446" s="1" t="s">
        <v>3820</v>
      </c>
      <c r="E2446" s="1" t="n">
        <v>1955</v>
      </c>
      <c r="F2446" s="1" t="s">
        <v>3727</v>
      </c>
      <c r="I2446" s="1" t="n">
        <v>46794</v>
      </c>
      <c r="J2446" s="1" t="n">
        <v>45153</v>
      </c>
      <c r="K2446" s="1" t="n">
        <v>7899403713715</v>
      </c>
      <c r="L2446" s="1" t="s">
        <v>5043</v>
      </c>
      <c r="N2446" s="1" t="n">
        <v>45</v>
      </c>
      <c r="O2446" s="1" t="n">
        <v>44.33</v>
      </c>
      <c r="P2446" s="1" t="s">
        <v>3814</v>
      </c>
    </row>
    <row r="2447" customFormat="false" ht="15" hidden="false" customHeight="true" outlineLevel="0" collapsed="false">
      <c r="A2447" s="1" t="n">
        <v>3</v>
      </c>
      <c r="B2447" s="76" t="n">
        <v>46195</v>
      </c>
      <c r="C2447" s="1" t="n">
        <v>11</v>
      </c>
      <c r="D2447" s="1" t="s">
        <v>3820</v>
      </c>
      <c r="E2447" s="1" t="n">
        <v>1955</v>
      </c>
      <c r="F2447" s="1" t="s">
        <v>3727</v>
      </c>
      <c r="I2447" s="1" t="n">
        <v>46794</v>
      </c>
      <c r="J2447" s="1" t="n">
        <v>45154</v>
      </c>
      <c r="K2447" s="1" t="n">
        <v>2246390</v>
      </c>
      <c r="L2447" s="1" t="s">
        <v>5044</v>
      </c>
      <c r="N2447" s="1" t="n">
        <v>175</v>
      </c>
      <c r="O2447" s="1" t="n">
        <v>171.76</v>
      </c>
      <c r="P2447" s="1" t="s">
        <v>3814</v>
      </c>
    </row>
    <row r="2448" customFormat="false" ht="15" hidden="false" customHeight="true" outlineLevel="0" collapsed="false">
      <c r="A2448" s="1" t="n">
        <v>3</v>
      </c>
      <c r="B2448" s="76" t="n">
        <v>46195</v>
      </c>
      <c r="C2448" s="1" t="n">
        <v>11</v>
      </c>
      <c r="D2448" s="1" t="s">
        <v>3820</v>
      </c>
      <c r="E2448" s="1" t="n">
        <v>1955</v>
      </c>
      <c r="F2448" s="1" t="s">
        <v>3727</v>
      </c>
      <c r="I2448" s="1" t="n">
        <v>46794</v>
      </c>
      <c r="J2448" s="1" t="n">
        <v>45155</v>
      </c>
      <c r="K2448" s="1" t="n">
        <v>2246406</v>
      </c>
      <c r="L2448" s="1" t="s">
        <v>5045</v>
      </c>
      <c r="N2448" s="1" t="n">
        <v>110</v>
      </c>
      <c r="O2448" s="1" t="n">
        <v>108.35</v>
      </c>
      <c r="P2448" s="1" t="s">
        <v>3814</v>
      </c>
    </row>
    <row r="2449" customFormat="false" ht="15" hidden="false" customHeight="true" outlineLevel="0" collapsed="false">
      <c r="A2449" s="1" t="n">
        <v>3</v>
      </c>
      <c r="B2449" s="76" t="n">
        <v>46195</v>
      </c>
      <c r="C2449" s="1" t="n">
        <v>11</v>
      </c>
      <c r="D2449" s="1" t="s">
        <v>3820</v>
      </c>
      <c r="E2449" s="1" t="n">
        <v>1955</v>
      </c>
      <c r="F2449" s="1" t="s">
        <v>3727</v>
      </c>
      <c r="I2449" s="1" t="n">
        <v>46987</v>
      </c>
      <c r="J2449" s="1" t="n">
        <v>45153</v>
      </c>
      <c r="K2449" s="1" t="n">
        <v>7899403713715</v>
      </c>
      <c r="L2449" s="1" t="s">
        <v>5043</v>
      </c>
      <c r="N2449" s="1" t="n">
        <v>20</v>
      </c>
      <c r="O2449" s="1" t="n">
        <v>19.7</v>
      </c>
      <c r="P2449" s="1" t="s">
        <v>3814</v>
      </c>
    </row>
    <row r="2450" customFormat="false" ht="15" hidden="false" customHeight="true" outlineLevel="0" collapsed="false">
      <c r="A2450" s="1" t="n">
        <v>3</v>
      </c>
      <c r="B2450" s="76" t="n">
        <v>46195</v>
      </c>
      <c r="C2450" s="1" t="n">
        <v>11</v>
      </c>
      <c r="D2450" s="1" t="s">
        <v>3820</v>
      </c>
      <c r="E2450" s="1" t="n">
        <v>1955</v>
      </c>
      <c r="F2450" s="1" t="s">
        <v>3727</v>
      </c>
      <c r="I2450" s="1" t="n">
        <v>46987</v>
      </c>
      <c r="J2450" s="1" t="n">
        <v>45154</v>
      </c>
      <c r="K2450" s="1" t="n">
        <v>2246390</v>
      </c>
      <c r="L2450" s="1" t="s">
        <v>5044</v>
      </c>
      <c r="N2450" s="1" t="n">
        <v>287</v>
      </c>
      <c r="O2450" s="1" t="n">
        <v>281.69</v>
      </c>
      <c r="P2450" s="1" t="s">
        <v>3814</v>
      </c>
    </row>
    <row r="2451" customFormat="false" ht="15" hidden="false" customHeight="true" outlineLevel="0" collapsed="false">
      <c r="A2451" s="1" t="n">
        <v>3</v>
      </c>
      <c r="B2451" s="76" t="n">
        <v>46195</v>
      </c>
      <c r="C2451" s="1" t="n">
        <v>11</v>
      </c>
      <c r="D2451" s="1" t="s">
        <v>3820</v>
      </c>
      <c r="E2451" s="1" t="n">
        <v>1955</v>
      </c>
      <c r="F2451" s="1" t="s">
        <v>3727</v>
      </c>
      <c r="I2451" s="1" t="n">
        <v>46987</v>
      </c>
      <c r="J2451" s="1" t="n">
        <v>45155</v>
      </c>
      <c r="K2451" s="1" t="n">
        <v>2246406</v>
      </c>
      <c r="L2451" s="1" t="s">
        <v>5045</v>
      </c>
      <c r="N2451" s="1" t="n">
        <v>250</v>
      </c>
      <c r="O2451" s="1" t="n">
        <v>246.25</v>
      </c>
      <c r="P2451" s="1" t="s">
        <v>3814</v>
      </c>
    </row>
    <row r="2452" customFormat="false" ht="15" hidden="false" customHeight="true" outlineLevel="0" collapsed="false">
      <c r="A2452" s="1" t="n">
        <v>3</v>
      </c>
      <c r="B2452" s="76" t="n">
        <v>46195</v>
      </c>
      <c r="C2452" s="1" t="n">
        <v>11</v>
      </c>
      <c r="D2452" s="1" t="s">
        <v>3820</v>
      </c>
      <c r="E2452" s="1" t="n">
        <v>1955</v>
      </c>
      <c r="F2452" s="1" t="s">
        <v>3727</v>
      </c>
      <c r="I2452" s="1" t="n">
        <v>47005</v>
      </c>
      <c r="J2452" s="1" t="n">
        <v>37742</v>
      </c>
      <c r="K2452" s="1" t="n">
        <v>7898575226504</v>
      </c>
      <c r="L2452" s="1" t="s">
        <v>5046</v>
      </c>
      <c r="N2452" s="1" t="n">
        <v>14</v>
      </c>
      <c r="O2452" s="1" t="n">
        <v>98</v>
      </c>
      <c r="P2452" s="1" t="s">
        <v>3814</v>
      </c>
    </row>
    <row r="2453" customFormat="false" ht="15" hidden="false" customHeight="true" outlineLevel="0" collapsed="false">
      <c r="A2453" s="1" t="n">
        <v>3</v>
      </c>
      <c r="B2453" s="76" t="n">
        <v>46195</v>
      </c>
      <c r="C2453" s="1" t="n">
        <v>11</v>
      </c>
      <c r="D2453" s="1" t="s">
        <v>3820</v>
      </c>
      <c r="E2453" s="1" t="n">
        <v>1955</v>
      </c>
      <c r="F2453" s="1" t="s">
        <v>3727</v>
      </c>
      <c r="I2453" s="1" t="n">
        <v>47005</v>
      </c>
      <c r="J2453" s="1" t="n">
        <v>62812</v>
      </c>
      <c r="K2453" s="1" t="n">
        <v>7898933090877</v>
      </c>
      <c r="L2453" s="1" t="s">
        <v>5047</v>
      </c>
      <c r="N2453" s="1" t="n">
        <v>14</v>
      </c>
      <c r="O2453" s="1" t="n">
        <v>154</v>
      </c>
      <c r="P2453" s="1" t="s">
        <v>3814</v>
      </c>
    </row>
    <row r="2454" customFormat="false" ht="15" hidden="false" customHeight="true" outlineLevel="0" collapsed="false">
      <c r="A2454" s="1" t="n">
        <v>3</v>
      </c>
      <c r="B2454" s="76" t="n">
        <v>46195</v>
      </c>
      <c r="C2454" s="1" t="n">
        <v>11</v>
      </c>
      <c r="D2454" s="1" t="s">
        <v>3820</v>
      </c>
      <c r="E2454" s="1" t="n">
        <v>1955</v>
      </c>
      <c r="F2454" s="1" t="s">
        <v>3727</v>
      </c>
      <c r="I2454" s="1" t="n">
        <v>47005</v>
      </c>
      <c r="J2454" s="1" t="n">
        <v>72901</v>
      </c>
      <c r="K2454" s="1" t="n">
        <v>7898602918563</v>
      </c>
      <c r="L2454" s="1" t="s">
        <v>5048</v>
      </c>
      <c r="N2454" s="1" t="n">
        <v>7</v>
      </c>
      <c r="O2454" s="1" t="n">
        <v>77</v>
      </c>
      <c r="P2454" s="1" t="s">
        <v>3814</v>
      </c>
    </row>
    <row r="2455" customFormat="false" ht="15" hidden="false" customHeight="true" outlineLevel="0" collapsed="false">
      <c r="A2455" s="1" t="n">
        <v>3</v>
      </c>
      <c r="B2455" s="76" t="n">
        <v>46195</v>
      </c>
      <c r="C2455" s="1" t="n">
        <v>11</v>
      </c>
      <c r="D2455" s="1" t="s">
        <v>3820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3891</v>
      </c>
      <c r="N2455" s="1" t="n">
        <v>69.6</v>
      </c>
      <c r="O2455" s="1" t="n">
        <v>2227.2</v>
      </c>
      <c r="P2455" s="1" t="s">
        <v>3814</v>
      </c>
    </row>
    <row r="2456" customFormat="false" ht="15" hidden="false" customHeight="true" outlineLevel="0" collapsed="false">
      <c r="A2456" s="1" t="n">
        <v>3</v>
      </c>
      <c r="B2456" s="76" t="n">
        <v>46195</v>
      </c>
      <c r="C2456" s="1" t="n">
        <v>11</v>
      </c>
      <c r="D2456" s="1" t="s">
        <v>3820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3893</v>
      </c>
      <c r="N2456" s="1" t="n">
        <v>54.4</v>
      </c>
      <c r="O2456" s="1" t="n">
        <v>1196.8</v>
      </c>
      <c r="P2456" s="1" t="s">
        <v>3814</v>
      </c>
    </row>
    <row r="2457" customFormat="false" ht="15" hidden="false" customHeight="true" outlineLevel="0" collapsed="false">
      <c r="A2457" s="1" t="n">
        <v>3</v>
      </c>
      <c r="B2457" s="76" t="n">
        <v>46195</v>
      </c>
      <c r="C2457" s="1" t="n">
        <v>11</v>
      </c>
      <c r="D2457" s="1" t="s">
        <v>3820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4117</v>
      </c>
      <c r="N2457" s="1" t="n">
        <v>31.5</v>
      </c>
      <c r="O2457" s="1" t="n">
        <v>661.5</v>
      </c>
      <c r="P2457" s="1" t="s">
        <v>3814</v>
      </c>
    </row>
    <row r="2458" customFormat="false" ht="15" hidden="false" customHeight="true" outlineLevel="0" collapsed="false">
      <c r="A2458" s="1" t="n">
        <v>3</v>
      </c>
      <c r="B2458" s="76" t="n">
        <v>46195</v>
      </c>
      <c r="C2458" s="1" t="n">
        <v>11</v>
      </c>
      <c r="D2458" s="1" t="s">
        <v>3820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5049</v>
      </c>
      <c r="N2458" s="1" t="n">
        <v>240</v>
      </c>
      <c r="O2458" s="1" t="n">
        <v>34.66</v>
      </c>
      <c r="P2458" s="1" t="s">
        <v>3814</v>
      </c>
    </row>
    <row r="2459" customFormat="false" ht="15" hidden="false" customHeight="true" outlineLevel="0" collapsed="false">
      <c r="A2459" s="1" t="n">
        <v>3</v>
      </c>
      <c r="B2459" s="76" t="n">
        <v>46195</v>
      </c>
      <c r="C2459" s="1" t="n">
        <v>11</v>
      </c>
      <c r="D2459" s="1" t="s">
        <v>3820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5050</v>
      </c>
      <c r="N2459" s="1" t="n">
        <v>20</v>
      </c>
      <c r="O2459" s="1" t="n">
        <v>53.14</v>
      </c>
      <c r="P2459" s="1" t="s">
        <v>3814</v>
      </c>
    </row>
    <row r="2460" customFormat="false" ht="15" hidden="false" customHeight="true" outlineLevel="0" collapsed="false">
      <c r="A2460" s="1" t="n">
        <v>3</v>
      </c>
      <c r="B2460" s="76" t="n">
        <v>46195</v>
      </c>
      <c r="C2460" s="1" t="n">
        <v>11</v>
      </c>
      <c r="D2460" s="1" t="s">
        <v>3820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5051</v>
      </c>
      <c r="N2460" s="1" t="n">
        <v>48</v>
      </c>
      <c r="O2460" s="1" t="n">
        <v>33.12</v>
      </c>
      <c r="P2460" s="1" t="s">
        <v>3814</v>
      </c>
    </row>
    <row r="2461" customFormat="false" ht="15" hidden="false" customHeight="true" outlineLevel="0" collapsed="false">
      <c r="A2461" s="1" t="n">
        <v>3</v>
      </c>
      <c r="B2461" s="76" t="n">
        <v>46195</v>
      </c>
      <c r="C2461" s="1" t="n">
        <v>11</v>
      </c>
      <c r="D2461" s="1" t="s">
        <v>3820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5052</v>
      </c>
      <c r="N2461" s="1" t="n">
        <v>36</v>
      </c>
      <c r="O2461" s="1" t="n">
        <v>126.42</v>
      </c>
      <c r="P2461" s="1" t="s">
        <v>3814</v>
      </c>
    </row>
    <row r="2462" customFormat="false" ht="15" hidden="false" customHeight="true" outlineLevel="0" collapsed="false">
      <c r="A2462" s="1" t="n">
        <v>3</v>
      </c>
      <c r="B2462" s="76" t="n">
        <v>46195</v>
      </c>
      <c r="C2462" s="1" t="n">
        <v>11</v>
      </c>
      <c r="D2462" s="1" t="s">
        <v>3820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5053</v>
      </c>
      <c r="N2462" s="1" t="n">
        <v>80</v>
      </c>
      <c r="O2462" s="1" t="n">
        <v>202.76</v>
      </c>
      <c r="P2462" s="1" t="s">
        <v>3814</v>
      </c>
    </row>
    <row r="2463" customFormat="false" ht="15" hidden="false" customHeight="true" outlineLevel="0" collapsed="false">
      <c r="A2463" s="1" t="n">
        <v>3</v>
      </c>
      <c r="B2463" s="76" t="n">
        <v>46195</v>
      </c>
      <c r="C2463" s="1" t="n">
        <v>11</v>
      </c>
      <c r="D2463" s="1" t="s">
        <v>3820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5054</v>
      </c>
      <c r="N2463" s="1" t="n">
        <v>12</v>
      </c>
      <c r="O2463" s="1" t="n">
        <v>28.7</v>
      </c>
      <c r="P2463" s="1" t="s">
        <v>3814</v>
      </c>
    </row>
    <row r="2464" customFormat="false" ht="15" hidden="false" customHeight="true" outlineLevel="0" collapsed="false">
      <c r="A2464" s="1" t="n">
        <v>3</v>
      </c>
      <c r="B2464" s="76" t="n">
        <v>46195</v>
      </c>
      <c r="C2464" s="1" t="n">
        <v>11</v>
      </c>
      <c r="D2464" s="1" t="s">
        <v>3820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5055</v>
      </c>
      <c r="N2464" s="1" t="n">
        <v>12</v>
      </c>
      <c r="O2464" s="1" t="n">
        <v>28.7</v>
      </c>
      <c r="P2464" s="1" t="s">
        <v>3814</v>
      </c>
    </row>
    <row r="2465" customFormat="false" ht="15" hidden="false" customHeight="true" outlineLevel="0" collapsed="false">
      <c r="A2465" s="1" t="n">
        <v>3</v>
      </c>
      <c r="B2465" s="76" t="n">
        <v>46195</v>
      </c>
      <c r="C2465" s="1" t="n">
        <v>11</v>
      </c>
      <c r="D2465" s="1" t="s">
        <v>3820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5056</v>
      </c>
      <c r="N2465" s="1" t="n">
        <v>20</v>
      </c>
      <c r="O2465" s="1" t="n">
        <v>48</v>
      </c>
      <c r="P2465" s="1" t="s">
        <v>3814</v>
      </c>
    </row>
    <row r="2466" customFormat="false" ht="15" hidden="false" customHeight="true" outlineLevel="0" collapsed="false">
      <c r="A2466" s="1" t="n">
        <v>3</v>
      </c>
      <c r="B2466" s="76" t="n">
        <v>46195</v>
      </c>
      <c r="C2466" s="1" t="n">
        <v>11</v>
      </c>
      <c r="D2466" s="1" t="s">
        <v>3820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5057</v>
      </c>
      <c r="N2466" s="1" t="n">
        <v>20</v>
      </c>
      <c r="O2466" s="1" t="n">
        <v>65.2</v>
      </c>
      <c r="P2466" s="1" t="s">
        <v>3814</v>
      </c>
    </row>
    <row r="2467" customFormat="false" ht="15" hidden="false" customHeight="true" outlineLevel="0" collapsed="false">
      <c r="A2467" s="1" t="n">
        <v>3</v>
      </c>
      <c r="B2467" s="76" t="n">
        <v>46195</v>
      </c>
      <c r="C2467" s="1" t="n">
        <v>11</v>
      </c>
      <c r="D2467" s="1" t="s">
        <v>3820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5058</v>
      </c>
      <c r="N2467" s="1" t="n">
        <v>20</v>
      </c>
      <c r="O2467" s="1" t="n">
        <v>38.4</v>
      </c>
      <c r="P2467" s="1" t="s">
        <v>3814</v>
      </c>
    </row>
    <row r="2468" customFormat="false" ht="15" hidden="false" customHeight="true" outlineLevel="0" collapsed="false">
      <c r="A2468" s="1" t="n">
        <v>3</v>
      </c>
      <c r="B2468" s="76" t="n">
        <v>46195</v>
      </c>
      <c r="C2468" s="1" t="n">
        <v>11</v>
      </c>
      <c r="D2468" s="1" t="s">
        <v>3820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5059</v>
      </c>
      <c r="N2468" s="1" t="n">
        <v>20</v>
      </c>
      <c r="O2468" s="1" t="n">
        <v>218.8</v>
      </c>
      <c r="P2468" s="1" t="s">
        <v>3814</v>
      </c>
    </row>
    <row r="2469" customFormat="false" ht="15" hidden="false" customHeight="true" outlineLevel="0" collapsed="false">
      <c r="A2469" s="1" t="n">
        <v>3</v>
      </c>
      <c r="B2469" s="76" t="n">
        <v>46195</v>
      </c>
      <c r="C2469" s="1" t="n">
        <v>11</v>
      </c>
      <c r="D2469" s="1" t="s">
        <v>3820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5060</v>
      </c>
      <c r="N2469" s="1" t="n">
        <v>30</v>
      </c>
      <c r="O2469" s="1" t="n">
        <v>155.4</v>
      </c>
      <c r="P2469" s="1" t="s">
        <v>3814</v>
      </c>
    </row>
    <row r="2470" customFormat="false" ht="15" hidden="false" customHeight="true" outlineLevel="0" collapsed="false">
      <c r="A2470" s="1" t="n">
        <v>3</v>
      </c>
      <c r="B2470" s="76" t="n">
        <v>46195</v>
      </c>
      <c r="C2470" s="1" t="n">
        <v>11</v>
      </c>
      <c r="D2470" s="1" t="s">
        <v>3820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5061</v>
      </c>
      <c r="N2470" s="1" t="n">
        <v>300</v>
      </c>
      <c r="O2470" s="1" t="n">
        <v>267.8</v>
      </c>
      <c r="P2470" s="1" t="s">
        <v>3814</v>
      </c>
    </row>
    <row r="2471" customFormat="false" ht="15" hidden="false" customHeight="true" outlineLevel="0" collapsed="false">
      <c r="A2471" s="1" t="n">
        <v>3</v>
      </c>
      <c r="B2471" s="76" t="n">
        <v>46195</v>
      </c>
      <c r="C2471" s="1" t="n">
        <v>11</v>
      </c>
      <c r="D2471" s="1" t="s">
        <v>3820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5062</v>
      </c>
      <c r="N2471" s="1" t="n">
        <v>30</v>
      </c>
      <c r="O2471" s="1" t="n">
        <v>40.8</v>
      </c>
      <c r="P2471" s="1" t="s">
        <v>3814</v>
      </c>
    </row>
    <row r="2472" customFormat="false" ht="15" hidden="false" customHeight="true" outlineLevel="0" collapsed="false">
      <c r="A2472" s="1" t="n">
        <v>3</v>
      </c>
      <c r="B2472" s="76" t="n">
        <v>46195</v>
      </c>
      <c r="C2472" s="1" t="n">
        <v>11</v>
      </c>
      <c r="D2472" s="1" t="s">
        <v>3820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5063</v>
      </c>
      <c r="N2472" s="1" t="n">
        <v>20</v>
      </c>
      <c r="O2472" s="1" t="n">
        <v>151.6</v>
      </c>
      <c r="P2472" s="1" t="s">
        <v>3814</v>
      </c>
    </row>
    <row r="2473" customFormat="false" ht="15" hidden="false" customHeight="true" outlineLevel="0" collapsed="false">
      <c r="A2473" s="1" t="n">
        <v>3</v>
      </c>
      <c r="B2473" s="76" t="n">
        <v>46195</v>
      </c>
      <c r="C2473" s="1" t="n">
        <v>11</v>
      </c>
      <c r="D2473" s="1" t="s">
        <v>3820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5064</v>
      </c>
      <c r="N2473" s="1" t="n">
        <v>48</v>
      </c>
      <c r="O2473" s="1" t="n">
        <v>33.12</v>
      </c>
      <c r="P2473" s="1" t="s">
        <v>3814</v>
      </c>
    </row>
    <row r="2474" customFormat="false" ht="15" hidden="false" customHeight="true" outlineLevel="0" collapsed="false">
      <c r="A2474" s="1" t="n">
        <v>3</v>
      </c>
      <c r="B2474" s="76" t="n">
        <v>46195</v>
      </c>
      <c r="C2474" s="1" t="n">
        <v>11</v>
      </c>
      <c r="D2474" s="1" t="s">
        <v>3820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5065</v>
      </c>
      <c r="N2474" s="1" t="n">
        <v>25</v>
      </c>
      <c r="O2474" s="1" t="n">
        <v>350.5</v>
      </c>
      <c r="P2474" s="1" t="s">
        <v>3814</v>
      </c>
    </row>
    <row r="2475" customFormat="false" ht="15" hidden="false" customHeight="true" outlineLevel="0" collapsed="false">
      <c r="A2475" s="1" t="n">
        <v>3</v>
      </c>
      <c r="B2475" s="76" t="n">
        <v>46195</v>
      </c>
      <c r="C2475" s="1" t="n">
        <v>11</v>
      </c>
      <c r="D2475" s="1" t="s">
        <v>3820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5066</v>
      </c>
      <c r="N2475" s="1" t="n">
        <v>30</v>
      </c>
      <c r="O2475" s="1" t="n">
        <v>31.1</v>
      </c>
      <c r="P2475" s="1" t="s">
        <v>3814</v>
      </c>
    </row>
    <row r="2476" customFormat="false" ht="15" hidden="false" customHeight="true" outlineLevel="0" collapsed="false">
      <c r="A2476" s="1" t="n">
        <v>3</v>
      </c>
      <c r="B2476" s="76" t="n">
        <v>46195</v>
      </c>
      <c r="C2476" s="1" t="n">
        <v>11</v>
      </c>
      <c r="D2476" s="1" t="s">
        <v>3820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5067</v>
      </c>
      <c r="N2476" s="1" t="n">
        <v>30</v>
      </c>
      <c r="O2476" s="1" t="n">
        <v>41.66</v>
      </c>
      <c r="P2476" s="1" t="s">
        <v>3814</v>
      </c>
    </row>
    <row r="2477" customFormat="false" ht="15" hidden="false" customHeight="true" outlineLevel="0" collapsed="false">
      <c r="A2477" s="1" t="n">
        <v>3</v>
      </c>
      <c r="B2477" s="76" t="n">
        <v>46195</v>
      </c>
      <c r="C2477" s="1" t="n">
        <v>11</v>
      </c>
      <c r="D2477" s="1" t="s">
        <v>3820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5068</v>
      </c>
      <c r="N2477" s="1" t="n">
        <v>30</v>
      </c>
      <c r="O2477" s="1" t="n">
        <v>41.66</v>
      </c>
      <c r="P2477" s="1" t="s">
        <v>3814</v>
      </c>
    </row>
    <row r="2478" customFormat="false" ht="15" hidden="false" customHeight="true" outlineLevel="0" collapsed="false">
      <c r="A2478" s="1" t="n">
        <v>3</v>
      </c>
      <c r="B2478" s="76" t="n">
        <v>46195</v>
      </c>
      <c r="C2478" s="1" t="n">
        <v>11</v>
      </c>
      <c r="D2478" s="1" t="s">
        <v>3820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5069</v>
      </c>
      <c r="N2478" s="1" t="n">
        <v>40</v>
      </c>
      <c r="O2478" s="1" t="n">
        <v>195.84</v>
      </c>
      <c r="P2478" s="1" t="s">
        <v>3814</v>
      </c>
    </row>
    <row r="2479" customFormat="false" ht="15" hidden="false" customHeight="true" outlineLevel="0" collapsed="false">
      <c r="A2479" s="1" t="n">
        <v>3</v>
      </c>
      <c r="B2479" s="76" t="n">
        <v>46195</v>
      </c>
      <c r="C2479" s="1" t="n">
        <v>11</v>
      </c>
      <c r="D2479" s="1" t="s">
        <v>3820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5070</v>
      </c>
      <c r="N2479" s="1" t="n">
        <v>30</v>
      </c>
      <c r="O2479" s="1" t="n">
        <v>41.66</v>
      </c>
      <c r="P2479" s="1" t="s">
        <v>3814</v>
      </c>
    </row>
    <row r="2480" customFormat="false" ht="15" hidden="false" customHeight="true" outlineLevel="0" collapsed="false">
      <c r="A2480" s="1" t="n">
        <v>3</v>
      </c>
      <c r="B2480" s="76" t="n">
        <v>46195</v>
      </c>
      <c r="C2480" s="1" t="n">
        <v>11</v>
      </c>
      <c r="D2480" s="1" t="s">
        <v>3820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5071</v>
      </c>
      <c r="N2480" s="1" t="n">
        <v>30</v>
      </c>
      <c r="O2480" s="1" t="n">
        <v>41.66</v>
      </c>
      <c r="P2480" s="1" t="s">
        <v>3814</v>
      </c>
    </row>
    <row r="2481" customFormat="false" ht="15" hidden="false" customHeight="true" outlineLevel="0" collapsed="false">
      <c r="A2481" s="1" t="n">
        <v>3</v>
      </c>
      <c r="B2481" s="76" t="n">
        <v>46195</v>
      </c>
      <c r="C2481" s="1" t="n">
        <v>11</v>
      </c>
      <c r="D2481" s="1" t="s">
        <v>3820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5071</v>
      </c>
      <c r="N2481" s="1" t="n">
        <v>30</v>
      </c>
      <c r="O2481" s="1" t="n">
        <v>41.66</v>
      </c>
      <c r="P2481" s="1" t="s">
        <v>3814</v>
      </c>
    </row>
    <row r="2482" customFormat="false" ht="15" hidden="false" customHeight="true" outlineLevel="0" collapsed="false">
      <c r="A2482" s="1" t="n">
        <v>3</v>
      </c>
      <c r="B2482" s="76" t="n">
        <v>46195</v>
      </c>
      <c r="C2482" s="1" t="n">
        <v>11</v>
      </c>
      <c r="D2482" s="1" t="s">
        <v>3820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5072</v>
      </c>
      <c r="N2482" s="1" t="n">
        <v>36</v>
      </c>
      <c r="O2482" s="1" t="n">
        <v>48.96</v>
      </c>
      <c r="P2482" s="1" t="s">
        <v>3814</v>
      </c>
    </row>
    <row r="2483" customFormat="false" ht="15" hidden="false" customHeight="true" outlineLevel="0" collapsed="false">
      <c r="A2483" s="1" t="n">
        <v>3</v>
      </c>
      <c r="B2483" s="76" t="n">
        <v>46195</v>
      </c>
      <c r="C2483" s="1" t="n">
        <v>11</v>
      </c>
      <c r="D2483" s="1" t="s">
        <v>3820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5072</v>
      </c>
      <c r="N2483" s="1" t="n">
        <v>36</v>
      </c>
      <c r="O2483" s="1" t="n">
        <v>48.96</v>
      </c>
      <c r="P2483" s="1" t="s">
        <v>3814</v>
      </c>
    </row>
    <row r="2484" customFormat="false" ht="15" hidden="false" customHeight="true" outlineLevel="0" collapsed="false">
      <c r="A2484" s="1" t="n">
        <v>3</v>
      </c>
      <c r="B2484" s="76" t="n">
        <v>46195</v>
      </c>
      <c r="C2484" s="1" t="n">
        <v>11</v>
      </c>
      <c r="D2484" s="1" t="s">
        <v>3820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5073</v>
      </c>
      <c r="N2484" s="1" t="n">
        <v>12</v>
      </c>
      <c r="O2484" s="1" t="n">
        <v>16.32</v>
      </c>
      <c r="P2484" s="1" t="s">
        <v>3814</v>
      </c>
    </row>
    <row r="2485" customFormat="false" ht="15" hidden="false" customHeight="true" outlineLevel="0" collapsed="false">
      <c r="A2485" s="1" t="n">
        <v>3</v>
      </c>
      <c r="B2485" s="76" t="n">
        <v>46195</v>
      </c>
      <c r="C2485" s="1" t="n">
        <v>11</v>
      </c>
      <c r="D2485" s="1" t="s">
        <v>3820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5074</v>
      </c>
      <c r="N2485" s="1" t="n">
        <v>30</v>
      </c>
      <c r="O2485" s="1" t="n">
        <v>65.86</v>
      </c>
      <c r="P2485" s="1" t="s">
        <v>3814</v>
      </c>
    </row>
    <row r="2486" customFormat="false" ht="15" hidden="false" customHeight="true" outlineLevel="0" collapsed="false">
      <c r="A2486" s="1" t="n">
        <v>3</v>
      </c>
      <c r="B2486" s="76" t="n">
        <v>46195</v>
      </c>
      <c r="C2486" s="1" t="n">
        <v>11</v>
      </c>
      <c r="D2486" s="1" t="s">
        <v>3820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5074</v>
      </c>
      <c r="N2486" s="1" t="n">
        <v>30</v>
      </c>
      <c r="O2486" s="1" t="n">
        <v>65.86</v>
      </c>
      <c r="P2486" s="1" t="s">
        <v>3814</v>
      </c>
    </row>
    <row r="2487" customFormat="false" ht="15" hidden="false" customHeight="true" outlineLevel="0" collapsed="false">
      <c r="A2487" s="1" t="n">
        <v>3</v>
      </c>
      <c r="B2487" s="76" t="n">
        <v>46195</v>
      </c>
      <c r="C2487" s="1" t="n">
        <v>11</v>
      </c>
      <c r="D2487" s="1" t="s">
        <v>3820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5075</v>
      </c>
      <c r="N2487" s="1" t="n">
        <v>36</v>
      </c>
      <c r="O2487" s="1" t="n">
        <v>48.96</v>
      </c>
      <c r="P2487" s="1" t="s">
        <v>3814</v>
      </c>
    </row>
    <row r="2488" customFormat="false" ht="15" hidden="false" customHeight="true" outlineLevel="0" collapsed="false">
      <c r="A2488" s="1" t="n">
        <v>3</v>
      </c>
      <c r="B2488" s="76" t="n">
        <v>46195</v>
      </c>
      <c r="C2488" s="1" t="n">
        <v>11</v>
      </c>
      <c r="D2488" s="1" t="s">
        <v>3820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5066</v>
      </c>
      <c r="N2488" s="1" t="n">
        <v>30</v>
      </c>
      <c r="O2488" s="1" t="n">
        <v>31.1</v>
      </c>
      <c r="P2488" s="1" t="s">
        <v>3814</v>
      </c>
    </row>
    <row r="2489" customFormat="false" ht="15" hidden="false" customHeight="true" outlineLevel="0" collapsed="false">
      <c r="A2489" s="1" t="n">
        <v>3</v>
      </c>
      <c r="B2489" s="76" t="n">
        <v>46195</v>
      </c>
      <c r="C2489" s="1" t="n">
        <v>11</v>
      </c>
      <c r="D2489" s="1" t="s">
        <v>3820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5066</v>
      </c>
      <c r="N2489" s="1" t="n">
        <v>30</v>
      </c>
      <c r="O2489" s="1" t="n">
        <v>31.1</v>
      </c>
      <c r="P2489" s="1" t="s">
        <v>3814</v>
      </c>
    </row>
    <row r="2490" customFormat="false" ht="15" hidden="false" customHeight="true" outlineLevel="0" collapsed="false">
      <c r="A2490" s="1" t="n">
        <v>3</v>
      </c>
      <c r="B2490" s="76" t="n">
        <v>46195</v>
      </c>
      <c r="C2490" s="1" t="n">
        <v>11</v>
      </c>
      <c r="D2490" s="1" t="s">
        <v>3820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5076</v>
      </c>
      <c r="N2490" s="1" t="n">
        <v>30</v>
      </c>
      <c r="O2490" s="1" t="n">
        <v>40.99</v>
      </c>
      <c r="P2490" s="1" t="s">
        <v>3814</v>
      </c>
    </row>
    <row r="2491" customFormat="false" ht="15" hidden="false" customHeight="true" outlineLevel="0" collapsed="false">
      <c r="A2491" s="1" t="n">
        <v>3</v>
      </c>
      <c r="B2491" s="76" t="n">
        <v>46195</v>
      </c>
      <c r="C2491" s="1" t="n">
        <v>11</v>
      </c>
      <c r="D2491" s="1" t="s">
        <v>3820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5077</v>
      </c>
      <c r="N2491" s="1" t="n">
        <v>8</v>
      </c>
      <c r="O2491" s="1" t="n">
        <v>90.04</v>
      </c>
      <c r="P2491" s="1" t="s">
        <v>3814</v>
      </c>
    </row>
    <row r="2492" customFormat="false" ht="15" hidden="false" customHeight="true" outlineLevel="0" collapsed="false">
      <c r="A2492" s="1" t="n">
        <v>3</v>
      </c>
      <c r="B2492" s="76" t="n">
        <v>46195</v>
      </c>
      <c r="C2492" s="1" t="n">
        <v>11</v>
      </c>
      <c r="D2492" s="1" t="s">
        <v>3820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5078</v>
      </c>
      <c r="N2492" s="1" t="n">
        <v>12</v>
      </c>
      <c r="O2492" s="1" t="n">
        <v>16.32</v>
      </c>
      <c r="P2492" s="1" t="s">
        <v>3814</v>
      </c>
    </row>
    <row r="2493" customFormat="false" ht="15" hidden="false" customHeight="true" outlineLevel="0" collapsed="false">
      <c r="A2493" s="1" t="n">
        <v>3</v>
      </c>
      <c r="B2493" s="76" t="n">
        <v>46195</v>
      </c>
      <c r="C2493" s="1" t="n">
        <v>11</v>
      </c>
      <c r="D2493" s="1" t="s">
        <v>3820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5079</v>
      </c>
      <c r="N2493" s="1" t="n">
        <v>5</v>
      </c>
      <c r="O2493" s="1" t="n">
        <v>81.1</v>
      </c>
      <c r="P2493" s="1" t="s">
        <v>3814</v>
      </c>
    </row>
    <row r="2494" customFormat="false" ht="15" hidden="false" customHeight="true" outlineLevel="0" collapsed="false">
      <c r="A2494" s="1" t="n">
        <v>3</v>
      </c>
      <c r="B2494" s="76" t="n">
        <v>46195</v>
      </c>
      <c r="C2494" s="1" t="n">
        <v>11</v>
      </c>
      <c r="D2494" s="1" t="s">
        <v>3820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5080</v>
      </c>
      <c r="N2494" s="1" t="n">
        <v>80</v>
      </c>
      <c r="O2494" s="1" t="n">
        <v>232.32</v>
      </c>
      <c r="P2494" s="1" t="s">
        <v>3814</v>
      </c>
    </row>
    <row r="2495" customFormat="false" ht="15" hidden="false" customHeight="true" outlineLevel="0" collapsed="false">
      <c r="A2495" s="1" t="n">
        <v>3</v>
      </c>
      <c r="B2495" s="76" t="n">
        <v>46195</v>
      </c>
      <c r="C2495" s="1" t="n">
        <v>11</v>
      </c>
      <c r="D2495" s="1" t="s">
        <v>3820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5081</v>
      </c>
      <c r="N2495" s="1" t="n">
        <v>12</v>
      </c>
      <c r="O2495" s="1" t="n">
        <v>100.53</v>
      </c>
      <c r="P2495" s="1" t="s">
        <v>3814</v>
      </c>
    </row>
    <row r="2496" customFormat="false" ht="15" hidden="false" customHeight="true" outlineLevel="0" collapsed="false">
      <c r="A2496" s="1" t="n">
        <v>3</v>
      </c>
      <c r="B2496" s="76" t="n">
        <v>46195</v>
      </c>
      <c r="C2496" s="1" t="n">
        <v>11</v>
      </c>
      <c r="D2496" s="1" t="s">
        <v>3820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5082</v>
      </c>
      <c r="N2496" s="1" t="n">
        <v>80</v>
      </c>
      <c r="O2496" s="1" t="n">
        <v>87.96</v>
      </c>
      <c r="P2496" s="1" t="s">
        <v>3814</v>
      </c>
    </row>
    <row r="2497" customFormat="false" ht="15" hidden="false" customHeight="true" outlineLevel="0" collapsed="false">
      <c r="A2497" s="1" t="n">
        <v>3</v>
      </c>
      <c r="B2497" s="76" t="n">
        <v>46195</v>
      </c>
      <c r="C2497" s="1" t="n">
        <v>11</v>
      </c>
      <c r="D2497" s="1" t="s">
        <v>3820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5083</v>
      </c>
      <c r="N2497" s="1" t="n">
        <v>56</v>
      </c>
      <c r="O2497" s="1" t="n">
        <v>73.33</v>
      </c>
      <c r="P2497" s="1" t="s">
        <v>3814</v>
      </c>
    </row>
    <row r="2498" customFormat="false" ht="15" hidden="false" customHeight="true" outlineLevel="0" collapsed="false">
      <c r="A2498" s="1" t="n">
        <v>3</v>
      </c>
      <c r="B2498" s="76" t="n">
        <v>46195</v>
      </c>
      <c r="C2498" s="1" t="n">
        <v>11</v>
      </c>
      <c r="D2498" s="1" t="s">
        <v>3820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5084</v>
      </c>
      <c r="N2498" s="1" t="n">
        <v>12</v>
      </c>
      <c r="O2498" s="1" t="n">
        <v>60.28</v>
      </c>
      <c r="P2498" s="1" t="s">
        <v>3814</v>
      </c>
    </row>
    <row r="2499" customFormat="false" ht="15" hidden="false" customHeight="true" outlineLevel="0" collapsed="false">
      <c r="A2499" s="1" t="n">
        <v>3</v>
      </c>
      <c r="B2499" s="76" t="n">
        <v>46195</v>
      </c>
      <c r="C2499" s="1" t="n">
        <v>11</v>
      </c>
      <c r="D2499" s="1" t="s">
        <v>3820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5085</v>
      </c>
      <c r="N2499" s="1" t="n">
        <v>2</v>
      </c>
      <c r="O2499" s="1" t="n">
        <v>40.48</v>
      </c>
      <c r="P2499" s="1" t="s">
        <v>3814</v>
      </c>
    </row>
    <row r="2500" customFormat="false" ht="15" hidden="false" customHeight="true" outlineLevel="0" collapsed="false">
      <c r="A2500" s="1" t="n">
        <v>3</v>
      </c>
      <c r="B2500" s="76" t="n">
        <v>46195</v>
      </c>
      <c r="C2500" s="1" t="n">
        <v>11</v>
      </c>
      <c r="D2500" s="1" t="s">
        <v>3820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5086</v>
      </c>
      <c r="N2500" s="1" t="n">
        <v>2</v>
      </c>
      <c r="O2500" s="1" t="n">
        <v>45.24</v>
      </c>
      <c r="P2500" s="1" t="s">
        <v>3814</v>
      </c>
    </row>
    <row r="2501" customFormat="false" ht="15" hidden="false" customHeight="true" outlineLevel="0" collapsed="false">
      <c r="A2501" s="1" t="n">
        <v>3</v>
      </c>
      <c r="B2501" s="76" t="n">
        <v>46195</v>
      </c>
      <c r="C2501" s="1" t="n">
        <v>11</v>
      </c>
      <c r="D2501" s="1" t="s">
        <v>3820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5087</v>
      </c>
      <c r="N2501" s="1" t="n">
        <v>48</v>
      </c>
      <c r="O2501" s="1" t="n">
        <v>442.36</v>
      </c>
      <c r="P2501" s="1" t="s">
        <v>3814</v>
      </c>
    </row>
    <row r="2502" customFormat="false" ht="15" hidden="false" customHeight="true" outlineLevel="0" collapsed="false">
      <c r="A2502" s="1" t="n">
        <v>3</v>
      </c>
      <c r="B2502" s="76" t="n">
        <v>46195</v>
      </c>
      <c r="C2502" s="1" t="n">
        <v>11</v>
      </c>
      <c r="D2502" s="1" t="s">
        <v>3820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5088</v>
      </c>
      <c r="N2502" s="1" t="n">
        <v>24</v>
      </c>
      <c r="O2502" s="1" t="n">
        <v>221.18</v>
      </c>
      <c r="P2502" s="1" t="s">
        <v>3814</v>
      </c>
    </row>
    <row r="2503" customFormat="false" ht="15" hidden="false" customHeight="true" outlineLevel="0" collapsed="false">
      <c r="A2503" s="1" t="n">
        <v>3</v>
      </c>
      <c r="B2503" s="76" t="n">
        <v>46195</v>
      </c>
      <c r="C2503" s="1" t="n">
        <v>11</v>
      </c>
      <c r="D2503" s="1" t="s">
        <v>3820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5089</v>
      </c>
      <c r="N2503" s="1" t="n">
        <v>36</v>
      </c>
      <c r="O2503" s="1" t="n">
        <v>331.77</v>
      </c>
      <c r="P2503" s="1" t="s">
        <v>3814</v>
      </c>
    </row>
    <row r="2504" customFormat="false" ht="15" hidden="false" customHeight="true" outlineLevel="0" collapsed="false">
      <c r="A2504" s="1" t="n">
        <v>3</v>
      </c>
      <c r="B2504" s="76" t="n">
        <v>46195</v>
      </c>
      <c r="C2504" s="1" t="n">
        <v>11</v>
      </c>
      <c r="D2504" s="1" t="s">
        <v>3820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5090</v>
      </c>
      <c r="N2504" s="1" t="n">
        <v>24</v>
      </c>
      <c r="O2504" s="1" t="n">
        <v>85.73</v>
      </c>
      <c r="P2504" s="1" t="s">
        <v>3814</v>
      </c>
    </row>
    <row r="2505" customFormat="false" ht="15" hidden="false" customHeight="true" outlineLevel="0" collapsed="false">
      <c r="A2505" s="1" t="n">
        <v>3</v>
      </c>
      <c r="B2505" s="76" t="n">
        <v>46195</v>
      </c>
      <c r="C2505" s="1" t="n">
        <v>11</v>
      </c>
      <c r="D2505" s="1" t="s">
        <v>3820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5091</v>
      </c>
      <c r="N2505" s="1" t="n">
        <v>24</v>
      </c>
      <c r="O2505" s="1" t="n">
        <v>163.39</v>
      </c>
      <c r="P2505" s="1" t="s">
        <v>3814</v>
      </c>
    </row>
    <row r="2506" customFormat="false" ht="15" hidden="false" customHeight="true" outlineLevel="0" collapsed="false">
      <c r="A2506" s="1" t="n">
        <v>3</v>
      </c>
      <c r="B2506" s="76" t="n">
        <v>46195</v>
      </c>
      <c r="C2506" s="1" t="n">
        <v>11</v>
      </c>
      <c r="D2506" s="1" t="s">
        <v>3820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5092</v>
      </c>
      <c r="N2506" s="1" t="n">
        <v>12</v>
      </c>
      <c r="O2506" s="1" t="n">
        <v>148.19</v>
      </c>
      <c r="P2506" s="1" t="s">
        <v>3814</v>
      </c>
    </row>
    <row r="2507" customFormat="false" ht="15" hidden="false" customHeight="true" outlineLevel="0" collapsed="false">
      <c r="A2507" s="1" t="n">
        <v>3</v>
      </c>
      <c r="B2507" s="76" t="n">
        <v>46195</v>
      </c>
      <c r="C2507" s="1" t="n">
        <v>11</v>
      </c>
      <c r="D2507" s="1" t="s">
        <v>3820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5093</v>
      </c>
      <c r="N2507" s="1" t="n">
        <v>12</v>
      </c>
      <c r="O2507" s="1" t="n">
        <v>40.62</v>
      </c>
      <c r="P2507" s="1" t="s">
        <v>3814</v>
      </c>
    </row>
    <row r="2508" customFormat="false" ht="15" hidden="false" customHeight="true" outlineLevel="0" collapsed="false">
      <c r="A2508" s="1" t="n">
        <v>3</v>
      </c>
      <c r="B2508" s="76" t="n">
        <v>46195</v>
      </c>
      <c r="C2508" s="1" t="n">
        <v>11</v>
      </c>
      <c r="D2508" s="1" t="s">
        <v>3820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5094</v>
      </c>
      <c r="N2508" s="1" t="n">
        <v>24</v>
      </c>
      <c r="O2508" s="1" t="n">
        <v>85.73</v>
      </c>
      <c r="P2508" s="1" t="s">
        <v>3814</v>
      </c>
    </row>
    <row r="2509" customFormat="false" ht="15" hidden="false" customHeight="true" outlineLevel="0" collapsed="false">
      <c r="A2509" s="1" t="n">
        <v>3</v>
      </c>
      <c r="B2509" s="76" t="n">
        <v>46195</v>
      </c>
      <c r="C2509" s="1" t="n">
        <v>11</v>
      </c>
      <c r="D2509" s="1" t="s">
        <v>3820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5095</v>
      </c>
      <c r="N2509" s="1" t="n">
        <v>96</v>
      </c>
      <c r="O2509" s="1" t="n">
        <v>213.8</v>
      </c>
      <c r="P2509" s="1" t="s">
        <v>3814</v>
      </c>
    </row>
    <row r="2510" customFormat="false" ht="15" hidden="false" customHeight="true" outlineLevel="0" collapsed="false">
      <c r="A2510" s="1" t="n">
        <v>3</v>
      </c>
      <c r="B2510" s="76" t="n">
        <v>46195</v>
      </c>
      <c r="C2510" s="1" t="n">
        <v>11</v>
      </c>
      <c r="D2510" s="1" t="s">
        <v>3820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5096</v>
      </c>
      <c r="N2510" s="1" t="n">
        <v>144</v>
      </c>
      <c r="O2510" s="1" t="n">
        <v>320.7</v>
      </c>
      <c r="P2510" s="1" t="s">
        <v>3814</v>
      </c>
    </row>
    <row r="2511" customFormat="false" ht="15" hidden="false" customHeight="true" outlineLevel="0" collapsed="false">
      <c r="A2511" s="1" t="n">
        <v>3</v>
      </c>
      <c r="B2511" s="76" t="n">
        <v>46195</v>
      </c>
      <c r="C2511" s="1" t="n">
        <v>11</v>
      </c>
      <c r="D2511" s="1" t="s">
        <v>3820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5097</v>
      </c>
      <c r="N2511" s="1" t="n">
        <v>24</v>
      </c>
      <c r="O2511" s="1" t="n">
        <v>221.18</v>
      </c>
      <c r="P2511" s="1" t="s">
        <v>3814</v>
      </c>
    </row>
    <row r="2512" customFormat="false" ht="15" hidden="false" customHeight="true" outlineLevel="0" collapsed="false">
      <c r="A2512" s="1" t="n">
        <v>3</v>
      </c>
      <c r="B2512" s="76" t="n">
        <v>46195</v>
      </c>
      <c r="C2512" s="1" t="n">
        <v>11</v>
      </c>
      <c r="D2512" s="1" t="s">
        <v>3820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5098</v>
      </c>
      <c r="N2512" s="1" t="n">
        <v>12</v>
      </c>
      <c r="O2512" s="1" t="n">
        <v>100.53</v>
      </c>
      <c r="P2512" s="1" t="s">
        <v>3814</v>
      </c>
    </row>
    <row r="2513" customFormat="false" ht="15" hidden="false" customHeight="true" outlineLevel="0" collapsed="false">
      <c r="A2513" s="1" t="n">
        <v>3</v>
      </c>
      <c r="B2513" s="76" t="n">
        <v>46195</v>
      </c>
      <c r="C2513" s="1" t="n">
        <v>11</v>
      </c>
      <c r="D2513" s="1" t="s">
        <v>3820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5099</v>
      </c>
      <c r="N2513" s="1" t="n">
        <v>12</v>
      </c>
      <c r="O2513" s="1" t="n">
        <v>110.59</v>
      </c>
      <c r="P2513" s="1" t="s">
        <v>3814</v>
      </c>
    </row>
    <row r="2514" customFormat="false" ht="15" hidden="false" customHeight="true" outlineLevel="0" collapsed="false">
      <c r="A2514" s="1" t="n">
        <v>3</v>
      </c>
      <c r="B2514" s="76" t="n">
        <v>46195</v>
      </c>
      <c r="C2514" s="1" t="n">
        <v>11</v>
      </c>
      <c r="D2514" s="1" t="s">
        <v>3820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5100</v>
      </c>
      <c r="N2514" s="1" t="n">
        <v>24</v>
      </c>
      <c r="O2514" s="1" t="n">
        <v>85.73</v>
      </c>
      <c r="P2514" s="1" t="s">
        <v>3814</v>
      </c>
    </row>
    <row r="2515" customFormat="false" ht="15" hidden="false" customHeight="true" outlineLevel="0" collapsed="false">
      <c r="A2515" s="1" t="n">
        <v>3</v>
      </c>
      <c r="B2515" s="76" t="n">
        <v>46195</v>
      </c>
      <c r="C2515" s="1" t="n">
        <v>11</v>
      </c>
      <c r="D2515" s="1" t="s">
        <v>3820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5101</v>
      </c>
      <c r="N2515" s="1" t="n">
        <v>36</v>
      </c>
      <c r="O2515" s="1" t="n">
        <v>128.59</v>
      </c>
      <c r="P2515" s="1" t="s">
        <v>3814</v>
      </c>
    </row>
    <row r="2516" customFormat="false" ht="15" hidden="false" customHeight="true" outlineLevel="0" collapsed="false">
      <c r="A2516" s="1" t="n">
        <v>3</v>
      </c>
      <c r="B2516" s="76" t="n">
        <v>46195</v>
      </c>
      <c r="C2516" s="1" t="n">
        <v>11</v>
      </c>
      <c r="D2516" s="1" t="s">
        <v>3820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5102</v>
      </c>
      <c r="N2516" s="1" t="n">
        <v>36</v>
      </c>
      <c r="O2516" s="1" t="n">
        <v>301.1</v>
      </c>
      <c r="P2516" s="1" t="s">
        <v>3814</v>
      </c>
    </row>
    <row r="2517" customFormat="false" ht="15" hidden="false" customHeight="true" outlineLevel="0" collapsed="false">
      <c r="A2517" s="1" t="n">
        <v>3</v>
      </c>
      <c r="B2517" s="76" t="n">
        <v>46195</v>
      </c>
      <c r="C2517" s="1" t="n">
        <v>22</v>
      </c>
      <c r="D2517" s="1" t="s">
        <v>3967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3982</v>
      </c>
      <c r="N2517" s="1" t="n">
        <v>3.068</v>
      </c>
      <c r="O2517" s="1" t="n">
        <v>65.34</v>
      </c>
      <c r="P2517" s="1" t="s">
        <v>3814</v>
      </c>
    </row>
    <row r="2518" customFormat="false" ht="15" hidden="false" customHeight="true" outlineLevel="0" collapsed="false">
      <c r="A2518" s="1" t="n">
        <v>3</v>
      </c>
      <c r="B2518" s="76" t="n">
        <v>46195</v>
      </c>
      <c r="C2518" s="1" t="n">
        <v>22</v>
      </c>
      <c r="D2518" s="1" t="s">
        <v>3967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3982</v>
      </c>
      <c r="N2518" s="1" t="n">
        <v>2.7</v>
      </c>
      <c r="O2518" s="1" t="n">
        <v>64.56</v>
      </c>
      <c r="P2518" s="1" t="s">
        <v>3814</v>
      </c>
    </row>
    <row r="2519" customFormat="false" ht="15" hidden="false" customHeight="true" outlineLevel="0" collapsed="false">
      <c r="A2519" s="1" t="n">
        <v>3</v>
      </c>
      <c r="B2519" s="76" t="n">
        <v>46195</v>
      </c>
      <c r="C2519" s="1" t="n">
        <v>22</v>
      </c>
      <c r="D2519" s="1" t="s">
        <v>3967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3983</v>
      </c>
      <c r="N2519" s="1" t="n">
        <v>7.515</v>
      </c>
      <c r="O2519" s="1" t="n">
        <v>171.09</v>
      </c>
      <c r="P2519" s="1" t="s">
        <v>3814</v>
      </c>
    </row>
    <row r="2520" customFormat="false" ht="15" hidden="false" customHeight="true" outlineLevel="0" collapsed="false">
      <c r="A2520" s="1" t="n">
        <v>3</v>
      </c>
      <c r="B2520" s="76" t="n">
        <v>46195</v>
      </c>
      <c r="C2520" s="1" t="n">
        <v>22</v>
      </c>
      <c r="D2520" s="1" t="s">
        <v>3967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3984</v>
      </c>
      <c r="N2520" s="1" t="n">
        <v>18.898</v>
      </c>
      <c r="O2520" s="1" t="n">
        <v>444.13</v>
      </c>
      <c r="P2520" s="1" t="s">
        <v>3814</v>
      </c>
    </row>
    <row r="2521" customFormat="false" ht="15" hidden="false" customHeight="true" outlineLevel="0" collapsed="false">
      <c r="A2521" s="1" t="n">
        <v>3</v>
      </c>
      <c r="B2521" s="76" t="n">
        <v>46195</v>
      </c>
      <c r="C2521" s="1" t="n">
        <v>22</v>
      </c>
      <c r="D2521" s="1" t="s">
        <v>3967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3985</v>
      </c>
      <c r="N2521" s="1" t="n">
        <v>15.944</v>
      </c>
      <c r="O2521" s="1" t="n">
        <v>409.85</v>
      </c>
      <c r="P2521" s="1" t="s">
        <v>3814</v>
      </c>
    </row>
    <row r="2522" customFormat="false" ht="15" hidden="false" customHeight="true" outlineLevel="0" collapsed="false">
      <c r="A2522" s="1" t="n">
        <v>3</v>
      </c>
      <c r="B2522" s="76" t="n">
        <v>46195</v>
      </c>
      <c r="C2522" s="1" t="n">
        <v>22</v>
      </c>
      <c r="D2522" s="1" t="s">
        <v>3967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4199</v>
      </c>
      <c r="N2522" s="1" t="n">
        <v>25.895</v>
      </c>
      <c r="O2522" s="1" t="n">
        <v>503.44</v>
      </c>
      <c r="P2522" s="1" t="s">
        <v>3814</v>
      </c>
    </row>
    <row r="2523" customFormat="false" ht="15" hidden="false" customHeight="true" outlineLevel="0" collapsed="false">
      <c r="A2523" s="1" t="n">
        <v>3</v>
      </c>
      <c r="B2523" s="76" t="n">
        <v>46195</v>
      </c>
      <c r="C2523" s="1" t="n">
        <v>22</v>
      </c>
      <c r="D2523" s="1" t="s">
        <v>3967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3968</v>
      </c>
      <c r="N2523" s="1" t="n">
        <v>4.238</v>
      </c>
      <c r="O2523" s="1" t="n">
        <v>132.79</v>
      </c>
      <c r="P2523" s="1" t="s">
        <v>3814</v>
      </c>
    </row>
    <row r="2524" customFormat="false" ht="15" hidden="false" customHeight="true" outlineLevel="0" collapsed="false">
      <c r="A2524" s="1" t="n">
        <v>3</v>
      </c>
      <c r="B2524" s="76" t="n">
        <v>46195</v>
      </c>
      <c r="C2524" s="1" t="n">
        <v>22</v>
      </c>
      <c r="D2524" s="1" t="s">
        <v>3967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3986</v>
      </c>
      <c r="N2524" s="1" t="n">
        <v>3.894</v>
      </c>
      <c r="O2524" s="1" t="n">
        <v>97.24</v>
      </c>
      <c r="P2524" s="1" t="s">
        <v>3814</v>
      </c>
    </row>
    <row r="2525" customFormat="false" ht="15" hidden="false" customHeight="true" outlineLevel="0" collapsed="false">
      <c r="A2525" s="1" t="n">
        <v>3</v>
      </c>
      <c r="B2525" s="76" t="n">
        <v>46195</v>
      </c>
      <c r="C2525" s="1" t="n">
        <v>22</v>
      </c>
      <c r="D2525" s="1" t="s">
        <v>3967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3969</v>
      </c>
      <c r="N2525" s="1" t="n">
        <v>12.29</v>
      </c>
      <c r="O2525" s="1" t="n">
        <v>415.5</v>
      </c>
      <c r="P2525" s="1" t="s">
        <v>3814</v>
      </c>
    </row>
    <row r="2526" customFormat="false" ht="15" hidden="false" customHeight="true" outlineLevel="0" collapsed="false">
      <c r="A2526" s="1" t="n">
        <v>3</v>
      </c>
      <c r="B2526" s="76" t="n">
        <v>46195</v>
      </c>
      <c r="C2526" s="1" t="n">
        <v>22</v>
      </c>
      <c r="D2526" s="1" t="s">
        <v>3967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3970</v>
      </c>
      <c r="N2526" s="1" t="n">
        <v>3.032</v>
      </c>
      <c r="O2526" s="1" t="n">
        <v>117.51</v>
      </c>
      <c r="P2526" s="1" t="s">
        <v>3814</v>
      </c>
    </row>
    <row r="2527" customFormat="false" ht="15" hidden="false" customHeight="true" outlineLevel="0" collapsed="false">
      <c r="A2527" s="1" t="n">
        <v>3</v>
      </c>
      <c r="B2527" s="76" t="n">
        <v>46195</v>
      </c>
      <c r="C2527" s="1" t="n">
        <v>22</v>
      </c>
      <c r="D2527" s="1" t="s">
        <v>3967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3971</v>
      </c>
      <c r="N2527" s="1" t="n">
        <v>6.425</v>
      </c>
      <c r="O2527" s="1" t="n">
        <v>249.01</v>
      </c>
      <c r="P2527" s="1" t="s">
        <v>3814</v>
      </c>
    </row>
    <row r="2528" customFormat="false" ht="15" hidden="false" customHeight="true" outlineLevel="0" collapsed="false">
      <c r="A2528" s="1" t="n">
        <v>3</v>
      </c>
      <c r="B2528" s="76" t="n">
        <v>46195</v>
      </c>
      <c r="C2528" s="1" t="n">
        <v>22</v>
      </c>
      <c r="D2528" s="1" t="s">
        <v>3967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3972</v>
      </c>
      <c r="N2528" s="1" t="n">
        <v>5.8</v>
      </c>
      <c r="O2528" s="1" t="n">
        <v>243.92</v>
      </c>
      <c r="P2528" s="1" t="s">
        <v>3814</v>
      </c>
    </row>
    <row r="2529" customFormat="false" ht="15" hidden="false" customHeight="true" outlineLevel="0" collapsed="false">
      <c r="A2529" s="1" t="n">
        <v>3</v>
      </c>
      <c r="B2529" s="76" t="n">
        <v>46195</v>
      </c>
      <c r="C2529" s="1" t="n">
        <v>22</v>
      </c>
      <c r="D2529" s="1" t="s">
        <v>3967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3973</v>
      </c>
      <c r="N2529" s="1" t="n">
        <v>10.18</v>
      </c>
      <c r="O2529" s="1" t="n">
        <v>461.71</v>
      </c>
      <c r="P2529" s="1" t="s">
        <v>3814</v>
      </c>
    </row>
    <row r="2530" customFormat="false" ht="15" hidden="false" customHeight="true" outlineLevel="0" collapsed="false">
      <c r="A2530" s="1" t="n">
        <v>3</v>
      </c>
      <c r="B2530" s="76" t="n">
        <v>46195</v>
      </c>
      <c r="C2530" s="1" t="n">
        <v>22</v>
      </c>
      <c r="D2530" s="1" t="s">
        <v>3967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3974</v>
      </c>
      <c r="N2530" s="1" t="n">
        <v>4.238</v>
      </c>
      <c r="O2530" s="1" t="n">
        <v>195.71</v>
      </c>
      <c r="P2530" s="1" t="s">
        <v>3814</v>
      </c>
    </row>
    <row r="2531" customFormat="false" ht="15" hidden="false" customHeight="true" outlineLevel="0" collapsed="false">
      <c r="A2531" s="1" t="n">
        <v>3</v>
      </c>
      <c r="B2531" s="76" t="n">
        <v>46195</v>
      </c>
      <c r="C2531" s="1" t="n">
        <v>22</v>
      </c>
      <c r="D2531" s="1" t="s">
        <v>3967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3975</v>
      </c>
      <c r="N2531" s="1" t="n">
        <v>1.48</v>
      </c>
      <c r="O2531" s="1" t="n">
        <v>62.24</v>
      </c>
      <c r="P2531" s="1" t="s">
        <v>3814</v>
      </c>
    </row>
    <row r="2532" customFormat="false" ht="15" hidden="false" customHeight="true" outlineLevel="0" collapsed="false">
      <c r="A2532" s="1" t="n">
        <v>3</v>
      </c>
      <c r="B2532" s="76" t="n">
        <v>46195</v>
      </c>
      <c r="C2532" s="1" t="n">
        <v>22</v>
      </c>
      <c r="D2532" s="1" t="s">
        <v>3967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3976</v>
      </c>
      <c r="N2532" s="1" t="n">
        <v>1.722</v>
      </c>
      <c r="O2532" s="1" t="n">
        <v>78.1</v>
      </c>
      <c r="P2532" s="1" t="s">
        <v>3814</v>
      </c>
    </row>
    <row r="2533" customFormat="false" ht="15" hidden="false" customHeight="true" outlineLevel="0" collapsed="false">
      <c r="A2533" s="1" t="n">
        <v>3</v>
      </c>
      <c r="B2533" s="76" t="n">
        <v>46195</v>
      </c>
      <c r="C2533" s="1" t="n">
        <v>22</v>
      </c>
      <c r="D2533" s="1" t="s">
        <v>3967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3977</v>
      </c>
      <c r="N2533" s="1" t="n">
        <v>1.83</v>
      </c>
      <c r="O2533" s="1" t="n">
        <v>98.09</v>
      </c>
      <c r="P2533" s="1" t="s">
        <v>3814</v>
      </c>
    </row>
    <row r="2534" customFormat="false" ht="15" hidden="false" customHeight="true" outlineLevel="0" collapsed="false">
      <c r="A2534" s="1" t="n">
        <v>3</v>
      </c>
      <c r="B2534" s="76" t="n">
        <v>46195</v>
      </c>
      <c r="C2534" s="1" t="n">
        <v>22</v>
      </c>
      <c r="D2534" s="1" t="s">
        <v>3967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3987</v>
      </c>
      <c r="N2534" s="1" t="n">
        <v>4.516</v>
      </c>
      <c r="O2534" s="1" t="n">
        <v>156.54</v>
      </c>
      <c r="P2534" s="1" t="s">
        <v>3814</v>
      </c>
    </row>
    <row r="2535" customFormat="false" ht="15" hidden="false" customHeight="true" outlineLevel="0" collapsed="false">
      <c r="A2535" s="1" t="n">
        <v>3</v>
      </c>
      <c r="B2535" s="76" t="n">
        <v>46195</v>
      </c>
      <c r="C2535" s="1" t="n">
        <v>22</v>
      </c>
      <c r="D2535" s="1" t="s">
        <v>3967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3978</v>
      </c>
      <c r="N2535" s="1" t="n">
        <v>2.124</v>
      </c>
      <c r="O2535" s="1" t="n">
        <v>78.82</v>
      </c>
      <c r="P2535" s="1" t="s">
        <v>3814</v>
      </c>
    </row>
    <row r="2536" customFormat="false" ht="15" hidden="false" customHeight="true" outlineLevel="0" collapsed="false">
      <c r="A2536" s="1" t="n">
        <v>3</v>
      </c>
      <c r="B2536" s="76" t="n">
        <v>46195</v>
      </c>
      <c r="C2536" s="1" t="n">
        <v>22</v>
      </c>
      <c r="D2536" s="1" t="s">
        <v>3967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3979</v>
      </c>
      <c r="N2536" s="1" t="n">
        <v>3.268</v>
      </c>
      <c r="O2536" s="1" t="n">
        <v>5.36</v>
      </c>
      <c r="P2536" s="1" t="s">
        <v>3814</v>
      </c>
    </row>
    <row r="2537" customFormat="false" ht="15" hidden="false" customHeight="true" outlineLevel="0" collapsed="false">
      <c r="A2537" s="1" t="n">
        <v>3</v>
      </c>
      <c r="B2537" s="76" t="n">
        <v>46195</v>
      </c>
      <c r="C2537" s="1" t="n">
        <v>22</v>
      </c>
      <c r="D2537" s="1" t="s">
        <v>3967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3979</v>
      </c>
      <c r="N2537" s="1" t="n">
        <v>1.514</v>
      </c>
      <c r="O2537" s="1" t="n">
        <v>2.21</v>
      </c>
      <c r="P2537" s="1" t="s">
        <v>3814</v>
      </c>
    </row>
    <row r="2538" customFormat="false" ht="15" hidden="false" customHeight="true" outlineLevel="0" collapsed="false">
      <c r="A2538" s="1" t="n">
        <v>3</v>
      </c>
      <c r="B2538" s="76" t="n">
        <v>46195</v>
      </c>
      <c r="C2538" s="1" t="n">
        <v>22</v>
      </c>
      <c r="D2538" s="1" t="s">
        <v>3967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3979</v>
      </c>
      <c r="N2538" s="1" t="n">
        <v>0.906</v>
      </c>
      <c r="O2538" s="1" t="n">
        <v>1.52</v>
      </c>
      <c r="P2538" s="1" t="s">
        <v>3814</v>
      </c>
    </row>
    <row r="2539" customFormat="false" ht="15" hidden="false" customHeight="true" outlineLevel="0" collapsed="false">
      <c r="A2539" s="1" t="n">
        <v>3</v>
      </c>
      <c r="B2539" s="76" t="n">
        <v>46195</v>
      </c>
      <c r="C2539" s="1" t="n">
        <v>22</v>
      </c>
      <c r="D2539" s="1" t="s">
        <v>3967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3980</v>
      </c>
      <c r="N2539" s="1" t="n">
        <v>9.675</v>
      </c>
      <c r="O2539" s="1" t="n">
        <v>23.86</v>
      </c>
      <c r="P2539" s="1" t="s">
        <v>3814</v>
      </c>
    </row>
    <row r="2540" customFormat="false" ht="15" hidden="false" customHeight="true" outlineLevel="0" collapsed="false">
      <c r="A2540" s="1" t="n">
        <v>3</v>
      </c>
      <c r="B2540" s="76" t="n">
        <v>46195</v>
      </c>
      <c r="C2540" s="1" t="n">
        <v>22</v>
      </c>
      <c r="D2540" s="1" t="s">
        <v>3967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3980</v>
      </c>
      <c r="N2540" s="1" t="n">
        <v>3.156</v>
      </c>
      <c r="O2540" s="1" t="n">
        <v>6.93</v>
      </c>
      <c r="P2540" s="1" t="s">
        <v>3814</v>
      </c>
    </row>
    <row r="2541" customFormat="false" ht="15" hidden="false" customHeight="true" outlineLevel="0" collapsed="false">
      <c r="A2541" s="1" t="n">
        <v>3</v>
      </c>
      <c r="B2541" s="76" t="n">
        <v>46195</v>
      </c>
      <c r="C2541" s="1" t="n">
        <v>22</v>
      </c>
      <c r="D2541" s="1" t="s">
        <v>3967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3981</v>
      </c>
      <c r="N2541" s="1" t="n">
        <v>0.183</v>
      </c>
      <c r="O2541" s="1" t="n">
        <v>0</v>
      </c>
      <c r="P2541" s="1" t="s">
        <v>3814</v>
      </c>
    </row>
    <row r="2542" customFormat="false" ht="15" hidden="false" customHeight="true" outlineLevel="0" collapsed="false">
      <c r="A2542" s="1" t="n">
        <v>3</v>
      </c>
      <c r="B2542" s="76" t="n">
        <v>46195</v>
      </c>
      <c r="C2542" s="1" t="n">
        <v>22</v>
      </c>
      <c r="D2542" s="1" t="s">
        <v>3967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3981</v>
      </c>
      <c r="N2542" s="1" t="n">
        <v>0.598</v>
      </c>
      <c r="O2542" s="1" t="n">
        <v>0.02</v>
      </c>
      <c r="P2542" s="1" t="s">
        <v>3814</v>
      </c>
    </row>
    <row r="2543" customFormat="false" ht="15" hidden="false" customHeight="true" outlineLevel="0" collapsed="false">
      <c r="A2543" s="1" t="n">
        <v>3</v>
      </c>
      <c r="B2543" s="76" t="n">
        <v>46195</v>
      </c>
      <c r="C2543" s="1" t="n">
        <v>22</v>
      </c>
      <c r="D2543" s="1" t="s">
        <v>3967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3981</v>
      </c>
      <c r="N2543" s="1" t="n">
        <v>0.411</v>
      </c>
      <c r="O2543" s="1" t="n">
        <v>0.01</v>
      </c>
      <c r="P2543" s="1" t="s">
        <v>3814</v>
      </c>
    </row>
    <row r="2544" customFormat="false" ht="15" hidden="false" customHeight="true" outlineLevel="0" collapsed="false">
      <c r="A2544" s="1" t="n">
        <v>3</v>
      </c>
      <c r="B2544" s="76" t="n">
        <v>46195</v>
      </c>
      <c r="C2544" s="1" t="n">
        <v>22</v>
      </c>
      <c r="D2544" s="1" t="s">
        <v>3967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3982</v>
      </c>
      <c r="N2544" s="1" t="n">
        <v>5.52</v>
      </c>
      <c r="O2544" s="1" t="n">
        <v>124.7</v>
      </c>
      <c r="P2544" s="1" t="s">
        <v>3814</v>
      </c>
    </row>
    <row r="2545" customFormat="false" ht="15" hidden="false" customHeight="true" outlineLevel="0" collapsed="false">
      <c r="A2545" s="1" t="n">
        <v>3</v>
      </c>
      <c r="B2545" s="76" t="n">
        <v>46195</v>
      </c>
      <c r="C2545" s="1" t="n">
        <v>22</v>
      </c>
      <c r="D2545" s="1" t="s">
        <v>3967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3982</v>
      </c>
      <c r="N2545" s="1" t="n">
        <v>3.294</v>
      </c>
      <c r="O2545" s="1" t="n">
        <v>83.23</v>
      </c>
      <c r="P2545" s="1" t="s">
        <v>3814</v>
      </c>
    </row>
    <row r="2546" customFormat="false" ht="15" hidden="false" customHeight="true" outlineLevel="0" collapsed="false">
      <c r="A2546" s="1" t="n">
        <v>3</v>
      </c>
      <c r="B2546" s="76" t="n">
        <v>46195</v>
      </c>
      <c r="C2546" s="1" t="n">
        <v>22</v>
      </c>
      <c r="D2546" s="1" t="s">
        <v>3967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3983</v>
      </c>
      <c r="N2546" s="1" t="n">
        <v>13.985</v>
      </c>
      <c r="O2546" s="1" t="n">
        <v>337.68</v>
      </c>
      <c r="P2546" s="1" t="s">
        <v>3814</v>
      </c>
    </row>
    <row r="2547" customFormat="false" ht="15" hidden="false" customHeight="true" outlineLevel="0" collapsed="false">
      <c r="A2547" s="1" t="n">
        <v>3</v>
      </c>
      <c r="B2547" s="76" t="n">
        <v>46195</v>
      </c>
      <c r="C2547" s="1" t="n">
        <v>22</v>
      </c>
      <c r="D2547" s="1" t="s">
        <v>3967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3984</v>
      </c>
      <c r="N2547" s="1" t="n">
        <v>47.169</v>
      </c>
      <c r="O2547" s="1" t="n">
        <v>1175.81</v>
      </c>
      <c r="P2547" s="1" t="s">
        <v>3814</v>
      </c>
    </row>
    <row r="2548" customFormat="false" ht="15" hidden="false" customHeight="true" outlineLevel="0" collapsed="false">
      <c r="A2548" s="1" t="n">
        <v>3</v>
      </c>
      <c r="B2548" s="76" t="n">
        <v>46195</v>
      </c>
      <c r="C2548" s="1" t="n">
        <v>22</v>
      </c>
      <c r="D2548" s="1" t="s">
        <v>3967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3985</v>
      </c>
      <c r="N2548" s="1" t="n">
        <v>38.515</v>
      </c>
      <c r="O2548" s="1" t="n">
        <v>1050.11</v>
      </c>
      <c r="P2548" s="1" t="s">
        <v>3814</v>
      </c>
    </row>
    <row r="2549" customFormat="false" ht="15" hidden="false" customHeight="true" outlineLevel="0" collapsed="false">
      <c r="A2549" s="1" t="n">
        <v>3</v>
      </c>
      <c r="B2549" s="76" t="n">
        <v>46195</v>
      </c>
      <c r="C2549" s="1" t="n">
        <v>22</v>
      </c>
      <c r="D2549" s="1" t="s">
        <v>3967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4199</v>
      </c>
      <c r="N2549" s="1" t="n">
        <v>5.318</v>
      </c>
      <c r="O2549" s="1" t="n">
        <v>95.28</v>
      </c>
      <c r="P2549" s="1" t="s">
        <v>3814</v>
      </c>
    </row>
    <row r="2550" customFormat="false" ht="15" hidden="false" customHeight="true" outlineLevel="0" collapsed="false">
      <c r="A2550" s="1" t="n">
        <v>3</v>
      </c>
      <c r="B2550" s="76" t="n">
        <v>46195</v>
      </c>
      <c r="C2550" s="1" t="n">
        <v>22</v>
      </c>
      <c r="D2550" s="1" t="s">
        <v>3967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3968</v>
      </c>
      <c r="N2550" s="1" t="n">
        <v>19.722</v>
      </c>
      <c r="O2550" s="1" t="n">
        <v>621.13</v>
      </c>
      <c r="P2550" s="1" t="s">
        <v>3814</v>
      </c>
    </row>
    <row r="2551" customFormat="false" ht="15" hidden="false" customHeight="true" outlineLevel="0" collapsed="false">
      <c r="A2551" s="1" t="n">
        <v>3</v>
      </c>
      <c r="B2551" s="76" t="n">
        <v>46195</v>
      </c>
      <c r="C2551" s="1" t="n">
        <v>22</v>
      </c>
      <c r="D2551" s="1" t="s">
        <v>3967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3986</v>
      </c>
      <c r="N2551" s="1" t="n">
        <v>4.44</v>
      </c>
      <c r="O2551" s="1" t="n">
        <v>117.61</v>
      </c>
      <c r="P2551" s="1" t="s">
        <v>3814</v>
      </c>
    </row>
    <row r="2552" customFormat="false" ht="15" hidden="false" customHeight="true" outlineLevel="0" collapsed="false">
      <c r="A2552" s="1" t="n">
        <v>3</v>
      </c>
      <c r="B2552" s="76" t="n">
        <v>46195</v>
      </c>
      <c r="C2552" s="1" t="n">
        <v>22</v>
      </c>
      <c r="D2552" s="1" t="s">
        <v>3967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3969</v>
      </c>
      <c r="N2552" s="1" t="n">
        <v>52.23</v>
      </c>
      <c r="O2552" s="1" t="n">
        <v>1727.34</v>
      </c>
      <c r="P2552" s="1" t="s">
        <v>3814</v>
      </c>
    </row>
    <row r="2553" customFormat="false" ht="15" hidden="false" customHeight="true" outlineLevel="0" collapsed="false">
      <c r="A2553" s="1" t="n">
        <v>3</v>
      </c>
      <c r="B2553" s="76" t="n">
        <v>46195</v>
      </c>
      <c r="C2553" s="1" t="n">
        <v>22</v>
      </c>
      <c r="D2553" s="1" t="s">
        <v>3967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3970</v>
      </c>
      <c r="N2553" s="1" t="n">
        <v>12.734</v>
      </c>
      <c r="O2553" s="1" t="n">
        <v>487.66</v>
      </c>
      <c r="P2553" s="1" t="s">
        <v>3814</v>
      </c>
    </row>
    <row r="2554" customFormat="false" ht="15" hidden="false" customHeight="true" outlineLevel="0" collapsed="false">
      <c r="A2554" s="1" t="n">
        <v>3</v>
      </c>
      <c r="B2554" s="76" t="n">
        <v>46195</v>
      </c>
      <c r="C2554" s="1" t="n">
        <v>22</v>
      </c>
      <c r="D2554" s="1" t="s">
        <v>3967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3971</v>
      </c>
      <c r="N2554" s="1" t="n">
        <v>26.26</v>
      </c>
      <c r="O2554" s="1" t="n">
        <v>1003.76</v>
      </c>
      <c r="P2554" s="1" t="s">
        <v>3814</v>
      </c>
    </row>
    <row r="2555" customFormat="false" ht="15" hidden="false" customHeight="true" outlineLevel="0" collapsed="false">
      <c r="A2555" s="1" t="n">
        <v>3</v>
      </c>
      <c r="B2555" s="76" t="n">
        <v>46195</v>
      </c>
      <c r="C2555" s="1" t="n">
        <v>22</v>
      </c>
      <c r="D2555" s="1" t="s">
        <v>3967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3972</v>
      </c>
      <c r="N2555" s="1" t="n">
        <v>21.308</v>
      </c>
      <c r="O2555" s="1" t="n">
        <v>881.81</v>
      </c>
      <c r="P2555" s="1" t="s">
        <v>3814</v>
      </c>
    </row>
    <row r="2556" customFormat="false" ht="15" hidden="false" customHeight="true" outlineLevel="0" collapsed="false">
      <c r="A2556" s="1" t="n">
        <v>3</v>
      </c>
      <c r="B2556" s="76" t="n">
        <v>46195</v>
      </c>
      <c r="C2556" s="1" t="n">
        <v>22</v>
      </c>
      <c r="D2556" s="1" t="s">
        <v>3967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3973</v>
      </c>
      <c r="N2556" s="1" t="n">
        <v>35.665</v>
      </c>
      <c r="O2556" s="1" t="n">
        <v>1574.05</v>
      </c>
      <c r="P2556" s="1" t="s">
        <v>3814</v>
      </c>
    </row>
    <row r="2557" customFormat="false" ht="15" hidden="false" customHeight="true" outlineLevel="0" collapsed="false">
      <c r="A2557" s="1" t="n">
        <v>3</v>
      </c>
      <c r="B2557" s="76" t="n">
        <v>46195</v>
      </c>
      <c r="C2557" s="1" t="n">
        <v>22</v>
      </c>
      <c r="D2557" s="1" t="s">
        <v>3967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3974</v>
      </c>
      <c r="N2557" s="1" t="n">
        <v>17.341</v>
      </c>
      <c r="O2557" s="1" t="n">
        <v>787.65</v>
      </c>
      <c r="P2557" s="1" t="s">
        <v>3814</v>
      </c>
    </row>
    <row r="2558" customFormat="false" ht="15" hidden="false" customHeight="true" outlineLevel="0" collapsed="false">
      <c r="A2558" s="1" t="n">
        <v>3</v>
      </c>
      <c r="B2558" s="76" t="n">
        <v>46195</v>
      </c>
      <c r="C2558" s="1" t="n">
        <v>22</v>
      </c>
      <c r="D2558" s="1" t="s">
        <v>3967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3975</v>
      </c>
      <c r="N2558" s="1" t="n">
        <v>8.16</v>
      </c>
      <c r="O2558" s="1" t="n">
        <v>328.43</v>
      </c>
      <c r="P2558" s="1" t="s">
        <v>3814</v>
      </c>
    </row>
    <row r="2559" customFormat="false" ht="15" hidden="false" customHeight="true" outlineLevel="0" collapsed="false">
      <c r="A2559" s="1" t="n">
        <v>3</v>
      </c>
      <c r="B2559" s="76" t="n">
        <v>46195</v>
      </c>
      <c r="C2559" s="1" t="n">
        <v>22</v>
      </c>
      <c r="D2559" s="1" t="s">
        <v>3967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3976</v>
      </c>
      <c r="N2559" s="1" t="n">
        <v>7.67</v>
      </c>
      <c r="O2559" s="1" t="n">
        <v>341.1</v>
      </c>
      <c r="P2559" s="1" t="s">
        <v>3814</v>
      </c>
    </row>
    <row r="2560" customFormat="false" ht="15" hidden="false" customHeight="true" outlineLevel="0" collapsed="false">
      <c r="A2560" s="1" t="n">
        <v>3</v>
      </c>
      <c r="B2560" s="76" t="n">
        <v>46195</v>
      </c>
      <c r="C2560" s="1" t="n">
        <v>22</v>
      </c>
      <c r="D2560" s="1" t="s">
        <v>3967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3977</v>
      </c>
      <c r="N2560" s="1" t="n">
        <v>13.29</v>
      </c>
      <c r="O2560" s="1" t="n">
        <v>660.1</v>
      </c>
      <c r="P2560" s="1" t="s">
        <v>3814</v>
      </c>
    </row>
    <row r="2561" customFormat="false" ht="15" hidden="false" customHeight="true" outlineLevel="0" collapsed="false">
      <c r="A2561" s="1" t="n">
        <v>3</v>
      </c>
      <c r="B2561" s="76" t="n">
        <v>46195</v>
      </c>
      <c r="C2561" s="1" t="n">
        <v>22</v>
      </c>
      <c r="D2561" s="1" t="s">
        <v>3967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5103</v>
      </c>
      <c r="N2561" s="1" t="n">
        <v>11.11</v>
      </c>
      <c r="O2561" s="1" t="n">
        <v>216.37</v>
      </c>
      <c r="P2561" s="1" t="s">
        <v>3814</v>
      </c>
    </row>
    <row r="2562" customFormat="false" ht="15" hidden="false" customHeight="true" outlineLevel="0" collapsed="false">
      <c r="A2562" s="1" t="n">
        <v>3</v>
      </c>
      <c r="B2562" s="76" t="n">
        <v>46195</v>
      </c>
      <c r="C2562" s="1" t="n">
        <v>22</v>
      </c>
      <c r="D2562" s="1" t="s">
        <v>3967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3978</v>
      </c>
      <c r="N2562" s="1" t="n">
        <v>4.742</v>
      </c>
      <c r="O2562" s="1" t="n">
        <v>170.07</v>
      </c>
      <c r="P2562" s="1" t="s">
        <v>3814</v>
      </c>
    </row>
    <row r="2563" customFormat="false" ht="15" hidden="false" customHeight="true" outlineLevel="0" collapsed="false">
      <c r="A2563" s="1" t="n">
        <v>3</v>
      </c>
      <c r="B2563" s="76" t="n">
        <v>46195</v>
      </c>
      <c r="C2563" s="1" t="n">
        <v>22</v>
      </c>
      <c r="D2563" s="1" t="s">
        <v>3967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3979</v>
      </c>
      <c r="N2563" s="1" t="n">
        <v>10.454</v>
      </c>
      <c r="O2563" s="1" t="n">
        <v>17.27</v>
      </c>
      <c r="P2563" s="1" t="s">
        <v>3814</v>
      </c>
    </row>
    <row r="2564" customFormat="false" ht="15" hidden="false" customHeight="true" outlineLevel="0" collapsed="false">
      <c r="A2564" s="1" t="n">
        <v>3</v>
      </c>
      <c r="B2564" s="76" t="n">
        <v>46195</v>
      </c>
      <c r="C2564" s="1" t="n">
        <v>22</v>
      </c>
      <c r="D2564" s="1" t="s">
        <v>3967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3979</v>
      </c>
      <c r="N2564" s="1" t="n">
        <v>4.812</v>
      </c>
      <c r="O2564" s="1" t="n">
        <v>7.47</v>
      </c>
      <c r="P2564" s="1" t="s">
        <v>3814</v>
      </c>
    </row>
    <row r="2565" customFormat="false" ht="15" hidden="false" customHeight="true" outlineLevel="0" collapsed="false">
      <c r="A2565" s="1" t="n">
        <v>3</v>
      </c>
      <c r="B2565" s="76" t="n">
        <v>46195</v>
      </c>
      <c r="C2565" s="1" t="n">
        <v>22</v>
      </c>
      <c r="D2565" s="1" t="s">
        <v>3967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3980</v>
      </c>
      <c r="N2565" s="1" t="n">
        <v>32.712</v>
      </c>
      <c r="O2565" s="1" t="n">
        <v>81</v>
      </c>
      <c r="P2565" s="1" t="s">
        <v>3814</v>
      </c>
    </row>
    <row r="2566" customFormat="false" ht="15" hidden="false" customHeight="true" outlineLevel="0" collapsed="false">
      <c r="A2566" s="1" t="n">
        <v>3</v>
      </c>
      <c r="B2566" s="76" t="n">
        <v>46195</v>
      </c>
      <c r="C2566" s="1" t="n">
        <v>22</v>
      </c>
      <c r="D2566" s="1" t="s">
        <v>3967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3980</v>
      </c>
      <c r="N2566" s="1" t="n">
        <v>5.27</v>
      </c>
      <c r="O2566" s="1" t="n">
        <v>12.28</v>
      </c>
      <c r="P2566" s="1" t="s">
        <v>3814</v>
      </c>
    </row>
    <row r="2567" customFormat="false" ht="15" hidden="false" customHeight="true" outlineLevel="0" collapsed="false">
      <c r="A2567" s="1" t="n">
        <v>3</v>
      </c>
      <c r="B2567" s="76" t="n">
        <v>46195</v>
      </c>
      <c r="C2567" s="1" t="n">
        <v>22</v>
      </c>
      <c r="D2567" s="1" t="s">
        <v>3967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3981</v>
      </c>
      <c r="N2567" s="1" t="n">
        <v>0.861</v>
      </c>
      <c r="O2567" s="1" t="n">
        <v>0</v>
      </c>
      <c r="P2567" s="1" t="s">
        <v>3814</v>
      </c>
    </row>
    <row r="2568" customFormat="false" ht="15" hidden="false" customHeight="true" outlineLevel="0" collapsed="false">
      <c r="A2568" s="1" t="n">
        <v>3</v>
      </c>
      <c r="B2568" s="76" t="n">
        <v>46195</v>
      </c>
      <c r="C2568" s="1" t="n">
        <v>22</v>
      </c>
      <c r="D2568" s="1" t="s">
        <v>3967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3981</v>
      </c>
      <c r="N2568" s="1" t="n">
        <v>0.818</v>
      </c>
      <c r="O2568" s="1" t="n">
        <v>0.01</v>
      </c>
      <c r="P2568" s="1" t="s">
        <v>3814</v>
      </c>
    </row>
    <row r="2569" customFormat="false" ht="15" hidden="false" customHeight="true" outlineLevel="0" collapsed="false">
      <c r="A2569" s="1" t="n">
        <v>3</v>
      </c>
      <c r="B2569" s="76" t="n">
        <v>46195</v>
      </c>
      <c r="C2569" s="1" t="n">
        <v>100</v>
      </c>
      <c r="D2569" s="1" t="s">
        <v>3988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4199</v>
      </c>
      <c r="N2569" s="1" t="n">
        <v>25.895</v>
      </c>
      <c r="O2569" s="1" t="n">
        <v>503.44</v>
      </c>
      <c r="P2569" s="1" t="s">
        <v>3814</v>
      </c>
    </row>
    <row r="2570" customFormat="false" ht="15" hidden="false" customHeight="true" outlineLevel="0" collapsed="false">
      <c r="A2570" s="1" t="n">
        <v>3</v>
      </c>
      <c r="B2570" s="76" t="n">
        <v>46195</v>
      </c>
      <c r="C2570" s="1" t="n">
        <v>100</v>
      </c>
      <c r="D2570" s="1" t="s">
        <v>3988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3987</v>
      </c>
      <c r="N2570" s="1" t="n">
        <v>4.516</v>
      </c>
      <c r="O2570" s="1" t="n">
        <v>156.54</v>
      </c>
      <c r="P2570" s="1" t="s">
        <v>3814</v>
      </c>
    </row>
    <row r="2571" customFormat="false" ht="15" hidden="false" customHeight="true" outlineLevel="0" collapsed="false">
      <c r="A2571" s="1" t="n">
        <v>3</v>
      </c>
      <c r="B2571" s="76" t="n">
        <v>46195</v>
      </c>
      <c r="C2571" s="1" t="n">
        <v>100</v>
      </c>
      <c r="D2571" s="1" t="s">
        <v>3988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3979</v>
      </c>
      <c r="N2571" s="1" t="n">
        <v>0.906</v>
      </c>
      <c r="O2571" s="1" t="n">
        <v>1.52</v>
      </c>
      <c r="P2571" s="1" t="s">
        <v>3814</v>
      </c>
    </row>
    <row r="2572" customFormat="false" ht="15" hidden="false" customHeight="true" outlineLevel="0" collapsed="false">
      <c r="A2572" s="1" t="n">
        <v>3</v>
      </c>
      <c r="B2572" s="76" t="n">
        <v>46195</v>
      </c>
      <c r="C2572" s="1" t="n">
        <v>100</v>
      </c>
      <c r="D2572" s="1" t="s">
        <v>3988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3981</v>
      </c>
      <c r="N2572" s="1" t="n">
        <v>0.183</v>
      </c>
      <c r="O2572" s="1" t="n">
        <v>0</v>
      </c>
      <c r="P2572" s="1" t="s">
        <v>3814</v>
      </c>
    </row>
    <row r="2573" customFormat="false" ht="15" hidden="false" customHeight="true" outlineLevel="0" collapsed="false">
      <c r="A2573" s="1" t="n">
        <v>3</v>
      </c>
      <c r="B2573" s="76" t="n">
        <v>46195</v>
      </c>
      <c r="C2573" s="1" t="n">
        <v>100</v>
      </c>
      <c r="D2573" s="1" t="s">
        <v>3988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3982</v>
      </c>
      <c r="N2573" s="1" t="n">
        <v>3.068</v>
      </c>
      <c r="O2573" s="1" t="n">
        <v>65.34</v>
      </c>
      <c r="P2573" s="1" t="s">
        <v>3814</v>
      </c>
    </row>
    <row r="2574" customFormat="false" ht="15" hidden="false" customHeight="true" outlineLevel="0" collapsed="false">
      <c r="A2574" s="1" t="n">
        <v>3</v>
      </c>
      <c r="B2574" s="76" t="n">
        <v>46195</v>
      </c>
      <c r="C2574" s="1" t="n">
        <v>100</v>
      </c>
      <c r="D2574" s="1" t="s">
        <v>3988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3983</v>
      </c>
      <c r="N2574" s="1" t="n">
        <v>7.515</v>
      </c>
      <c r="O2574" s="1" t="n">
        <v>171.09</v>
      </c>
      <c r="P2574" s="1" t="s">
        <v>3814</v>
      </c>
    </row>
    <row r="2575" customFormat="false" ht="15" hidden="false" customHeight="true" outlineLevel="0" collapsed="false">
      <c r="A2575" s="1" t="n">
        <v>3</v>
      </c>
      <c r="B2575" s="76" t="n">
        <v>46195</v>
      </c>
      <c r="C2575" s="1" t="n">
        <v>100</v>
      </c>
      <c r="D2575" s="1" t="s">
        <v>3988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3984</v>
      </c>
      <c r="N2575" s="1" t="n">
        <v>18.898</v>
      </c>
      <c r="O2575" s="1" t="n">
        <v>444.13</v>
      </c>
      <c r="P2575" s="1" t="s">
        <v>3814</v>
      </c>
    </row>
    <row r="2576" customFormat="false" ht="15" hidden="false" customHeight="true" outlineLevel="0" collapsed="false">
      <c r="A2576" s="1" t="n">
        <v>3</v>
      </c>
      <c r="B2576" s="76" t="n">
        <v>46195</v>
      </c>
      <c r="C2576" s="1" t="n">
        <v>100</v>
      </c>
      <c r="D2576" s="1" t="s">
        <v>3988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3985</v>
      </c>
      <c r="N2576" s="1" t="n">
        <v>15.944</v>
      </c>
      <c r="O2576" s="1" t="n">
        <v>409.85</v>
      </c>
      <c r="P2576" s="1" t="s">
        <v>3814</v>
      </c>
    </row>
    <row r="2577" customFormat="false" ht="15" hidden="false" customHeight="true" outlineLevel="0" collapsed="false">
      <c r="A2577" s="1" t="n">
        <v>3</v>
      </c>
      <c r="B2577" s="76" t="n">
        <v>46195</v>
      </c>
      <c r="C2577" s="1" t="n">
        <v>100</v>
      </c>
      <c r="D2577" s="1" t="s">
        <v>3988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3986</v>
      </c>
      <c r="N2577" s="1" t="n">
        <v>3.894</v>
      </c>
      <c r="O2577" s="1" t="n">
        <v>97.24</v>
      </c>
      <c r="P2577" s="1" t="s">
        <v>3814</v>
      </c>
    </row>
    <row r="2578" customFormat="false" ht="15" hidden="false" customHeight="true" outlineLevel="0" collapsed="false">
      <c r="A2578" s="1" t="n">
        <v>3</v>
      </c>
      <c r="B2578" s="76" t="n">
        <v>46195</v>
      </c>
      <c r="C2578" s="1" t="n">
        <v>100</v>
      </c>
      <c r="D2578" s="1" t="s">
        <v>3988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3979</v>
      </c>
      <c r="N2578" s="1" t="n">
        <v>1.514</v>
      </c>
      <c r="O2578" s="1" t="n">
        <v>2.21</v>
      </c>
      <c r="P2578" s="1" t="s">
        <v>3814</v>
      </c>
    </row>
    <row r="2579" customFormat="false" ht="15" hidden="false" customHeight="true" outlineLevel="0" collapsed="false">
      <c r="A2579" s="1" t="n">
        <v>3</v>
      </c>
      <c r="B2579" s="76" t="n">
        <v>46195</v>
      </c>
      <c r="C2579" s="1" t="n">
        <v>100</v>
      </c>
      <c r="D2579" s="1" t="s">
        <v>3988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3980</v>
      </c>
      <c r="N2579" s="1" t="n">
        <v>3.156</v>
      </c>
      <c r="O2579" s="1" t="n">
        <v>6.93</v>
      </c>
      <c r="P2579" s="1" t="s">
        <v>3814</v>
      </c>
    </row>
    <row r="2580" customFormat="false" ht="15" hidden="false" customHeight="true" outlineLevel="0" collapsed="false">
      <c r="A2580" s="1" t="n">
        <v>3</v>
      </c>
      <c r="B2580" s="76" t="n">
        <v>46195</v>
      </c>
      <c r="C2580" s="1" t="n">
        <v>100</v>
      </c>
      <c r="D2580" s="1" t="s">
        <v>3988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3981</v>
      </c>
      <c r="N2580" s="1" t="n">
        <v>0.411</v>
      </c>
      <c r="O2580" s="1" t="n">
        <v>0.01</v>
      </c>
      <c r="P2580" s="1" t="s">
        <v>3814</v>
      </c>
    </row>
    <row r="2581" customFormat="false" ht="15" hidden="false" customHeight="true" outlineLevel="0" collapsed="false">
      <c r="A2581" s="1" t="n">
        <v>3</v>
      </c>
      <c r="B2581" s="76" t="n">
        <v>46195</v>
      </c>
      <c r="C2581" s="1" t="n">
        <v>100</v>
      </c>
      <c r="D2581" s="1" t="s">
        <v>3988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3982</v>
      </c>
      <c r="N2581" s="1" t="n">
        <v>2.7</v>
      </c>
      <c r="O2581" s="1" t="n">
        <v>64.56</v>
      </c>
      <c r="P2581" s="1" t="s">
        <v>3814</v>
      </c>
    </row>
    <row r="2582" customFormat="false" ht="15" hidden="false" customHeight="true" outlineLevel="0" collapsed="false">
      <c r="A2582" s="1" t="n">
        <v>3</v>
      </c>
      <c r="B2582" s="76" t="n">
        <v>46195</v>
      </c>
      <c r="C2582" s="1" t="n">
        <v>100</v>
      </c>
      <c r="D2582" s="1" t="s">
        <v>3988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3968</v>
      </c>
      <c r="N2582" s="1" t="n">
        <v>4.238</v>
      </c>
      <c r="O2582" s="1" t="n">
        <v>132.79</v>
      </c>
      <c r="P2582" s="1" t="s">
        <v>3814</v>
      </c>
    </row>
    <row r="2583" customFormat="false" ht="15" hidden="false" customHeight="true" outlineLevel="0" collapsed="false">
      <c r="A2583" s="1" t="n">
        <v>3</v>
      </c>
      <c r="B2583" s="76" t="n">
        <v>46195</v>
      </c>
      <c r="C2583" s="1" t="n">
        <v>100</v>
      </c>
      <c r="D2583" s="1" t="s">
        <v>3988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3969</v>
      </c>
      <c r="N2583" s="1" t="n">
        <v>12.29</v>
      </c>
      <c r="O2583" s="1" t="n">
        <v>415.5</v>
      </c>
      <c r="P2583" s="1" t="s">
        <v>3814</v>
      </c>
    </row>
    <row r="2584" customFormat="false" ht="15" hidden="false" customHeight="true" outlineLevel="0" collapsed="false">
      <c r="A2584" s="1" t="n">
        <v>3</v>
      </c>
      <c r="B2584" s="76" t="n">
        <v>46195</v>
      </c>
      <c r="C2584" s="1" t="n">
        <v>100</v>
      </c>
      <c r="D2584" s="1" t="s">
        <v>3988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3970</v>
      </c>
      <c r="N2584" s="1" t="n">
        <v>3.032</v>
      </c>
      <c r="O2584" s="1" t="n">
        <v>117.51</v>
      </c>
      <c r="P2584" s="1" t="s">
        <v>3814</v>
      </c>
    </row>
    <row r="2585" customFormat="false" ht="15" hidden="false" customHeight="true" outlineLevel="0" collapsed="false">
      <c r="A2585" s="1" t="n">
        <v>3</v>
      </c>
      <c r="B2585" s="76" t="n">
        <v>46195</v>
      </c>
      <c r="C2585" s="1" t="n">
        <v>100</v>
      </c>
      <c r="D2585" s="1" t="s">
        <v>3988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3971</v>
      </c>
      <c r="N2585" s="1" t="n">
        <v>6.425</v>
      </c>
      <c r="O2585" s="1" t="n">
        <v>249.01</v>
      </c>
      <c r="P2585" s="1" t="s">
        <v>3814</v>
      </c>
    </row>
    <row r="2586" customFormat="false" ht="15" hidden="false" customHeight="true" outlineLevel="0" collapsed="false">
      <c r="A2586" s="1" t="n">
        <v>3</v>
      </c>
      <c r="B2586" s="76" t="n">
        <v>46195</v>
      </c>
      <c r="C2586" s="1" t="n">
        <v>100</v>
      </c>
      <c r="D2586" s="1" t="s">
        <v>3988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3972</v>
      </c>
      <c r="N2586" s="1" t="n">
        <v>5.8</v>
      </c>
      <c r="O2586" s="1" t="n">
        <v>243.92</v>
      </c>
      <c r="P2586" s="1" t="s">
        <v>3814</v>
      </c>
    </row>
    <row r="2587" customFormat="false" ht="15" hidden="false" customHeight="true" outlineLevel="0" collapsed="false">
      <c r="A2587" s="1" t="n">
        <v>3</v>
      </c>
      <c r="B2587" s="76" t="n">
        <v>46195</v>
      </c>
      <c r="C2587" s="1" t="n">
        <v>100</v>
      </c>
      <c r="D2587" s="1" t="s">
        <v>3988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3973</v>
      </c>
      <c r="N2587" s="1" t="n">
        <v>10.18</v>
      </c>
      <c r="O2587" s="1" t="n">
        <v>461.71</v>
      </c>
      <c r="P2587" s="1" t="s">
        <v>3814</v>
      </c>
    </row>
    <row r="2588" customFormat="false" ht="15" hidden="false" customHeight="true" outlineLevel="0" collapsed="false">
      <c r="A2588" s="1" t="n">
        <v>3</v>
      </c>
      <c r="B2588" s="76" t="n">
        <v>46195</v>
      </c>
      <c r="C2588" s="1" t="n">
        <v>100</v>
      </c>
      <c r="D2588" s="1" t="s">
        <v>3988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3974</v>
      </c>
      <c r="N2588" s="1" t="n">
        <v>4.238</v>
      </c>
      <c r="O2588" s="1" t="n">
        <v>195.71</v>
      </c>
      <c r="P2588" s="1" t="s">
        <v>3814</v>
      </c>
    </row>
    <row r="2589" customFormat="false" ht="15" hidden="false" customHeight="true" outlineLevel="0" collapsed="false">
      <c r="A2589" s="1" t="n">
        <v>3</v>
      </c>
      <c r="B2589" s="76" t="n">
        <v>46195</v>
      </c>
      <c r="C2589" s="1" t="n">
        <v>100</v>
      </c>
      <c r="D2589" s="1" t="s">
        <v>3988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3975</v>
      </c>
      <c r="N2589" s="1" t="n">
        <v>1.48</v>
      </c>
      <c r="O2589" s="1" t="n">
        <v>62.24</v>
      </c>
      <c r="P2589" s="1" t="s">
        <v>3814</v>
      </c>
    </row>
    <row r="2590" customFormat="false" ht="15" hidden="false" customHeight="true" outlineLevel="0" collapsed="false">
      <c r="A2590" s="1" t="n">
        <v>3</v>
      </c>
      <c r="B2590" s="76" t="n">
        <v>46195</v>
      </c>
      <c r="C2590" s="1" t="n">
        <v>100</v>
      </c>
      <c r="D2590" s="1" t="s">
        <v>3988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3976</v>
      </c>
      <c r="N2590" s="1" t="n">
        <v>1.722</v>
      </c>
      <c r="O2590" s="1" t="n">
        <v>78.1</v>
      </c>
      <c r="P2590" s="1" t="s">
        <v>3814</v>
      </c>
    </row>
    <row r="2591" customFormat="false" ht="15" hidden="false" customHeight="true" outlineLevel="0" collapsed="false">
      <c r="A2591" s="1" t="n">
        <v>3</v>
      </c>
      <c r="B2591" s="76" t="n">
        <v>46195</v>
      </c>
      <c r="C2591" s="1" t="n">
        <v>100</v>
      </c>
      <c r="D2591" s="1" t="s">
        <v>3988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3977</v>
      </c>
      <c r="N2591" s="1" t="n">
        <v>1.83</v>
      </c>
      <c r="O2591" s="1" t="n">
        <v>98.09</v>
      </c>
      <c r="P2591" s="1" t="s">
        <v>3814</v>
      </c>
    </row>
    <row r="2592" customFormat="false" ht="15" hidden="false" customHeight="true" outlineLevel="0" collapsed="false">
      <c r="A2592" s="1" t="n">
        <v>3</v>
      </c>
      <c r="B2592" s="76" t="n">
        <v>46195</v>
      </c>
      <c r="C2592" s="1" t="n">
        <v>100</v>
      </c>
      <c r="D2592" s="1" t="s">
        <v>3988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3978</v>
      </c>
      <c r="N2592" s="1" t="n">
        <v>2.124</v>
      </c>
      <c r="O2592" s="1" t="n">
        <v>78.82</v>
      </c>
      <c r="P2592" s="1" t="s">
        <v>3814</v>
      </c>
    </row>
    <row r="2593" customFormat="false" ht="15" hidden="false" customHeight="true" outlineLevel="0" collapsed="false">
      <c r="A2593" s="1" t="n">
        <v>3</v>
      </c>
      <c r="B2593" s="76" t="n">
        <v>46195</v>
      </c>
      <c r="C2593" s="1" t="n">
        <v>100</v>
      </c>
      <c r="D2593" s="1" t="s">
        <v>3988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3979</v>
      </c>
      <c r="N2593" s="1" t="n">
        <v>3.268</v>
      </c>
      <c r="O2593" s="1" t="n">
        <v>5.36</v>
      </c>
      <c r="P2593" s="1" t="s">
        <v>3814</v>
      </c>
    </row>
    <row r="2594" customFormat="false" ht="15" hidden="false" customHeight="true" outlineLevel="0" collapsed="false">
      <c r="A2594" s="1" t="n">
        <v>3</v>
      </c>
      <c r="B2594" s="76" t="n">
        <v>46195</v>
      </c>
      <c r="C2594" s="1" t="n">
        <v>100</v>
      </c>
      <c r="D2594" s="1" t="s">
        <v>3988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3980</v>
      </c>
      <c r="N2594" s="1" t="n">
        <v>9.675</v>
      </c>
      <c r="O2594" s="1" t="n">
        <v>23.86</v>
      </c>
      <c r="P2594" s="1" t="s">
        <v>3814</v>
      </c>
    </row>
    <row r="2595" customFormat="false" ht="15" hidden="false" customHeight="true" outlineLevel="0" collapsed="false">
      <c r="A2595" s="1" t="n">
        <v>3</v>
      </c>
      <c r="B2595" s="76" t="n">
        <v>46195</v>
      </c>
      <c r="C2595" s="1" t="n">
        <v>100</v>
      </c>
      <c r="D2595" s="1" t="s">
        <v>3988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3981</v>
      </c>
      <c r="N2595" s="1" t="n">
        <v>0.598</v>
      </c>
      <c r="O2595" s="1" t="n">
        <v>0.02</v>
      </c>
      <c r="P2595" s="1" t="s">
        <v>3814</v>
      </c>
    </row>
    <row r="2596" customFormat="false" ht="15" hidden="false" customHeight="true" outlineLevel="0" collapsed="false">
      <c r="A2596" s="1" t="n">
        <v>3</v>
      </c>
      <c r="B2596" s="76" t="n">
        <v>46195</v>
      </c>
      <c r="C2596" s="1" t="n">
        <v>100</v>
      </c>
      <c r="D2596" s="1" t="s">
        <v>3988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3982</v>
      </c>
      <c r="N2596" s="1" t="n">
        <v>3.294</v>
      </c>
      <c r="O2596" s="1" t="n">
        <v>83.23</v>
      </c>
      <c r="P2596" s="1" t="s">
        <v>3814</v>
      </c>
    </row>
    <row r="2597" customFormat="false" ht="15" hidden="false" customHeight="true" outlineLevel="0" collapsed="false">
      <c r="A2597" s="1" t="n">
        <v>3</v>
      </c>
      <c r="B2597" s="76" t="n">
        <v>46195</v>
      </c>
      <c r="C2597" s="1" t="n">
        <v>100</v>
      </c>
      <c r="D2597" s="1" t="s">
        <v>3988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3968</v>
      </c>
      <c r="N2597" s="1" t="n">
        <v>10.828</v>
      </c>
      <c r="O2597" s="1" t="n">
        <v>358.53</v>
      </c>
      <c r="P2597" s="1" t="s">
        <v>3814</v>
      </c>
    </row>
    <row r="2598" customFormat="false" ht="15" hidden="false" customHeight="true" outlineLevel="0" collapsed="false">
      <c r="A2598" s="1" t="n">
        <v>3</v>
      </c>
      <c r="B2598" s="76" t="n">
        <v>46195</v>
      </c>
      <c r="C2598" s="1" t="n">
        <v>100</v>
      </c>
      <c r="D2598" s="1" t="s">
        <v>3988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3969</v>
      </c>
      <c r="N2598" s="1" t="n">
        <v>16.17</v>
      </c>
      <c r="O2598" s="1" t="n">
        <v>577.69</v>
      </c>
      <c r="P2598" s="1" t="s">
        <v>3814</v>
      </c>
    </row>
    <row r="2599" customFormat="false" ht="15" hidden="false" customHeight="true" outlineLevel="0" collapsed="false">
      <c r="A2599" s="1" t="n">
        <v>3</v>
      </c>
      <c r="B2599" s="76" t="n">
        <v>46195</v>
      </c>
      <c r="C2599" s="1" t="n">
        <v>100</v>
      </c>
      <c r="D2599" s="1" t="s">
        <v>3988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3970</v>
      </c>
      <c r="N2599" s="1" t="n">
        <v>4.766</v>
      </c>
      <c r="O2599" s="1" t="n">
        <v>195.19</v>
      </c>
      <c r="P2599" s="1" t="s">
        <v>3814</v>
      </c>
    </row>
    <row r="2600" customFormat="false" ht="15" hidden="false" customHeight="true" outlineLevel="0" collapsed="false">
      <c r="A2600" s="1" t="n">
        <v>3</v>
      </c>
      <c r="B2600" s="76" t="n">
        <v>46195</v>
      </c>
      <c r="C2600" s="1" t="n">
        <v>100</v>
      </c>
      <c r="D2600" s="1" t="s">
        <v>3988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3971</v>
      </c>
      <c r="N2600" s="1" t="n">
        <v>8.845</v>
      </c>
      <c r="O2600" s="1" t="n">
        <v>362.25</v>
      </c>
      <c r="P2600" s="1" t="s">
        <v>3814</v>
      </c>
    </row>
    <row r="2601" customFormat="false" ht="15" hidden="false" customHeight="true" outlineLevel="0" collapsed="false">
      <c r="A2601" s="1" t="n">
        <v>3</v>
      </c>
      <c r="B2601" s="76" t="n">
        <v>46195</v>
      </c>
      <c r="C2601" s="1" t="n">
        <v>100</v>
      </c>
      <c r="D2601" s="1" t="s">
        <v>3988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3972</v>
      </c>
      <c r="N2601" s="1" t="n">
        <v>6.395</v>
      </c>
      <c r="O2601" s="1" t="n">
        <v>284.21</v>
      </c>
      <c r="P2601" s="1" t="s">
        <v>3814</v>
      </c>
    </row>
    <row r="2602" customFormat="false" ht="15" hidden="false" customHeight="true" outlineLevel="0" collapsed="false">
      <c r="A2602" s="1" t="n">
        <v>3</v>
      </c>
      <c r="B2602" s="76" t="n">
        <v>46195</v>
      </c>
      <c r="C2602" s="1" t="n">
        <v>100</v>
      </c>
      <c r="D2602" s="1" t="s">
        <v>3988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3973</v>
      </c>
      <c r="N2602" s="1" t="n">
        <v>10.39</v>
      </c>
      <c r="O2602" s="1" t="n">
        <v>497.98</v>
      </c>
      <c r="P2602" s="1" t="s">
        <v>3814</v>
      </c>
    </row>
    <row r="2603" customFormat="false" ht="15" hidden="false" customHeight="true" outlineLevel="0" collapsed="false">
      <c r="A2603" s="1" t="n">
        <v>3</v>
      </c>
      <c r="B2603" s="76" t="n">
        <v>46195</v>
      </c>
      <c r="C2603" s="1" t="n">
        <v>100</v>
      </c>
      <c r="D2603" s="1" t="s">
        <v>3988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3974</v>
      </c>
      <c r="N2603" s="1" t="n">
        <v>5.338</v>
      </c>
      <c r="O2603" s="1" t="n">
        <v>260.49</v>
      </c>
      <c r="P2603" s="1" t="s">
        <v>3814</v>
      </c>
    </row>
    <row r="2604" customFormat="false" ht="15" hidden="false" customHeight="true" outlineLevel="0" collapsed="false">
      <c r="A2604" s="1" t="n">
        <v>3</v>
      </c>
      <c r="B2604" s="76" t="n">
        <v>46195</v>
      </c>
      <c r="C2604" s="1" t="n">
        <v>100</v>
      </c>
      <c r="D2604" s="1" t="s">
        <v>3988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3975</v>
      </c>
      <c r="N2604" s="1" t="n">
        <v>1.738</v>
      </c>
      <c r="O2604" s="1" t="n">
        <v>77.24</v>
      </c>
      <c r="P2604" s="1" t="s">
        <v>3814</v>
      </c>
    </row>
    <row r="2605" customFormat="false" ht="15" hidden="false" customHeight="true" outlineLevel="0" collapsed="false">
      <c r="A2605" s="1" t="n">
        <v>3</v>
      </c>
      <c r="B2605" s="76" t="n">
        <v>46195</v>
      </c>
      <c r="C2605" s="1" t="n">
        <v>100</v>
      </c>
      <c r="D2605" s="1" t="s">
        <v>3988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3976</v>
      </c>
      <c r="N2605" s="1" t="n">
        <v>2.3</v>
      </c>
      <c r="O2605" s="1" t="n">
        <v>110.24</v>
      </c>
      <c r="P2605" s="1" t="s">
        <v>3814</v>
      </c>
    </row>
    <row r="2606" customFormat="false" ht="15" hidden="false" customHeight="true" outlineLevel="0" collapsed="false">
      <c r="A2606" s="1" t="n">
        <v>3</v>
      </c>
      <c r="B2606" s="76" t="n">
        <v>46195</v>
      </c>
      <c r="C2606" s="1" t="n">
        <v>100</v>
      </c>
      <c r="D2606" s="1" t="s">
        <v>3988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3977</v>
      </c>
      <c r="N2606" s="1" t="n">
        <v>2.302</v>
      </c>
      <c r="O2606" s="1" t="n">
        <v>130.39</v>
      </c>
      <c r="P2606" s="1" t="s">
        <v>3814</v>
      </c>
    </row>
    <row r="2607" customFormat="false" ht="15" hidden="false" customHeight="true" outlineLevel="0" collapsed="false">
      <c r="A2607" s="1" t="n">
        <v>3</v>
      </c>
      <c r="B2607" s="76" t="n">
        <v>46195</v>
      </c>
      <c r="C2607" s="1" t="n">
        <v>100</v>
      </c>
      <c r="D2607" s="1" t="s">
        <v>3988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3978</v>
      </c>
      <c r="N2607" s="1" t="n">
        <v>0.99</v>
      </c>
      <c r="O2607" s="1" t="n">
        <v>38.82</v>
      </c>
      <c r="P2607" s="1" t="s">
        <v>3814</v>
      </c>
    </row>
    <row r="2608" customFormat="false" ht="15" hidden="false" customHeight="true" outlineLevel="0" collapsed="false">
      <c r="A2608" s="1" t="n">
        <v>3</v>
      </c>
      <c r="B2608" s="76" t="n">
        <v>46195</v>
      </c>
      <c r="C2608" s="1" t="n">
        <v>100</v>
      </c>
      <c r="D2608" s="1" t="s">
        <v>3988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3979</v>
      </c>
      <c r="N2608" s="1" t="n">
        <v>4.018</v>
      </c>
      <c r="O2608" s="1" t="n">
        <v>6.97</v>
      </c>
      <c r="P2608" s="1" t="s">
        <v>3814</v>
      </c>
    </row>
    <row r="2609" customFormat="false" ht="15" hidden="false" customHeight="true" outlineLevel="0" collapsed="false">
      <c r="A2609" s="1" t="n">
        <v>3</v>
      </c>
      <c r="B2609" s="76" t="n">
        <v>46195</v>
      </c>
      <c r="C2609" s="1" t="n">
        <v>100</v>
      </c>
      <c r="D2609" s="1" t="s">
        <v>3988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3980</v>
      </c>
      <c r="N2609" s="1" t="n">
        <v>14.191</v>
      </c>
      <c r="O2609" s="1" t="n">
        <v>36.98</v>
      </c>
      <c r="P2609" s="1" t="s">
        <v>3814</v>
      </c>
    </row>
    <row r="2610" customFormat="false" ht="15" hidden="false" customHeight="true" outlineLevel="0" collapsed="false">
      <c r="A2610" s="1" t="n">
        <v>3</v>
      </c>
      <c r="B2610" s="76" t="n">
        <v>46195</v>
      </c>
      <c r="C2610" s="1" t="n">
        <v>100</v>
      </c>
      <c r="D2610" s="1" t="s">
        <v>3988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3981</v>
      </c>
      <c r="N2610" s="1" t="n">
        <v>0.235</v>
      </c>
      <c r="O2610" s="1" t="n">
        <v>0.01</v>
      </c>
      <c r="P2610" s="1" t="s">
        <v>3814</v>
      </c>
    </row>
    <row r="2611" customFormat="false" ht="15" hidden="false" customHeight="true" outlineLevel="0" collapsed="false">
      <c r="A2611" s="1" t="n">
        <v>3</v>
      </c>
      <c r="B2611" s="76" t="n">
        <v>46195</v>
      </c>
      <c r="C2611" s="1" t="n">
        <v>100</v>
      </c>
      <c r="D2611" s="1" t="s">
        <v>3988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3968</v>
      </c>
      <c r="N2611" s="1" t="n">
        <v>4.582</v>
      </c>
      <c r="O2611" s="1" t="n">
        <v>144.29</v>
      </c>
      <c r="P2611" s="1" t="s">
        <v>3814</v>
      </c>
    </row>
    <row r="2612" customFormat="false" ht="15" hidden="false" customHeight="true" outlineLevel="0" collapsed="false">
      <c r="A2612" s="1" t="n">
        <v>3</v>
      </c>
      <c r="B2612" s="76" t="n">
        <v>46195</v>
      </c>
      <c r="C2612" s="1" t="n">
        <v>100</v>
      </c>
      <c r="D2612" s="1" t="s">
        <v>3988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3969</v>
      </c>
      <c r="N2612" s="1" t="n">
        <v>18.78</v>
      </c>
      <c r="O2612" s="1" t="n">
        <v>638.1</v>
      </c>
      <c r="P2612" s="1" t="s">
        <v>3814</v>
      </c>
    </row>
    <row r="2613" customFormat="false" ht="15" hidden="false" customHeight="true" outlineLevel="0" collapsed="false">
      <c r="A2613" s="1" t="n">
        <v>3</v>
      </c>
      <c r="B2613" s="76" t="n">
        <v>46195</v>
      </c>
      <c r="C2613" s="1" t="n">
        <v>100</v>
      </c>
      <c r="D2613" s="1" t="s">
        <v>3988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3970</v>
      </c>
      <c r="N2613" s="1" t="n">
        <v>4.4</v>
      </c>
      <c r="O2613" s="1" t="n">
        <v>171.38</v>
      </c>
      <c r="P2613" s="1" t="s">
        <v>3814</v>
      </c>
    </row>
    <row r="2614" customFormat="false" ht="15" hidden="false" customHeight="true" outlineLevel="0" collapsed="false">
      <c r="A2614" s="1" t="n">
        <v>3</v>
      </c>
      <c r="B2614" s="76" t="n">
        <v>46195</v>
      </c>
      <c r="C2614" s="1" t="n">
        <v>100</v>
      </c>
      <c r="D2614" s="1" t="s">
        <v>3988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3971</v>
      </c>
      <c r="N2614" s="1" t="n">
        <v>10.07</v>
      </c>
      <c r="O2614" s="1" t="n">
        <v>392.24</v>
      </c>
      <c r="P2614" s="1" t="s">
        <v>3814</v>
      </c>
    </row>
    <row r="2615" customFormat="false" ht="15" hidden="false" customHeight="true" outlineLevel="0" collapsed="false">
      <c r="A2615" s="1" t="n">
        <v>3</v>
      </c>
      <c r="B2615" s="76" t="n">
        <v>46195</v>
      </c>
      <c r="C2615" s="1" t="n">
        <v>100</v>
      </c>
      <c r="D2615" s="1" t="s">
        <v>3988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3972</v>
      </c>
      <c r="N2615" s="1" t="n">
        <v>8.898</v>
      </c>
      <c r="O2615" s="1" t="n">
        <v>376.09</v>
      </c>
      <c r="P2615" s="1" t="s">
        <v>3814</v>
      </c>
    </row>
    <row r="2616" customFormat="false" ht="15" hidden="false" customHeight="true" outlineLevel="0" collapsed="false">
      <c r="A2616" s="1" t="n">
        <v>3</v>
      </c>
      <c r="B2616" s="76" t="n">
        <v>46195</v>
      </c>
      <c r="C2616" s="1" t="n">
        <v>100</v>
      </c>
      <c r="D2616" s="1" t="s">
        <v>3988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3973</v>
      </c>
      <c r="N2616" s="1" t="n">
        <v>12.32</v>
      </c>
      <c r="O2616" s="1" t="n">
        <v>561.57</v>
      </c>
      <c r="P2616" s="1" t="s">
        <v>3814</v>
      </c>
    </row>
    <row r="2617" customFormat="false" ht="15" hidden="false" customHeight="true" outlineLevel="0" collapsed="false">
      <c r="A2617" s="1" t="n">
        <v>3</v>
      </c>
      <c r="B2617" s="76" t="n">
        <v>46195</v>
      </c>
      <c r="C2617" s="1" t="n">
        <v>100</v>
      </c>
      <c r="D2617" s="1" t="s">
        <v>3988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3974</v>
      </c>
      <c r="N2617" s="1" t="n">
        <v>6.995</v>
      </c>
      <c r="O2617" s="1" t="n">
        <v>324.65</v>
      </c>
      <c r="P2617" s="1" t="s">
        <v>3814</v>
      </c>
    </row>
    <row r="2618" customFormat="false" ht="15" hidden="false" customHeight="true" outlineLevel="0" collapsed="false">
      <c r="A2618" s="1" t="n">
        <v>3</v>
      </c>
      <c r="B2618" s="76" t="n">
        <v>46195</v>
      </c>
      <c r="C2618" s="1" t="n">
        <v>100</v>
      </c>
      <c r="D2618" s="1" t="s">
        <v>3988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3975</v>
      </c>
      <c r="N2618" s="1" t="n">
        <v>2.7</v>
      </c>
      <c r="O2618" s="1" t="n">
        <v>114.12</v>
      </c>
      <c r="P2618" s="1" t="s">
        <v>3814</v>
      </c>
    </row>
    <row r="2619" customFormat="false" ht="15" hidden="false" customHeight="true" outlineLevel="0" collapsed="false">
      <c r="A2619" s="1" t="n">
        <v>3</v>
      </c>
      <c r="B2619" s="76" t="n">
        <v>46195</v>
      </c>
      <c r="C2619" s="1" t="n">
        <v>100</v>
      </c>
      <c r="D2619" s="1" t="s">
        <v>3988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3976</v>
      </c>
      <c r="N2619" s="1" t="n">
        <v>2.998</v>
      </c>
      <c r="O2619" s="1" t="n">
        <v>136.66</v>
      </c>
      <c r="P2619" s="1" t="s">
        <v>3814</v>
      </c>
    </row>
    <row r="2620" customFormat="false" ht="15" hidden="false" customHeight="true" outlineLevel="0" collapsed="false">
      <c r="A2620" s="1" t="n">
        <v>3</v>
      </c>
      <c r="B2620" s="76" t="n">
        <v>46195</v>
      </c>
      <c r="C2620" s="1" t="n">
        <v>100</v>
      </c>
      <c r="D2620" s="1" t="s">
        <v>3988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3977</v>
      </c>
      <c r="N2620" s="1" t="n">
        <v>2.014</v>
      </c>
      <c r="O2620" s="1" t="n">
        <v>108.5</v>
      </c>
      <c r="P2620" s="1" t="s">
        <v>3814</v>
      </c>
    </row>
    <row r="2621" customFormat="false" ht="15" hidden="false" customHeight="true" outlineLevel="0" collapsed="false">
      <c r="A2621" s="1" t="n">
        <v>3</v>
      </c>
      <c r="B2621" s="76" t="n">
        <v>46195</v>
      </c>
      <c r="C2621" s="1" t="n">
        <v>100</v>
      </c>
      <c r="D2621" s="1" t="s">
        <v>3988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3978</v>
      </c>
      <c r="N2621" s="1" t="n">
        <v>1.944</v>
      </c>
      <c r="O2621" s="1" t="n">
        <v>72.5</v>
      </c>
      <c r="P2621" s="1" t="s">
        <v>3814</v>
      </c>
    </row>
    <row r="2622" customFormat="false" ht="15" hidden="false" customHeight="true" outlineLevel="0" collapsed="false">
      <c r="A2622" s="1" t="n">
        <v>3</v>
      </c>
      <c r="B2622" s="76" t="n">
        <v>46195</v>
      </c>
      <c r="C2622" s="1" t="n">
        <v>100</v>
      </c>
      <c r="D2622" s="1" t="s">
        <v>3988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3979</v>
      </c>
      <c r="N2622" s="1" t="n">
        <v>4.936</v>
      </c>
      <c r="O2622" s="1" t="n">
        <v>8.14</v>
      </c>
      <c r="P2622" s="1" t="s">
        <v>3814</v>
      </c>
    </row>
    <row r="2623" customFormat="false" ht="15" hidden="false" customHeight="true" outlineLevel="0" collapsed="false">
      <c r="A2623" s="1" t="n">
        <v>3</v>
      </c>
      <c r="B2623" s="76" t="n">
        <v>46195</v>
      </c>
      <c r="C2623" s="1" t="n">
        <v>100</v>
      </c>
      <c r="D2623" s="1" t="s">
        <v>3988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3980</v>
      </c>
      <c r="N2623" s="1" t="n">
        <v>12.595</v>
      </c>
      <c r="O2623" s="1" t="n">
        <v>31.22</v>
      </c>
      <c r="P2623" s="1" t="s">
        <v>3814</v>
      </c>
    </row>
    <row r="2624" customFormat="false" ht="15" hidden="false" customHeight="true" outlineLevel="0" collapsed="false">
      <c r="A2624" s="1" t="n">
        <v>3</v>
      </c>
      <c r="B2624" s="76" t="n">
        <v>46195</v>
      </c>
      <c r="C2624" s="1" t="n">
        <v>100</v>
      </c>
      <c r="D2624" s="1" t="s">
        <v>3988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3981</v>
      </c>
      <c r="N2624" s="1" t="n">
        <v>0.368</v>
      </c>
      <c r="O2624" s="1" t="n">
        <v>0</v>
      </c>
      <c r="P2624" s="1" t="s">
        <v>3814</v>
      </c>
    </row>
    <row r="2625" customFormat="false" ht="15" hidden="false" customHeight="true" outlineLevel="0" collapsed="false">
      <c r="A2625" s="1" t="n">
        <v>3</v>
      </c>
      <c r="B2625" s="76" t="n">
        <v>46195</v>
      </c>
      <c r="C2625" s="1" t="n">
        <v>100</v>
      </c>
      <c r="D2625" s="1" t="s">
        <v>3988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3968</v>
      </c>
      <c r="N2625" s="1" t="n">
        <v>4.312</v>
      </c>
      <c r="O2625" s="1" t="n">
        <v>118.31</v>
      </c>
      <c r="P2625" s="1" t="s">
        <v>3814</v>
      </c>
    </row>
    <row r="2626" customFormat="false" ht="15" hidden="false" customHeight="true" outlineLevel="0" collapsed="false">
      <c r="A2626" s="1" t="n">
        <v>3</v>
      </c>
      <c r="B2626" s="76" t="n">
        <v>46195</v>
      </c>
      <c r="C2626" s="1" t="n">
        <v>100</v>
      </c>
      <c r="D2626" s="1" t="s">
        <v>3988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3969</v>
      </c>
      <c r="N2626" s="1" t="n">
        <v>17.28</v>
      </c>
      <c r="O2626" s="1" t="n">
        <v>511.55</v>
      </c>
      <c r="P2626" s="1" t="s">
        <v>3814</v>
      </c>
    </row>
    <row r="2627" customFormat="false" ht="15" hidden="false" customHeight="true" outlineLevel="0" collapsed="false">
      <c r="A2627" s="1" t="n">
        <v>3</v>
      </c>
      <c r="B2627" s="76" t="n">
        <v>46195</v>
      </c>
      <c r="C2627" s="1" t="n">
        <v>100</v>
      </c>
      <c r="D2627" s="1" t="s">
        <v>3988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3970</v>
      </c>
      <c r="N2627" s="1" t="n">
        <v>3.568</v>
      </c>
      <c r="O2627" s="1" t="n">
        <v>121.09</v>
      </c>
      <c r="P2627" s="1" t="s">
        <v>3814</v>
      </c>
    </row>
    <row r="2628" customFormat="false" ht="15" hidden="false" customHeight="true" outlineLevel="0" collapsed="false">
      <c r="A2628" s="1" t="n">
        <v>3</v>
      </c>
      <c r="B2628" s="76" t="n">
        <v>46195</v>
      </c>
      <c r="C2628" s="1" t="n">
        <v>100</v>
      </c>
      <c r="D2628" s="1" t="s">
        <v>3988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3971</v>
      </c>
      <c r="N2628" s="1" t="n">
        <v>7.345</v>
      </c>
      <c r="O2628" s="1" t="n">
        <v>249.27</v>
      </c>
      <c r="P2628" s="1" t="s">
        <v>3814</v>
      </c>
    </row>
    <row r="2629" customFormat="false" ht="15" hidden="false" customHeight="true" outlineLevel="0" collapsed="false">
      <c r="A2629" s="1" t="n">
        <v>3</v>
      </c>
      <c r="B2629" s="76" t="n">
        <v>46195</v>
      </c>
      <c r="C2629" s="1" t="n">
        <v>100</v>
      </c>
      <c r="D2629" s="1" t="s">
        <v>3988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3972</v>
      </c>
      <c r="N2629" s="1" t="n">
        <v>6.015</v>
      </c>
      <c r="O2629" s="1" t="n">
        <v>221.51</v>
      </c>
      <c r="P2629" s="1" t="s">
        <v>3814</v>
      </c>
    </row>
    <row r="2630" customFormat="false" ht="15" hidden="false" customHeight="true" outlineLevel="0" collapsed="false">
      <c r="A2630" s="1" t="n">
        <v>3</v>
      </c>
      <c r="B2630" s="76" t="n">
        <v>46195</v>
      </c>
      <c r="C2630" s="1" t="n">
        <v>100</v>
      </c>
      <c r="D2630" s="1" t="s">
        <v>3988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3973</v>
      </c>
      <c r="N2630" s="1" t="n">
        <v>12.955</v>
      </c>
      <c r="O2630" s="1" t="n">
        <v>514.5</v>
      </c>
      <c r="P2630" s="1" t="s">
        <v>3814</v>
      </c>
    </row>
    <row r="2631" customFormat="false" ht="15" hidden="false" customHeight="true" outlineLevel="0" collapsed="false">
      <c r="A2631" s="1" t="n">
        <v>3</v>
      </c>
      <c r="B2631" s="76" t="n">
        <v>46195</v>
      </c>
      <c r="C2631" s="1" t="n">
        <v>100</v>
      </c>
      <c r="D2631" s="1" t="s">
        <v>3988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3974</v>
      </c>
      <c r="N2631" s="1" t="n">
        <v>5.008</v>
      </c>
      <c r="O2631" s="1" t="n">
        <v>202.51</v>
      </c>
      <c r="P2631" s="1" t="s">
        <v>3814</v>
      </c>
    </row>
    <row r="2632" customFormat="false" ht="15" hidden="false" customHeight="true" outlineLevel="0" collapsed="false">
      <c r="A2632" s="1" t="n">
        <v>3</v>
      </c>
      <c r="B2632" s="76" t="n">
        <v>46195</v>
      </c>
      <c r="C2632" s="1" t="n">
        <v>100</v>
      </c>
      <c r="D2632" s="1" t="s">
        <v>3988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3975</v>
      </c>
      <c r="N2632" s="1" t="n">
        <v>3.722</v>
      </c>
      <c r="O2632" s="1" t="n">
        <v>137.07</v>
      </c>
      <c r="P2632" s="1" t="s">
        <v>3814</v>
      </c>
    </row>
    <row r="2633" customFormat="false" ht="15" hidden="false" customHeight="true" outlineLevel="0" collapsed="false">
      <c r="A2633" s="1" t="n">
        <v>3</v>
      </c>
      <c r="B2633" s="76" t="n">
        <v>46195</v>
      </c>
      <c r="C2633" s="1" t="n">
        <v>100</v>
      </c>
      <c r="D2633" s="1" t="s">
        <v>3988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3976</v>
      </c>
      <c r="N2633" s="1" t="n">
        <v>2.372</v>
      </c>
      <c r="O2633" s="1" t="n">
        <v>94.2</v>
      </c>
      <c r="P2633" s="1" t="s">
        <v>3814</v>
      </c>
    </row>
    <row r="2634" customFormat="false" ht="15" hidden="false" customHeight="true" outlineLevel="0" collapsed="false">
      <c r="A2634" s="1" t="n">
        <v>3</v>
      </c>
      <c r="B2634" s="76" t="n">
        <v>46195</v>
      </c>
      <c r="C2634" s="1" t="n">
        <v>100</v>
      </c>
      <c r="D2634" s="1" t="s">
        <v>3988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3977</v>
      </c>
      <c r="N2634" s="1" t="n">
        <v>8.974</v>
      </c>
      <c r="O2634" s="1" t="n">
        <v>421.21</v>
      </c>
      <c r="P2634" s="1" t="s">
        <v>3814</v>
      </c>
    </row>
    <row r="2635" customFormat="false" ht="15" hidden="false" customHeight="true" outlineLevel="0" collapsed="false">
      <c r="A2635" s="1" t="n">
        <v>3</v>
      </c>
      <c r="B2635" s="76" t="n">
        <v>46195</v>
      </c>
      <c r="C2635" s="1" t="n">
        <v>100</v>
      </c>
      <c r="D2635" s="1" t="s">
        <v>3988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3978</v>
      </c>
      <c r="N2635" s="1" t="n">
        <v>1.808</v>
      </c>
      <c r="O2635" s="1" t="n">
        <v>58.75</v>
      </c>
      <c r="P2635" s="1" t="s">
        <v>3814</v>
      </c>
    </row>
    <row r="2636" customFormat="false" ht="15" hidden="false" customHeight="true" outlineLevel="0" collapsed="false">
      <c r="A2636" s="1" t="n">
        <v>3</v>
      </c>
      <c r="B2636" s="76" t="n">
        <v>46195</v>
      </c>
      <c r="C2636" s="1" t="n">
        <v>100</v>
      </c>
      <c r="D2636" s="1" t="s">
        <v>3988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3979</v>
      </c>
      <c r="N2636" s="1" t="n">
        <v>1.5</v>
      </c>
      <c r="O2636" s="1" t="n">
        <v>2.16</v>
      </c>
      <c r="P2636" s="1" t="s">
        <v>3814</v>
      </c>
    </row>
    <row r="2637" customFormat="false" ht="15" hidden="false" customHeight="true" outlineLevel="0" collapsed="false">
      <c r="A2637" s="1" t="n">
        <v>3</v>
      </c>
      <c r="B2637" s="76" t="n">
        <v>46195</v>
      </c>
      <c r="C2637" s="1" t="n">
        <v>100</v>
      </c>
      <c r="D2637" s="1" t="s">
        <v>3988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3980</v>
      </c>
      <c r="N2637" s="1" t="n">
        <v>5.926</v>
      </c>
      <c r="O2637" s="1" t="n">
        <v>12.8</v>
      </c>
      <c r="P2637" s="1" t="s">
        <v>3814</v>
      </c>
    </row>
    <row r="2638" customFormat="false" ht="15" hidden="false" customHeight="true" outlineLevel="0" collapsed="false">
      <c r="A2638" s="1" t="n">
        <v>3</v>
      </c>
      <c r="B2638" s="76" t="n">
        <v>46195</v>
      </c>
      <c r="C2638" s="1" t="n">
        <v>100</v>
      </c>
      <c r="D2638" s="1" t="s">
        <v>3988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3981</v>
      </c>
      <c r="N2638" s="1" t="n">
        <v>0.215</v>
      </c>
      <c r="O2638" s="1" t="n">
        <v>0</v>
      </c>
      <c r="P2638" s="1" t="s">
        <v>3814</v>
      </c>
    </row>
    <row r="2639" customFormat="false" ht="15" hidden="false" customHeight="true" outlineLevel="0" collapsed="false">
      <c r="A2639" s="1" t="n">
        <v>3</v>
      </c>
      <c r="B2639" s="76" t="n">
        <v>46195</v>
      </c>
      <c r="C2639" s="1" t="n">
        <v>100</v>
      </c>
      <c r="D2639" s="1" t="s">
        <v>3988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3982</v>
      </c>
      <c r="N2639" s="1" t="n">
        <v>2.692</v>
      </c>
      <c r="O2639" s="1" t="n">
        <v>60.82</v>
      </c>
      <c r="P2639" s="1" t="s">
        <v>3814</v>
      </c>
    </row>
    <row r="2640" customFormat="false" ht="15" hidden="false" customHeight="true" outlineLevel="0" collapsed="false">
      <c r="A2640" s="1" t="n">
        <v>3</v>
      </c>
      <c r="B2640" s="76" t="n">
        <v>46195</v>
      </c>
      <c r="C2640" s="1" t="n">
        <v>100</v>
      </c>
      <c r="D2640" s="1" t="s">
        <v>3988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3984</v>
      </c>
      <c r="N2640" s="1" t="n">
        <v>23.31</v>
      </c>
      <c r="O2640" s="1" t="n">
        <v>581.13</v>
      </c>
      <c r="P2640" s="1" t="s">
        <v>3814</v>
      </c>
    </row>
    <row r="2641" customFormat="false" ht="15" hidden="false" customHeight="true" outlineLevel="0" collapsed="false">
      <c r="A2641" s="1" t="n">
        <v>3</v>
      </c>
      <c r="B2641" s="76" t="n">
        <v>46195</v>
      </c>
      <c r="C2641" s="1" t="n">
        <v>100</v>
      </c>
      <c r="D2641" s="1" t="s">
        <v>3988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3985</v>
      </c>
      <c r="N2641" s="1" t="n">
        <v>16.825</v>
      </c>
      <c r="O2641" s="1" t="n">
        <v>458.79</v>
      </c>
      <c r="P2641" s="1" t="s">
        <v>3814</v>
      </c>
    </row>
    <row r="2642" customFormat="false" ht="15" hidden="false" customHeight="true" outlineLevel="0" collapsed="false">
      <c r="A2642" s="1" t="n">
        <v>3</v>
      </c>
      <c r="B2642" s="76" t="n">
        <v>46195</v>
      </c>
      <c r="C2642" s="1" t="n">
        <v>100</v>
      </c>
      <c r="D2642" s="1" t="s">
        <v>3988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4199</v>
      </c>
      <c r="N2642" s="1" t="n">
        <v>5.318</v>
      </c>
      <c r="O2642" s="1" t="n">
        <v>95.28</v>
      </c>
      <c r="P2642" s="1" t="s">
        <v>3814</v>
      </c>
    </row>
    <row r="2643" customFormat="false" ht="15" hidden="false" customHeight="true" outlineLevel="0" collapsed="false">
      <c r="A2643" s="1" t="n">
        <v>3</v>
      </c>
      <c r="B2643" s="76" t="n">
        <v>46195</v>
      </c>
      <c r="C2643" s="1" t="n">
        <v>100</v>
      </c>
      <c r="D2643" s="1" t="s">
        <v>3988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3986</v>
      </c>
      <c r="N2643" s="1" t="n">
        <v>4.44</v>
      </c>
      <c r="O2643" s="1" t="n">
        <v>117.61</v>
      </c>
      <c r="P2643" s="1" t="s">
        <v>3814</v>
      </c>
    </row>
    <row r="2644" customFormat="false" ht="15" hidden="false" customHeight="true" outlineLevel="0" collapsed="false">
      <c r="A2644" s="1" t="n">
        <v>3</v>
      </c>
      <c r="B2644" s="76" t="n">
        <v>46195</v>
      </c>
      <c r="C2644" s="1" t="n">
        <v>100</v>
      </c>
      <c r="D2644" s="1" t="s">
        <v>3988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5103</v>
      </c>
      <c r="N2644" s="1" t="n">
        <v>11.11</v>
      </c>
      <c r="O2644" s="1" t="n">
        <v>216.37</v>
      </c>
      <c r="P2644" s="1" t="s">
        <v>3814</v>
      </c>
    </row>
    <row r="2645" customFormat="false" ht="15" hidden="false" customHeight="true" outlineLevel="0" collapsed="false">
      <c r="A2645" s="1" t="n">
        <v>3</v>
      </c>
      <c r="B2645" s="76" t="n">
        <v>46195</v>
      </c>
      <c r="C2645" s="1" t="n">
        <v>100</v>
      </c>
      <c r="D2645" s="1" t="s">
        <v>3988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3979</v>
      </c>
      <c r="N2645" s="1" t="n">
        <v>2.77</v>
      </c>
      <c r="O2645" s="1" t="n">
        <v>4.3</v>
      </c>
      <c r="P2645" s="1" t="s">
        <v>3814</v>
      </c>
    </row>
    <row r="2646" customFormat="false" ht="15" hidden="false" customHeight="true" outlineLevel="0" collapsed="false">
      <c r="A2646" s="1" t="n">
        <v>3</v>
      </c>
      <c r="B2646" s="76" t="n">
        <v>46195</v>
      </c>
      <c r="C2646" s="1" t="n">
        <v>100</v>
      </c>
      <c r="D2646" s="1" t="s">
        <v>3988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3981</v>
      </c>
      <c r="N2646" s="1" t="n">
        <v>0.535</v>
      </c>
      <c r="O2646" s="1" t="n">
        <v>0</v>
      </c>
      <c r="P2646" s="1" t="s">
        <v>3814</v>
      </c>
    </row>
    <row r="2647" customFormat="false" ht="15" hidden="false" customHeight="true" outlineLevel="0" collapsed="false">
      <c r="A2647" s="1" t="n">
        <v>3</v>
      </c>
      <c r="B2647" s="76" t="n">
        <v>46195</v>
      </c>
      <c r="C2647" s="1" t="n">
        <v>100</v>
      </c>
      <c r="D2647" s="1" t="s">
        <v>3988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3982</v>
      </c>
      <c r="N2647" s="1" t="n">
        <v>2.828</v>
      </c>
      <c r="O2647" s="1" t="n">
        <v>63.88</v>
      </c>
      <c r="P2647" s="1" t="s">
        <v>3814</v>
      </c>
    </row>
    <row r="2648" customFormat="false" ht="15" hidden="false" customHeight="true" outlineLevel="0" collapsed="false">
      <c r="A2648" s="1" t="n">
        <v>3</v>
      </c>
      <c r="B2648" s="76" t="n">
        <v>46195</v>
      </c>
      <c r="C2648" s="1" t="n">
        <v>100</v>
      </c>
      <c r="D2648" s="1" t="s">
        <v>3988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3983</v>
      </c>
      <c r="N2648" s="1" t="n">
        <v>13.985</v>
      </c>
      <c r="O2648" s="1" t="n">
        <v>337.68</v>
      </c>
      <c r="P2648" s="1" t="s">
        <v>3814</v>
      </c>
    </row>
    <row r="2649" customFormat="false" ht="15" hidden="false" customHeight="true" outlineLevel="0" collapsed="false">
      <c r="A2649" s="1" t="n">
        <v>3</v>
      </c>
      <c r="B2649" s="76" t="n">
        <v>46195</v>
      </c>
      <c r="C2649" s="1" t="n">
        <v>100</v>
      </c>
      <c r="D2649" s="1" t="s">
        <v>3988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3984</v>
      </c>
      <c r="N2649" s="1" t="n">
        <v>23.859</v>
      </c>
      <c r="O2649" s="1" t="n">
        <v>594.68</v>
      </c>
      <c r="P2649" s="1" t="s">
        <v>3814</v>
      </c>
    </row>
    <row r="2650" customFormat="false" ht="15" hidden="false" customHeight="true" outlineLevel="0" collapsed="false">
      <c r="A2650" s="1" t="n">
        <v>3</v>
      </c>
      <c r="B2650" s="76" t="n">
        <v>46195</v>
      </c>
      <c r="C2650" s="1" t="n">
        <v>100</v>
      </c>
      <c r="D2650" s="1" t="s">
        <v>3988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3985</v>
      </c>
      <c r="N2650" s="1" t="n">
        <v>21.69</v>
      </c>
      <c r="O2650" s="1" t="n">
        <v>591.32</v>
      </c>
      <c r="P2650" s="1" t="s">
        <v>3814</v>
      </c>
    </row>
    <row r="2651" customFormat="false" ht="15" hidden="false" customHeight="true" outlineLevel="0" collapsed="false">
      <c r="A2651" s="1" t="n">
        <v>3</v>
      </c>
      <c r="B2651" s="76" t="n">
        <v>46195</v>
      </c>
      <c r="C2651" s="1" t="n">
        <v>100</v>
      </c>
      <c r="D2651" s="1" t="s">
        <v>3988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3979</v>
      </c>
      <c r="N2651" s="1" t="n">
        <v>2.042</v>
      </c>
      <c r="O2651" s="1" t="n">
        <v>3.17</v>
      </c>
      <c r="P2651" s="1" t="s">
        <v>3814</v>
      </c>
    </row>
    <row r="2652" customFormat="false" ht="15" hidden="false" customHeight="true" outlineLevel="0" collapsed="false">
      <c r="A2652" s="1" t="n">
        <v>3</v>
      </c>
      <c r="B2652" s="76" t="n">
        <v>46195</v>
      </c>
      <c r="C2652" s="1" t="n">
        <v>100</v>
      </c>
      <c r="D2652" s="1" t="s">
        <v>3988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3980</v>
      </c>
      <c r="N2652" s="1" t="n">
        <v>5.27</v>
      </c>
      <c r="O2652" s="1" t="n">
        <v>12.28</v>
      </c>
      <c r="P2652" s="1" t="s">
        <v>3814</v>
      </c>
    </row>
    <row r="2653" customFormat="false" ht="15" hidden="false" customHeight="true" outlineLevel="0" collapsed="false">
      <c r="A2653" s="1" t="n">
        <v>3</v>
      </c>
      <c r="B2653" s="76" t="n">
        <v>46195</v>
      </c>
      <c r="C2653" s="1" t="n">
        <v>100</v>
      </c>
      <c r="D2653" s="1" t="s">
        <v>3988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3981</v>
      </c>
      <c r="N2653" s="1" t="n">
        <v>0.326</v>
      </c>
      <c r="O2653" s="1" t="n">
        <v>0</v>
      </c>
      <c r="P2653" s="1" t="s">
        <v>3814</v>
      </c>
    </row>
    <row r="2654" customFormat="false" ht="15" hidden="false" customHeight="true" outlineLevel="0" collapsed="false">
      <c r="A2654" s="1" t="n">
        <v>3</v>
      </c>
      <c r="B2654" s="76" t="n">
        <v>46195</v>
      </c>
      <c r="C2654" s="1" t="n">
        <v>171</v>
      </c>
      <c r="D2654" s="1" t="s">
        <v>4048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5104</v>
      </c>
      <c r="N2654" s="1" t="n">
        <v>1</v>
      </c>
      <c r="O2654" s="1" t="n">
        <v>14.5</v>
      </c>
      <c r="P2654" s="1" t="s">
        <v>4050</v>
      </c>
    </row>
    <row r="2655" customFormat="false" ht="15" hidden="false" customHeight="true" outlineLevel="0" collapsed="false">
      <c r="A2655" s="1" t="n">
        <v>3</v>
      </c>
      <c r="B2655" s="76" t="n">
        <v>46195</v>
      </c>
      <c r="C2655" s="1" t="n">
        <v>171</v>
      </c>
      <c r="D2655" s="1" t="s">
        <v>4048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5105</v>
      </c>
      <c r="N2655" s="1" t="n">
        <v>1</v>
      </c>
      <c r="O2655" s="1" t="n">
        <v>14.5</v>
      </c>
      <c r="P2655" s="1" t="s">
        <v>4050</v>
      </c>
    </row>
    <row r="2656" customFormat="false" ht="15" hidden="false" customHeight="true" outlineLevel="0" collapsed="false">
      <c r="A2656" s="1" t="n">
        <v>3</v>
      </c>
      <c r="B2656" s="76" t="n">
        <v>46196</v>
      </c>
      <c r="C2656" s="1" t="n">
        <v>1</v>
      </c>
      <c r="D2656" s="1" t="s">
        <v>3848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3849</v>
      </c>
      <c r="N2656" s="1" t="n">
        <v>180</v>
      </c>
      <c r="O2656" s="1" t="n">
        <v>270</v>
      </c>
      <c r="P2656" s="1" t="s">
        <v>3814</v>
      </c>
    </row>
    <row r="2657" customFormat="false" ht="15" hidden="false" customHeight="true" outlineLevel="0" collapsed="false">
      <c r="A2657" s="1" t="n">
        <v>3</v>
      </c>
      <c r="B2657" s="76" t="n">
        <v>46196</v>
      </c>
      <c r="C2657" s="1" t="n">
        <v>1</v>
      </c>
      <c r="D2657" s="1" t="s">
        <v>3848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4268</v>
      </c>
      <c r="N2657" s="1" t="n">
        <v>50</v>
      </c>
      <c r="O2657" s="1" t="n">
        <v>250</v>
      </c>
      <c r="P2657" s="1" t="s">
        <v>3814</v>
      </c>
    </row>
    <row r="2658" customFormat="false" ht="15" hidden="false" customHeight="true" outlineLevel="0" collapsed="false">
      <c r="A2658" s="1" t="n">
        <v>3</v>
      </c>
      <c r="B2658" s="76" t="n">
        <v>46196</v>
      </c>
      <c r="C2658" s="1" t="n">
        <v>2</v>
      </c>
      <c r="D2658" s="1" t="s">
        <v>3812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3813</v>
      </c>
      <c r="N2658" s="1" t="n">
        <v>30</v>
      </c>
      <c r="O2658" s="1" t="n">
        <v>60</v>
      </c>
      <c r="P2658" s="1" t="s">
        <v>3814</v>
      </c>
    </row>
    <row r="2659" customFormat="false" ht="15" hidden="false" customHeight="true" outlineLevel="0" collapsed="false">
      <c r="A2659" s="1" t="n">
        <v>3</v>
      </c>
      <c r="B2659" s="76" t="n">
        <v>46196</v>
      </c>
      <c r="C2659" s="1" t="n">
        <v>2</v>
      </c>
      <c r="D2659" s="1" t="s">
        <v>3812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3815</v>
      </c>
      <c r="N2659" s="1" t="n">
        <v>8</v>
      </c>
      <c r="O2659" s="1" t="n">
        <v>20</v>
      </c>
      <c r="P2659" s="1" t="s">
        <v>3814</v>
      </c>
    </row>
    <row r="2660" customFormat="false" ht="15" hidden="false" customHeight="true" outlineLevel="0" collapsed="false">
      <c r="A2660" s="1" t="n">
        <v>3</v>
      </c>
      <c r="B2660" s="76" t="n">
        <v>46196</v>
      </c>
      <c r="C2660" s="1" t="n">
        <v>2</v>
      </c>
      <c r="D2660" s="1" t="s">
        <v>3812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3816</v>
      </c>
      <c r="N2660" s="1" t="n">
        <v>5</v>
      </c>
      <c r="O2660" s="1" t="n">
        <v>35</v>
      </c>
      <c r="P2660" s="1" t="s">
        <v>3814</v>
      </c>
    </row>
    <row r="2661" customFormat="false" ht="15" hidden="false" customHeight="true" outlineLevel="0" collapsed="false">
      <c r="A2661" s="1" t="n">
        <v>3</v>
      </c>
      <c r="B2661" s="76" t="n">
        <v>46196</v>
      </c>
      <c r="C2661" s="1" t="n">
        <v>2</v>
      </c>
      <c r="D2661" s="1" t="s">
        <v>3812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3817</v>
      </c>
      <c r="N2661" s="1" t="n">
        <v>20</v>
      </c>
      <c r="O2661" s="1" t="n">
        <v>120</v>
      </c>
      <c r="P2661" s="1" t="s">
        <v>3814</v>
      </c>
    </row>
    <row r="2662" customFormat="false" ht="15" hidden="false" customHeight="true" outlineLevel="0" collapsed="false">
      <c r="A2662" s="1" t="n">
        <v>3</v>
      </c>
      <c r="B2662" s="76" t="n">
        <v>46196</v>
      </c>
      <c r="C2662" s="1" t="n">
        <v>2</v>
      </c>
      <c r="D2662" s="1" t="s">
        <v>3812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3818</v>
      </c>
      <c r="N2662" s="1" t="n">
        <v>20</v>
      </c>
      <c r="O2662" s="1" t="n">
        <v>280</v>
      </c>
      <c r="P2662" s="1" t="s">
        <v>3814</v>
      </c>
    </row>
    <row r="2663" customFormat="false" ht="15" hidden="false" customHeight="true" outlineLevel="0" collapsed="false">
      <c r="A2663" s="1" t="n">
        <v>3</v>
      </c>
      <c r="B2663" s="76" t="n">
        <v>46196</v>
      </c>
      <c r="C2663" s="1" t="n">
        <v>2</v>
      </c>
      <c r="D2663" s="1" t="s">
        <v>3812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3851</v>
      </c>
      <c r="N2663" s="1" t="n">
        <v>8.6</v>
      </c>
      <c r="O2663" s="1" t="n">
        <v>103</v>
      </c>
      <c r="P2663" s="1" t="s">
        <v>3814</v>
      </c>
    </row>
    <row r="2664" customFormat="false" ht="15" hidden="false" customHeight="true" outlineLevel="0" collapsed="false">
      <c r="A2664" s="1" t="n">
        <v>3</v>
      </c>
      <c r="B2664" s="76" t="n">
        <v>46196</v>
      </c>
      <c r="C2664" s="1" t="n">
        <v>2</v>
      </c>
      <c r="D2664" s="1" t="s">
        <v>3812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3852</v>
      </c>
      <c r="N2664" s="1" t="n">
        <v>5</v>
      </c>
      <c r="O2664" s="1" t="n">
        <v>35</v>
      </c>
      <c r="P2664" s="1" t="s">
        <v>3814</v>
      </c>
    </row>
    <row r="2665" customFormat="false" ht="15" hidden="false" customHeight="true" outlineLevel="0" collapsed="false">
      <c r="A2665" s="1" t="n">
        <v>3</v>
      </c>
      <c r="B2665" s="76" t="n">
        <v>46196</v>
      </c>
      <c r="C2665" s="1" t="n">
        <v>2</v>
      </c>
      <c r="D2665" s="1" t="s">
        <v>3812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3853</v>
      </c>
      <c r="N2665" s="1" t="n">
        <v>48</v>
      </c>
      <c r="O2665" s="1" t="n">
        <v>340</v>
      </c>
      <c r="P2665" s="1" t="s">
        <v>3814</v>
      </c>
    </row>
    <row r="2666" customFormat="false" ht="15" hidden="false" customHeight="true" outlineLevel="0" collapsed="false">
      <c r="A2666" s="1" t="n">
        <v>3</v>
      </c>
      <c r="B2666" s="76" t="n">
        <v>46196</v>
      </c>
      <c r="C2666" s="1" t="n">
        <v>2</v>
      </c>
      <c r="D2666" s="1" t="s">
        <v>3812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3854</v>
      </c>
      <c r="N2666" s="1" t="n">
        <v>4</v>
      </c>
      <c r="O2666" s="1" t="n">
        <v>48</v>
      </c>
      <c r="P2666" s="1" t="s">
        <v>3814</v>
      </c>
    </row>
    <row r="2667" customFormat="false" ht="15" hidden="false" customHeight="true" outlineLevel="0" collapsed="false">
      <c r="A2667" s="1" t="n">
        <v>3</v>
      </c>
      <c r="B2667" s="76" t="n">
        <v>46196</v>
      </c>
      <c r="C2667" s="1" t="n">
        <v>2</v>
      </c>
      <c r="D2667" s="1" t="s">
        <v>3812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3855</v>
      </c>
      <c r="N2667" s="1" t="n">
        <v>40</v>
      </c>
      <c r="O2667" s="1" t="n">
        <v>240</v>
      </c>
      <c r="P2667" s="1" t="s">
        <v>3814</v>
      </c>
    </row>
    <row r="2668" customFormat="false" ht="15" hidden="false" customHeight="true" outlineLevel="0" collapsed="false">
      <c r="A2668" s="1" t="n">
        <v>3</v>
      </c>
      <c r="B2668" s="76" t="n">
        <v>46196</v>
      </c>
      <c r="C2668" s="1" t="n">
        <v>2</v>
      </c>
      <c r="D2668" s="1" t="s">
        <v>3812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4004</v>
      </c>
      <c r="N2668" s="1" t="n">
        <v>10</v>
      </c>
      <c r="O2668" s="1" t="n">
        <v>120</v>
      </c>
      <c r="P2668" s="1" t="s">
        <v>3814</v>
      </c>
    </row>
    <row r="2669" customFormat="false" ht="15" hidden="false" customHeight="true" outlineLevel="0" collapsed="false">
      <c r="A2669" s="1" t="n">
        <v>3</v>
      </c>
      <c r="B2669" s="76" t="n">
        <v>46196</v>
      </c>
      <c r="C2669" s="1" t="n">
        <v>2</v>
      </c>
      <c r="D2669" s="1" t="s">
        <v>3812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3856</v>
      </c>
      <c r="N2669" s="1" t="n">
        <v>18.2</v>
      </c>
      <c r="O2669" s="1" t="n">
        <v>72.5</v>
      </c>
      <c r="P2669" s="1" t="s">
        <v>3814</v>
      </c>
    </row>
    <row r="2670" customFormat="false" ht="15" hidden="false" customHeight="true" outlineLevel="0" collapsed="false">
      <c r="A2670" s="1" t="n">
        <v>3</v>
      </c>
      <c r="B2670" s="76" t="n">
        <v>46196</v>
      </c>
      <c r="C2670" s="1" t="n">
        <v>2</v>
      </c>
      <c r="D2670" s="1" t="s">
        <v>3812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3857</v>
      </c>
      <c r="N2670" s="1" t="n">
        <v>40</v>
      </c>
      <c r="O2670" s="1" t="n">
        <v>120</v>
      </c>
      <c r="P2670" s="1" t="s">
        <v>3814</v>
      </c>
    </row>
    <row r="2671" customFormat="false" ht="15" hidden="false" customHeight="true" outlineLevel="0" collapsed="false">
      <c r="A2671" s="1" t="n">
        <v>3</v>
      </c>
      <c r="B2671" s="76" t="n">
        <v>46196</v>
      </c>
      <c r="C2671" s="1" t="n">
        <v>2</v>
      </c>
      <c r="D2671" s="1" t="s">
        <v>3812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4005</v>
      </c>
      <c r="N2671" s="1" t="n">
        <v>15</v>
      </c>
      <c r="O2671" s="1" t="n">
        <v>105</v>
      </c>
      <c r="P2671" s="1" t="s">
        <v>3814</v>
      </c>
    </row>
    <row r="2672" customFormat="false" ht="15" hidden="false" customHeight="true" outlineLevel="0" collapsed="false">
      <c r="A2672" s="1" t="n">
        <v>3</v>
      </c>
      <c r="B2672" s="76" t="n">
        <v>46196</v>
      </c>
      <c r="C2672" s="1" t="n">
        <v>2</v>
      </c>
      <c r="D2672" s="1" t="s">
        <v>3812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3858</v>
      </c>
      <c r="N2672" s="1" t="n">
        <v>4</v>
      </c>
      <c r="O2672" s="1" t="n">
        <v>52</v>
      </c>
      <c r="P2672" s="1" t="s">
        <v>3814</v>
      </c>
    </row>
    <row r="2673" customFormat="false" ht="15" hidden="false" customHeight="true" outlineLevel="0" collapsed="false">
      <c r="A2673" s="1" t="n">
        <v>3</v>
      </c>
      <c r="B2673" s="76" t="n">
        <v>46196</v>
      </c>
      <c r="C2673" s="1" t="n">
        <v>2</v>
      </c>
      <c r="D2673" s="1" t="s">
        <v>3812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3859</v>
      </c>
      <c r="N2673" s="1" t="n">
        <v>10</v>
      </c>
      <c r="O2673" s="1" t="n">
        <v>50</v>
      </c>
      <c r="P2673" s="1" t="s">
        <v>3814</v>
      </c>
    </row>
    <row r="2674" customFormat="false" ht="15" hidden="false" customHeight="true" outlineLevel="0" collapsed="false">
      <c r="A2674" s="1" t="n">
        <v>3</v>
      </c>
      <c r="B2674" s="76" t="n">
        <v>46196</v>
      </c>
      <c r="C2674" s="1" t="n">
        <v>2</v>
      </c>
      <c r="D2674" s="1" t="s">
        <v>3812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3860</v>
      </c>
      <c r="N2674" s="1" t="n">
        <v>5</v>
      </c>
      <c r="O2674" s="1" t="n">
        <v>100</v>
      </c>
      <c r="P2674" s="1" t="s">
        <v>3814</v>
      </c>
    </row>
    <row r="2675" customFormat="false" ht="15" hidden="false" customHeight="true" outlineLevel="0" collapsed="false">
      <c r="A2675" s="1" t="n">
        <v>3</v>
      </c>
      <c r="B2675" s="76" t="n">
        <v>46196</v>
      </c>
      <c r="C2675" s="1" t="n">
        <v>2</v>
      </c>
      <c r="D2675" s="1" t="s">
        <v>3812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3861</v>
      </c>
      <c r="N2675" s="1" t="n">
        <v>5</v>
      </c>
      <c r="O2675" s="1" t="n">
        <v>75</v>
      </c>
      <c r="P2675" s="1" t="s">
        <v>3814</v>
      </c>
    </row>
    <row r="2676" customFormat="false" ht="15" hidden="false" customHeight="true" outlineLevel="0" collapsed="false">
      <c r="A2676" s="1" t="n">
        <v>3</v>
      </c>
      <c r="B2676" s="76" t="n">
        <v>46196</v>
      </c>
      <c r="C2676" s="1" t="n">
        <v>2</v>
      </c>
      <c r="D2676" s="1" t="s">
        <v>3812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4006</v>
      </c>
      <c r="N2676" s="1" t="n">
        <v>2</v>
      </c>
      <c r="O2676" s="1" t="n">
        <v>24</v>
      </c>
      <c r="P2676" s="1" t="s">
        <v>3814</v>
      </c>
    </row>
    <row r="2677" customFormat="false" ht="15" hidden="false" customHeight="true" outlineLevel="0" collapsed="false">
      <c r="A2677" s="1" t="n">
        <v>3</v>
      </c>
      <c r="B2677" s="76" t="n">
        <v>46196</v>
      </c>
      <c r="C2677" s="1" t="n">
        <v>2</v>
      </c>
      <c r="D2677" s="1" t="s">
        <v>3812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4007</v>
      </c>
      <c r="N2677" s="1" t="n">
        <v>8.4</v>
      </c>
      <c r="O2677" s="1" t="n">
        <v>75.5</v>
      </c>
      <c r="P2677" s="1" t="s">
        <v>3814</v>
      </c>
    </row>
    <row r="2678" customFormat="false" ht="15" hidden="false" customHeight="true" outlineLevel="0" collapsed="false">
      <c r="A2678" s="1" t="n">
        <v>3</v>
      </c>
      <c r="B2678" s="76" t="n">
        <v>46196</v>
      </c>
      <c r="C2678" s="1" t="n">
        <v>2</v>
      </c>
      <c r="D2678" s="1" t="s">
        <v>3812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4008</v>
      </c>
      <c r="N2678" s="1" t="n">
        <v>40</v>
      </c>
      <c r="O2678" s="1" t="n">
        <v>360</v>
      </c>
      <c r="P2678" s="1" t="s">
        <v>3814</v>
      </c>
    </row>
    <row r="2679" customFormat="false" ht="15" hidden="false" customHeight="true" outlineLevel="0" collapsed="false">
      <c r="A2679" s="1" t="n">
        <v>3</v>
      </c>
      <c r="B2679" s="76" t="n">
        <v>46196</v>
      </c>
      <c r="C2679" s="1" t="n">
        <v>2</v>
      </c>
      <c r="D2679" s="1" t="s">
        <v>3812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3862</v>
      </c>
      <c r="N2679" s="1" t="n">
        <v>10</v>
      </c>
      <c r="O2679" s="1" t="n">
        <v>70</v>
      </c>
      <c r="P2679" s="1" t="s">
        <v>3814</v>
      </c>
    </row>
    <row r="2680" customFormat="false" ht="15" hidden="false" customHeight="true" outlineLevel="0" collapsed="false">
      <c r="A2680" s="1" t="n">
        <v>3</v>
      </c>
      <c r="B2680" s="76" t="n">
        <v>46196</v>
      </c>
      <c r="C2680" s="1" t="n">
        <v>2</v>
      </c>
      <c r="D2680" s="1" t="s">
        <v>3812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4642</v>
      </c>
      <c r="N2680" s="1" t="n">
        <v>1</v>
      </c>
      <c r="O2680" s="1" t="n">
        <v>35</v>
      </c>
      <c r="P2680" s="1" t="s">
        <v>3814</v>
      </c>
    </row>
    <row r="2681" customFormat="false" ht="15" hidden="false" customHeight="true" outlineLevel="0" collapsed="false">
      <c r="A2681" s="1" t="n">
        <v>3</v>
      </c>
      <c r="B2681" s="76" t="n">
        <v>46196</v>
      </c>
      <c r="C2681" s="1" t="n">
        <v>2</v>
      </c>
      <c r="D2681" s="1" t="s">
        <v>3812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4643</v>
      </c>
      <c r="N2681" s="1" t="n">
        <v>88</v>
      </c>
      <c r="O2681" s="1" t="n">
        <v>240</v>
      </c>
      <c r="P2681" s="1" t="s">
        <v>3814</v>
      </c>
    </row>
    <row r="2682" customFormat="false" ht="15" hidden="false" customHeight="true" outlineLevel="0" collapsed="false">
      <c r="A2682" s="1" t="n">
        <v>3</v>
      </c>
      <c r="B2682" s="76" t="n">
        <v>46196</v>
      </c>
      <c r="C2682" s="1" t="n">
        <v>2</v>
      </c>
      <c r="D2682" s="1" t="s">
        <v>3812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3863</v>
      </c>
      <c r="N2682" s="1" t="n">
        <v>10</v>
      </c>
      <c r="O2682" s="1" t="n">
        <v>40</v>
      </c>
      <c r="P2682" s="1" t="s">
        <v>3814</v>
      </c>
    </row>
    <row r="2683" customFormat="false" ht="15" hidden="false" customHeight="true" outlineLevel="0" collapsed="false">
      <c r="A2683" s="1" t="n">
        <v>3</v>
      </c>
      <c r="B2683" s="76" t="n">
        <v>46196</v>
      </c>
      <c r="C2683" s="1" t="n">
        <v>2</v>
      </c>
      <c r="D2683" s="1" t="s">
        <v>3812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4208</v>
      </c>
      <c r="N2683" s="1" t="n">
        <v>5.3</v>
      </c>
      <c r="O2683" s="1" t="n">
        <v>68.5</v>
      </c>
      <c r="P2683" s="1" t="s">
        <v>3814</v>
      </c>
    </row>
    <row r="2684" customFormat="false" ht="15" hidden="false" customHeight="true" outlineLevel="0" collapsed="false">
      <c r="A2684" s="1" t="n">
        <v>3</v>
      </c>
      <c r="B2684" s="76" t="n">
        <v>46196</v>
      </c>
      <c r="C2684" s="1" t="n">
        <v>2</v>
      </c>
      <c r="D2684" s="1" t="s">
        <v>3812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3865</v>
      </c>
      <c r="N2684" s="1" t="n">
        <v>20</v>
      </c>
      <c r="O2684" s="1" t="n">
        <v>120</v>
      </c>
      <c r="P2684" s="1" t="s">
        <v>3814</v>
      </c>
    </row>
    <row r="2685" customFormat="false" ht="15" hidden="false" customHeight="true" outlineLevel="0" collapsed="false">
      <c r="A2685" s="1" t="n">
        <v>3</v>
      </c>
      <c r="B2685" s="76" t="n">
        <v>46196</v>
      </c>
      <c r="C2685" s="1" t="n">
        <v>2</v>
      </c>
      <c r="D2685" s="1" t="s">
        <v>3812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4822</v>
      </c>
      <c r="N2685" s="1" t="n">
        <v>2.2</v>
      </c>
      <c r="O2685" s="1" t="n">
        <v>77</v>
      </c>
      <c r="P2685" s="1" t="s">
        <v>3814</v>
      </c>
    </row>
    <row r="2686" customFormat="false" ht="15" hidden="false" customHeight="true" outlineLevel="0" collapsed="false">
      <c r="A2686" s="1" t="n">
        <v>3</v>
      </c>
      <c r="B2686" s="76" t="n">
        <v>46196</v>
      </c>
      <c r="C2686" s="1" t="n">
        <v>6</v>
      </c>
      <c r="D2686" s="1" t="s">
        <v>3819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3813</v>
      </c>
      <c r="N2686" s="1" t="n">
        <v>30</v>
      </c>
      <c r="O2686" s="1" t="n">
        <v>60</v>
      </c>
      <c r="P2686" s="1" t="s">
        <v>3814</v>
      </c>
    </row>
    <row r="2687" customFormat="false" ht="15" hidden="false" customHeight="true" outlineLevel="0" collapsed="false">
      <c r="A2687" s="1" t="n">
        <v>3</v>
      </c>
      <c r="B2687" s="76" t="n">
        <v>46196</v>
      </c>
      <c r="C2687" s="1" t="n">
        <v>6</v>
      </c>
      <c r="D2687" s="1" t="s">
        <v>3819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3815</v>
      </c>
      <c r="N2687" s="1" t="n">
        <v>8</v>
      </c>
      <c r="O2687" s="1" t="n">
        <v>20</v>
      </c>
      <c r="P2687" s="1" t="s">
        <v>3814</v>
      </c>
    </row>
    <row r="2688" customFormat="false" ht="15" hidden="false" customHeight="true" outlineLevel="0" collapsed="false">
      <c r="A2688" s="1" t="n">
        <v>3</v>
      </c>
      <c r="B2688" s="76" t="n">
        <v>46196</v>
      </c>
      <c r="C2688" s="1" t="n">
        <v>6</v>
      </c>
      <c r="D2688" s="1" t="s">
        <v>3819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3816</v>
      </c>
      <c r="N2688" s="1" t="n">
        <v>5</v>
      </c>
      <c r="O2688" s="1" t="n">
        <v>35</v>
      </c>
      <c r="P2688" s="1" t="s">
        <v>3814</v>
      </c>
    </row>
    <row r="2689" customFormat="false" ht="15" hidden="false" customHeight="true" outlineLevel="0" collapsed="false">
      <c r="A2689" s="1" t="n">
        <v>3</v>
      </c>
      <c r="B2689" s="76" t="n">
        <v>46196</v>
      </c>
      <c r="C2689" s="1" t="n">
        <v>6</v>
      </c>
      <c r="D2689" s="1" t="s">
        <v>3819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3817</v>
      </c>
      <c r="N2689" s="1" t="n">
        <v>20</v>
      </c>
      <c r="O2689" s="1" t="n">
        <v>120</v>
      </c>
      <c r="P2689" s="1" t="s">
        <v>3814</v>
      </c>
    </row>
    <row r="2690" customFormat="false" ht="15" hidden="false" customHeight="true" outlineLevel="0" collapsed="false">
      <c r="A2690" s="1" t="n">
        <v>3</v>
      </c>
      <c r="B2690" s="76" t="n">
        <v>46196</v>
      </c>
      <c r="C2690" s="1" t="n">
        <v>6</v>
      </c>
      <c r="D2690" s="1" t="s">
        <v>3819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3818</v>
      </c>
      <c r="N2690" s="1" t="n">
        <v>20</v>
      </c>
      <c r="O2690" s="1" t="n">
        <v>280</v>
      </c>
      <c r="P2690" s="1" t="s">
        <v>3814</v>
      </c>
    </row>
    <row r="2691" customFormat="false" ht="15" hidden="false" customHeight="true" outlineLevel="0" collapsed="false">
      <c r="A2691" s="1" t="n">
        <v>3</v>
      </c>
      <c r="B2691" s="76" t="n">
        <v>46196</v>
      </c>
      <c r="C2691" s="1" t="n">
        <v>6</v>
      </c>
      <c r="D2691" s="1" t="s">
        <v>3819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3851</v>
      </c>
      <c r="N2691" s="1" t="n">
        <v>8.6</v>
      </c>
      <c r="O2691" s="1" t="n">
        <v>103</v>
      </c>
      <c r="P2691" s="1" t="s">
        <v>3814</v>
      </c>
    </row>
    <row r="2692" customFormat="false" ht="15" hidden="false" customHeight="true" outlineLevel="0" collapsed="false">
      <c r="A2692" s="1" t="n">
        <v>3</v>
      </c>
      <c r="B2692" s="76" t="n">
        <v>46196</v>
      </c>
      <c r="C2692" s="1" t="n">
        <v>6</v>
      </c>
      <c r="D2692" s="1" t="s">
        <v>3819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3852</v>
      </c>
      <c r="N2692" s="1" t="n">
        <v>5</v>
      </c>
      <c r="O2692" s="1" t="n">
        <v>35</v>
      </c>
      <c r="P2692" s="1" t="s">
        <v>3814</v>
      </c>
    </row>
    <row r="2693" customFormat="false" ht="15" hidden="false" customHeight="true" outlineLevel="0" collapsed="false">
      <c r="A2693" s="1" t="n">
        <v>3</v>
      </c>
      <c r="B2693" s="76" t="n">
        <v>46196</v>
      </c>
      <c r="C2693" s="1" t="n">
        <v>6</v>
      </c>
      <c r="D2693" s="1" t="s">
        <v>3819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3853</v>
      </c>
      <c r="N2693" s="1" t="n">
        <v>48</v>
      </c>
      <c r="O2693" s="1" t="n">
        <v>340</v>
      </c>
      <c r="P2693" s="1" t="s">
        <v>3814</v>
      </c>
    </row>
    <row r="2694" customFormat="false" ht="15" hidden="false" customHeight="true" outlineLevel="0" collapsed="false">
      <c r="A2694" s="1" t="n">
        <v>3</v>
      </c>
      <c r="B2694" s="76" t="n">
        <v>46196</v>
      </c>
      <c r="C2694" s="1" t="n">
        <v>6</v>
      </c>
      <c r="D2694" s="1" t="s">
        <v>3819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3854</v>
      </c>
      <c r="N2694" s="1" t="n">
        <v>4</v>
      </c>
      <c r="O2694" s="1" t="n">
        <v>48</v>
      </c>
      <c r="P2694" s="1" t="s">
        <v>3814</v>
      </c>
    </row>
    <row r="2695" customFormat="false" ht="15" hidden="false" customHeight="true" outlineLevel="0" collapsed="false">
      <c r="A2695" s="1" t="n">
        <v>3</v>
      </c>
      <c r="B2695" s="76" t="n">
        <v>46196</v>
      </c>
      <c r="C2695" s="1" t="n">
        <v>6</v>
      </c>
      <c r="D2695" s="1" t="s">
        <v>3819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3855</v>
      </c>
      <c r="N2695" s="1" t="n">
        <v>40</v>
      </c>
      <c r="O2695" s="1" t="n">
        <v>240</v>
      </c>
      <c r="P2695" s="1" t="s">
        <v>3814</v>
      </c>
    </row>
    <row r="2696" customFormat="false" ht="15" hidden="false" customHeight="true" outlineLevel="0" collapsed="false">
      <c r="A2696" s="1" t="n">
        <v>3</v>
      </c>
      <c r="B2696" s="76" t="n">
        <v>46196</v>
      </c>
      <c r="C2696" s="1" t="n">
        <v>6</v>
      </c>
      <c r="D2696" s="1" t="s">
        <v>3819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4004</v>
      </c>
      <c r="N2696" s="1" t="n">
        <v>10</v>
      </c>
      <c r="O2696" s="1" t="n">
        <v>120</v>
      </c>
      <c r="P2696" s="1" t="s">
        <v>3814</v>
      </c>
    </row>
    <row r="2697" customFormat="false" ht="15" hidden="false" customHeight="true" outlineLevel="0" collapsed="false">
      <c r="A2697" s="1" t="n">
        <v>3</v>
      </c>
      <c r="B2697" s="76" t="n">
        <v>46196</v>
      </c>
      <c r="C2697" s="1" t="n">
        <v>6</v>
      </c>
      <c r="D2697" s="1" t="s">
        <v>3819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3856</v>
      </c>
      <c r="N2697" s="1" t="n">
        <v>18.2</v>
      </c>
      <c r="O2697" s="1" t="n">
        <v>72.5</v>
      </c>
      <c r="P2697" s="1" t="s">
        <v>3814</v>
      </c>
    </row>
    <row r="2698" customFormat="false" ht="15" hidden="false" customHeight="true" outlineLevel="0" collapsed="false">
      <c r="A2698" s="1" t="n">
        <v>3</v>
      </c>
      <c r="B2698" s="76" t="n">
        <v>46196</v>
      </c>
      <c r="C2698" s="1" t="n">
        <v>6</v>
      </c>
      <c r="D2698" s="1" t="s">
        <v>3819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3857</v>
      </c>
      <c r="N2698" s="1" t="n">
        <v>40</v>
      </c>
      <c r="O2698" s="1" t="n">
        <v>120</v>
      </c>
      <c r="P2698" s="1" t="s">
        <v>3814</v>
      </c>
    </row>
    <row r="2699" customFormat="false" ht="15" hidden="false" customHeight="true" outlineLevel="0" collapsed="false">
      <c r="A2699" s="1" t="n">
        <v>3</v>
      </c>
      <c r="B2699" s="76" t="n">
        <v>46196</v>
      </c>
      <c r="C2699" s="1" t="n">
        <v>6</v>
      </c>
      <c r="D2699" s="1" t="s">
        <v>3819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4005</v>
      </c>
      <c r="N2699" s="1" t="n">
        <v>15</v>
      </c>
      <c r="O2699" s="1" t="n">
        <v>105</v>
      </c>
      <c r="P2699" s="1" t="s">
        <v>3814</v>
      </c>
    </row>
    <row r="2700" customFormat="false" ht="15" hidden="false" customHeight="true" outlineLevel="0" collapsed="false">
      <c r="A2700" s="1" t="n">
        <v>3</v>
      </c>
      <c r="B2700" s="76" t="n">
        <v>46196</v>
      </c>
      <c r="C2700" s="1" t="n">
        <v>6</v>
      </c>
      <c r="D2700" s="1" t="s">
        <v>3819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3858</v>
      </c>
      <c r="N2700" s="1" t="n">
        <v>4</v>
      </c>
      <c r="O2700" s="1" t="n">
        <v>52</v>
      </c>
      <c r="P2700" s="1" t="s">
        <v>3814</v>
      </c>
    </row>
    <row r="2701" customFormat="false" ht="15" hidden="false" customHeight="true" outlineLevel="0" collapsed="false">
      <c r="A2701" s="1" t="n">
        <v>3</v>
      </c>
      <c r="B2701" s="76" t="n">
        <v>46196</v>
      </c>
      <c r="C2701" s="1" t="n">
        <v>6</v>
      </c>
      <c r="D2701" s="1" t="s">
        <v>3819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3859</v>
      </c>
      <c r="N2701" s="1" t="n">
        <v>10</v>
      </c>
      <c r="O2701" s="1" t="n">
        <v>50</v>
      </c>
      <c r="P2701" s="1" t="s">
        <v>3814</v>
      </c>
    </row>
    <row r="2702" customFormat="false" ht="15" hidden="false" customHeight="true" outlineLevel="0" collapsed="false">
      <c r="A2702" s="1" t="n">
        <v>3</v>
      </c>
      <c r="B2702" s="76" t="n">
        <v>46196</v>
      </c>
      <c r="C2702" s="1" t="n">
        <v>6</v>
      </c>
      <c r="D2702" s="1" t="s">
        <v>3819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3860</v>
      </c>
      <c r="N2702" s="1" t="n">
        <v>5</v>
      </c>
      <c r="O2702" s="1" t="n">
        <v>100</v>
      </c>
      <c r="P2702" s="1" t="s">
        <v>3814</v>
      </c>
    </row>
    <row r="2703" customFormat="false" ht="15" hidden="false" customHeight="true" outlineLevel="0" collapsed="false">
      <c r="A2703" s="1" t="n">
        <v>3</v>
      </c>
      <c r="B2703" s="76" t="n">
        <v>46196</v>
      </c>
      <c r="C2703" s="1" t="n">
        <v>6</v>
      </c>
      <c r="D2703" s="1" t="s">
        <v>3819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3861</v>
      </c>
      <c r="N2703" s="1" t="n">
        <v>5</v>
      </c>
      <c r="O2703" s="1" t="n">
        <v>75</v>
      </c>
      <c r="P2703" s="1" t="s">
        <v>3814</v>
      </c>
    </row>
    <row r="2704" customFormat="false" ht="15" hidden="false" customHeight="true" outlineLevel="0" collapsed="false">
      <c r="A2704" s="1" t="n">
        <v>3</v>
      </c>
      <c r="B2704" s="76" t="n">
        <v>46196</v>
      </c>
      <c r="C2704" s="1" t="n">
        <v>6</v>
      </c>
      <c r="D2704" s="1" t="s">
        <v>3819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4006</v>
      </c>
      <c r="N2704" s="1" t="n">
        <v>2</v>
      </c>
      <c r="O2704" s="1" t="n">
        <v>24</v>
      </c>
      <c r="P2704" s="1" t="s">
        <v>3814</v>
      </c>
    </row>
    <row r="2705" customFormat="false" ht="15" hidden="false" customHeight="true" outlineLevel="0" collapsed="false">
      <c r="A2705" s="1" t="n">
        <v>3</v>
      </c>
      <c r="B2705" s="76" t="n">
        <v>46196</v>
      </c>
      <c r="C2705" s="1" t="n">
        <v>6</v>
      </c>
      <c r="D2705" s="1" t="s">
        <v>3819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4007</v>
      </c>
      <c r="N2705" s="1" t="n">
        <v>8.4</v>
      </c>
      <c r="O2705" s="1" t="n">
        <v>75.5</v>
      </c>
      <c r="P2705" s="1" t="s">
        <v>3814</v>
      </c>
    </row>
    <row r="2706" customFormat="false" ht="15" hidden="false" customHeight="true" outlineLevel="0" collapsed="false">
      <c r="A2706" s="1" t="n">
        <v>3</v>
      </c>
      <c r="B2706" s="76" t="n">
        <v>46196</v>
      </c>
      <c r="C2706" s="1" t="n">
        <v>6</v>
      </c>
      <c r="D2706" s="1" t="s">
        <v>3819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4008</v>
      </c>
      <c r="N2706" s="1" t="n">
        <v>40</v>
      </c>
      <c r="O2706" s="1" t="n">
        <v>360</v>
      </c>
      <c r="P2706" s="1" t="s">
        <v>3814</v>
      </c>
    </row>
    <row r="2707" customFormat="false" ht="15" hidden="false" customHeight="true" outlineLevel="0" collapsed="false">
      <c r="A2707" s="1" t="n">
        <v>3</v>
      </c>
      <c r="B2707" s="76" t="n">
        <v>46196</v>
      </c>
      <c r="C2707" s="1" t="n">
        <v>6</v>
      </c>
      <c r="D2707" s="1" t="s">
        <v>3819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3862</v>
      </c>
      <c r="N2707" s="1" t="n">
        <v>10</v>
      </c>
      <c r="O2707" s="1" t="n">
        <v>70</v>
      </c>
      <c r="P2707" s="1" t="s">
        <v>3814</v>
      </c>
    </row>
    <row r="2708" customFormat="false" ht="15" hidden="false" customHeight="true" outlineLevel="0" collapsed="false">
      <c r="A2708" s="1" t="n">
        <v>3</v>
      </c>
      <c r="B2708" s="76" t="n">
        <v>46196</v>
      </c>
      <c r="C2708" s="1" t="n">
        <v>6</v>
      </c>
      <c r="D2708" s="1" t="s">
        <v>3819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4642</v>
      </c>
      <c r="N2708" s="1" t="n">
        <v>1</v>
      </c>
      <c r="O2708" s="1" t="n">
        <v>35</v>
      </c>
      <c r="P2708" s="1" t="s">
        <v>3814</v>
      </c>
    </row>
    <row r="2709" customFormat="false" ht="15" hidden="false" customHeight="true" outlineLevel="0" collapsed="false">
      <c r="A2709" s="1" t="n">
        <v>3</v>
      </c>
      <c r="B2709" s="76" t="n">
        <v>46196</v>
      </c>
      <c r="C2709" s="1" t="n">
        <v>6</v>
      </c>
      <c r="D2709" s="1" t="s">
        <v>3819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4643</v>
      </c>
      <c r="N2709" s="1" t="n">
        <v>88</v>
      </c>
      <c r="O2709" s="1" t="n">
        <v>240</v>
      </c>
      <c r="P2709" s="1" t="s">
        <v>3814</v>
      </c>
    </row>
    <row r="2710" customFormat="false" ht="15" hidden="false" customHeight="true" outlineLevel="0" collapsed="false">
      <c r="A2710" s="1" t="n">
        <v>3</v>
      </c>
      <c r="B2710" s="76" t="n">
        <v>46196</v>
      </c>
      <c r="C2710" s="1" t="n">
        <v>6</v>
      </c>
      <c r="D2710" s="1" t="s">
        <v>3819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3863</v>
      </c>
      <c r="N2710" s="1" t="n">
        <v>10</v>
      </c>
      <c r="O2710" s="1" t="n">
        <v>40</v>
      </c>
      <c r="P2710" s="1" t="s">
        <v>3814</v>
      </c>
    </row>
    <row r="2711" customFormat="false" ht="15" hidden="false" customHeight="true" outlineLevel="0" collapsed="false">
      <c r="A2711" s="1" t="n">
        <v>3</v>
      </c>
      <c r="B2711" s="76" t="n">
        <v>46196</v>
      </c>
      <c r="C2711" s="1" t="n">
        <v>6</v>
      </c>
      <c r="D2711" s="1" t="s">
        <v>3819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4208</v>
      </c>
      <c r="N2711" s="1" t="n">
        <v>5.3</v>
      </c>
      <c r="O2711" s="1" t="n">
        <v>68.5</v>
      </c>
      <c r="P2711" s="1" t="s">
        <v>3814</v>
      </c>
    </row>
    <row r="2712" customFormat="false" ht="15" hidden="false" customHeight="true" outlineLevel="0" collapsed="false">
      <c r="A2712" s="1" t="n">
        <v>3</v>
      </c>
      <c r="B2712" s="76" t="n">
        <v>46196</v>
      </c>
      <c r="C2712" s="1" t="n">
        <v>6</v>
      </c>
      <c r="D2712" s="1" t="s">
        <v>3819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3865</v>
      </c>
      <c r="N2712" s="1" t="n">
        <v>20</v>
      </c>
      <c r="O2712" s="1" t="n">
        <v>120</v>
      </c>
      <c r="P2712" s="1" t="s">
        <v>3814</v>
      </c>
    </row>
    <row r="2713" customFormat="false" ht="15" hidden="false" customHeight="true" outlineLevel="0" collapsed="false">
      <c r="A2713" s="1" t="n">
        <v>3</v>
      </c>
      <c r="B2713" s="76" t="n">
        <v>46196</v>
      </c>
      <c r="C2713" s="1" t="n">
        <v>6</v>
      </c>
      <c r="D2713" s="1" t="s">
        <v>3819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4822</v>
      </c>
      <c r="N2713" s="1" t="n">
        <v>2.2</v>
      </c>
      <c r="O2713" s="1" t="n">
        <v>77</v>
      </c>
      <c r="P2713" s="1" t="s">
        <v>3814</v>
      </c>
    </row>
    <row r="2714" customFormat="false" ht="15" hidden="false" customHeight="true" outlineLevel="0" collapsed="false">
      <c r="A2714" s="1" t="n">
        <v>3</v>
      </c>
      <c r="B2714" s="76" t="n">
        <v>46196</v>
      </c>
      <c r="C2714" s="1" t="n">
        <v>11</v>
      </c>
      <c r="D2714" s="1" t="s">
        <v>3820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5106</v>
      </c>
      <c r="N2714" s="1" t="n">
        <v>50</v>
      </c>
      <c r="O2714" s="1" t="n">
        <v>250</v>
      </c>
      <c r="P2714" s="1" t="s">
        <v>3814</v>
      </c>
    </row>
    <row r="2715" customFormat="false" ht="15" hidden="false" customHeight="true" outlineLevel="0" collapsed="false">
      <c r="A2715" s="1" t="n">
        <v>3</v>
      </c>
      <c r="B2715" s="76" t="n">
        <v>46196</v>
      </c>
      <c r="C2715" s="1" t="n">
        <v>11</v>
      </c>
      <c r="D2715" s="1" t="s">
        <v>3820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5107</v>
      </c>
      <c r="N2715" s="1" t="n">
        <v>60</v>
      </c>
      <c r="O2715" s="1" t="n">
        <v>612</v>
      </c>
      <c r="P2715" s="1" t="s">
        <v>3814</v>
      </c>
    </row>
    <row r="2716" customFormat="false" ht="15" hidden="false" customHeight="true" outlineLevel="0" collapsed="false">
      <c r="A2716" s="1" t="n">
        <v>3</v>
      </c>
      <c r="B2716" s="76" t="n">
        <v>46196</v>
      </c>
      <c r="C2716" s="1" t="n">
        <v>11</v>
      </c>
      <c r="D2716" s="1" t="s">
        <v>3820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5108</v>
      </c>
      <c r="N2716" s="1" t="n">
        <v>100</v>
      </c>
      <c r="O2716" s="1" t="n">
        <v>86.95</v>
      </c>
      <c r="P2716" s="1" t="s">
        <v>3814</v>
      </c>
    </row>
    <row r="2717" customFormat="false" ht="15" hidden="false" customHeight="true" outlineLevel="0" collapsed="false">
      <c r="A2717" s="1" t="n">
        <v>3</v>
      </c>
      <c r="B2717" s="76" t="n">
        <v>46196</v>
      </c>
      <c r="C2717" s="1" t="n">
        <v>11</v>
      </c>
      <c r="D2717" s="1" t="s">
        <v>3820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5109</v>
      </c>
      <c r="N2717" s="1" t="n">
        <v>12</v>
      </c>
      <c r="O2717" s="1" t="n">
        <v>52.95</v>
      </c>
      <c r="P2717" s="1" t="s">
        <v>3814</v>
      </c>
    </row>
    <row r="2718" customFormat="false" ht="15" hidden="false" customHeight="true" outlineLevel="0" collapsed="false">
      <c r="A2718" s="1" t="n">
        <v>3</v>
      </c>
      <c r="B2718" s="76" t="n">
        <v>46196</v>
      </c>
      <c r="C2718" s="1" t="n">
        <v>11</v>
      </c>
      <c r="D2718" s="1" t="s">
        <v>3820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5110</v>
      </c>
      <c r="N2718" s="1" t="n">
        <v>12</v>
      </c>
      <c r="O2718" s="1" t="n">
        <v>49.95</v>
      </c>
      <c r="P2718" s="1" t="s">
        <v>3814</v>
      </c>
    </row>
    <row r="2719" customFormat="false" ht="15" hidden="false" customHeight="true" outlineLevel="0" collapsed="false">
      <c r="A2719" s="1" t="n">
        <v>3</v>
      </c>
      <c r="B2719" s="76" t="n">
        <v>46196</v>
      </c>
      <c r="C2719" s="1" t="n">
        <v>11</v>
      </c>
      <c r="D2719" s="1" t="s">
        <v>3820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5111</v>
      </c>
      <c r="N2719" s="1" t="n">
        <v>12</v>
      </c>
      <c r="O2719" s="1" t="n">
        <v>61</v>
      </c>
      <c r="P2719" s="1" t="s">
        <v>3814</v>
      </c>
    </row>
    <row r="2720" customFormat="false" ht="15" hidden="false" customHeight="true" outlineLevel="0" collapsed="false">
      <c r="A2720" s="1" t="n">
        <v>3</v>
      </c>
      <c r="B2720" s="76" t="n">
        <v>46196</v>
      </c>
      <c r="C2720" s="1" t="n">
        <v>11</v>
      </c>
      <c r="D2720" s="1" t="s">
        <v>3820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5112</v>
      </c>
      <c r="N2720" s="1" t="n">
        <v>100</v>
      </c>
      <c r="O2720" s="1" t="n">
        <v>121.95</v>
      </c>
      <c r="P2720" s="1" t="s">
        <v>3814</v>
      </c>
    </row>
    <row r="2721" customFormat="false" ht="15" hidden="false" customHeight="true" outlineLevel="0" collapsed="false">
      <c r="A2721" s="1" t="n">
        <v>3</v>
      </c>
      <c r="B2721" s="76" t="n">
        <v>46196</v>
      </c>
      <c r="C2721" s="1" t="n">
        <v>11</v>
      </c>
      <c r="D2721" s="1" t="s">
        <v>3820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5038</v>
      </c>
      <c r="N2721" s="1" t="n">
        <v>36</v>
      </c>
      <c r="O2721" s="1" t="n">
        <v>140.85</v>
      </c>
      <c r="P2721" s="1" t="s">
        <v>3814</v>
      </c>
    </row>
    <row r="2722" customFormat="false" ht="15" hidden="false" customHeight="true" outlineLevel="0" collapsed="false">
      <c r="A2722" s="1" t="n">
        <v>3</v>
      </c>
      <c r="B2722" s="76" t="n">
        <v>46196</v>
      </c>
      <c r="C2722" s="1" t="n">
        <v>11</v>
      </c>
      <c r="D2722" s="1" t="s">
        <v>3820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5113</v>
      </c>
      <c r="N2722" s="1" t="n">
        <v>20</v>
      </c>
      <c r="O2722" s="1" t="n">
        <v>89</v>
      </c>
      <c r="P2722" s="1" t="s">
        <v>3814</v>
      </c>
    </row>
    <row r="2723" customFormat="false" ht="15" hidden="false" customHeight="true" outlineLevel="0" collapsed="false">
      <c r="A2723" s="1" t="n">
        <v>3</v>
      </c>
      <c r="B2723" s="76" t="n">
        <v>46196</v>
      </c>
      <c r="C2723" s="1" t="n">
        <v>11</v>
      </c>
      <c r="D2723" s="1" t="s">
        <v>3820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5114</v>
      </c>
      <c r="N2723" s="1" t="n">
        <v>12</v>
      </c>
      <c r="O2723" s="1" t="n">
        <v>44.95</v>
      </c>
      <c r="P2723" s="1" t="s">
        <v>3814</v>
      </c>
    </row>
    <row r="2724" customFormat="false" ht="15" hidden="false" customHeight="true" outlineLevel="0" collapsed="false">
      <c r="A2724" s="1" t="n">
        <v>3</v>
      </c>
      <c r="B2724" s="76" t="n">
        <v>46196</v>
      </c>
      <c r="C2724" s="1" t="n">
        <v>11</v>
      </c>
      <c r="D2724" s="1" t="s">
        <v>3820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5115</v>
      </c>
      <c r="N2724" s="1" t="n">
        <v>12</v>
      </c>
      <c r="O2724" s="1" t="n">
        <v>41.95</v>
      </c>
      <c r="P2724" s="1" t="s">
        <v>3814</v>
      </c>
    </row>
    <row r="2725" customFormat="false" ht="15" hidden="false" customHeight="true" outlineLevel="0" collapsed="false">
      <c r="A2725" s="1" t="n">
        <v>3</v>
      </c>
      <c r="B2725" s="76" t="n">
        <v>46196</v>
      </c>
      <c r="C2725" s="1" t="n">
        <v>11</v>
      </c>
      <c r="D2725" s="1" t="s">
        <v>3820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5116</v>
      </c>
      <c r="N2725" s="1" t="n">
        <v>10</v>
      </c>
      <c r="O2725" s="1" t="n">
        <v>45.5</v>
      </c>
      <c r="P2725" s="1" t="s">
        <v>3814</v>
      </c>
    </row>
    <row r="2726" customFormat="false" ht="15" hidden="false" customHeight="true" outlineLevel="0" collapsed="false">
      <c r="A2726" s="1" t="n">
        <v>3</v>
      </c>
      <c r="B2726" s="76" t="n">
        <v>46196</v>
      </c>
      <c r="C2726" s="1" t="n">
        <v>11</v>
      </c>
      <c r="D2726" s="1" t="s">
        <v>3820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5117</v>
      </c>
      <c r="N2726" s="1" t="n">
        <v>40</v>
      </c>
      <c r="O2726" s="1" t="n">
        <v>119.8</v>
      </c>
      <c r="P2726" s="1" t="s">
        <v>3814</v>
      </c>
    </row>
    <row r="2727" customFormat="false" ht="15" hidden="false" customHeight="true" outlineLevel="0" collapsed="false">
      <c r="A2727" s="1" t="n">
        <v>3</v>
      </c>
      <c r="B2727" s="76" t="n">
        <v>46196</v>
      </c>
      <c r="C2727" s="1" t="n">
        <v>11</v>
      </c>
      <c r="D2727" s="1" t="s">
        <v>3820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4498</v>
      </c>
      <c r="N2727" s="1" t="n">
        <v>15</v>
      </c>
      <c r="O2727" s="1" t="n">
        <v>58.95</v>
      </c>
      <c r="P2727" s="1" t="s">
        <v>3814</v>
      </c>
    </row>
    <row r="2728" customFormat="false" ht="15" hidden="false" customHeight="true" outlineLevel="0" collapsed="false">
      <c r="A2728" s="1" t="n">
        <v>3</v>
      </c>
      <c r="B2728" s="76" t="n">
        <v>46196</v>
      </c>
      <c r="C2728" s="1" t="n">
        <v>11</v>
      </c>
      <c r="D2728" s="1" t="s">
        <v>3820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5118</v>
      </c>
      <c r="N2728" s="1" t="n">
        <v>12</v>
      </c>
      <c r="O2728" s="1" t="n">
        <v>22.95</v>
      </c>
      <c r="P2728" s="1" t="s">
        <v>3814</v>
      </c>
    </row>
    <row r="2729" customFormat="false" ht="15" hidden="false" customHeight="true" outlineLevel="0" collapsed="false">
      <c r="A2729" s="1" t="n">
        <v>3</v>
      </c>
      <c r="B2729" s="76" t="n">
        <v>46196</v>
      </c>
      <c r="C2729" s="1" t="n">
        <v>11</v>
      </c>
      <c r="D2729" s="1" t="s">
        <v>3820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4472</v>
      </c>
      <c r="N2729" s="1" t="n">
        <v>260</v>
      </c>
      <c r="O2729" s="1" t="n">
        <v>219.75</v>
      </c>
      <c r="P2729" s="1" t="s">
        <v>3814</v>
      </c>
    </row>
    <row r="2730" customFormat="false" ht="15" hidden="false" customHeight="true" outlineLevel="0" collapsed="false">
      <c r="A2730" s="1" t="n">
        <v>3</v>
      </c>
      <c r="B2730" s="76" t="n">
        <v>46196</v>
      </c>
      <c r="C2730" s="1" t="n">
        <v>11</v>
      </c>
      <c r="D2730" s="1" t="s">
        <v>3820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4473</v>
      </c>
      <c r="N2730" s="1" t="n">
        <v>200</v>
      </c>
      <c r="O2730" s="1" t="n">
        <v>209.75</v>
      </c>
      <c r="P2730" s="1" t="s">
        <v>3814</v>
      </c>
    </row>
    <row r="2731" customFormat="false" ht="15" hidden="false" customHeight="true" outlineLevel="0" collapsed="false">
      <c r="A2731" s="1" t="n">
        <v>3</v>
      </c>
      <c r="B2731" s="76" t="n">
        <v>46196</v>
      </c>
      <c r="C2731" s="1" t="n">
        <v>11</v>
      </c>
      <c r="D2731" s="1" t="s">
        <v>3820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5119</v>
      </c>
      <c r="N2731" s="1" t="n">
        <v>48</v>
      </c>
      <c r="O2731" s="1" t="n">
        <v>63.95</v>
      </c>
      <c r="P2731" s="1" t="s">
        <v>3814</v>
      </c>
    </row>
    <row r="2732" customFormat="false" ht="15" hidden="false" customHeight="true" outlineLevel="0" collapsed="false">
      <c r="A2732" s="1" t="n">
        <v>3</v>
      </c>
      <c r="B2732" s="76" t="n">
        <v>46196</v>
      </c>
      <c r="C2732" s="1" t="n">
        <v>11</v>
      </c>
      <c r="D2732" s="1" t="s">
        <v>3820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5120</v>
      </c>
      <c r="N2732" s="1" t="n">
        <v>12</v>
      </c>
      <c r="O2732" s="1" t="n">
        <v>67.95</v>
      </c>
      <c r="P2732" s="1" t="s">
        <v>3814</v>
      </c>
    </row>
    <row r="2733" customFormat="false" ht="15" hidden="false" customHeight="true" outlineLevel="0" collapsed="false">
      <c r="A2733" s="1" t="n">
        <v>3</v>
      </c>
      <c r="B2733" s="76" t="n">
        <v>46196</v>
      </c>
      <c r="C2733" s="1" t="n">
        <v>11</v>
      </c>
      <c r="D2733" s="1" t="s">
        <v>3820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5121</v>
      </c>
      <c r="N2733" s="1" t="n">
        <v>40</v>
      </c>
      <c r="O2733" s="1" t="n">
        <v>97.95</v>
      </c>
      <c r="P2733" s="1" t="s">
        <v>3814</v>
      </c>
    </row>
    <row r="2734" customFormat="false" ht="15" hidden="false" customHeight="true" outlineLevel="0" collapsed="false">
      <c r="A2734" s="1" t="n">
        <v>3</v>
      </c>
      <c r="B2734" s="76" t="n">
        <v>46196</v>
      </c>
      <c r="C2734" s="1" t="n">
        <v>11</v>
      </c>
      <c r="D2734" s="1" t="s">
        <v>3820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5122</v>
      </c>
      <c r="N2734" s="1" t="n">
        <v>42</v>
      </c>
      <c r="O2734" s="1" t="n">
        <v>95.9</v>
      </c>
      <c r="P2734" s="1" t="s">
        <v>3814</v>
      </c>
    </row>
    <row r="2735" customFormat="false" ht="15" hidden="false" customHeight="true" outlineLevel="0" collapsed="false">
      <c r="A2735" s="1" t="n">
        <v>3</v>
      </c>
      <c r="B2735" s="76" t="n">
        <v>46196</v>
      </c>
      <c r="C2735" s="1" t="n">
        <v>11</v>
      </c>
      <c r="D2735" s="1" t="s">
        <v>3820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5123</v>
      </c>
      <c r="N2735" s="1" t="n">
        <v>36</v>
      </c>
      <c r="O2735" s="1" t="n">
        <v>104.85</v>
      </c>
      <c r="P2735" s="1" t="s">
        <v>3814</v>
      </c>
    </row>
    <row r="2736" customFormat="false" ht="15" hidden="false" customHeight="true" outlineLevel="0" collapsed="false">
      <c r="A2736" s="1" t="n">
        <v>3</v>
      </c>
      <c r="B2736" s="76" t="n">
        <v>46196</v>
      </c>
      <c r="C2736" s="1" t="n">
        <v>11</v>
      </c>
      <c r="D2736" s="1" t="s">
        <v>3820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5124</v>
      </c>
      <c r="N2736" s="1" t="n">
        <v>24</v>
      </c>
      <c r="O2736" s="1" t="n">
        <v>32.95</v>
      </c>
      <c r="P2736" s="1" t="s">
        <v>3814</v>
      </c>
    </row>
    <row r="2737" customFormat="false" ht="15" hidden="false" customHeight="true" outlineLevel="0" collapsed="false">
      <c r="A2737" s="1" t="n">
        <v>3</v>
      </c>
      <c r="B2737" s="76" t="n">
        <v>46196</v>
      </c>
      <c r="C2737" s="1" t="n">
        <v>11</v>
      </c>
      <c r="D2737" s="1" t="s">
        <v>3820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4305</v>
      </c>
      <c r="N2737" s="1" t="n">
        <v>32</v>
      </c>
      <c r="O2737" s="1" t="n">
        <v>57.95</v>
      </c>
      <c r="P2737" s="1" t="s">
        <v>3814</v>
      </c>
    </row>
    <row r="2738" customFormat="false" ht="15" hidden="false" customHeight="true" outlineLevel="0" collapsed="false">
      <c r="A2738" s="1" t="n">
        <v>3</v>
      </c>
      <c r="B2738" s="76" t="n">
        <v>46196</v>
      </c>
      <c r="C2738" s="1" t="n">
        <v>11</v>
      </c>
      <c r="D2738" s="1" t="s">
        <v>3820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5125</v>
      </c>
      <c r="N2738" s="1" t="n">
        <v>12</v>
      </c>
      <c r="O2738" s="1" t="n">
        <v>45</v>
      </c>
      <c r="P2738" s="1" t="s">
        <v>3814</v>
      </c>
    </row>
    <row r="2739" customFormat="false" ht="15" hidden="false" customHeight="true" outlineLevel="0" collapsed="false">
      <c r="A2739" s="1" t="n">
        <v>3</v>
      </c>
      <c r="B2739" s="76" t="n">
        <v>46196</v>
      </c>
      <c r="C2739" s="1" t="n">
        <v>11</v>
      </c>
      <c r="D2739" s="1" t="s">
        <v>3820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5126</v>
      </c>
      <c r="N2739" s="1" t="n">
        <v>60</v>
      </c>
      <c r="O2739" s="1" t="n">
        <v>201.9</v>
      </c>
      <c r="P2739" s="1" t="s">
        <v>3814</v>
      </c>
    </row>
    <row r="2740" customFormat="false" ht="15" hidden="false" customHeight="true" outlineLevel="0" collapsed="false">
      <c r="A2740" s="1" t="n">
        <v>3</v>
      </c>
      <c r="B2740" s="76" t="n">
        <v>46196</v>
      </c>
      <c r="C2740" s="1" t="n">
        <v>11</v>
      </c>
      <c r="D2740" s="1" t="s">
        <v>3820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5042</v>
      </c>
      <c r="N2740" s="1" t="n">
        <v>12</v>
      </c>
      <c r="O2740" s="1" t="n">
        <v>49.95</v>
      </c>
      <c r="P2740" s="1" t="s">
        <v>3814</v>
      </c>
    </row>
    <row r="2741" customFormat="false" ht="15" hidden="false" customHeight="true" outlineLevel="0" collapsed="false">
      <c r="A2741" s="1" t="n">
        <v>3</v>
      </c>
      <c r="B2741" s="76" t="n">
        <v>46196</v>
      </c>
      <c r="C2741" s="1" t="n">
        <v>11</v>
      </c>
      <c r="D2741" s="1" t="s">
        <v>3820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5127</v>
      </c>
      <c r="N2741" s="1" t="n">
        <v>32</v>
      </c>
      <c r="O2741" s="1" t="n">
        <v>73.95</v>
      </c>
      <c r="P2741" s="1" t="s">
        <v>3814</v>
      </c>
    </row>
    <row r="2742" customFormat="false" ht="15" hidden="false" customHeight="true" outlineLevel="0" collapsed="false">
      <c r="A2742" s="1" t="n">
        <v>3</v>
      </c>
      <c r="B2742" s="76" t="n">
        <v>46196</v>
      </c>
      <c r="C2742" s="1" t="n">
        <v>11</v>
      </c>
      <c r="D2742" s="1" t="s">
        <v>3820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4043</v>
      </c>
      <c r="N2742" s="1" t="n">
        <v>2800</v>
      </c>
      <c r="O2742" s="1" t="n">
        <v>1792</v>
      </c>
      <c r="P2742" s="1" t="s">
        <v>3814</v>
      </c>
    </row>
    <row r="2743" customFormat="false" ht="15" hidden="false" customHeight="true" outlineLevel="0" collapsed="false">
      <c r="A2743" s="1" t="n">
        <v>3</v>
      </c>
      <c r="B2743" s="76" t="n">
        <v>46196</v>
      </c>
      <c r="C2743" s="1" t="n">
        <v>11</v>
      </c>
      <c r="D2743" s="1" t="s">
        <v>3820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5128</v>
      </c>
      <c r="N2743" s="1" t="n">
        <v>2400</v>
      </c>
      <c r="O2743" s="1" t="n">
        <v>1776</v>
      </c>
      <c r="P2743" s="1" t="s">
        <v>3814</v>
      </c>
    </row>
    <row r="2744" customFormat="false" ht="15" hidden="false" customHeight="true" outlineLevel="0" collapsed="false">
      <c r="A2744" s="1" t="n">
        <v>3</v>
      </c>
      <c r="B2744" s="76" t="n">
        <v>46196</v>
      </c>
      <c r="C2744" s="1" t="n">
        <v>171</v>
      </c>
      <c r="D2744" s="1" t="s">
        <v>4048</v>
      </c>
      <c r="E2744" s="1" t="n">
        <v>1955</v>
      </c>
      <c r="F2744" s="1" t="s">
        <v>3727</v>
      </c>
      <c r="I2744" s="1" t="n">
        <v>45988</v>
      </c>
      <c r="J2744" s="1" t="n">
        <v>45153</v>
      </c>
      <c r="K2744" s="1" t="n">
        <v>7899403713715</v>
      </c>
      <c r="L2744" s="1" t="s">
        <v>5043</v>
      </c>
      <c r="N2744" s="1" t="n">
        <v>20</v>
      </c>
      <c r="O2744" s="1" t="n">
        <v>19.7</v>
      </c>
      <c r="P2744" s="1" t="s">
        <v>4050</v>
      </c>
    </row>
    <row r="2745" customFormat="false" ht="15" hidden="false" customHeight="true" outlineLevel="0" collapsed="false">
      <c r="A2745" s="1" t="n">
        <v>3</v>
      </c>
      <c r="B2745" s="76" t="n">
        <v>46196</v>
      </c>
      <c r="C2745" s="1" t="n">
        <v>171</v>
      </c>
      <c r="D2745" s="1" t="s">
        <v>4048</v>
      </c>
      <c r="E2745" s="1" t="n">
        <v>1955</v>
      </c>
      <c r="F2745" s="1" t="s">
        <v>3727</v>
      </c>
      <c r="I2745" s="1" t="n">
        <v>45988</v>
      </c>
      <c r="J2745" s="1" t="n">
        <v>45154</v>
      </c>
      <c r="K2745" s="1" t="n">
        <v>2246390</v>
      </c>
      <c r="L2745" s="1" t="s">
        <v>5044</v>
      </c>
      <c r="N2745" s="1" t="n">
        <v>115</v>
      </c>
      <c r="O2745" s="1" t="n">
        <v>112.87</v>
      </c>
      <c r="P2745" s="1" t="s">
        <v>4050</v>
      </c>
    </row>
    <row r="2746" customFormat="false" ht="15" hidden="false" customHeight="true" outlineLevel="0" collapsed="false">
      <c r="A2746" s="1" t="n">
        <v>3</v>
      </c>
      <c r="B2746" s="76" t="n">
        <v>46196</v>
      </c>
      <c r="C2746" s="1" t="n">
        <v>171</v>
      </c>
      <c r="D2746" s="1" t="s">
        <v>4048</v>
      </c>
      <c r="E2746" s="1" t="n">
        <v>1955</v>
      </c>
      <c r="F2746" s="1" t="s">
        <v>3727</v>
      </c>
      <c r="I2746" s="1" t="n">
        <v>45988</v>
      </c>
      <c r="J2746" s="1" t="n">
        <v>45155</v>
      </c>
      <c r="K2746" s="1" t="n">
        <v>2246406</v>
      </c>
      <c r="L2746" s="1" t="s">
        <v>5045</v>
      </c>
      <c r="N2746" s="1" t="n">
        <v>290</v>
      </c>
      <c r="O2746" s="1" t="n">
        <v>285.65</v>
      </c>
      <c r="P2746" s="1" t="s">
        <v>4050</v>
      </c>
    </row>
    <row r="2747" customFormat="false" ht="15" hidden="false" customHeight="true" outlineLevel="0" collapsed="false">
      <c r="A2747" s="1" t="n">
        <v>3</v>
      </c>
      <c r="B2747" s="76" t="n">
        <v>46197</v>
      </c>
      <c r="C2747" s="1" t="n">
        <v>1</v>
      </c>
      <c r="D2747" s="1" t="s">
        <v>3848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3870</v>
      </c>
      <c r="N2747" s="1" t="n">
        <v>10</v>
      </c>
      <c r="O2747" s="1" t="n">
        <v>120</v>
      </c>
      <c r="P2747" s="1" t="s">
        <v>3814</v>
      </c>
    </row>
    <row r="2748" customFormat="false" ht="15" hidden="false" customHeight="true" outlineLevel="0" collapsed="false">
      <c r="A2748" s="1" t="n">
        <v>3</v>
      </c>
      <c r="B2748" s="76" t="n">
        <v>46197</v>
      </c>
      <c r="C2748" s="1" t="n">
        <v>1</v>
      </c>
      <c r="D2748" s="1" t="s">
        <v>3848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3870</v>
      </c>
      <c r="N2748" s="1" t="n">
        <v>15</v>
      </c>
      <c r="O2748" s="1" t="n">
        <v>180</v>
      </c>
      <c r="P2748" s="1" t="s">
        <v>3814</v>
      </c>
    </row>
    <row r="2749" customFormat="false" ht="15" hidden="false" customHeight="true" outlineLevel="0" collapsed="false">
      <c r="A2749" s="1" t="n">
        <v>3</v>
      </c>
      <c r="B2749" s="76" t="n">
        <v>46197</v>
      </c>
      <c r="C2749" s="1" t="n">
        <v>1</v>
      </c>
      <c r="D2749" s="1" t="s">
        <v>3848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3995</v>
      </c>
      <c r="N2749" s="1" t="n">
        <v>24</v>
      </c>
      <c r="O2749" s="1" t="n">
        <v>38</v>
      </c>
      <c r="P2749" s="1" t="s">
        <v>3814</v>
      </c>
    </row>
    <row r="2750" customFormat="false" ht="15" hidden="false" customHeight="true" outlineLevel="0" collapsed="false">
      <c r="A2750" s="1" t="n">
        <v>3</v>
      </c>
      <c r="B2750" s="76" t="n">
        <v>46197</v>
      </c>
      <c r="C2750" s="1" t="n">
        <v>1</v>
      </c>
      <c r="D2750" s="1" t="s">
        <v>3848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3996</v>
      </c>
      <c r="N2750" s="1" t="n">
        <v>72</v>
      </c>
      <c r="O2750" s="1" t="n">
        <v>114</v>
      </c>
      <c r="P2750" s="1" t="s">
        <v>3814</v>
      </c>
    </row>
    <row r="2751" customFormat="false" ht="15" hidden="false" customHeight="true" outlineLevel="0" collapsed="false">
      <c r="A2751" s="1" t="n">
        <v>3</v>
      </c>
      <c r="B2751" s="76" t="n">
        <v>46197</v>
      </c>
      <c r="C2751" s="1" t="n">
        <v>1</v>
      </c>
      <c r="D2751" s="1" t="s">
        <v>3848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3996</v>
      </c>
      <c r="N2751" s="1" t="n">
        <v>72</v>
      </c>
      <c r="O2751" s="1" t="n">
        <v>114</v>
      </c>
      <c r="P2751" s="1" t="s">
        <v>3814</v>
      </c>
    </row>
    <row r="2752" customFormat="false" ht="15" hidden="false" customHeight="true" outlineLevel="0" collapsed="false">
      <c r="A2752" s="1" t="n">
        <v>3</v>
      </c>
      <c r="B2752" s="76" t="n">
        <v>46197</v>
      </c>
      <c r="C2752" s="1" t="n">
        <v>1</v>
      </c>
      <c r="D2752" s="1" t="s">
        <v>3848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5129</v>
      </c>
      <c r="N2752" s="1" t="n">
        <v>24</v>
      </c>
      <c r="O2752" s="1" t="n">
        <v>158.16</v>
      </c>
      <c r="P2752" s="1" t="s">
        <v>3814</v>
      </c>
    </row>
    <row r="2753" customFormat="false" ht="15" hidden="false" customHeight="true" outlineLevel="0" collapsed="false">
      <c r="A2753" s="1" t="n">
        <v>3</v>
      </c>
      <c r="B2753" s="76" t="n">
        <v>46197</v>
      </c>
      <c r="C2753" s="1" t="n">
        <v>1</v>
      </c>
      <c r="D2753" s="1" t="s">
        <v>3848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3899</v>
      </c>
      <c r="N2753" s="1" t="n">
        <v>96</v>
      </c>
      <c r="O2753" s="1" t="n">
        <v>313.92</v>
      </c>
      <c r="P2753" s="1" t="s">
        <v>3814</v>
      </c>
    </row>
    <row r="2754" customFormat="false" ht="15" hidden="false" customHeight="true" outlineLevel="0" collapsed="false">
      <c r="A2754" s="1" t="n">
        <v>3</v>
      </c>
      <c r="B2754" s="76" t="n">
        <v>46197</v>
      </c>
      <c r="C2754" s="1" t="n">
        <v>1</v>
      </c>
      <c r="D2754" s="1" t="s">
        <v>3848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3900</v>
      </c>
      <c r="N2754" s="1" t="n">
        <v>48</v>
      </c>
      <c r="O2754" s="1" t="n">
        <v>82.72</v>
      </c>
      <c r="P2754" s="1" t="s">
        <v>3814</v>
      </c>
    </row>
    <row r="2755" customFormat="false" ht="15" hidden="false" customHeight="true" outlineLevel="0" collapsed="false">
      <c r="A2755" s="1" t="n">
        <v>3</v>
      </c>
      <c r="B2755" s="76" t="n">
        <v>46197</v>
      </c>
      <c r="C2755" s="1" t="n">
        <v>1</v>
      </c>
      <c r="D2755" s="1" t="s">
        <v>3848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5130</v>
      </c>
      <c r="N2755" s="1" t="n">
        <v>12</v>
      </c>
      <c r="O2755" s="1" t="n">
        <v>83.88</v>
      </c>
      <c r="P2755" s="1" t="s">
        <v>3814</v>
      </c>
    </row>
    <row r="2756" customFormat="false" ht="15" hidden="false" customHeight="true" outlineLevel="0" collapsed="false">
      <c r="A2756" s="1" t="n">
        <v>3</v>
      </c>
      <c r="B2756" s="76" t="n">
        <v>46197</v>
      </c>
      <c r="C2756" s="1" t="n">
        <v>1</v>
      </c>
      <c r="D2756" s="1" t="s">
        <v>3848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4326</v>
      </c>
      <c r="N2756" s="1" t="n">
        <v>60</v>
      </c>
      <c r="O2756" s="1" t="n">
        <v>419.4</v>
      </c>
      <c r="P2756" s="1" t="s">
        <v>3814</v>
      </c>
    </row>
    <row r="2757" customFormat="false" ht="15" hidden="false" customHeight="true" outlineLevel="0" collapsed="false">
      <c r="A2757" s="1" t="n">
        <v>3</v>
      </c>
      <c r="B2757" s="76" t="n">
        <v>46197</v>
      </c>
      <c r="C2757" s="1" t="n">
        <v>1</v>
      </c>
      <c r="D2757" s="1" t="s">
        <v>3848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4417</v>
      </c>
      <c r="N2757" s="1" t="n">
        <v>6</v>
      </c>
      <c r="O2757" s="1" t="n">
        <v>63.84</v>
      </c>
      <c r="P2757" s="1" t="s">
        <v>3814</v>
      </c>
    </row>
    <row r="2758" customFormat="false" ht="15" hidden="false" customHeight="true" outlineLevel="0" collapsed="false">
      <c r="A2758" s="1" t="n">
        <v>3</v>
      </c>
      <c r="B2758" s="76" t="n">
        <v>46197</v>
      </c>
      <c r="C2758" s="1" t="n">
        <v>1</v>
      </c>
      <c r="D2758" s="1" t="s">
        <v>3848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5131</v>
      </c>
      <c r="N2758" s="1" t="n">
        <v>6</v>
      </c>
      <c r="O2758" s="1" t="n">
        <v>158.16</v>
      </c>
      <c r="P2758" s="1" t="s">
        <v>3814</v>
      </c>
    </row>
    <row r="2759" customFormat="false" ht="15" hidden="false" customHeight="true" outlineLevel="0" collapsed="false">
      <c r="A2759" s="1" t="n">
        <v>3</v>
      </c>
      <c r="B2759" s="76" t="n">
        <v>46197</v>
      </c>
      <c r="C2759" s="1" t="n">
        <v>1</v>
      </c>
      <c r="D2759" s="1" t="s">
        <v>3848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4418</v>
      </c>
      <c r="N2759" s="1" t="n">
        <v>24</v>
      </c>
      <c r="O2759" s="1" t="n">
        <v>71.76</v>
      </c>
      <c r="P2759" s="1" t="s">
        <v>3814</v>
      </c>
    </row>
    <row r="2760" customFormat="false" ht="15" hidden="false" customHeight="true" outlineLevel="0" collapsed="false">
      <c r="A2760" s="1" t="n">
        <v>3</v>
      </c>
      <c r="B2760" s="76" t="n">
        <v>46197</v>
      </c>
      <c r="C2760" s="1" t="n">
        <v>2</v>
      </c>
      <c r="D2760" s="1" t="s">
        <v>3812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3817</v>
      </c>
      <c r="N2760" s="1" t="n">
        <v>20</v>
      </c>
      <c r="O2760" s="1" t="n">
        <v>120</v>
      </c>
      <c r="P2760" s="1" t="s">
        <v>3814</v>
      </c>
    </row>
    <row r="2761" customFormat="false" ht="15" hidden="false" customHeight="true" outlineLevel="0" collapsed="false">
      <c r="A2761" s="1" t="n">
        <v>3</v>
      </c>
      <c r="B2761" s="76" t="n">
        <v>46197</v>
      </c>
      <c r="C2761" s="1" t="n">
        <v>2</v>
      </c>
      <c r="D2761" s="1" t="s">
        <v>3812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3813</v>
      </c>
      <c r="N2761" s="1" t="n">
        <v>6</v>
      </c>
      <c r="O2761" s="1" t="n">
        <v>15</v>
      </c>
      <c r="P2761" s="1" t="s">
        <v>3814</v>
      </c>
    </row>
    <row r="2762" customFormat="false" ht="15" hidden="false" customHeight="true" outlineLevel="0" collapsed="false">
      <c r="A2762" s="1" t="n">
        <v>3</v>
      </c>
      <c r="B2762" s="76" t="n">
        <v>46197</v>
      </c>
      <c r="C2762" s="1" t="n">
        <v>2</v>
      </c>
      <c r="D2762" s="1" t="s">
        <v>3812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3815</v>
      </c>
      <c r="N2762" s="1" t="n">
        <v>40</v>
      </c>
      <c r="O2762" s="1" t="n">
        <v>80</v>
      </c>
      <c r="P2762" s="1" t="s">
        <v>3814</v>
      </c>
    </row>
    <row r="2763" customFormat="false" ht="15" hidden="false" customHeight="true" outlineLevel="0" collapsed="false">
      <c r="A2763" s="1" t="n">
        <v>3</v>
      </c>
      <c r="B2763" s="76" t="n">
        <v>46197</v>
      </c>
      <c r="C2763" s="1" t="n">
        <v>2</v>
      </c>
      <c r="D2763" s="1" t="s">
        <v>3812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3816</v>
      </c>
      <c r="N2763" s="1" t="n">
        <v>7</v>
      </c>
      <c r="O2763" s="1" t="n">
        <v>49</v>
      </c>
      <c r="P2763" s="1" t="s">
        <v>3814</v>
      </c>
    </row>
    <row r="2764" customFormat="false" ht="15" hidden="false" customHeight="true" outlineLevel="0" collapsed="false">
      <c r="A2764" s="1" t="n">
        <v>3</v>
      </c>
      <c r="B2764" s="76" t="n">
        <v>46197</v>
      </c>
      <c r="C2764" s="1" t="n">
        <v>6</v>
      </c>
      <c r="D2764" s="1" t="s">
        <v>3819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3817</v>
      </c>
      <c r="N2764" s="1" t="n">
        <v>20</v>
      </c>
      <c r="O2764" s="1" t="n">
        <v>120</v>
      </c>
      <c r="P2764" s="1" t="s">
        <v>3814</v>
      </c>
    </row>
    <row r="2765" customFormat="false" ht="15" hidden="false" customHeight="true" outlineLevel="0" collapsed="false">
      <c r="A2765" s="1" t="n">
        <v>3</v>
      </c>
      <c r="B2765" s="76" t="n">
        <v>46197</v>
      </c>
      <c r="C2765" s="1" t="n">
        <v>6</v>
      </c>
      <c r="D2765" s="1" t="s">
        <v>3819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3813</v>
      </c>
      <c r="N2765" s="1" t="n">
        <v>6</v>
      </c>
      <c r="O2765" s="1" t="n">
        <v>15</v>
      </c>
      <c r="P2765" s="1" t="s">
        <v>3814</v>
      </c>
    </row>
    <row r="2766" customFormat="false" ht="15" hidden="false" customHeight="true" outlineLevel="0" collapsed="false">
      <c r="A2766" s="1" t="n">
        <v>3</v>
      </c>
      <c r="B2766" s="76" t="n">
        <v>46197</v>
      </c>
      <c r="C2766" s="1" t="n">
        <v>6</v>
      </c>
      <c r="D2766" s="1" t="s">
        <v>3819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3815</v>
      </c>
      <c r="N2766" s="1" t="n">
        <v>40</v>
      </c>
      <c r="O2766" s="1" t="n">
        <v>80</v>
      </c>
      <c r="P2766" s="1" t="s">
        <v>3814</v>
      </c>
    </row>
    <row r="2767" customFormat="false" ht="15" hidden="false" customHeight="true" outlineLevel="0" collapsed="false">
      <c r="A2767" s="1" t="n">
        <v>3</v>
      </c>
      <c r="B2767" s="76" t="n">
        <v>46197</v>
      </c>
      <c r="C2767" s="1" t="n">
        <v>6</v>
      </c>
      <c r="D2767" s="1" t="s">
        <v>3819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3816</v>
      </c>
      <c r="N2767" s="1" t="n">
        <v>7</v>
      </c>
      <c r="O2767" s="1" t="n">
        <v>49</v>
      </c>
      <c r="P2767" s="1" t="s">
        <v>3814</v>
      </c>
    </row>
    <row r="2768" customFormat="false" ht="15" hidden="false" customHeight="true" outlineLevel="0" collapsed="false">
      <c r="A2768" s="1" t="n">
        <v>3</v>
      </c>
      <c r="B2768" s="76" t="n">
        <v>46197</v>
      </c>
      <c r="C2768" s="1" t="n">
        <v>6</v>
      </c>
      <c r="D2768" s="1" t="s">
        <v>3819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4450</v>
      </c>
      <c r="N2768" s="1" t="n">
        <v>50</v>
      </c>
      <c r="O2768" s="1" t="n">
        <v>220</v>
      </c>
      <c r="P2768" s="1" t="s">
        <v>3814</v>
      </c>
    </row>
    <row r="2769" customFormat="false" ht="15" hidden="false" customHeight="true" outlineLevel="0" collapsed="false">
      <c r="A2769" s="1" t="n">
        <v>3</v>
      </c>
      <c r="B2769" s="76" t="n">
        <v>46197</v>
      </c>
      <c r="C2769" s="1" t="n">
        <v>6</v>
      </c>
      <c r="D2769" s="1" t="s">
        <v>3819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4451</v>
      </c>
      <c r="N2769" s="1" t="n">
        <v>50</v>
      </c>
      <c r="O2769" s="1" t="n">
        <v>600</v>
      </c>
      <c r="P2769" s="1" t="s">
        <v>3814</v>
      </c>
    </row>
    <row r="2770" customFormat="false" ht="15" hidden="false" customHeight="true" outlineLevel="0" collapsed="false">
      <c r="A2770" s="1" t="n">
        <v>3</v>
      </c>
      <c r="B2770" s="76" t="n">
        <v>46197</v>
      </c>
      <c r="C2770" s="1" t="n">
        <v>6</v>
      </c>
      <c r="D2770" s="1" t="s">
        <v>3819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5036</v>
      </c>
      <c r="N2770" s="1" t="n">
        <v>150</v>
      </c>
      <c r="O2770" s="1" t="n">
        <v>1560</v>
      </c>
      <c r="P2770" s="1" t="s">
        <v>3814</v>
      </c>
    </row>
    <row r="2771" customFormat="false" ht="15" hidden="false" customHeight="true" outlineLevel="0" collapsed="false">
      <c r="A2771" s="1" t="n">
        <v>3</v>
      </c>
      <c r="B2771" s="76" t="n">
        <v>46197</v>
      </c>
      <c r="C2771" s="1" t="n">
        <v>11</v>
      </c>
      <c r="D2771" s="1" t="s">
        <v>3820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4052</v>
      </c>
      <c r="N2771" s="1" t="n">
        <v>3600</v>
      </c>
      <c r="O2771" s="1" t="n">
        <v>1790</v>
      </c>
      <c r="P2771" s="1" t="s">
        <v>3814</v>
      </c>
    </row>
    <row r="2772" customFormat="false" ht="15" hidden="false" customHeight="true" outlineLevel="0" collapsed="false">
      <c r="A2772" s="1" t="n">
        <v>3</v>
      </c>
      <c r="B2772" s="76" t="n">
        <v>46197</v>
      </c>
      <c r="C2772" s="1" t="n">
        <v>11</v>
      </c>
      <c r="D2772" s="1" t="s">
        <v>3820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5132</v>
      </c>
      <c r="N2772" s="1" t="n">
        <v>3</v>
      </c>
      <c r="O2772" s="1" t="n">
        <v>36.27</v>
      </c>
      <c r="P2772" s="1" t="s">
        <v>3814</v>
      </c>
    </row>
    <row r="2773" customFormat="false" ht="15" hidden="false" customHeight="true" outlineLevel="0" collapsed="false">
      <c r="A2773" s="1" t="n">
        <v>3</v>
      </c>
      <c r="B2773" s="76" t="n">
        <v>46197</v>
      </c>
      <c r="C2773" s="1" t="n">
        <v>11</v>
      </c>
      <c r="D2773" s="1" t="s">
        <v>3820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4271</v>
      </c>
      <c r="N2773" s="1" t="n">
        <v>6</v>
      </c>
      <c r="O2773" s="1" t="n">
        <v>65.28</v>
      </c>
      <c r="P2773" s="1" t="s">
        <v>3814</v>
      </c>
    </row>
    <row r="2774" customFormat="false" ht="15" hidden="false" customHeight="true" outlineLevel="0" collapsed="false">
      <c r="A2774" s="1" t="n">
        <v>3</v>
      </c>
      <c r="B2774" s="76" t="n">
        <v>46197</v>
      </c>
      <c r="C2774" s="1" t="n">
        <v>11</v>
      </c>
      <c r="D2774" s="1" t="s">
        <v>3820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4272</v>
      </c>
      <c r="N2774" s="1" t="n">
        <v>3</v>
      </c>
      <c r="O2774" s="1" t="n">
        <v>32.64</v>
      </c>
      <c r="P2774" s="1" t="s">
        <v>3814</v>
      </c>
    </row>
    <row r="2775" customFormat="false" ht="15" hidden="false" customHeight="true" outlineLevel="0" collapsed="false">
      <c r="A2775" s="1" t="n">
        <v>3</v>
      </c>
      <c r="B2775" s="76" t="n">
        <v>46197</v>
      </c>
      <c r="C2775" s="1" t="n">
        <v>11</v>
      </c>
      <c r="D2775" s="1" t="s">
        <v>3820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5133</v>
      </c>
      <c r="N2775" s="1" t="n">
        <v>2</v>
      </c>
      <c r="O2775" s="1" t="n">
        <v>12.08</v>
      </c>
      <c r="P2775" s="1" t="s">
        <v>3814</v>
      </c>
    </row>
    <row r="2776" customFormat="false" ht="15" hidden="false" customHeight="true" outlineLevel="0" collapsed="false">
      <c r="A2776" s="1" t="n">
        <v>3</v>
      </c>
      <c r="B2776" s="76" t="n">
        <v>46197</v>
      </c>
      <c r="C2776" s="1" t="n">
        <v>11</v>
      </c>
      <c r="D2776" s="1" t="s">
        <v>3820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5134</v>
      </c>
      <c r="N2776" s="1" t="n">
        <v>3</v>
      </c>
      <c r="O2776" s="1" t="n">
        <v>11.52</v>
      </c>
      <c r="P2776" s="1" t="s">
        <v>3814</v>
      </c>
    </row>
    <row r="2777" customFormat="false" ht="15" hidden="false" customHeight="true" outlineLevel="0" collapsed="false">
      <c r="A2777" s="1" t="n">
        <v>3</v>
      </c>
      <c r="B2777" s="76" t="n">
        <v>46197</v>
      </c>
      <c r="C2777" s="1" t="n">
        <v>11</v>
      </c>
      <c r="D2777" s="1" t="s">
        <v>3820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5135</v>
      </c>
      <c r="N2777" s="1" t="n">
        <v>3</v>
      </c>
      <c r="O2777" s="1" t="n">
        <v>11.52</v>
      </c>
      <c r="P2777" s="1" t="s">
        <v>3814</v>
      </c>
    </row>
    <row r="2778" customFormat="false" ht="15" hidden="false" customHeight="true" outlineLevel="0" collapsed="false">
      <c r="A2778" s="1" t="n">
        <v>3</v>
      </c>
      <c r="B2778" s="76" t="n">
        <v>46197</v>
      </c>
      <c r="C2778" s="1" t="n">
        <v>11</v>
      </c>
      <c r="D2778" s="1" t="s">
        <v>3820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5136</v>
      </c>
      <c r="N2778" s="1" t="n">
        <v>2</v>
      </c>
      <c r="O2778" s="1" t="n">
        <v>8.78</v>
      </c>
      <c r="P2778" s="1" t="s">
        <v>3814</v>
      </c>
    </row>
    <row r="2779" customFormat="false" ht="15" hidden="false" customHeight="true" outlineLevel="0" collapsed="false">
      <c r="A2779" s="1" t="n">
        <v>3</v>
      </c>
      <c r="B2779" s="76" t="n">
        <v>46197</v>
      </c>
      <c r="C2779" s="1" t="n">
        <v>11</v>
      </c>
      <c r="D2779" s="1" t="s">
        <v>3820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5137</v>
      </c>
      <c r="N2779" s="1" t="n">
        <v>5</v>
      </c>
      <c r="O2779" s="1" t="n">
        <v>19.2</v>
      </c>
      <c r="P2779" s="1" t="s">
        <v>3814</v>
      </c>
    </row>
    <row r="2780" customFormat="false" ht="15" hidden="false" customHeight="true" outlineLevel="0" collapsed="false">
      <c r="A2780" s="1" t="n">
        <v>3</v>
      </c>
      <c r="B2780" s="76" t="n">
        <v>46197</v>
      </c>
      <c r="C2780" s="1" t="n">
        <v>11</v>
      </c>
      <c r="D2780" s="1" t="s">
        <v>3820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5138</v>
      </c>
      <c r="N2780" s="1" t="n">
        <v>2</v>
      </c>
      <c r="O2780" s="1" t="n">
        <v>8.78</v>
      </c>
      <c r="P2780" s="1" t="s">
        <v>3814</v>
      </c>
    </row>
    <row r="2781" customFormat="false" ht="15" hidden="false" customHeight="true" outlineLevel="0" collapsed="false">
      <c r="A2781" s="1" t="n">
        <v>3</v>
      </c>
      <c r="B2781" s="76" t="n">
        <v>46197</v>
      </c>
      <c r="C2781" s="1" t="n">
        <v>11</v>
      </c>
      <c r="D2781" s="1" t="s">
        <v>3820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5139</v>
      </c>
      <c r="N2781" s="1" t="n">
        <v>2</v>
      </c>
      <c r="O2781" s="1" t="n">
        <v>8.78</v>
      </c>
      <c r="P2781" s="1" t="s">
        <v>3814</v>
      </c>
    </row>
    <row r="2782" customFormat="false" ht="15" hidden="false" customHeight="true" outlineLevel="0" collapsed="false">
      <c r="A2782" s="1" t="n">
        <v>3</v>
      </c>
      <c r="B2782" s="76" t="n">
        <v>46197</v>
      </c>
      <c r="C2782" s="1" t="n">
        <v>11</v>
      </c>
      <c r="D2782" s="1" t="s">
        <v>3820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5140</v>
      </c>
      <c r="N2782" s="1" t="n">
        <v>3</v>
      </c>
      <c r="O2782" s="1" t="n">
        <v>11.52</v>
      </c>
      <c r="P2782" s="1" t="s">
        <v>3814</v>
      </c>
    </row>
    <row r="2783" customFormat="false" ht="15" hidden="false" customHeight="true" outlineLevel="0" collapsed="false">
      <c r="A2783" s="1" t="n">
        <v>3</v>
      </c>
      <c r="B2783" s="76" t="n">
        <v>46197</v>
      </c>
      <c r="C2783" s="1" t="n">
        <v>11</v>
      </c>
      <c r="D2783" s="1" t="s">
        <v>3820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5141</v>
      </c>
      <c r="N2783" s="1" t="n">
        <v>2</v>
      </c>
      <c r="O2783" s="1" t="n">
        <v>12.08</v>
      </c>
      <c r="P2783" s="1" t="s">
        <v>3814</v>
      </c>
    </row>
    <row r="2784" customFormat="false" ht="15" hidden="false" customHeight="true" outlineLevel="0" collapsed="false">
      <c r="A2784" s="1" t="n">
        <v>3</v>
      </c>
      <c r="B2784" s="76" t="n">
        <v>46197</v>
      </c>
      <c r="C2784" s="1" t="n">
        <v>11</v>
      </c>
      <c r="D2784" s="1" t="s">
        <v>3820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4012</v>
      </c>
      <c r="N2784" s="1" t="n">
        <v>10</v>
      </c>
      <c r="O2784" s="1" t="n">
        <v>54.9</v>
      </c>
      <c r="P2784" s="1" t="s">
        <v>3814</v>
      </c>
    </row>
    <row r="2785" customFormat="false" ht="15" hidden="false" customHeight="true" outlineLevel="0" collapsed="false">
      <c r="A2785" s="1" t="n">
        <v>3</v>
      </c>
      <c r="B2785" s="76" t="n">
        <v>46197</v>
      </c>
      <c r="C2785" s="1" t="n">
        <v>11</v>
      </c>
      <c r="D2785" s="1" t="s">
        <v>3820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5142</v>
      </c>
      <c r="N2785" s="1" t="n">
        <v>2</v>
      </c>
      <c r="O2785" s="1" t="n">
        <v>12.08</v>
      </c>
      <c r="P2785" s="1" t="s">
        <v>3814</v>
      </c>
    </row>
    <row r="2786" customFormat="false" ht="15" hidden="false" customHeight="true" outlineLevel="0" collapsed="false">
      <c r="A2786" s="1" t="n">
        <v>3</v>
      </c>
      <c r="B2786" s="76" t="n">
        <v>46197</v>
      </c>
      <c r="C2786" s="1" t="n">
        <v>11</v>
      </c>
      <c r="D2786" s="1" t="s">
        <v>3820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5143</v>
      </c>
      <c r="N2786" s="1" t="n">
        <v>2</v>
      </c>
      <c r="O2786" s="1" t="n">
        <v>24.18</v>
      </c>
      <c r="P2786" s="1" t="s">
        <v>3814</v>
      </c>
    </row>
    <row r="2787" customFormat="false" ht="15" hidden="false" customHeight="true" outlineLevel="0" collapsed="false">
      <c r="A2787" s="1" t="n">
        <v>3</v>
      </c>
      <c r="B2787" s="76" t="n">
        <v>46197</v>
      </c>
      <c r="C2787" s="1" t="n">
        <v>11</v>
      </c>
      <c r="D2787" s="1" t="s">
        <v>3820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5144</v>
      </c>
      <c r="N2787" s="1" t="n">
        <v>3</v>
      </c>
      <c r="O2787" s="1" t="n">
        <v>21.75</v>
      </c>
      <c r="P2787" s="1" t="s">
        <v>3814</v>
      </c>
    </row>
    <row r="2788" customFormat="false" ht="15" hidden="false" customHeight="true" outlineLevel="0" collapsed="false">
      <c r="A2788" s="1" t="n">
        <v>3</v>
      </c>
      <c r="B2788" s="76" t="n">
        <v>46197</v>
      </c>
      <c r="C2788" s="1" t="n">
        <v>11</v>
      </c>
      <c r="D2788" s="1" t="s">
        <v>3820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4527</v>
      </c>
      <c r="N2788" s="1" t="n">
        <v>180</v>
      </c>
      <c r="O2788" s="1" t="n">
        <v>297</v>
      </c>
      <c r="P2788" s="1" t="s">
        <v>3814</v>
      </c>
    </row>
    <row r="2789" customFormat="false" ht="15" hidden="false" customHeight="true" outlineLevel="0" collapsed="false">
      <c r="A2789" s="1" t="n">
        <v>3</v>
      </c>
      <c r="B2789" s="76" t="n">
        <v>46197</v>
      </c>
      <c r="C2789" s="1" t="n">
        <v>11</v>
      </c>
      <c r="D2789" s="1" t="s">
        <v>3820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4669</v>
      </c>
      <c r="N2789" s="1" t="n">
        <v>48</v>
      </c>
      <c r="O2789" s="1" t="n">
        <v>43.92</v>
      </c>
      <c r="P2789" s="1" t="s">
        <v>3814</v>
      </c>
    </row>
    <row r="2790" customFormat="false" ht="15" hidden="false" customHeight="true" outlineLevel="0" collapsed="false">
      <c r="A2790" s="1" t="n">
        <v>3</v>
      </c>
      <c r="B2790" s="76" t="n">
        <v>46197</v>
      </c>
      <c r="C2790" s="1" t="n">
        <v>11</v>
      </c>
      <c r="D2790" s="1" t="s">
        <v>3820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4676</v>
      </c>
      <c r="N2790" s="1" t="n">
        <v>36</v>
      </c>
      <c r="O2790" s="1" t="n">
        <v>32.94</v>
      </c>
      <c r="P2790" s="1" t="s">
        <v>3814</v>
      </c>
    </row>
    <row r="2791" customFormat="false" ht="15" hidden="false" customHeight="true" outlineLevel="0" collapsed="false">
      <c r="A2791" s="1" t="n">
        <v>3</v>
      </c>
      <c r="B2791" s="76" t="n">
        <v>46197</v>
      </c>
      <c r="C2791" s="1" t="n">
        <v>11</v>
      </c>
      <c r="D2791" s="1" t="s">
        <v>3820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5145</v>
      </c>
      <c r="N2791" s="1" t="n">
        <v>12</v>
      </c>
      <c r="O2791" s="1" t="n">
        <v>80.47</v>
      </c>
      <c r="P2791" s="1" t="s">
        <v>3814</v>
      </c>
    </row>
    <row r="2792" customFormat="false" ht="15" hidden="false" customHeight="true" outlineLevel="0" collapsed="false">
      <c r="A2792" s="1" t="n">
        <v>3</v>
      </c>
      <c r="B2792" s="76" t="n">
        <v>46197</v>
      </c>
      <c r="C2792" s="1" t="n">
        <v>11</v>
      </c>
      <c r="D2792" s="1" t="s">
        <v>3820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5146</v>
      </c>
      <c r="N2792" s="1" t="n">
        <v>12</v>
      </c>
      <c r="O2792" s="1" t="n">
        <v>80.47</v>
      </c>
      <c r="P2792" s="1" t="s">
        <v>3814</v>
      </c>
    </row>
    <row r="2793" customFormat="false" ht="15" hidden="false" customHeight="true" outlineLevel="0" collapsed="false">
      <c r="A2793" s="1" t="n">
        <v>3</v>
      </c>
      <c r="B2793" s="76" t="n">
        <v>46197</v>
      </c>
      <c r="C2793" s="1" t="n">
        <v>11</v>
      </c>
      <c r="D2793" s="1" t="s">
        <v>3820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5147</v>
      </c>
      <c r="N2793" s="1" t="n">
        <v>100</v>
      </c>
      <c r="O2793" s="1" t="n">
        <v>100</v>
      </c>
      <c r="P2793" s="1" t="s">
        <v>3814</v>
      </c>
    </row>
    <row r="2794" customFormat="false" ht="15" hidden="false" customHeight="true" outlineLevel="0" collapsed="false">
      <c r="A2794" s="1" t="n">
        <v>3</v>
      </c>
      <c r="B2794" s="76" t="n">
        <v>46197</v>
      </c>
      <c r="C2794" s="1" t="n">
        <v>11</v>
      </c>
      <c r="D2794" s="1" t="s">
        <v>3820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5148</v>
      </c>
      <c r="N2794" s="1" t="n">
        <v>2</v>
      </c>
      <c r="O2794" s="1" t="n">
        <v>27.92</v>
      </c>
      <c r="P2794" s="1" t="s">
        <v>3814</v>
      </c>
    </row>
    <row r="2795" customFormat="false" ht="15" hidden="false" customHeight="true" outlineLevel="0" collapsed="false">
      <c r="A2795" s="1" t="n">
        <v>3</v>
      </c>
      <c r="B2795" s="76" t="n">
        <v>46197</v>
      </c>
      <c r="C2795" s="1" t="n">
        <v>11</v>
      </c>
      <c r="D2795" s="1" t="s">
        <v>3820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5149</v>
      </c>
      <c r="N2795" s="1" t="n">
        <v>72</v>
      </c>
      <c r="O2795" s="1" t="n">
        <v>200.88</v>
      </c>
      <c r="P2795" s="1" t="s">
        <v>3814</v>
      </c>
    </row>
    <row r="2796" customFormat="false" ht="15" hidden="false" customHeight="true" outlineLevel="0" collapsed="false">
      <c r="A2796" s="1" t="n">
        <v>3</v>
      </c>
      <c r="B2796" s="76" t="n">
        <v>46197</v>
      </c>
      <c r="C2796" s="1" t="n">
        <v>11</v>
      </c>
      <c r="D2796" s="1" t="s">
        <v>3820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4726</v>
      </c>
      <c r="N2796" s="1" t="n">
        <v>60</v>
      </c>
      <c r="O2796" s="1" t="n">
        <v>119.17</v>
      </c>
      <c r="P2796" s="1" t="s">
        <v>3814</v>
      </c>
    </row>
    <row r="2797" customFormat="false" ht="15" hidden="false" customHeight="true" outlineLevel="0" collapsed="false">
      <c r="A2797" s="1" t="n">
        <v>3</v>
      </c>
      <c r="B2797" s="76" t="n">
        <v>46197</v>
      </c>
      <c r="C2797" s="1" t="n">
        <v>11</v>
      </c>
      <c r="D2797" s="1" t="s">
        <v>3820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4727</v>
      </c>
      <c r="N2797" s="1" t="n">
        <v>60</v>
      </c>
      <c r="O2797" s="1" t="n">
        <v>119.17</v>
      </c>
      <c r="P2797" s="1" t="s">
        <v>3814</v>
      </c>
    </row>
    <row r="2798" customFormat="false" ht="15" hidden="false" customHeight="true" outlineLevel="0" collapsed="false">
      <c r="A2798" s="1" t="n">
        <v>3</v>
      </c>
      <c r="B2798" s="76" t="n">
        <v>46197</v>
      </c>
      <c r="C2798" s="1" t="n">
        <v>11</v>
      </c>
      <c r="D2798" s="1" t="s">
        <v>3820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3822</v>
      </c>
      <c r="N2798" s="1" t="n">
        <v>48</v>
      </c>
      <c r="O2798" s="1" t="n">
        <v>403.11</v>
      </c>
      <c r="P2798" s="1" t="s">
        <v>3814</v>
      </c>
    </row>
    <row r="2799" customFormat="false" ht="15" hidden="false" customHeight="true" outlineLevel="0" collapsed="false">
      <c r="A2799" s="1" t="n">
        <v>3</v>
      </c>
      <c r="B2799" s="76" t="n">
        <v>46197</v>
      </c>
      <c r="C2799" s="1" t="n">
        <v>11</v>
      </c>
      <c r="D2799" s="1" t="s">
        <v>3820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3823</v>
      </c>
      <c r="N2799" s="1" t="n">
        <v>12</v>
      </c>
      <c r="O2799" s="1" t="n">
        <v>100.78</v>
      </c>
      <c r="P2799" s="1" t="s">
        <v>3814</v>
      </c>
    </row>
    <row r="2800" customFormat="false" ht="15" hidden="false" customHeight="true" outlineLevel="0" collapsed="false">
      <c r="A2800" s="1" t="n">
        <v>3</v>
      </c>
      <c r="B2800" s="76" t="n">
        <v>46197</v>
      </c>
      <c r="C2800" s="1" t="n">
        <v>11</v>
      </c>
      <c r="D2800" s="1" t="s">
        <v>3820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4728</v>
      </c>
      <c r="N2800" s="1" t="n">
        <v>24</v>
      </c>
      <c r="O2800" s="1" t="n">
        <v>46.94</v>
      </c>
      <c r="P2800" s="1" t="s">
        <v>3814</v>
      </c>
    </row>
    <row r="2801" customFormat="false" ht="15" hidden="false" customHeight="true" outlineLevel="0" collapsed="false">
      <c r="A2801" s="1" t="n">
        <v>3</v>
      </c>
      <c r="B2801" s="76" t="n">
        <v>46197</v>
      </c>
      <c r="C2801" s="1" t="n">
        <v>11</v>
      </c>
      <c r="D2801" s="1" t="s">
        <v>3820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4793</v>
      </c>
      <c r="N2801" s="1" t="n">
        <v>24</v>
      </c>
      <c r="O2801" s="1" t="n">
        <v>51.05</v>
      </c>
      <c r="P2801" s="1" t="s">
        <v>3814</v>
      </c>
    </row>
    <row r="2802" customFormat="false" ht="15" hidden="false" customHeight="true" outlineLevel="0" collapsed="false">
      <c r="A2802" s="1" t="n">
        <v>3</v>
      </c>
      <c r="B2802" s="76" t="n">
        <v>46197</v>
      </c>
      <c r="C2802" s="1" t="n">
        <v>11</v>
      </c>
      <c r="D2802" s="1" t="s">
        <v>3820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5150</v>
      </c>
      <c r="N2802" s="1" t="n">
        <v>12</v>
      </c>
      <c r="O2802" s="1" t="n">
        <v>100.78</v>
      </c>
      <c r="P2802" s="1" t="s">
        <v>3814</v>
      </c>
    </row>
    <row r="2803" customFormat="false" ht="15" hidden="false" customHeight="true" outlineLevel="0" collapsed="false">
      <c r="A2803" s="1" t="n">
        <v>3</v>
      </c>
      <c r="B2803" s="76" t="n">
        <v>46197</v>
      </c>
      <c r="C2803" s="1" t="n">
        <v>11</v>
      </c>
      <c r="D2803" s="1" t="s">
        <v>3820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3825</v>
      </c>
      <c r="N2803" s="1" t="n">
        <v>12</v>
      </c>
      <c r="O2803" s="1" t="n">
        <v>100.78</v>
      </c>
      <c r="P2803" s="1" t="s">
        <v>3814</v>
      </c>
    </row>
    <row r="2804" customFormat="false" ht="15" hidden="false" customHeight="true" outlineLevel="0" collapsed="false">
      <c r="A2804" s="1" t="n">
        <v>3</v>
      </c>
      <c r="B2804" s="76" t="n">
        <v>46197</v>
      </c>
      <c r="C2804" s="1" t="n">
        <v>11</v>
      </c>
      <c r="D2804" s="1" t="s">
        <v>3820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5151</v>
      </c>
      <c r="N2804" s="1" t="n">
        <v>36</v>
      </c>
      <c r="O2804" s="1" t="n">
        <v>302.33</v>
      </c>
      <c r="P2804" s="1" t="s">
        <v>3814</v>
      </c>
    </row>
    <row r="2805" customFormat="false" ht="15" hidden="false" customHeight="true" outlineLevel="0" collapsed="false">
      <c r="A2805" s="1" t="n">
        <v>3</v>
      </c>
      <c r="B2805" s="76" t="n">
        <v>46197</v>
      </c>
      <c r="C2805" s="1" t="n">
        <v>11</v>
      </c>
      <c r="D2805" s="1" t="s">
        <v>3820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5152</v>
      </c>
      <c r="N2805" s="1" t="n">
        <v>6</v>
      </c>
      <c r="O2805" s="1" t="n">
        <v>18.57</v>
      </c>
      <c r="P2805" s="1" t="s">
        <v>3814</v>
      </c>
    </row>
    <row r="2806" customFormat="false" ht="15" hidden="false" customHeight="true" outlineLevel="0" collapsed="false">
      <c r="A2806" s="1" t="n">
        <v>3</v>
      </c>
      <c r="B2806" s="76" t="n">
        <v>46197</v>
      </c>
      <c r="C2806" s="1" t="n">
        <v>11</v>
      </c>
      <c r="D2806" s="1" t="s">
        <v>3820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4794</v>
      </c>
      <c r="N2806" s="1" t="n">
        <v>24</v>
      </c>
      <c r="O2806" s="1" t="n">
        <v>51.05</v>
      </c>
      <c r="P2806" s="1" t="s">
        <v>3814</v>
      </c>
    </row>
    <row r="2807" customFormat="false" ht="15" hidden="false" customHeight="true" outlineLevel="0" collapsed="false">
      <c r="A2807" s="1" t="n">
        <v>3</v>
      </c>
      <c r="B2807" s="76" t="n">
        <v>46197</v>
      </c>
      <c r="C2807" s="1" t="n">
        <v>11</v>
      </c>
      <c r="D2807" s="1" t="s">
        <v>3820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5153</v>
      </c>
      <c r="N2807" s="1" t="n">
        <v>12</v>
      </c>
      <c r="O2807" s="1" t="n">
        <v>100.78</v>
      </c>
      <c r="P2807" s="1" t="s">
        <v>3814</v>
      </c>
    </row>
    <row r="2808" customFormat="false" ht="15" hidden="false" customHeight="true" outlineLevel="0" collapsed="false">
      <c r="A2808" s="1" t="n">
        <v>3</v>
      </c>
      <c r="B2808" s="76" t="n">
        <v>46197</v>
      </c>
      <c r="C2808" s="1" t="n">
        <v>11</v>
      </c>
      <c r="D2808" s="1" t="s">
        <v>3820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3965</v>
      </c>
      <c r="N2808" s="1" t="n">
        <v>55</v>
      </c>
      <c r="O2808" s="1" t="n">
        <v>412.5</v>
      </c>
      <c r="P2808" s="1" t="s">
        <v>3814</v>
      </c>
    </row>
    <row r="2809" customFormat="false" ht="15" hidden="false" customHeight="true" outlineLevel="0" collapsed="false">
      <c r="A2809" s="1" t="n">
        <v>3</v>
      </c>
      <c r="B2809" s="76" t="n">
        <v>46197</v>
      </c>
      <c r="C2809" s="1" t="n">
        <v>11</v>
      </c>
      <c r="D2809" s="1" t="s">
        <v>3820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3966</v>
      </c>
      <c r="N2809" s="1" t="n">
        <v>140</v>
      </c>
      <c r="O2809" s="1" t="n">
        <v>980</v>
      </c>
      <c r="P2809" s="1" t="s">
        <v>3814</v>
      </c>
    </row>
    <row r="2810" customFormat="false" ht="15" hidden="false" customHeight="true" outlineLevel="0" collapsed="false">
      <c r="A2810" s="1" t="n">
        <v>3</v>
      </c>
      <c r="B2810" s="76" t="n">
        <v>46197</v>
      </c>
      <c r="C2810" s="1" t="n">
        <v>11</v>
      </c>
      <c r="D2810" s="1" t="s">
        <v>3820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4024</v>
      </c>
      <c r="N2810" s="1" t="n">
        <v>135</v>
      </c>
      <c r="O2810" s="1" t="n">
        <v>411.75</v>
      </c>
      <c r="P2810" s="1" t="s">
        <v>3814</v>
      </c>
    </row>
    <row r="2811" customFormat="false" ht="15" hidden="false" customHeight="true" outlineLevel="0" collapsed="false">
      <c r="A2811" s="1" t="n">
        <v>3</v>
      </c>
      <c r="B2811" s="76" t="n">
        <v>46197</v>
      </c>
      <c r="C2811" s="1" t="n">
        <v>11</v>
      </c>
      <c r="D2811" s="1" t="s">
        <v>3820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4025</v>
      </c>
      <c r="N2811" s="1" t="n">
        <v>20</v>
      </c>
      <c r="O2811" s="1" t="n">
        <v>44</v>
      </c>
      <c r="P2811" s="1" t="s">
        <v>3814</v>
      </c>
    </row>
    <row r="2812" customFormat="false" ht="15" hidden="false" customHeight="true" outlineLevel="0" collapsed="false">
      <c r="A2812" s="1" t="n">
        <v>3</v>
      </c>
      <c r="B2812" s="76" t="n">
        <v>46197</v>
      </c>
      <c r="C2812" s="1" t="n">
        <v>11</v>
      </c>
      <c r="D2812" s="1" t="s">
        <v>3820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4026</v>
      </c>
      <c r="N2812" s="1" t="n">
        <v>28</v>
      </c>
      <c r="O2812" s="1" t="n">
        <v>139.44</v>
      </c>
      <c r="P2812" s="1" t="s">
        <v>3814</v>
      </c>
    </row>
    <row r="2813" customFormat="false" ht="15" hidden="false" customHeight="true" outlineLevel="0" collapsed="false">
      <c r="A2813" s="1" t="n">
        <v>3</v>
      </c>
      <c r="B2813" s="76" t="n">
        <v>46197</v>
      </c>
      <c r="C2813" s="1" t="n">
        <v>11</v>
      </c>
      <c r="D2813" s="1" t="s">
        <v>3820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4027</v>
      </c>
      <c r="N2813" s="1" t="n">
        <v>28</v>
      </c>
      <c r="O2813" s="1" t="n">
        <v>139.44</v>
      </c>
      <c r="P2813" s="1" t="s">
        <v>3814</v>
      </c>
    </row>
    <row r="2814" customFormat="false" ht="15" hidden="false" customHeight="true" outlineLevel="0" collapsed="false">
      <c r="A2814" s="1" t="n">
        <v>3</v>
      </c>
      <c r="B2814" s="76" t="n">
        <v>46197</v>
      </c>
      <c r="C2814" s="1" t="n">
        <v>11</v>
      </c>
      <c r="D2814" s="1" t="s">
        <v>3820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4028</v>
      </c>
      <c r="N2814" s="1" t="n">
        <v>30</v>
      </c>
      <c r="O2814" s="1" t="n">
        <v>66</v>
      </c>
      <c r="P2814" s="1" t="s">
        <v>3814</v>
      </c>
    </row>
    <row r="2815" customFormat="false" ht="15" hidden="false" customHeight="true" outlineLevel="0" collapsed="false">
      <c r="A2815" s="1" t="n">
        <v>3</v>
      </c>
      <c r="B2815" s="76" t="n">
        <v>46197</v>
      </c>
      <c r="C2815" s="1" t="n">
        <v>11</v>
      </c>
      <c r="D2815" s="1" t="s">
        <v>3820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4029</v>
      </c>
      <c r="N2815" s="1" t="n">
        <v>20</v>
      </c>
      <c r="O2815" s="1" t="n">
        <v>64.6</v>
      </c>
      <c r="P2815" s="1" t="s">
        <v>3814</v>
      </c>
    </row>
    <row r="2816" customFormat="false" ht="15" hidden="false" customHeight="true" outlineLevel="0" collapsed="false">
      <c r="A2816" s="1" t="n">
        <v>3</v>
      </c>
      <c r="B2816" s="76" t="n">
        <v>46197</v>
      </c>
      <c r="C2816" s="1" t="n">
        <v>11</v>
      </c>
      <c r="D2816" s="1" t="s">
        <v>3820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4030</v>
      </c>
      <c r="N2816" s="1" t="n">
        <v>8</v>
      </c>
      <c r="O2816" s="1" t="n">
        <v>103.68</v>
      </c>
      <c r="P2816" s="1" t="s">
        <v>3814</v>
      </c>
    </row>
    <row r="2817" customFormat="false" ht="15" hidden="false" customHeight="true" outlineLevel="0" collapsed="false">
      <c r="A2817" s="1" t="n">
        <v>3</v>
      </c>
      <c r="B2817" s="76" t="n">
        <v>46197</v>
      </c>
      <c r="C2817" s="1" t="n">
        <v>11</v>
      </c>
      <c r="D2817" s="1" t="s">
        <v>3820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4031</v>
      </c>
      <c r="N2817" s="1" t="n">
        <v>8</v>
      </c>
      <c r="O2817" s="1" t="n">
        <v>20.56</v>
      </c>
      <c r="P2817" s="1" t="s">
        <v>3814</v>
      </c>
    </row>
    <row r="2818" customFormat="false" ht="15" hidden="false" customHeight="true" outlineLevel="0" collapsed="false">
      <c r="A2818" s="1" t="n">
        <v>3</v>
      </c>
      <c r="B2818" s="76" t="n">
        <v>46197</v>
      </c>
      <c r="C2818" s="1" t="n">
        <v>11</v>
      </c>
      <c r="D2818" s="1" t="s">
        <v>3820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4032</v>
      </c>
      <c r="N2818" s="1" t="n">
        <v>12</v>
      </c>
      <c r="O2818" s="1" t="n">
        <v>146.4</v>
      </c>
      <c r="P2818" s="1" t="s">
        <v>3814</v>
      </c>
    </row>
    <row r="2819" customFormat="false" ht="15" hidden="false" customHeight="true" outlineLevel="0" collapsed="false">
      <c r="A2819" s="1" t="n">
        <v>3</v>
      </c>
      <c r="B2819" s="76" t="n">
        <v>46197</v>
      </c>
      <c r="C2819" s="1" t="n">
        <v>11</v>
      </c>
      <c r="D2819" s="1" t="s">
        <v>3820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4033</v>
      </c>
      <c r="N2819" s="1" t="n">
        <v>5</v>
      </c>
      <c r="O2819" s="1" t="n">
        <v>38.1</v>
      </c>
      <c r="P2819" s="1" t="s">
        <v>3814</v>
      </c>
    </row>
    <row r="2820" customFormat="false" ht="15" hidden="false" customHeight="true" outlineLevel="0" collapsed="false">
      <c r="A2820" s="1" t="n">
        <v>3</v>
      </c>
      <c r="B2820" s="76" t="n">
        <v>46197</v>
      </c>
      <c r="C2820" s="1" t="n">
        <v>11</v>
      </c>
      <c r="D2820" s="1" t="s">
        <v>3820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4034</v>
      </c>
      <c r="N2820" s="1" t="n">
        <v>10</v>
      </c>
      <c r="O2820" s="1" t="n">
        <v>62.1</v>
      </c>
      <c r="P2820" s="1" t="s">
        <v>3814</v>
      </c>
    </row>
    <row r="2821" customFormat="false" ht="15" hidden="false" customHeight="true" outlineLevel="0" collapsed="false">
      <c r="A2821" s="1" t="n">
        <v>3</v>
      </c>
      <c r="B2821" s="76" t="n">
        <v>46197</v>
      </c>
      <c r="C2821" s="1" t="n">
        <v>11</v>
      </c>
      <c r="D2821" s="1" t="s">
        <v>3820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4035</v>
      </c>
      <c r="N2821" s="1" t="n">
        <v>16</v>
      </c>
      <c r="O2821" s="1" t="n">
        <v>99.36</v>
      </c>
      <c r="P2821" s="1" t="s">
        <v>3814</v>
      </c>
    </row>
    <row r="2822" customFormat="false" ht="15" hidden="false" customHeight="true" outlineLevel="0" collapsed="false">
      <c r="A2822" s="1" t="n">
        <v>3</v>
      </c>
      <c r="B2822" s="76" t="n">
        <v>46197</v>
      </c>
      <c r="C2822" s="1" t="n">
        <v>11</v>
      </c>
      <c r="D2822" s="1" t="s">
        <v>3820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4036</v>
      </c>
      <c r="N2822" s="1" t="n">
        <v>32</v>
      </c>
      <c r="O2822" s="1" t="n">
        <v>117.12</v>
      </c>
      <c r="P2822" s="1" t="s">
        <v>3814</v>
      </c>
    </row>
    <row r="2823" customFormat="false" ht="15" hidden="false" customHeight="true" outlineLevel="0" collapsed="false">
      <c r="A2823" s="1" t="n">
        <v>3</v>
      </c>
      <c r="B2823" s="76" t="n">
        <v>46197</v>
      </c>
      <c r="C2823" s="1" t="n">
        <v>11</v>
      </c>
      <c r="D2823" s="1" t="s">
        <v>3820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4037</v>
      </c>
      <c r="N2823" s="1" t="n">
        <v>10</v>
      </c>
      <c r="O2823" s="1" t="n">
        <v>17.5</v>
      </c>
      <c r="P2823" s="1" t="s">
        <v>3814</v>
      </c>
    </row>
    <row r="2824" customFormat="false" ht="15" hidden="false" customHeight="true" outlineLevel="0" collapsed="false">
      <c r="A2824" s="1" t="n">
        <v>3</v>
      </c>
      <c r="B2824" s="76" t="n">
        <v>46197</v>
      </c>
      <c r="C2824" s="1" t="n">
        <v>11</v>
      </c>
      <c r="D2824" s="1" t="s">
        <v>3820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4038</v>
      </c>
      <c r="N2824" s="1" t="n">
        <v>6</v>
      </c>
      <c r="O2824" s="1" t="n">
        <v>23.64</v>
      </c>
      <c r="P2824" s="1" t="s">
        <v>3814</v>
      </c>
    </row>
    <row r="2825" customFormat="false" ht="15" hidden="false" customHeight="true" outlineLevel="0" collapsed="false">
      <c r="A2825" s="1" t="n">
        <v>3</v>
      </c>
      <c r="B2825" s="76" t="n">
        <v>46197</v>
      </c>
      <c r="C2825" s="1" t="n">
        <v>11</v>
      </c>
      <c r="D2825" s="1" t="s">
        <v>3820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4039</v>
      </c>
      <c r="N2825" s="1" t="n">
        <v>6</v>
      </c>
      <c r="O2825" s="1" t="n">
        <v>76.8</v>
      </c>
      <c r="P2825" s="1" t="s">
        <v>3814</v>
      </c>
    </row>
    <row r="2826" customFormat="false" ht="15" hidden="false" customHeight="true" outlineLevel="0" collapsed="false">
      <c r="A2826" s="1" t="n">
        <v>3</v>
      </c>
      <c r="B2826" s="76" t="n">
        <v>46197</v>
      </c>
      <c r="C2826" s="1" t="n">
        <v>11</v>
      </c>
      <c r="D2826" s="1" t="s">
        <v>3820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4041</v>
      </c>
      <c r="N2826" s="1" t="n">
        <v>28</v>
      </c>
      <c r="O2826" s="1" t="n">
        <v>82.04</v>
      </c>
      <c r="P2826" s="1" t="s">
        <v>3814</v>
      </c>
    </row>
    <row r="2827" customFormat="false" ht="15" hidden="false" customHeight="true" outlineLevel="0" collapsed="false">
      <c r="A2827" s="1" t="n">
        <v>3</v>
      </c>
      <c r="B2827" s="76" t="n">
        <v>46197</v>
      </c>
      <c r="C2827" s="1" t="n">
        <v>11</v>
      </c>
      <c r="D2827" s="1" t="s">
        <v>3820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4030</v>
      </c>
      <c r="N2827" s="1" t="n">
        <v>10</v>
      </c>
      <c r="O2827" s="1" t="n">
        <v>83.8</v>
      </c>
      <c r="P2827" s="1" t="s">
        <v>3814</v>
      </c>
    </row>
    <row r="2828" customFormat="false" ht="15" hidden="false" customHeight="true" outlineLevel="0" collapsed="false">
      <c r="A2828" s="1" t="n">
        <v>3</v>
      </c>
      <c r="B2828" s="76" t="n">
        <v>46197</v>
      </c>
      <c r="C2828" s="1" t="n">
        <v>11</v>
      </c>
      <c r="D2828" s="1" t="s">
        <v>3820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4042</v>
      </c>
      <c r="N2828" s="1" t="n">
        <v>16</v>
      </c>
      <c r="O2828" s="1" t="n">
        <v>99.36</v>
      </c>
      <c r="P2828" s="1" t="s">
        <v>3814</v>
      </c>
    </row>
    <row r="2829" customFormat="false" ht="15" hidden="false" customHeight="true" outlineLevel="0" collapsed="false">
      <c r="A2829" s="1" t="n">
        <v>3</v>
      </c>
      <c r="B2829" s="76" t="n">
        <v>46197</v>
      </c>
      <c r="C2829" s="1" t="n">
        <v>11</v>
      </c>
      <c r="D2829" s="1" t="s">
        <v>3820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4043</v>
      </c>
      <c r="N2829" s="1" t="n">
        <v>20</v>
      </c>
      <c r="O2829" s="1" t="n">
        <v>64.6</v>
      </c>
      <c r="P2829" s="1" t="s">
        <v>3814</v>
      </c>
    </row>
    <row r="2830" customFormat="false" ht="15" hidden="false" customHeight="true" outlineLevel="0" collapsed="false">
      <c r="A2830" s="1" t="n">
        <v>3</v>
      </c>
      <c r="B2830" s="76" t="n">
        <v>46197</v>
      </c>
      <c r="C2830" s="1" t="n">
        <v>11</v>
      </c>
      <c r="D2830" s="1" t="s">
        <v>3820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4044</v>
      </c>
      <c r="N2830" s="1" t="n">
        <v>20</v>
      </c>
      <c r="O2830" s="1" t="n">
        <v>64.6</v>
      </c>
      <c r="P2830" s="1" t="s">
        <v>3814</v>
      </c>
    </row>
    <row r="2831" customFormat="false" ht="15" hidden="false" customHeight="true" outlineLevel="0" collapsed="false">
      <c r="A2831" s="1" t="n">
        <v>3</v>
      </c>
      <c r="B2831" s="76" t="n">
        <v>46197</v>
      </c>
      <c r="C2831" s="1" t="n">
        <v>11</v>
      </c>
      <c r="D2831" s="1" t="s">
        <v>3820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5154</v>
      </c>
      <c r="N2831" s="1" t="n">
        <v>24</v>
      </c>
      <c r="O2831" s="1" t="n">
        <v>43.44</v>
      </c>
      <c r="P2831" s="1" t="s">
        <v>3814</v>
      </c>
    </row>
    <row r="2832" customFormat="false" ht="15" hidden="false" customHeight="true" outlineLevel="0" collapsed="false">
      <c r="A2832" s="1" t="n">
        <v>3</v>
      </c>
      <c r="B2832" s="76" t="n">
        <v>46197</v>
      </c>
      <c r="C2832" s="1" t="n">
        <v>11</v>
      </c>
      <c r="D2832" s="1" t="s">
        <v>3820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5155</v>
      </c>
      <c r="N2832" s="1" t="n">
        <v>12</v>
      </c>
      <c r="O2832" s="1" t="n">
        <v>47.28</v>
      </c>
      <c r="P2832" s="1" t="s">
        <v>3814</v>
      </c>
    </row>
    <row r="2833" customFormat="false" ht="15" hidden="false" customHeight="true" outlineLevel="0" collapsed="false">
      <c r="A2833" s="1" t="n">
        <v>3</v>
      </c>
      <c r="B2833" s="76" t="n">
        <v>46197</v>
      </c>
      <c r="C2833" s="1" t="n">
        <v>11</v>
      </c>
      <c r="D2833" s="1" t="s">
        <v>3820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5156</v>
      </c>
      <c r="N2833" s="1" t="n">
        <v>6</v>
      </c>
      <c r="O2833" s="1" t="n">
        <v>23.64</v>
      </c>
      <c r="P2833" s="1" t="s">
        <v>3814</v>
      </c>
    </row>
    <row r="2834" customFormat="false" ht="15" hidden="false" customHeight="true" outlineLevel="0" collapsed="false">
      <c r="A2834" s="1" t="n">
        <v>3</v>
      </c>
      <c r="B2834" s="76" t="n">
        <v>46197</v>
      </c>
      <c r="C2834" s="1" t="n">
        <v>11</v>
      </c>
      <c r="D2834" s="1" t="s">
        <v>3820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5157</v>
      </c>
      <c r="N2834" s="1" t="n">
        <v>48</v>
      </c>
      <c r="O2834" s="1" t="n">
        <v>201.6</v>
      </c>
      <c r="P2834" s="1" t="s">
        <v>3814</v>
      </c>
    </row>
    <row r="2835" customFormat="false" ht="15" hidden="false" customHeight="true" outlineLevel="0" collapsed="false">
      <c r="A2835" s="1" t="n">
        <v>3</v>
      </c>
      <c r="B2835" s="76" t="n">
        <v>46197</v>
      </c>
      <c r="C2835" s="1" t="n">
        <v>11</v>
      </c>
      <c r="D2835" s="1" t="s">
        <v>3820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5158</v>
      </c>
      <c r="N2835" s="1" t="n">
        <v>12</v>
      </c>
      <c r="O2835" s="1" t="n">
        <v>50.4</v>
      </c>
      <c r="P2835" s="1" t="s">
        <v>3814</v>
      </c>
    </row>
    <row r="2836" customFormat="false" ht="15" hidden="false" customHeight="true" outlineLevel="0" collapsed="false">
      <c r="A2836" s="1" t="n">
        <v>3</v>
      </c>
      <c r="B2836" s="76" t="n">
        <v>46197</v>
      </c>
      <c r="C2836" s="1" t="n">
        <v>11</v>
      </c>
      <c r="D2836" s="1" t="s">
        <v>3820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5159</v>
      </c>
      <c r="N2836" s="1" t="n">
        <v>48</v>
      </c>
      <c r="O2836" s="1" t="n">
        <v>201.6</v>
      </c>
      <c r="P2836" s="1" t="s">
        <v>3814</v>
      </c>
    </row>
    <row r="2837" customFormat="false" ht="15" hidden="false" customHeight="true" outlineLevel="0" collapsed="false">
      <c r="A2837" s="1" t="n">
        <v>3</v>
      </c>
      <c r="B2837" s="76" t="n">
        <v>46197</v>
      </c>
      <c r="C2837" s="1" t="n">
        <v>11</v>
      </c>
      <c r="D2837" s="1" t="s">
        <v>3820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5160</v>
      </c>
      <c r="N2837" s="1" t="n">
        <v>18</v>
      </c>
      <c r="O2837" s="1" t="n">
        <v>75.6</v>
      </c>
      <c r="P2837" s="1" t="s">
        <v>3814</v>
      </c>
    </row>
    <row r="2838" customFormat="false" ht="15" hidden="false" customHeight="true" outlineLevel="0" collapsed="false">
      <c r="A2838" s="1" t="n">
        <v>3</v>
      </c>
      <c r="B2838" s="76" t="n">
        <v>46197</v>
      </c>
      <c r="C2838" s="1" t="n">
        <v>11</v>
      </c>
      <c r="D2838" s="1" t="s">
        <v>3820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5161</v>
      </c>
      <c r="N2838" s="1" t="n">
        <v>23</v>
      </c>
      <c r="O2838" s="1" t="n">
        <v>52.73</v>
      </c>
      <c r="P2838" s="1" t="s">
        <v>3814</v>
      </c>
    </row>
    <row r="2839" customFormat="false" ht="15" hidden="false" customHeight="true" outlineLevel="0" collapsed="false">
      <c r="A2839" s="1" t="n">
        <v>3</v>
      </c>
      <c r="B2839" s="76" t="n">
        <v>46197</v>
      </c>
      <c r="C2839" s="1" t="n">
        <v>11</v>
      </c>
      <c r="D2839" s="1" t="s">
        <v>3820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5162</v>
      </c>
      <c r="N2839" s="1" t="n">
        <v>12</v>
      </c>
      <c r="O2839" s="1" t="n">
        <v>34.92</v>
      </c>
      <c r="P2839" s="1" t="s">
        <v>3814</v>
      </c>
    </row>
    <row r="2840" customFormat="false" ht="15" hidden="false" customHeight="true" outlineLevel="0" collapsed="false">
      <c r="A2840" s="1" t="n">
        <v>3</v>
      </c>
      <c r="B2840" s="76" t="n">
        <v>46197</v>
      </c>
      <c r="C2840" s="1" t="n">
        <v>11</v>
      </c>
      <c r="D2840" s="1" t="s">
        <v>3820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5163</v>
      </c>
      <c r="N2840" s="1" t="n">
        <v>12</v>
      </c>
      <c r="O2840" s="1" t="n">
        <v>33.48</v>
      </c>
      <c r="P2840" s="1" t="s">
        <v>3814</v>
      </c>
    </row>
    <row r="2841" customFormat="false" ht="15" hidden="false" customHeight="true" outlineLevel="0" collapsed="false">
      <c r="A2841" s="1" t="n">
        <v>3</v>
      </c>
      <c r="B2841" s="76" t="n">
        <v>46197</v>
      </c>
      <c r="C2841" s="1" t="n">
        <v>11</v>
      </c>
      <c r="D2841" s="1" t="s">
        <v>3820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5164</v>
      </c>
      <c r="N2841" s="1" t="n">
        <v>6</v>
      </c>
      <c r="O2841" s="1" t="n">
        <v>124.86</v>
      </c>
      <c r="P2841" s="1" t="s">
        <v>3814</v>
      </c>
    </row>
    <row r="2842" customFormat="false" ht="15" hidden="false" customHeight="true" outlineLevel="0" collapsed="false">
      <c r="A2842" s="1" t="n">
        <v>3</v>
      </c>
      <c r="B2842" s="76" t="n">
        <v>46197</v>
      </c>
      <c r="C2842" s="1" t="n">
        <v>11</v>
      </c>
      <c r="D2842" s="1" t="s">
        <v>3820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5165</v>
      </c>
      <c r="N2842" s="1" t="n">
        <v>12</v>
      </c>
      <c r="O2842" s="1" t="n">
        <v>21.72</v>
      </c>
      <c r="P2842" s="1" t="s">
        <v>3814</v>
      </c>
    </row>
    <row r="2843" customFormat="false" ht="15" hidden="false" customHeight="true" outlineLevel="0" collapsed="false">
      <c r="A2843" s="1" t="n">
        <v>3</v>
      </c>
      <c r="B2843" s="76" t="n">
        <v>46197</v>
      </c>
      <c r="C2843" s="1" t="n">
        <v>11</v>
      </c>
      <c r="D2843" s="1" t="s">
        <v>3820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5166</v>
      </c>
      <c r="N2843" s="1" t="n">
        <v>12</v>
      </c>
      <c r="O2843" s="1" t="n">
        <v>21.72</v>
      </c>
      <c r="P2843" s="1" t="s">
        <v>3814</v>
      </c>
    </row>
    <row r="2844" customFormat="false" ht="15" hidden="false" customHeight="true" outlineLevel="0" collapsed="false">
      <c r="A2844" s="1" t="n">
        <v>3</v>
      </c>
      <c r="B2844" s="76" t="n">
        <v>46197</v>
      </c>
      <c r="C2844" s="1" t="n">
        <v>11</v>
      </c>
      <c r="D2844" s="1" t="s">
        <v>3820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5167</v>
      </c>
      <c r="N2844" s="1" t="n">
        <v>12</v>
      </c>
      <c r="O2844" s="1" t="n">
        <v>21.72</v>
      </c>
      <c r="P2844" s="1" t="s">
        <v>3814</v>
      </c>
    </row>
    <row r="2845" customFormat="false" ht="15" hidden="false" customHeight="true" outlineLevel="0" collapsed="false">
      <c r="A2845" s="1" t="n">
        <v>3</v>
      </c>
      <c r="B2845" s="76" t="n">
        <v>46197</v>
      </c>
      <c r="C2845" s="1" t="n">
        <v>11</v>
      </c>
      <c r="D2845" s="1" t="s">
        <v>3820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5168</v>
      </c>
      <c r="N2845" s="1" t="n">
        <v>24</v>
      </c>
      <c r="O2845" s="1" t="n">
        <v>43.44</v>
      </c>
      <c r="P2845" s="1" t="s">
        <v>3814</v>
      </c>
    </row>
    <row r="2846" customFormat="false" ht="15" hidden="false" customHeight="true" outlineLevel="0" collapsed="false">
      <c r="A2846" s="1" t="n">
        <v>3</v>
      </c>
      <c r="B2846" s="76" t="n">
        <v>46197</v>
      </c>
      <c r="C2846" s="1" t="n">
        <v>11</v>
      </c>
      <c r="D2846" s="1" t="s">
        <v>3820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5169</v>
      </c>
      <c r="N2846" s="1" t="n">
        <v>3</v>
      </c>
      <c r="O2846" s="1" t="n">
        <v>17.85</v>
      </c>
      <c r="P2846" s="1" t="s">
        <v>3814</v>
      </c>
    </row>
    <row r="2847" customFormat="false" ht="15" hidden="false" customHeight="true" outlineLevel="0" collapsed="false">
      <c r="A2847" s="1" t="n">
        <v>3</v>
      </c>
      <c r="B2847" s="76" t="n">
        <v>46197</v>
      </c>
      <c r="C2847" s="1" t="n">
        <v>11</v>
      </c>
      <c r="D2847" s="1" t="s">
        <v>3820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3834</v>
      </c>
      <c r="N2847" s="1" t="n">
        <v>18</v>
      </c>
      <c r="O2847" s="1" t="n">
        <v>92.91</v>
      </c>
      <c r="P2847" s="1" t="s">
        <v>3814</v>
      </c>
    </row>
    <row r="2848" customFormat="false" ht="15" hidden="false" customHeight="true" outlineLevel="0" collapsed="false">
      <c r="A2848" s="1" t="n">
        <v>3</v>
      </c>
      <c r="B2848" s="76" t="n">
        <v>46197</v>
      </c>
      <c r="C2848" s="1" t="n">
        <v>11</v>
      </c>
      <c r="D2848" s="1" t="s">
        <v>3820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3835</v>
      </c>
      <c r="N2848" s="1" t="n">
        <v>120</v>
      </c>
      <c r="O2848" s="1" t="n">
        <v>723.46</v>
      </c>
      <c r="P2848" s="1" t="s">
        <v>3814</v>
      </c>
    </row>
    <row r="2849" customFormat="false" ht="15" hidden="false" customHeight="true" outlineLevel="0" collapsed="false">
      <c r="A2849" s="1" t="n">
        <v>3</v>
      </c>
      <c r="B2849" s="76" t="n">
        <v>46197</v>
      </c>
      <c r="C2849" s="1" t="n">
        <v>11</v>
      </c>
      <c r="D2849" s="1" t="s">
        <v>3820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3836</v>
      </c>
      <c r="N2849" s="1" t="n">
        <v>24</v>
      </c>
      <c r="O2849" s="1" t="n">
        <v>178.33</v>
      </c>
      <c r="P2849" s="1" t="s">
        <v>3814</v>
      </c>
    </row>
    <row r="2850" customFormat="false" ht="15" hidden="false" customHeight="true" outlineLevel="0" collapsed="false">
      <c r="A2850" s="1" t="n">
        <v>3</v>
      </c>
      <c r="B2850" s="76" t="n">
        <v>46197</v>
      </c>
      <c r="C2850" s="1" t="n">
        <v>11</v>
      </c>
      <c r="D2850" s="1" t="s">
        <v>3820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4408</v>
      </c>
      <c r="N2850" s="1" t="n">
        <v>36</v>
      </c>
      <c r="O2850" s="1" t="n">
        <v>267.49</v>
      </c>
      <c r="P2850" s="1" t="s">
        <v>3814</v>
      </c>
    </row>
    <row r="2851" customFormat="false" ht="15" hidden="false" customHeight="true" outlineLevel="0" collapsed="false">
      <c r="A2851" s="1" t="n">
        <v>3</v>
      </c>
      <c r="B2851" s="76" t="n">
        <v>46197</v>
      </c>
      <c r="C2851" s="1" t="n">
        <v>11</v>
      </c>
      <c r="D2851" s="1" t="s">
        <v>3820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5170</v>
      </c>
      <c r="N2851" s="1" t="n">
        <v>36</v>
      </c>
      <c r="O2851" s="1" t="n">
        <v>92.91</v>
      </c>
      <c r="P2851" s="1" t="s">
        <v>3814</v>
      </c>
    </row>
    <row r="2852" customFormat="false" ht="15" hidden="false" customHeight="true" outlineLevel="0" collapsed="false">
      <c r="A2852" s="1" t="n">
        <v>3</v>
      </c>
      <c r="B2852" s="76" t="n">
        <v>46197</v>
      </c>
      <c r="C2852" s="1" t="n">
        <v>11</v>
      </c>
      <c r="D2852" s="1" t="s">
        <v>3820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5171</v>
      </c>
      <c r="N2852" s="1" t="n">
        <v>48</v>
      </c>
      <c r="O2852" s="1" t="n">
        <v>131.63</v>
      </c>
      <c r="P2852" s="1" t="s">
        <v>3814</v>
      </c>
    </row>
    <row r="2853" customFormat="false" ht="15" hidden="false" customHeight="true" outlineLevel="0" collapsed="false">
      <c r="A2853" s="1" t="n">
        <v>3</v>
      </c>
      <c r="B2853" s="76" t="n">
        <v>46197</v>
      </c>
      <c r="C2853" s="1" t="n">
        <v>11</v>
      </c>
      <c r="D2853" s="1" t="s">
        <v>3820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4731</v>
      </c>
      <c r="N2853" s="1" t="n">
        <v>72</v>
      </c>
      <c r="O2853" s="1" t="n">
        <v>226.48</v>
      </c>
      <c r="P2853" s="1" t="s">
        <v>3814</v>
      </c>
    </row>
    <row r="2854" customFormat="false" ht="15" hidden="false" customHeight="true" outlineLevel="0" collapsed="false">
      <c r="A2854" s="1" t="n">
        <v>3</v>
      </c>
      <c r="B2854" s="76" t="n">
        <v>46197</v>
      </c>
      <c r="C2854" s="1" t="n">
        <v>11</v>
      </c>
      <c r="D2854" s="1" t="s">
        <v>3820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4796</v>
      </c>
      <c r="N2854" s="1" t="n">
        <v>36</v>
      </c>
      <c r="O2854" s="1" t="n">
        <v>161.87</v>
      </c>
      <c r="P2854" s="1" t="s">
        <v>3814</v>
      </c>
    </row>
    <row r="2855" customFormat="false" ht="15" hidden="false" customHeight="true" outlineLevel="0" collapsed="false">
      <c r="A2855" s="1" t="n">
        <v>3</v>
      </c>
      <c r="B2855" s="76" t="n">
        <v>46197</v>
      </c>
      <c r="C2855" s="1" t="n">
        <v>11</v>
      </c>
      <c r="D2855" s="1" t="s">
        <v>3820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3837</v>
      </c>
      <c r="N2855" s="1" t="n">
        <v>30</v>
      </c>
      <c r="O2855" s="1" t="n">
        <v>175.72</v>
      </c>
      <c r="P2855" s="1" t="s">
        <v>3814</v>
      </c>
    </row>
    <row r="2856" customFormat="false" ht="15" hidden="false" customHeight="true" outlineLevel="0" collapsed="false">
      <c r="A2856" s="1" t="n">
        <v>3</v>
      </c>
      <c r="B2856" s="76" t="n">
        <v>46197</v>
      </c>
      <c r="C2856" s="1" t="n">
        <v>11</v>
      </c>
      <c r="D2856" s="1" t="s">
        <v>3820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4410</v>
      </c>
      <c r="N2856" s="1" t="n">
        <v>48</v>
      </c>
      <c r="O2856" s="1" t="n">
        <v>147.11</v>
      </c>
      <c r="P2856" s="1" t="s">
        <v>3814</v>
      </c>
    </row>
    <row r="2857" customFormat="false" ht="15" hidden="false" customHeight="true" outlineLevel="0" collapsed="false">
      <c r="A2857" s="1" t="n">
        <v>3</v>
      </c>
      <c r="B2857" s="76" t="n">
        <v>46197</v>
      </c>
      <c r="C2857" s="1" t="n">
        <v>11</v>
      </c>
      <c r="D2857" s="1" t="s">
        <v>3820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4411</v>
      </c>
      <c r="N2857" s="1" t="n">
        <v>60</v>
      </c>
      <c r="O2857" s="1" t="n">
        <v>508.12</v>
      </c>
      <c r="P2857" s="1" t="s">
        <v>3814</v>
      </c>
    </row>
    <row r="2858" customFormat="false" ht="15" hidden="false" customHeight="true" outlineLevel="0" collapsed="false">
      <c r="A2858" s="1" t="n">
        <v>3</v>
      </c>
      <c r="B2858" s="76" t="n">
        <v>46197</v>
      </c>
      <c r="C2858" s="1" t="n">
        <v>11</v>
      </c>
      <c r="D2858" s="1" t="s">
        <v>3820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5172</v>
      </c>
      <c r="N2858" s="1" t="n">
        <v>24</v>
      </c>
      <c r="O2858" s="1" t="n">
        <v>225.51</v>
      </c>
      <c r="P2858" s="1" t="s">
        <v>3814</v>
      </c>
    </row>
    <row r="2859" customFormat="false" ht="15" hidden="false" customHeight="true" outlineLevel="0" collapsed="false">
      <c r="A2859" s="1" t="n">
        <v>3</v>
      </c>
      <c r="B2859" s="76" t="n">
        <v>46197</v>
      </c>
      <c r="C2859" s="1" t="n">
        <v>11</v>
      </c>
      <c r="D2859" s="1" t="s">
        <v>3820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5173</v>
      </c>
      <c r="N2859" s="1" t="n">
        <v>18</v>
      </c>
      <c r="O2859" s="1" t="n">
        <v>102.89</v>
      </c>
      <c r="P2859" s="1" t="s">
        <v>3814</v>
      </c>
    </row>
    <row r="2860" customFormat="false" ht="15" hidden="false" customHeight="true" outlineLevel="0" collapsed="false">
      <c r="A2860" s="1" t="n">
        <v>3</v>
      </c>
      <c r="B2860" s="76" t="n">
        <v>46197</v>
      </c>
      <c r="C2860" s="1" t="n">
        <v>11</v>
      </c>
      <c r="D2860" s="1" t="s">
        <v>3820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5174</v>
      </c>
      <c r="N2860" s="1" t="n">
        <v>12</v>
      </c>
      <c r="O2860" s="1" t="n">
        <v>30.97</v>
      </c>
      <c r="P2860" s="1" t="s">
        <v>3814</v>
      </c>
    </row>
    <row r="2861" customFormat="false" ht="15" hidden="false" customHeight="true" outlineLevel="0" collapsed="false">
      <c r="A2861" s="1" t="n">
        <v>3</v>
      </c>
      <c r="B2861" s="76" t="n">
        <v>46197</v>
      </c>
      <c r="C2861" s="1" t="n">
        <v>11</v>
      </c>
      <c r="D2861" s="1" t="s">
        <v>3820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5175</v>
      </c>
      <c r="N2861" s="1" t="n">
        <v>12</v>
      </c>
      <c r="O2861" s="1" t="n">
        <v>68.6</v>
      </c>
      <c r="P2861" s="1" t="s">
        <v>3814</v>
      </c>
    </row>
    <row r="2862" customFormat="false" ht="15" hidden="false" customHeight="true" outlineLevel="0" collapsed="false">
      <c r="A2862" s="1" t="n">
        <v>3</v>
      </c>
      <c r="B2862" s="76" t="n">
        <v>46197</v>
      </c>
      <c r="C2862" s="1" t="n">
        <v>11</v>
      </c>
      <c r="D2862" s="1" t="s">
        <v>3820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5176</v>
      </c>
      <c r="N2862" s="1" t="n">
        <v>24</v>
      </c>
      <c r="O2862" s="1" t="n">
        <v>66.78</v>
      </c>
      <c r="P2862" s="1" t="s">
        <v>3814</v>
      </c>
    </row>
    <row r="2863" customFormat="false" ht="15" hidden="false" customHeight="true" outlineLevel="0" collapsed="false">
      <c r="A2863" s="1" t="n">
        <v>3</v>
      </c>
      <c r="B2863" s="76" t="n">
        <v>46197</v>
      </c>
      <c r="C2863" s="1" t="n">
        <v>11</v>
      </c>
      <c r="D2863" s="1" t="s">
        <v>3820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4413</v>
      </c>
      <c r="N2863" s="1" t="n">
        <v>12</v>
      </c>
      <c r="O2863" s="1" t="n">
        <v>56.86</v>
      </c>
      <c r="P2863" s="1" t="s">
        <v>3814</v>
      </c>
    </row>
    <row r="2864" customFormat="false" ht="15" hidden="false" customHeight="true" outlineLevel="0" collapsed="false">
      <c r="A2864" s="1" t="n">
        <v>3</v>
      </c>
      <c r="B2864" s="76" t="n">
        <v>46197</v>
      </c>
      <c r="C2864" s="1" t="n">
        <v>11</v>
      </c>
      <c r="D2864" s="1" t="s">
        <v>3820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3841</v>
      </c>
      <c r="N2864" s="1" t="n">
        <v>36</v>
      </c>
      <c r="O2864" s="1" t="n">
        <v>378.91</v>
      </c>
      <c r="P2864" s="1" t="s">
        <v>3814</v>
      </c>
    </row>
    <row r="2865" customFormat="false" ht="15" hidden="false" customHeight="true" outlineLevel="0" collapsed="false">
      <c r="A2865" s="1" t="n">
        <v>3</v>
      </c>
      <c r="B2865" s="76" t="n">
        <v>46197</v>
      </c>
      <c r="C2865" s="1" t="n">
        <v>11</v>
      </c>
      <c r="D2865" s="1" t="s">
        <v>3820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4800</v>
      </c>
      <c r="N2865" s="1" t="n">
        <v>18</v>
      </c>
      <c r="O2865" s="1" t="n">
        <v>133.74</v>
      </c>
      <c r="P2865" s="1" t="s">
        <v>3814</v>
      </c>
    </row>
    <row r="2866" customFormat="false" ht="15" hidden="false" customHeight="true" outlineLevel="0" collapsed="false">
      <c r="A2866" s="1" t="n">
        <v>3</v>
      </c>
      <c r="B2866" s="76" t="n">
        <v>46197</v>
      </c>
      <c r="C2866" s="1" t="n">
        <v>11</v>
      </c>
      <c r="D2866" s="1" t="s">
        <v>3820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5177</v>
      </c>
      <c r="N2866" s="1" t="n">
        <v>24</v>
      </c>
      <c r="O2866" s="1" t="n">
        <v>65.81</v>
      </c>
      <c r="P2866" s="1" t="s">
        <v>3814</v>
      </c>
    </row>
    <row r="2867" customFormat="false" ht="15" hidden="false" customHeight="true" outlineLevel="0" collapsed="false">
      <c r="A2867" s="1" t="n">
        <v>3</v>
      </c>
      <c r="B2867" s="76" t="n">
        <v>46197</v>
      </c>
      <c r="C2867" s="1" t="n">
        <v>11</v>
      </c>
      <c r="D2867" s="1" t="s">
        <v>3820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3844</v>
      </c>
      <c r="N2867" s="1" t="n">
        <v>150</v>
      </c>
      <c r="O2867" s="1" t="n">
        <v>1309.61</v>
      </c>
      <c r="P2867" s="1" t="s">
        <v>3814</v>
      </c>
    </row>
    <row r="2868" customFormat="false" ht="15" hidden="false" customHeight="true" outlineLevel="0" collapsed="false">
      <c r="A2868" s="1" t="n">
        <v>3</v>
      </c>
      <c r="B2868" s="76" t="n">
        <v>46197</v>
      </c>
      <c r="C2868" s="1" t="n">
        <v>11</v>
      </c>
      <c r="D2868" s="1" t="s">
        <v>3820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4416</v>
      </c>
      <c r="N2868" s="1" t="n">
        <v>60</v>
      </c>
      <c r="O2868" s="1" t="n">
        <v>203.25</v>
      </c>
      <c r="P2868" s="1" t="s">
        <v>3814</v>
      </c>
    </row>
    <row r="2869" customFormat="false" ht="15" hidden="false" customHeight="true" outlineLevel="0" collapsed="false">
      <c r="A2869" s="1" t="n">
        <v>3</v>
      </c>
      <c r="B2869" s="76" t="n">
        <v>46197</v>
      </c>
      <c r="C2869" s="1" t="n">
        <v>11</v>
      </c>
      <c r="D2869" s="1" t="s">
        <v>3820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5178</v>
      </c>
      <c r="N2869" s="1" t="n">
        <v>30</v>
      </c>
      <c r="O2869" s="1" t="n">
        <v>101.32</v>
      </c>
      <c r="P2869" s="1" t="s">
        <v>3814</v>
      </c>
    </row>
    <row r="2870" customFormat="false" ht="15" hidden="false" customHeight="true" outlineLevel="0" collapsed="false">
      <c r="A2870" s="1" t="n">
        <v>3</v>
      </c>
      <c r="B2870" s="76" t="n">
        <v>46197</v>
      </c>
      <c r="C2870" s="1" t="n">
        <v>39</v>
      </c>
      <c r="D2870" s="1" t="s">
        <v>4046</v>
      </c>
      <c r="E2870" s="1" t="n">
        <v>10031</v>
      </c>
      <c r="F2870" s="1" t="s">
        <v>3730</v>
      </c>
      <c r="I2870" s="1" t="n">
        <v>14703</v>
      </c>
      <c r="J2870" s="1" t="n">
        <v>78290</v>
      </c>
      <c r="K2870" s="1" t="n">
        <v>7896587325604</v>
      </c>
      <c r="L2870" s="1" t="s">
        <v>5179</v>
      </c>
      <c r="N2870" s="1" t="n">
        <v>6</v>
      </c>
      <c r="O2870" s="1" t="n">
        <v>378</v>
      </c>
      <c r="P2870" s="1" t="s">
        <v>3814</v>
      </c>
    </row>
    <row r="2871" customFormat="false" ht="15" hidden="false" customHeight="true" outlineLevel="0" collapsed="false">
      <c r="A2871" s="1" t="n">
        <v>3</v>
      </c>
      <c r="B2871" s="76" t="n">
        <v>46197</v>
      </c>
      <c r="C2871" s="1" t="n">
        <v>39</v>
      </c>
      <c r="D2871" s="1" t="s">
        <v>4046</v>
      </c>
      <c r="E2871" s="1" t="n">
        <v>10031</v>
      </c>
      <c r="F2871" s="1" t="s">
        <v>3730</v>
      </c>
      <c r="I2871" s="1" t="n">
        <v>14703</v>
      </c>
      <c r="J2871" s="1" t="n">
        <v>78291</v>
      </c>
      <c r="K2871" s="1" t="n">
        <v>7798159128272</v>
      </c>
      <c r="L2871" s="1" t="s">
        <v>5180</v>
      </c>
      <c r="N2871" s="1" t="n">
        <v>1</v>
      </c>
      <c r="O2871" s="1" t="n">
        <v>40</v>
      </c>
      <c r="P2871" s="1" t="s">
        <v>3814</v>
      </c>
    </row>
    <row r="2872" customFormat="false" ht="15" hidden="false" customHeight="true" outlineLevel="0" collapsed="false">
      <c r="A2872" s="1" t="n">
        <v>3</v>
      </c>
      <c r="B2872" s="76" t="n">
        <v>46197</v>
      </c>
      <c r="C2872" s="1" t="n">
        <v>39</v>
      </c>
      <c r="D2872" s="1" t="s">
        <v>4046</v>
      </c>
      <c r="E2872" s="1" t="n">
        <v>10031</v>
      </c>
      <c r="F2872" s="1" t="s">
        <v>3730</v>
      </c>
      <c r="I2872" s="1" t="n">
        <v>14703</v>
      </c>
      <c r="J2872" s="1" t="n">
        <v>78292</v>
      </c>
      <c r="K2872" s="1" t="n">
        <v>7891342013024</v>
      </c>
      <c r="L2872" s="1" t="s">
        <v>5181</v>
      </c>
      <c r="N2872" s="1" t="n">
        <v>1</v>
      </c>
      <c r="O2872" s="1" t="n">
        <v>30</v>
      </c>
      <c r="P2872" s="1" t="s">
        <v>3814</v>
      </c>
    </row>
    <row r="2873" customFormat="false" ht="15" hidden="false" customHeight="true" outlineLevel="0" collapsed="false">
      <c r="A2873" s="1" t="n">
        <v>3</v>
      </c>
      <c r="B2873" s="76" t="n">
        <v>46197</v>
      </c>
      <c r="C2873" s="1" t="n">
        <v>39</v>
      </c>
      <c r="D2873" s="1" t="s">
        <v>4046</v>
      </c>
      <c r="E2873" s="1" t="n">
        <v>10031</v>
      </c>
      <c r="F2873" s="1" t="s">
        <v>3730</v>
      </c>
      <c r="I2873" s="1" t="n">
        <v>14703</v>
      </c>
      <c r="J2873" s="1" t="n">
        <v>78293</v>
      </c>
      <c r="K2873" s="1" t="n">
        <v>7891342512466</v>
      </c>
      <c r="L2873" s="1" t="s">
        <v>5182</v>
      </c>
      <c r="N2873" s="1" t="n">
        <v>1</v>
      </c>
      <c r="O2873" s="1" t="n">
        <v>45</v>
      </c>
      <c r="P2873" s="1" t="s">
        <v>3814</v>
      </c>
    </row>
    <row r="2874" customFormat="false" ht="15" hidden="false" customHeight="true" outlineLevel="0" collapsed="false">
      <c r="A2874" s="1" t="n">
        <v>3</v>
      </c>
      <c r="B2874" s="76" t="n">
        <v>46197</v>
      </c>
      <c r="C2874" s="1" t="n">
        <v>39</v>
      </c>
      <c r="D2874" s="1" t="s">
        <v>4046</v>
      </c>
      <c r="E2874" s="1" t="n">
        <v>10031</v>
      </c>
      <c r="F2874" s="1" t="s">
        <v>3730</v>
      </c>
      <c r="I2874" s="1" t="n">
        <v>14703</v>
      </c>
      <c r="J2874" s="1" t="n">
        <v>78298</v>
      </c>
      <c r="K2874" s="1" t="n">
        <v>782999</v>
      </c>
      <c r="L2874" s="1" t="s">
        <v>5183</v>
      </c>
      <c r="N2874" s="1" t="n">
        <v>2</v>
      </c>
      <c r="O2874" s="1" t="n">
        <v>100</v>
      </c>
      <c r="P2874" s="1" t="s">
        <v>3814</v>
      </c>
    </row>
    <row r="2875" customFormat="false" ht="15" hidden="false" customHeight="true" outlineLevel="0" collapsed="false">
      <c r="A2875" s="1" t="n">
        <v>3</v>
      </c>
      <c r="B2875" s="76" t="n">
        <v>46197</v>
      </c>
      <c r="C2875" s="1" t="n">
        <v>107</v>
      </c>
      <c r="D2875" s="1" t="s">
        <v>4267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3966</v>
      </c>
      <c r="N2875" s="1" t="n">
        <v>4</v>
      </c>
      <c r="O2875" s="1" t="n">
        <v>25.6</v>
      </c>
      <c r="P2875" s="1" t="s">
        <v>3814</v>
      </c>
    </row>
    <row r="2876" customFormat="false" ht="15" hidden="false" customHeight="true" outlineLevel="0" collapsed="false">
      <c r="A2876" s="1" t="n">
        <v>3</v>
      </c>
      <c r="B2876" s="76" t="n">
        <v>46197</v>
      </c>
      <c r="C2876" s="1" t="n">
        <v>171</v>
      </c>
      <c r="D2876" s="1" t="s">
        <v>4048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5184</v>
      </c>
      <c r="N2876" s="1" t="n">
        <v>2</v>
      </c>
      <c r="O2876" s="1" t="n">
        <v>21.36</v>
      </c>
      <c r="P2876" s="1" t="s">
        <v>4050</v>
      </c>
    </row>
    <row r="2877" customFormat="false" ht="15" hidden="false" customHeight="true" outlineLevel="0" collapsed="false">
      <c r="A2877" s="1" t="n">
        <v>3</v>
      </c>
      <c r="B2877" s="76" t="n">
        <v>46197</v>
      </c>
      <c r="C2877" s="1" t="n">
        <v>171</v>
      </c>
      <c r="D2877" s="1" t="s">
        <v>4048</v>
      </c>
      <c r="E2877" s="1" t="n">
        <v>1955</v>
      </c>
      <c r="F2877" s="1" t="s">
        <v>3727</v>
      </c>
      <c r="I2877" s="1" t="n">
        <v>45639</v>
      </c>
      <c r="J2877" s="1" t="n">
        <v>45154</v>
      </c>
      <c r="K2877" s="1" t="n">
        <v>2246390</v>
      </c>
      <c r="L2877" s="1" t="s">
        <v>5044</v>
      </c>
      <c r="N2877" s="1" t="n">
        <v>67</v>
      </c>
      <c r="O2877" s="1" t="n">
        <v>65.76</v>
      </c>
      <c r="P2877" s="1" t="s">
        <v>4050</v>
      </c>
    </row>
    <row r="2878" customFormat="false" ht="15" hidden="false" customHeight="true" outlineLevel="0" collapsed="false">
      <c r="A2878" s="1" t="n">
        <v>3</v>
      </c>
      <c r="B2878" s="76" t="n">
        <v>46197</v>
      </c>
      <c r="C2878" s="1" t="n">
        <v>171</v>
      </c>
      <c r="D2878" s="1" t="s">
        <v>4048</v>
      </c>
      <c r="E2878" s="1" t="n">
        <v>1955</v>
      </c>
      <c r="F2878" s="1" t="s">
        <v>3727</v>
      </c>
      <c r="I2878" s="1" t="n">
        <v>45639</v>
      </c>
      <c r="J2878" s="1" t="n">
        <v>45155</v>
      </c>
      <c r="K2878" s="1" t="n">
        <v>2246406</v>
      </c>
      <c r="L2878" s="1" t="s">
        <v>5045</v>
      </c>
      <c r="N2878" s="1" t="n">
        <v>145</v>
      </c>
      <c r="O2878" s="1" t="n">
        <v>142.83</v>
      </c>
      <c r="P2878" s="1" t="s">
        <v>4050</v>
      </c>
    </row>
    <row r="2879" customFormat="false" ht="15" hidden="false" customHeight="true" outlineLevel="0" collapsed="false">
      <c r="A2879" s="1" t="n">
        <v>3</v>
      </c>
      <c r="B2879" s="76" t="n">
        <v>46197</v>
      </c>
      <c r="C2879" s="1" t="n">
        <v>171</v>
      </c>
      <c r="D2879" s="1" t="s">
        <v>4048</v>
      </c>
      <c r="E2879" s="1" t="n">
        <v>1955</v>
      </c>
      <c r="F2879" s="1" t="s">
        <v>3727</v>
      </c>
      <c r="I2879" s="1" t="n">
        <v>45670</v>
      </c>
      <c r="J2879" s="1" t="n">
        <v>45153</v>
      </c>
      <c r="K2879" s="1" t="n">
        <v>7899403713715</v>
      </c>
      <c r="L2879" s="1" t="s">
        <v>5043</v>
      </c>
      <c r="N2879" s="1" t="n">
        <v>20</v>
      </c>
      <c r="O2879" s="1" t="n">
        <v>19.7</v>
      </c>
      <c r="P2879" s="1" t="s">
        <v>4050</v>
      </c>
    </row>
    <row r="2880" customFormat="false" ht="15" hidden="false" customHeight="true" outlineLevel="0" collapsed="false">
      <c r="A2880" s="1" t="n">
        <v>3</v>
      </c>
      <c r="B2880" s="76" t="n">
        <v>46197</v>
      </c>
      <c r="C2880" s="1" t="n">
        <v>171</v>
      </c>
      <c r="D2880" s="1" t="s">
        <v>4048</v>
      </c>
      <c r="E2880" s="1" t="n">
        <v>1955</v>
      </c>
      <c r="F2880" s="1" t="s">
        <v>3727</v>
      </c>
      <c r="I2880" s="1" t="n">
        <v>45670</v>
      </c>
      <c r="J2880" s="1" t="n">
        <v>45154</v>
      </c>
      <c r="K2880" s="1" t="n">
        <v>2246390</v>
      </c>
      <c r="L2880" s="1" t="s">
        <v>5044</v>
      </c>
      <c r="N2880" s="1" t="n">
        <v>122</v>
      </c>
      <c r="O2880" s="1" t="n">
        <v>119.74</v>
      </c>
      <c r="P2880" s="1" t="s">
        <v>4050</v>
      </c>
    </row>
    <row r="2881" customFormat="false" ht="15" hidden="false" customHeight="true" outlineLevel="0" collapsed="false">
      <c r="A2881" s="1" t="n">
        <v>3</v>
      </c>
      <c r="B2881" s="76" t="n">
        <v>46197</v>
      </c>
      <c r="C2881" s="1" t="n">
        <v>171</v>
      </c>
      <c r="D2881" s="1" t="s">
        <v>4048</v>
      </c>
      <c r="E2881" s="1" t="n">
        <v>1955</v>
      </c>
      <c r="F2881" s="1" t="s">
        <v>3727</v>
      </c>
      <c r="I2881" s="1" t="n">
        <v>45670</v>
      </c>
      <c r="J2881" s="1" t="n">
        <v>45155</v>
      </c>
      <c r="K2881" s="1" t="n">
        <v>2246406</v>
      </c>
      <c r="L2881" s="1" t="s">
        <v>5045</v>
      </c>
      <c r="N2881" s="1" t="n">
        <v>115</v>
      </c>
      <c r="O2881" s="1" t="n">
        <v>113.28</v>
      </c>
      <c r="P2881" s="1" t="s">
        <v>4050</v>
      </c>
    </row>
    <row r="2882" customFormat="false" ht="15" hidden="false" customHeight="true" outlineLevel="0" collapsed="false">
      <c r="A2882" s="1" t="n">
        <v>3</v>
      </c>
      <c r="B2882" s="76" t="n">
        <v>46197</v>
      </c>
      <c r="C2882" s="1" t="n">
        <v>171</v>
      </c>
      <c r="D2882" s="1" t="s">
        <v>4048</v>
      </c>
      <c r="E2882" s="1" t="n">
        <v>1955</v>
      </c>
      <c r="F2882" s="1" t="s">
        <v>3727</v>
      </c>
      <c r="I2882" s="1" t="n">
        <v>45743</v>
      </c>
      <c r="J2882" s="1" t="n">
        <v>45154</v>
      </c>
      <c r="K2882" s="1" t="n">
        <v>2246390</v>
      </c>
      <c r="L2882" s="1" t="s">
        <v>5044</v>
      </c>
      <c r="N2882" s="1" t="n">
        <v>302</v>
      </c>
      <c r="O2882" s="1" t="n">
        <v>296.41</v>
      </c>
      <c r="P2882" s="1" t="s">
        <v>4050</v>
      </c>
    </row>
    <row r="2883" customFormat="false" ht="15" hidden="false" customHeight="true" outlineLevel="0" collapsed="false">
      <c r="A2883" s="1" t="n">
        <v>3</v>
      </c>
      <c r="B2883" s="76" t="n">
        <v>46197</v>
      </c>
      <c r="C2883" s="1" t="n">
        <v>171</v>
      </c>
      <c r="D2883" s="1" t="s">
        <v>4048</v>
      </c>
      <c r="E2883" s="1" t="n">
        <v>1955</v>
      </c>
      <c r="F2883" s="1" t="s">
        <v>3727</v>
      </c>
      <c r="I2883" s="1" t="n">
        <v>45743</v>
      </c>
      <c r="J2883" s="1" t="n">
        <v>45155</v>
      </c>
      <c r="K2883" s="1" t="n">
        <v>2246406</v>
      </c>
      <c r="L2883" s="1" t="s">
        <v>5045</v>
      </c>
      <c r="N2883" s="1" t="n">
        <v>130</v>
      </c>
      <c r="O2883" s="1" t="n">
        <v>128.05</v>
      </c>
      <c r="P2883" s="1" t="s">
        <v>4050</v>
      </c>
    </row>
    <row r="2884" customFormat="false" ht="15" hidden="false" customHeight="true" outlineLevel="0" collapsed="false">
      <c r="A2884" s="1" t="n">
        <v>3</v>
      </c>
      <c r="B2884" s="76" t="n">
        <v>46197</v>
      </c>
      <c r="C2884" s="1" t="n">
        <v>171</v>
      </c>
      <c r="D2884" s="1" t="s">
        <v>4048</v>
      </c>
      <c r="E2884" s="1" t="n">
        <v>1955</v>
      </c>
      <c r="F2884" s="1" t="s">
        <v>3727</v>
      </c>
      <c r="I2884" s="1" t="n">
        <v>45841</v>
      </c>
      <c r="J2884" s="1" t="n">
        <v>45153</v>
      </c>
      <c r="K2884" s="1" t="n">
        <v>7899403713715</v>
      </c>
      <c r="L2884" s="1" t="s">
        <v>5043</v>
      </c>
      <c r="N2884" s="1" t="n">
        <v>50</v>
      </c>
      <c r="O2884" s="1" t="n">
        <v>49.25</v>
      </c>
      <c r="P2884" s="1" t="s">
        <v>4050</v>
      </c>
    </row>
    <row r="2885" customFormat="false" ht="15" hidden="false" customHeight="true" outlineLevel="0" collapsed="false">
      <c r="A2885" s="1" t="n">
        <v>3</v>
      </c>
      <c r="B2885" s="76" t="n">
        <v>46197</v>
      </c>
      <c r="C2885" s="1" t="n">
        <v>171</v>
      </c>
      <c r="D2885" s="1" t="s">
        <v>4048</v>
      </c>
      <c r="E2885" s="1" t="n">
        <v>1955</v>
      </c>
      <c r="F2885" s="1" t="s">
        <v>3727</v>
      </c>
      <c r="I2885" s="1" t="n">
        <v>45841</v>
      </c>
      <c r="J2885" s="1" t="n">
        <v>45154</v>
      </c>
      <c r="K2885" s="1" t="n">
        <v>2246390</v>
      </c>
      <c r="L2885" s="1" t="s">
        <v>5044</v>
      </c>
      <c r="N2885" s="1" t="n">
        <v>227</v>
      </c>
      <c r="O2885" s="1" t="n">
        <v>222.8</v>
      </c>
      <c r="P2885" s="1" t="s">
        <v>4050</v>
      </c>
    </row>
    <row r="2886" customFormat="false" ht="15" hidden="false" customHeight="true" outlineLevel="0" collapsed="false">
      <c r="A2886" s="1" t="n">
        <v>3</v>
      </c>
      <c r="B2886" s="76" t="n">
        <v>46197</v>
      </c>
      <c r="C2886" s="1" t="n">
        <v>171</v>
      </c>
      <c r="D2886" s="1" t="s">
        <v>4048</v>
      </c>
      <c r="E2886" s="1" t="n">
        <v>1955</v>
      </c>
      <c r="F2886" s="1" t="s">
        <v>3727</v>
      </c>
      <c r="I2886" s="1" t="n">
        <v>45841</v>
      </c>
      <c r="J2886" s="1" t="n">
        <v>45155</v>
      </c>
      <c r="K2886" s="1" t="n">
        <v>2246406</v>
      </c>
      <c r="L2886" s="1" t="s">
        <v>5045</v>
      </c>
      <c r="N2886" s="1" t="n">
        <v>160</v>
      </c>
      <c r="O2886" s="1" t="n">
        <v>157.6</v>
      </c>
      <c r="P2886" s="1" t="s">
        <v>4050</v>
      </c>
    </row>
    <row r="2887" customFormat="false" ht="15" hidden="false" customHeight="true" outlineLevel="0" collapsed="false">
      <c r="A2887" s="1" t="n">
        <v>3</v>
      </c>
      <c r="B2887" s="76" t="n">
        <v>46197</v>
      </c>
      <c r="C2887" s="1" t="n">
        <v>171</v>
      </c>
      <c r="D2887" s="1" t="s">
        <v>4048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5185</v>
      </c>
      <c r="N2887" s="1" t="n">
        <v>72</v>
      </c>
      <c r="O2887" s="1" t="n">
        <v>56.88</v>
      </c>
      <c r="P2887" s="1" t="s">
        <v>4050</v>
      </c>
    </row>
    <row r="2888" customFormat="false" ht="15" hidden="false" customHeight="true" outlineLevel="0" collapsed="false">
      <c r="A2888" s="1" t="n">
        <v>3</v>
      </c>
      <c r="B2888" s="76" t="n">
        <v>46197</v>
      </c>
      <c r="C2888" s="1" t="n">
        <v>171</v>
      </c>
      <c r="D2888" s="1" t="s">
        <v>4048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5186</v>
      </c>
      <c r="N2888" s="1" t="n">
        <v>72</v>
      </c>
      <c r="O2888" s="1" t="n">
        <v>56.88</v>
      </c>
      <c r="P2888" s="1" t="s">
        <v>4050</v>
      </c>
    </row>
    <row r="2889" customFormat="false" ht="15" hidden="false" customHeight="true" outlineLevel="0" collapsed="false">
      <c r="A2889" s="1" t="n">
        <v>3</v>
      </c>
      <c r="B2889" s="76" t="n">
        <v>46198</v>
      </c>
      <c r="C2889" s="1" t="n">
        <v>1</v>
      </c>
      <c r="D2889" s="1" t="s">
        <v>3848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5187</v>
      </c>
      <c r="N2889" s="1" t="n">
        <v>20</v>
      </c>
      <c r="O2889" s="1" t="n">
        <v>84</v>
      </c>
      <c r="P2889" s="1" t="s">
        <v>3814</v>
      </c>
    </row>
    <row r="2890" customFormat="false" ht="15" hidden="false" customHeight="true" outlineLevel="0" collapsed="false">
      <c r="A2890" s="1" t="n">
        <v>3</v>
      </c>
      <c r="B2890" s="76" t="n">
        <v>46198</v>
      </c>
      <c r="C2890" s="1" t="n">
        <v>1</v>
      </c>
      <c r="D2890" s="1" t="s">
        <v>3848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5188</v>
      </c>
      <c r="N2890" s="1" t="n">
        <v>20</v>
      </c>
      <c r="O2890" s="1" t="n">
        <v>85.8</v>
      </c>
      <c r="P2890" s="1" t="s">
        <v>3814</v>
      </c>
    </row>
    <row r="2891" customFormat="false" ht="15" hidden="false" customHeight="true" outlineLevel="0" collapsed="false">
      <c r="A2891" s="1" t="n">
        <v>3</v>
      </c>
      <c r="B2891" s="76" t="n">
        <v>46198</v>
      </c>
      <c r="C2891" s="1" t="n">
        <v>1</v>
      </c>
      <c r="D2891" s="1" t="s">
        <v>3848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5189</v>
      </c>
      <c r="N2891" s="1" t="n">
        <v>30</v>
      </c>
      <c r="O2891" s="1" t="n">
        <v>51</v>
      </c>
      <c r="P2891" s="1" t="s">
        <v>3814</v>
      </c>
    </row>
    <row r="2892" customFormat="false" ht="15" hidden="false" customHeight="true" outlineLevel="0" collapsed="false">
      <c r="A2892" s="1" t="n">
        <v>3</v>
      </c>
      <c r="B2892" s="76" t="n">
        <v>46198</v>
      </c>
      <c r="C2892" s="1" t="n">
        <v>1</v>
      </c>
      <c r="D2892" s="1" t="s">
        <v>3848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5190</v>
      </c>
      <c r="N2892" s="1" t="n">
        <v>30</v>
      </c>
      <c r="O2892" s="1" t="n">
        <v>51</v>
      </c>
      <c r="P2892" s="1" t="s">
        <v>3814</v>
      </c>
    </row>
    <row r="2893" customFormat="false" ht="15" hidden="false" customHeight="true" outlineLevel="0" collapsed="false">
      <c r="A2893" s="1" t="n">
        <v>3</v>
      </c>
      <c r="B2893" s="76" t="n">
        <v>46198</v>
      </c>
      <c r="C2893" s="1" t="n">
        <v>1</v>
      </c>
      <c r="D2893" s="1" t="s">
        <v>3848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5191</v>
      </c>
      <c r="N2893" s="1" t="n">
        <v>30</v>
      </c>
      <c r="O2893" s="1" t="n">
        <v>51</v>
      </c>
      <c r="P2893" s="1" t="s">
        <v>3814</v>
      </c>
    </row>
    <row r="2894" customFormat="false" ht="15" hidden="false" customHeight="true" outlineLevel="0" collapsed="false">
      <c r="A2894" s="1" t="n">
        <v>3</v>
      </c>
      <c r="B2894" s="76" t="n">
        <v>46198</v>
      </c>
      <c r="C2894" s="1" t="n">
        <v>1</v>
      </c>
      <c r="D2894" s="1" t="s">
        <v>3848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5192</v>
      </c>
      <c r="N2894" s="1" t="n">
        <v>60</v>
      </c>
      <c r="O2894" s="1" t="n">
        <v>66</v>
      </c>
      <c r="P2894" s="1" t="s">
        <v>3814</v>
      </c>
    </row>
    <row r="2895" customFormat="false" ht="15" hidden="false" customHeight="true" outlineLevel="0" collapsed="false">
      <c r="A2895" s="1" t="n">
        <v>3</v>
      </c>
      <c r="B2895" s="76" t="n">
        <v>46198</v>
      </c>
      <c r="C2895" s="1" t="n">
        <v>1</v>
      </c>
      <c r="D2895" s="1" t="s">
        <v>3848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5193</v>
      </c>
      <c r="N2895" s="1" t="n">
        <v>30</v>
      </c>
      <c r="O2895" s="1" t="n">
        <v>45</v>
      </c>
      <c r="P2895" s="1" t="s">
        <v>3814</v>
      </c>
    </row>
    <row r="2896" customFormat="false" ht="15" hidden="false" customHeight="true" outlineLevel="0" collapsed="false">
      <c r="A2896" s="1" t="n">
        <v>3</v>
      </c>
      <c r="B2896" s="76" t="n">
        <v>46198</v>
      </c>
      <c r="C2896" s="1" t="n">
        <v>1</v>
      </c>
      <c r="D2896" s="1" t="s">
        <v>3848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5194</v>
      </c>
      <c r="N2896" s="1" t="n">
        <v>30</v>
      </c>
      <c r="O2896" s="1" t="n">
        <v>66</v>
      </c>
      <c r="P2896" s="1" t="s">
        <v>3814</v>
      </c>
    </row>
    <row r="2897" customFormat="false" ht="15" hidden="false" customHeight="true" outlineLevel="0" collapsed="false">
      <c r="A2897" s="1" t="n">
        <v>3</v>
      </c>
      <c r="B2897" s="76" t="n">
        <v>46198</v>
      </c>
      <c r="C2897" s="1" t="n">
        <v>1</v>
      </c>
      <c r="D2897" s="1" t="s">
        <v>3848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5195</v>
      </c>
      <c r="N2897" s="1" t="n">
        <v>90</v>
      </c>
      <c r="O2897" s="1" t="n">
        <v>108</v>
      </c>
      <c r="P2897" s="1" t="s">
        <v>3814</v>
      </c>
    </row>
    <row r="2898" customFormat="false" ht="15" hidden="false" customHeight="true" outlineLevel="0" collapsed="false">
      <c r="A2898" s="1" t="n">
        <v>3</v>
      </c>
      <c r="B2898" s="76" t="n">
        <v>46198</v>
      </c>
      <c r="C2898" s="1" t="n">
        <v>1</v>
      </c>
      <c r="D2898" s="1" t="s">
        <v>3848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5196</v>
      </c>
      <c r="N2898" s="1" t="n">
        <v>30</v>
      </c>
      <c r="O2898" s="1" t="n">
        <v>66</v>
      </c>
      <c r="P2898" s="1" t="s">
        <v>3814</v>
      </c>
    </row>
    <row r="2899" customFormat="false" ht="15" hidden="false" customHeight="true" outlineLevel="0" collapsed="false">
      <c r="A2899" s="1" t="n">
        <v>3</v>
      </c>
      <c r="B2899" s="76" t="n">
        <v>46198</v>
      </c>
      <c r="C2899" s="1" t="n">
        <v>1</v>
      </c>
      <c r="D2899" s="1" t="s">
        <v>3848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5197</v>
      </c>
      <c r="N2899" s="1" t="n">
        <v>30</v>
      </c>
      <c r="O2899" s="1" t="n">
        <v>48</v>
      </c>
      <c r="P2899" s="1" t="s">
        <v>3814</v>
      </c>
    </row>
    <row r="2900" customFormat="false" ht="15" hidden="false" customHeight="true" outlineLevel="0" collapsed="false">
      <c r="A2900" s="1" t="n">
        <v>3</v>
      </c>
      <c r="B2900" s="76" t="n">
        <v>46198</v>
      </c>
      <c r="C2900" s="1" t="n">
        <v>1</v>
      </c>
      <c r="D2900" s="1" t="s">
        <v>3848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5198</v>
      </c>
      <c r="N2900" s="1" t="n">
        <v>30</v>
      </c>
      <c r="O2900" s="1" t="n">
        <v>57</v>
      </c>
      <c r="P2900" s="1" t="s">
        <v>3814</v>
      </c>
    </row>
    <row r="2901" customFormat="false" ht="15" hidden="false" customHeight="true" outlineLevel="0" collapsed="false">
      <c r="A2901" s="1" t="n">
        <v>3</v>
      </c>
      <c r="B2901" s="76" t="n">
        <v>46198</v>
      </c>
      <c r="C2901" s="1" t="n">
        <v>1</v>
      </c>
      <c r="D2901" s="1" t="s">
        <v>3848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5199</v>
      </c>
      <c r="N2901" s="1" t="n">
        <v>30</v>
      </c>
      <c r="O2901" s="1" t="n">
        <v>51</v>
      </c>
      <c r="P2901" s="1" t="s">
        <v>3814</v>
      </c>
    </row>
    <row r="2902" customFormat="false" ht="15" hidden="false" customHeight="true" outlineLevel="0" collapsed="false">
      <c r="A2902" s="1" t="n">
        <v>3</v>
      </c>
      <c r="B2902" s="76" t="n">
        <v>46198</v>
      </c>
      <c r="C2902" s="1" t="n">
        <v>1</v>
      </c>
      <c r="D2902" s="1" t="s">
        <v>3848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5200</v>
      </c>
      <c r="N2902" s="1" t="n">
        <v>30</v>
      </c>
      <c r="O2902" s="1" t="n">
        <v>57</v>
      </c>
      <c r="P2902" s="1" t="s">
        <v>3814</v>
      </c>
    </row>
    <row r="2903" customFormat="false" ht="15" hidden="false" customHeight="true" outlineLevel="0" collapsed="false">
      <c r="A2903" s="1" t="n">
        <v>3</v>
      </c>
      <c r="B2903" s="76" t="n">
        <v>46198</v>
      </c>
      <c r="C2903" s="1" t="n">
        <v>1</v>
      </c>
      <c r="D2903" s="1" t="s">
        <v>3848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5201</v>
      </c>
      <c r="N2903" s="1" t="n">
        <v>30</v>
      </c>
      <c r="O2903" s="1" t="n">
        <v>51</v>
      </c>
      <c r="P2903" s="1" t="s">
        <v>3814</v>
      </c>
    </row>
    <row r="2904" customFormat="false" ht="15" hidden="false" customHeight="true" outlineLevel="0" collapsed="false">
      <c r="A2904" s="1" t="n">
        <v>3</v>
      </c>
      <c r="B2904" s="76" t="n">
        <v>46198</v>
      </c>
      <c r="C2904" s="1" t="n">
        <v>1</v>
      </c>
      <c r="D2904" s="1" t="s">
        <v>3848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5202</v>
      </c>
      <c r="N2904" s="1" t="n">
        <v>30</v>
      </c>
      <c r="O2904" s="1" t="n">
        <v>57</v>
      </c>
      <c r="P2904" s="1" t="s">
        <v>3814</v>
      </c>
    </row>
    <row r="2905" customFormat="false" ht="15" hidden="false" customHeight="true" outlineLevel="0" collapsed="false">
      <c r="A2905" s="1" t="n">
        <v>3</v>
      </c>
      <c r="B2905" s="76" t="n">
        <v>46198</v>
      </c>
      <c r="C2905" s="1" t="n">
        <v>1</v>
      </c>
      <c r="D2905" s="1" t="s">
        <v>3848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5203</v>
      </c>
      <c r="N2905" s="1" t="n">
        <v>30</v>
      </c>
      <c r="O2905" s="1" t="n">
        <v>45</v>
      </c>
      <c r="P2905" s="1" t="s">
        <v>3814</v>
      </c>
    </row>
    <row r="2906" customFormat="false" ht="15" hidden="false" customHeight="true" outlineLevel="0" collapsed="false">
      <c r="A2906" s="1" t="n">
        <v>3</v>
      </c>
      <c r="B2906" s="76" t="n">
        <v>46198</v>
      </c>
      <c r="C2906" s="1" t="n">
        <v>1</v>
      </c>
      <c r="D2906" s="1" t="s">
        <v>3848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5204</v>
      </c>
      <c r="N2906" s="1" t="n">
        <v>30</v>
      </c>
      <c r="O2906" s="1" t="n">
        <v>60</v>
      </c>
      <c r="P2906" s="1" t="s">
        <v>3814</v>
      </c>
    </row>
    <row r="2907" customFormat="false" ht="15" hidden="false" customHeight="true" outlineLevel="0" collapsed="false">
      <c r="A2907" s="1" t="n">
        <v>3</v>
      </c>
      <c r="B2907" s="76" t="n">
        <v>46198</v>
      </c>
      <c r="C2907" s="1" t="n">
        <v>1</v>
      </c>
      <c r="D2907" s="1" t="s">
        <v>3848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5205</v>
      </c>
      <c r="N2907" s="1" t="n">
        <v>30</v>
      </c>
      <c r="O2907" s="1" t="n">
        <v>57</v>
      </c>
      <c r="P2907" s="1" t="s">
        <v>3814</v>
      </c>
    </row>
    <row r="2908" customFormat="false" ht="15" hidden="false" customHeight="true" outlineLevel="0" collapsed="false">
      <c r="A2908" s="1" t="n">
        <v>3</v>
      </c>
      <c r="B2908" s="76" t="n">
        <v>46198</v>
      </c>
      <c r="C2908" s="1" t="n">
        <v>1</v>
      </c>
      <c r="D2908" s="1" t="s">
        <v>3848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5206</v>
      </c>
      <c r="N2908" s="1" t="n">
        <v>30</v>
      </c>
      <c r="O2908" s="1" t="n">
        <v>69</v>
      </c>
      <c r="P2908" s="1" t="s">
        <v>3814</v>
      </c>
    </row>
    <row r="2909" customFormat="false" ht="15" hidden="false" customHeight="true" outlineLevel="0" collapsed="false">
      <c r="A2909" s="1" t="n">
        <v>3</v>
      </c>
      <c r="B2909" s="76" t="n">
        <v>46198</v>
      </c>
      <c r="C2909" s="1" t="n">
        <v>1</v>
      </c>
      <c r="D2909" s="1" t="s">
        <v>3848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5207</v>
      </c>
      <c r="N2909" s="1" t="n">
        <v>30</v>
      </c>
      <c r="O2909" s="1" t="n">
        <v>54</v>
      </c>
      <c r="P2909" s="1" t="s">
        <v>3814</v>
      </c>
    </row>
    <row r="2910" customFormat="false" ht="15" hidden="false" customHeight="true" outlineLevel="0" collapsed="false">
      <c r="A2910" s="1" t="n">
        <v>3</v>
      </c>
      <c r="B2910" s="76" t="n">
        <v>46198</v>
      </c>
      <c r="C2910" s="1" t="n">
        <v>1</v>
      </c>
      <c r="D2910" s="1" t="s">
        <v>3848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3871</v>
      </c>
      <c r="N2910" s="1" t="n">
        <v>8</v>
      </c>
      <c r="O2910" s="1" t="n">
        <v>40.8</v>
      </c>
      <c r="P2910" s="1" t="s">
        <v>3814</v>
      </c>
    </row>
    <row r="2911" customFormat="false" ht="15" hidden="false" customHeight="true" outlineLevel="0" collapsed="false">
      <c r="A2911" s="1" t="n">
        <v>3</v>
      </c>
      <c r="B2911" s="76" t="n">
        <v>46198</v>
      </c>
      <c r="C2911" s="1" t="n">
        <v>1</v>
      </c>
      <c r="D2911" s="1" t="s">
        <v>3848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3872</v>
      </c>
      <c r="N2911" s="1" t="n">
        <v>5</v>
      </c>
      <c r="O2911" s="1" t="n">
        <v>22.5</v>
      </c>
      <c r="P2911" s="1" t="s">
        <v>3814</v>
      </c>
    </row>
    <row r="2912" customFormat="false" ht="15" hidden="false" customHeight="true" outlineLevel="0" collapsed="false">
      <c r="A2912" s="1" t="n">
        <v>3</v>
      </c>
      <c r="B2912" s="76" t="n">
        <v>46198</v>
      </c>
      <c r="C2912" s="1" t="n">
        <v>1</v>
      </c>
      <c r="D2912" s="1" t="s">
        <v>3848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3873</v>
      </c>
      <c r="N2912" s="1" t="n">
        <v>5</v>
      </c>
      <c r="O2912" s="1" t="n">
        <v>24</v>
      </c>
      <c r="P2912" s="1" t="s">
        <v>3814</v>
      </c>
    </row>
    <row r="2913" customFormat="false" ht="15" hidden="false" customHeight="true" outlineLevel="0" collapsed="false">
      <c r="A2913" s="1" t="n">
        <v>3</v>
      </c>
      <c r="B2913" s="76" t="n">
        <v>46198</v>
      </c>
      <c r="C2913" s="1" t="n">
        <v>1</v>
      </c>
      <c r="D2913" s="1" t="s">
        <v>3848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3875</v>
      </c>
      <c r="N2913" s="1" t="n">
        <v>55</v>
      </c>
      <c r="O2913" s="1" t="n">
        <v>319</v>
      </c>
      <c r="P2913" s="1" t="s">
        <v>3814</v>
      </c>
    </row>
    <row r="2914" customFormat="false" ht="15" hidden="false" customHeight="true" outlineLevel="0" collapsed="false">
      <c r="A2914" s="1" t="n">
        <v>3</v>
      </c>
      <c r="B2914" s="76" t="n">
        <v>46198</v>
      </c>
      <c r="C2914" s="1" t="n">
        <v>1</v>
      </c>
      <c r="D2914" s="1" t="s">
        <v>3848</v>
      </c>
      <c r="E2914" s="1" t="n">
        <v>1734</v>
      </c>
      <c r="F2914" s="1" t="s">
        <v>175</v>
      </c>
      <c r="I2914" s="1" t="n">
        <v>254082</v>
      </c>
      <c r="J2914" s="1" t="n">
        <v>38209</v>
      </c>
      <c r="K2914" s="1" t="n">
        <v>7898055451761</v>
      </c>
      <c r="L2914" s="1" t="s">
        <v>3912</v>
      </c>
      <c r="N2914" s="1" t="n">
        <v>2</v>
      </c>
      <c r="O2914" s="1" t="n">
        <v>39.86</v>
      </c>
      <c r="P2914" s="1" t="s">
        <v>3814</v>
      </c>
    </row>
    <row r="2915" customFormat="false" ht="15" hidden="false" customHeight="true" outlineLevel="0" collapsed="false">
      <c r="A2915" s="1" t="n">
        <v>3</v>
      </c>
      <c r="B2915" s="76" t="n">
        <v>46198</v>
      </c>
      <c r="C2915" s="1" t="n">
        <v>1</v>
      </c>
      <c r="D2915" s="1" t="s">
        <v>3848</v>
      </c>
      <c r="E2915" s="1" t="n">
        <v>1734</v>
      </c>
      <c r="F2915" s="1" t="s">
        <v>175</v>
      </c>
      <c r="I2915" s="1" t="n">
        <v>254082</v>
      </c>
      <c r="J2915" s="1" t="n">
        <v>38208</v>
      </c>
      <c r="K2915" s="1" t="n">
        <v>7898055452126</v>
      </c>
      <c r="L2915" s="1" t="s">
        <v>4231</v>
      </c>
      <c r="N2915" s="1" t="n">
        <v>2</v>
      </c>
      <c r="O2915" s="1" t="n">
        <v>39.86</v>
      </c>
      <c r="P2915" s="1" t="s">
        <v>3814</v>
      </c>
    </row>
    <row r="2916" customFormat="false" ht="15" hidden="false" customHeight="true" outlineLevel="0" collapsed="false">
      <c r="A2916" s="1" t="n">
        <v>3</v>
      </c>
      <c r="B2916" s="76" t="n">
        <v>46198</v>
      </c>
      <c r="C2916" s="1" t="n">
        <v>1</v>
      </c>
      <c r="D2916" s="1" t="s">
        <v>3848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3913</v>
      </c>
      <c r="N2916" s="1" t="n">
        <v>2</v>
      </c>
      <c r="O2916" s="1" t="n">
        <v>39.86</v>
      </c>
      <c r="P2916" s="1" t="s">
        <v>3814</v>
      </c>
    </row>
    <row r="2917" customFormat="false" ht="15" hidden="false" customHeight="true" outlineLevel="0" collapsed="false">
      <c r="A2917" s="1" t="n">
        <v>3</v>
      </c>
      <c r="B2917" s="76" t="n">
        <v>46198</v>
      </c>
      <c r="C2917" s="1" t="n">
        <v>1</v>
      </c>
      <c r="D2917" s="1" t="s">
        <v>3848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4234</v>
      </c>
      <c r="N2917" s="1" t="n">
        <v>2</v>
      </c>
      <c r="O2917" s="1" t="n">
        <v>39.86</v>
      </c>
      <c r="P2917" s="1" t="s">
        <v>3814</v>
      </c>
    </row>
    <row r="2918" customFormat="false" ht="15" hidden="false" customHeight="true" outlineLevel="0" collapsed="false">
      <c r="A2918" s="1" t="n">
        <v>3</v>
      </c>
      <c r="B2918" s="76" t="n">
        <v>46198</v>
      </c>
      <c r="C2918" s="1" t="n">
        <v>1</v>
      </c>
      <c r="D2918" s="1" t="s">
        <v>3848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3913</v>
      </c>
      <c r="N2918" s="1" t="n">
        <v>2</v>
      </c>
      <c r="O2918" s="1" t="n">
        <v>39.86</v>
      </c>
      <c r="P2918" s="1" t="s">
        <v>3814</v>
      </c>
    </row>
    <row r="2919" customFormat="false" ht="15" hidden="false" customHeight="true" outlineLevel="0" collapsed="false">
      <c r="A2919" s="1" t="n">
        <v>3</v>
      </c>
      <c r="B2919" s="76" t="n">
        <v>46198</v>
      </c>
      <c r="C2919" s="1" t="n">
        <v>1</v>
      </c>
      <c r="D2919" s="1" t="s">
        <v>3848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4236</v>
      </c>
      <c r="N2919" s="1" t="n">
        <v>4</v>
      </c>
      <c r="O2919" s="1" t="n">
        <v>50.35</v>
      </c>
      <c r="P2919" s="1" t="s">
        <v>3814</v>
      </c>
    </row>
    <row r="2920" customFormat="false" ht="15" hidden="false" customHeight="true" outlineLevel="0" collapsed="false">
      <c r="A2920" s="1" t="n">
        <v>3</v>
      </c>
      <c r="B2920" s="76" t="n">
        <v>46198</v>
      </c>
      <c r="C2920" s="1" t="n">
        <v>1</v>
      </c>
      <c r="D2920" s="1" t="s">
        <v>3848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5208</v>
      </c>
      <c r="N2920" s="1" t="n">
        <v>4</v>
      </c>
      <c r="O2920" s="1" t="n">
        <v>50.35</v>
      </c>
      <c r="P2920" s="1" t="s">
        <v>3814</v>
      </c>
    </row>
    <row r="2921" customFormat="false" ht="15" hidden="false" customHeight="true" outlineLevel="0" collapsed="false">
      <c r="A2921" s="1" t="n">
        <v>3</v>
      </c>
      <c r="B2921" s="76" t="n">
        <v>46198</v>
      </c>
      <c r="C2921" s="1" t="n">
        <v>1</v>
      </c>
      <c r="D2921" s="1" t="s">
        <v>3848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4237</v>
      </c>
      <c r="N2921" s="1" t="n">
        <v>4</v>
      </c>
      <c r="O2921" s="1" t="n">
        <v>50.35</v>
      </c>
      <c r="P2921" s="1" t="s">
        <v>3814</v>
      </c>
    </row>
    <row r="2922" customFormat="false" ht="15" hidden="false" customHeight="true" outlineLevel="0" collapsed="false">
      <c r="A2922" s="1" t="n">
        <v>3</v>
      </c>
      <c r="B2922" s="76" t="n">
        <v>46198</v>
      </c>
      <c r="C2922" s="1" t="n">
        <v>1</v>
      </c>
      <c r="D2922" s="1" t="s">
        <v>3848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4239</v>
      </c>
      <c r="N2922" s="1" t="n">
        <v>2</v>
      </c>
      <c r="O2922" s="1" t="n">
        <v>39.86</v>
      </c>
      <c r="P2922" s="1" t="s">
        <v>3814</v>
      </c>
    </row>
    <row r="2923" customFormat="false" ht="15" hidden="false" customHeight="true" outlineLevel="0" collapsed="false">
      <c r="A2923" s="1" t="n">
        <v>3</v>
      </c>
      <c r="B2923" s="76" t="n">
        <v>46198</v>
      </c>
      <c r="C2923" s="1" t="n">
        <v>1</v>
      </c>
      <c r="D2923" s="1" t="s">
        <v>3848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3918</v>
      </c>
      <c r="N2923" s="1" t="n">
        <v>2</v>
      </c>
      <c r="O2923" s="1" t="n">
        <v>39.86</v>
      </c>
      <c r="P2923" s="1" t="s">
        <v>3814</v>
      </c>
    </row>
    <row r="2924" customFormat="false" ht="15" hidden="false" customHeight="true" outlineLevel="0" collapsed="false">
      <c r="A2924" s="1" t="n">
        <v>3</v>
      </c>
      <c r="B2924" s="76" t="n">
        <v>46198</v>
      </c>
      <c r="C2924" s="1" t="n">
        <v>1</v>
      </c>
      <c r="D2924" s="1" t="s">
        <v>3848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3920</v>
      </c>
      <c r="N2924" s="1" t="n">
        <v>2</v>
      </c>
      <c r="O2924" s="1" t="n">
        <v>39.86</v>
      </c>
      <c r="P2924" s="1" t="s">
        <v>3814</v>
      </c>
    </row>
    <row r="2925" customFormat="false" ht="15" hidden="false" customHeight="true" outlineLevel="0" collapsed="false">
      <c r="A2925" s="1" t="n">
        <v>3</v>
      </c>
      <c r="B2925" s="76" t="n">
        <v>46198</v>
      </c>
      <c r="C2925" s="1" t="n">
        <v>1</v>
      </c>
      <c r="D2925" s="1" t="s">
        <v>3848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3997</v>
      </c>
      <c r="N2925" s="1" t="n">
        <v>6</v>
      </c>
      <c r="O2925" s="1" t="n">
        <v>51.6</v>
      </c>
      <c r="P2925" s="1" t="s">
        <v>3814</v>
      </c>
    </row>
    <row r="2926" customFormat="false" ht="15" hidden="false" customHeight="true" outlineLevel="0" collapsed="false">
      <c r="A2926" s="1" t="n">
        <v>3</v>
      </c>
      <c r="B2926" s="76" t="n">
        <v>46198</v>
      </c>
      <c r="C2926" s="1" t="n">
        <v>1</v>
      </c>
      <c r="D2926" s="1" t="s">
        <v>3848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3998</v>
      </c>
      <c r="N2926" s="1" t="n">
        <v>10</v>
      </c>
      <c r="O2926" s="1" t="n">
        <v>106.7</v>
      </c>
      <c r="P2926" s="1" t="s">
        <v>3814</v>
      </c>
    </row>
    <row r="2927" customFormat="false" ht="15" hidden="false" customHeight="true" outlineLevel="0" collapsed="false">
      <c r="A2927" s="1" t="n">
        <v>3</v>
      </c>
      <c r="B2927" s="76" t="n">
        <v>46198</v>
      </c>
      <c r="C2927" s="1" t="n">
        <v>1</v>
      </c>
      <c r="D2927" s="1" t="s">
        <v>3848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3999</v>
      </c>
      <c r="N2927" s="1" t="n">
        <v>12</v>
      </c>
      <c r="O2927" s="1" t="n">
        <v>82.32</v>
      </c>
      <c r="P2927" s="1" t="s">
        <v>3814</v>
      </c>
    </row>
    <row r="2928" customFormat="false" ht="15" hidden="false" customHeight="true" outlineLevel="0" collapsed="false">
      <c r="A2928" s="1" t="n">
        <v>3</v>
      </c>
      <c r="B2928" s="76" t="n">
        <v>46198</v>
      </c>
      <c r="C2928" s="1" t="n">
        <v>1</v>
      </c>
      <c r="D2928" s="1" t="s">
        <v>3848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4000</v>
      </c>
      <c r="N2928" s="1" t="n">
        <v>8</v>
      </c>
      <c r="O2928" s="1" t="n">
        <v>109.6</v>
      </c>
      <c r="P2928" s="1" t="s">
        <v>3814</v>
      </c>
    </row>
    <row r="2929" customFormat="false" ht="15" hidden="false" customHeight="true" outlineLevel="0" collapsed="false">
      <c r="A2929" s="1" t="n">
        <v>3</v>
      </c>
      <c r="B2929" s="76" t="n">
        <v>46198</v>
      </c>
      <c r="C2929" s="1" t="n">
        <v>1</v>
      </c>
      <c r="D2929" s="1" t="s">
        <v>3848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4001</v>
      </c>
      <c r="N2929" s="1" t="n">
        <v>8</v>
      </c>
      <c r="O2929" s="1" t="n">
        <v>100.48</v>
      </c>
      <c r="P2929" s="1" t="s">
        <v>3814</v>
      </c>
    </row>
    <row r="2930" customFormat="false" ht="15" hidden="false" customHeight="true" outlineLevel="0" collapsed="false">
      <c r="A2930" s="1" t="n">
        <v>3</v>
      </c>
      <c r="B2930" s="76" t="n">
        <v>46198</v>
      </c>
      <c r="C2930" s="1" t="n">
        <v>1</v>
      </c>
      <c r="D2930" s="1" t="s">
        <v>3848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4002</v>
      </c>
      <c r="N2930" s="1" t="n">
        <v>4</v>
      </c>
      <c r="O2930" s="1" t="n">
        <v>50.24</v>
      </c>
      <c r="P2930" s="1" t="s">
        <v>3814</v>
      </c>
    </row>
    <row r="2931" customFormat="false" ht="15" hidden="false" customHeight="true" outlineLevel="0" collapsed="false">
      <c r="A2931" s="1" t="n">
        <v>3</v>
      </c>
      <c r="B2931" s="76" t="n">
        <v>46198</v>
      </c>
      <c r="C2931" s="1" t="n">
        <v>1</v>
      </c>
      <c r="D2931" s="1" t="s">
        <v>3848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4003</v>
      </c>
      <c r="N2931" s="1" t="n">
        <v>8</v>
      </c>
      <c r="O2931" s="1" t="n">
        <v>93.12</v>
      </c>
      <c r="P2931" s="1" t="s">
        <v>3814</v>
      </c>
    </row>
    <row r="2932" customFormat="false" ht="15" hidden="false" customHeight="true" outlineLevel="0" collapsed="false">
      <c r="A2932" s="1" t="n">
        <v>3</v>
      </c>
      <c r="B2932" s="76" t="n">
        <v>46198</v>
      </c>
      <c r="C2932" s="1" t="n">
        <v>2</v>
      </c>
      <c r="D2932" s="1" t="s">
        <v>3812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3816</v>
      </c>
      <c r="N2932" s="1" t="n">
        <v>50</v>
      </c>
      <c r="O2932" s="1" t="n">
        <v>100</v>
      </c>
      <c r="P2932" s="1" t="s">
        <v>3814</v>
      </c>
    </row>
    <row r="2933" customFormat="false" ht="15" hidden="false" customHeight="true" outlineLevel="0" collapsed="false">
      <c r="A2933" s="1" t="n">
        <v>3</v>
      </c>
      <c r="B2933" s="76" t="n">
        <v>46198</v>
      </c>
      <c r="C2933" s="1" t="n">
        <v>6</v>
      </c>
      <c r="D2933" s="1" t="s">
        <v>3819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3816</v>
      </c>
      <c r="N2933" s="1" t="n">
        <v>50</v>
      </c>
      <c r="O2933" s="1" t="n">
        <v>100</v>
      </c>
      <c r="P2933" s="1" t="s">
        <v>3814</v>
      </c>
    </row>
    <row r="2934" customFormat="false" ht="15" hidden="false" customHeight="true" outlineLevel="0" collapsed="false">
      <c r="A2934" s="1" t="n">
        <v>3</v>
      </c>
      <c r="B2934" s="76" t="n">
        <v>46198</v>
      </c>
      <c r="C2934" s="1" t="n">
        <v>11</v>
      </c>
      <c r="D2934" s="1" t="s">
        <v>3820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5209</v>
      </c>
      <c r="N2934" s="1" t="n">
        <v>48</v>
      </c>
      <c r="O2934" s="1" t="n">
        <v>359.52</v>
      </c>
      <c r="P2934" s="1" t="s">
        <v>3814</v>
      </c>
    </row>
    <row r="2935" customFormat="false" ht="15" hidden="false" customHeight="true" outlineLevel="0" collapsed="false">
      <c r="A2935" s="1" t="n">
        <v>3</v>
      </c>
      <c r="B2935" s="76" t="n">
        <v>46198</v>
      </c>
      <c r="C2935" s="1" t="n">
        <v>11</v>
      </c>
      <c r="D2935" s="1" t="s">
        <v>3820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5210</v>
      </c>
      <c r="N2935" s="1" t="n">
        <v>24</v>
      </c>
      <c r="O2935" s="1" t="n">
        <v>62.16</v>
      </c>
      <c r="P2935" s="1" t="s">
        <v>3814</v>
      </c>
    </row>
    <row r="2936" customFormat="false" ht="15" hidden="false" customHeight="true" outlineLevel="0" collapsed="false">
      <c r="A2936" s="1" t="n">
        <v>3</v>
      </c>
      <c r="B2936" s="76" t="n">
        <v>46198</v>
      </c>
      <c r="C2936" s="1" t="n">
        <v>11</v>
      </c>
      <c r="D2936" s="1" t="s">
        <v>3820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5211</v>
      </c>
      <c r="N2936" s="1" t="n">
        <v>81</v>
      </c>
      <c r="O2936" s="1" t="n">
        <v>292.92</v>
      </c>
      <c r="P2936" s="1" t="s">
        <v>3814</v>
      </c>
    </row>
    <row r="2937" customFormat="false" ht="15" hidden="false" customHeight="true" outlineLevel="0" collapsed="false">
      <c r="A2937" s="1" t="n">
        <v>3</v>
      </c>
      <c r="B2937" s="76" t="n">
        <v>46198</v>
      </c>
      <c r="C2937" s="1" t="n">
        <v>11</v>
      </c>
      <c r="D2937" s="1" t="s">
        <v>3820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5212</v>
      </c>
      <c r="N2937" s="1" t="n">
        <v>30</v>
      </c>
      <c r="O2937" s="1" t="n">
        <v>121.42</v>
      </c>
      <c r="P2937" s="1" t="s">
        <v>3814</v>
      </c>
    </row>
    <row r="2938" customFormat="false" ht="15" hidden="false" customHeight="true" outlineLevel="0" collapsed="false">
      <c r="A2938" s="1" t="n">
        <v>3</v>
      </c>
      <c r="B2938" s="76" t="n">
        <v>46198</v>
      </c>
      <c r="C2938" s="1" t="n">
        <v>11</v>
      </c>
      <c r="D2938" s="1" t="s">
        <v>3820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5213</v>
      </c>
      <c r="N2938" s="1" t="n">
        <v>24</v>
      </c>
      <c r="O2938" s="1" t="n">
        <v>103.48</v>
      </c>
      <c r="P2938" s="1" t="s">
        <v>3814</v>
      </c>
    </row>
    <row r="2939" customFormat="false" ht="15" hidden="false" customHeight="true" outlineLevel="0" collapsed="false">
      <c r="A2939" s="1" t="n">
        <v>3</v>
      </c>
      <c r="B2939" s="76" t="n">
        <v>46198</v>
      </c>
      <c r="C2939" s="1" t="n">
        <v>11</v>
      </c>
      <c r="D2939" s="1" t="s">
        <v>3820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5214</v>
      </c>
      <c r="N2939" s="1" t="n">
        <v>30</v>
      </c>
      <c r="O2939" s="1" t="n">
        <v>121.42</v>
      </c>
      <c r="P2939" s="1" t="s">
        <v>3814</v>
      </c>
    </row>
    <row r="2940" customFormat="false" ht="15" hidden="false" customHeight="true" outlineLevel="0" collapsed="false">
      <c r="A2940" s="1" t="n">
        <v>3</v>
      </c>
      <c r="B2940" s="76" t="n">
        <v>46198</v>
      </c>
      <c r="C2940" s="1" t="n">
        <v>11</v>
      </c>
      <c r="D2940" s="1" t="s">
        <v>3820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5215</v>
      </c>
      <c r="N2940" s="1" t="n">
        <v>24</v>
      </c>
      <c r="O2940" s="1" t="n">
        <v>138.96</v>
      </c>
      <c r="P2940" s="1" t="s">
        <v>3814</v>
      </c>
    </row>
    <row r="2941" customFormat="false" ht="15" hidden="false" customHeight="true" outlineLevel="0" collapsed="false">
      <c r="A2941" s="1" t="n">
        <v>3</v>
      </c>
      <c r="B2941" s="76" t="n">
        <v>46198</v>
      </c>
      <c r="C2941" s="1" t="n">
        <v>11</v>
      </c>
      <c r="D2941" s="1" t="s">
        <v>3820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5216</v>
      </c>
      <c r="N2941" s="1" t="n">
        <v>24</v>
      </c>
      <c r="O2941" s="1" t="n">
        <v>95.76</v>
      </c>
      <c r="P2941" s="1" t="s">
        <v>3814</v>
      </c>
    </row>
    <row r="2942" customFormat="false" ht="15" hidden="false" customHeight="true" outlineLevel="0" collapsed="false">
      <c r="A2942" s="1" t="n">
        <v>3</v>
      </c>
      <c r="B2942" s="76" t="n">
        <v>46198</v>
      </c>
      <c r="C2942" s="1" t="n">
        <v>11</v>
      </c>
      <c r="D2942" s="1" t="s">
        <v>3820</v>
      </c>
      <c r="E2942" s="1" t="n">
        <v>1955</v>
      </c>
      <c r="F2942" s="1" t="s">
        <v>3727</v>
      </c>
      <c r="I2942" s="1" t="n">
        <v>45987</v>
      </c>
      <c r="J2942" s="1" t="n">
        <v>37740</v>
      </c>
      <c r="K2942" s="1" t="n">
        <v>7899403635857</v>
      </c>
      <c r="L2942" s="1" t="s">
        <v>5217</v>
      </c>
      <c r="N2942" s="1" t="n">
        <v>15</v>
      </c>
      <c r="O2942" s="1" t="n">
        <v>165</v>
      </c>
      <c r="P2942" s="1" t="s">
        <v>3814</v>
      </c>
    </row>
    <row r="2943" customFormat="false" ht="15" hidden="false" customHeight="true" outlineLevel="0" collapsed="false">
      <c r="A2943" s="1" t="n">
        <v>3</v>
      </c>
      <c r="B2943" s="76" t="n">
        <v>46198</v>
      </c>
      <c r="C2943" s="1" t="n">
        <v>11</v>
      </c>
      <c r="D2943" s="1" t="s">
        <v>3820</v>
      </c>
      <c r="E2943" s="1" t="n">
        <v>1955</v>
      </c>
      <c r="F2943" s="1" t="s">
        <v>3727</v>
      </c>
      <c r="I2943" s="1" t="n">
        <v>45987</v>
      </c>
      <c r="J2943" s="1" t="n">
        <v>37742</v>
      </c>
      <c r="K2943" s="1" t="n">
        <v>7898575226504</v>
      </c>
      <c r="L2943" s="1" t="s">
        <v>5046</v>
      </c>
      <c r="N2943" s="1" t="n">
        <v>25</v>
      </c>
      <c r="O2943" s="1" t="n">
        <v>175</v>
      </c>
      <c r="P2943" s="1" t="s">
        <v>3814</v>
      </c>
    </row>
    <row r="2944" customFormat="false" ht="15" hidden="false" customHeight="true" outlineLevel="0" collapsed="false">
      <c r="A2944" s="1" t="n">
        <v>3</v>
      </c>
      <c r="B2944" s="76" t="n">
        <v>46198</v>
      </c>
      <c r="C2944" s="1" t="n">
        <v>11</v>
      </c>
      <c r="D2944" s="1" t="s">
        <v>3820</v>
      </c>
      <c r="E2944" s="1" t="n">
        <v>1955</v>
      </c>
      <c r="F2944" s="1" t="s">
        <v>3727</v>
      </c>
      <c r="I2944" s="1" t="n">
        <v>45987</v>
      </c>
      <c r="J2944" s="1" t="n">
        <v>37744</v>
      </c>
      <c r="K2944" s="1" t="n">
        <v>7894537020739</v>
      </c>
      <c r="L2944" s="1" t="s">
        <v>5218</v>
      </c>
      <c r="N2944" s="1" t="n">
        <v>20</v>
      </c>
      <c r="O2944" s="1" t="n">
        <v>220</v>
      </c>
      <c r="P2944" s="1" t="s">
        <v>3814</v>
      </c>
    </row>
    <row r="2945" customFormat="false" ht="15" hidden="false" customHeight="true" outlineLevel="0" collapsed="false">
      <c r="A2945" s="1" t="n">
        <v>3</v>
      </c>
      <c r="B2945" s="76" t="n">
        <v>46198</v>
      </c>
      <c r="C2945" s="1" t="n">
        <v>11</v>
      </c>
      <c r="D2945" s="1" t="s">
        <v>3820</v>
      </c>
      <c r="E2945" s="1" t="n">
        <v>1955</v>
      </c>
      <c r="F2945" s="1" t="s">
        <v>3727</v>
      </c>
      <c r="I2945" s="1" t="n">
        <v>45987</v>
      </c>
      <c r="J2945" s="1" t="n">
        <v>37744</v>
      </c>
      <c r="K2945" s="1" t="n">
        <v>7894537020739</v>
      </c>
      <c r="L2945" s="1" t="s">
        <v>5218</v>
      </c>
      <c r="N2945" s="1" t="n">
        <v>25</v>
      </c>
      <c r="O2945" s="1" t="n">
        <v>350</v>
      </c>
      <c r="P2945" s="1" t="s">
        <v>3814</v>
      </c>
    </row>
    <row r="2946" customFormat="false" ht="15" hidden="false" customHeight="true" outlineLevel="0" collapsed="false">
      <c r="A2946" s="1" t="n">
        <v>3</v>
      </c>
      <c r="B2946" s="76" t="n">
        <v>46198</v>
      </c>
      <c r="C2946" s="1" t="n">
        <v>11</v>
      </c>
      <c r="D2946" s="1" t="s">
        <v>3820</v>
      </c>
      <c r="E2946" s="1" t="n">
        <v>1955</v>
      </c>
      <c r="F2946" s="1" t="s">
        <v>3727</v>
      </c>
      <c r="I2946" s="1" t="n">
        <v>45987</v>
      </c>
      <c r="J2946" s="1" t="n">
        <v>37745</v>
      </c>
      <c r="K2946" s="1" t="n">
        <v>7894537020746</v>
      </c>
      <c r="L2946" s="1" t="s">
        <v>5219</v>
      </c>
      <c r="N2946" s="1" t="n">
        <v>25</v>
      </c>
      <c r="O2946" s="1" t="n">
        <v>175</v>
      </c>
      <c r="P2946" s="1" t="s">
        <v>3814</v>
      </c>
    </row>
    <row r="2947" customFormat="false" ht="15" hidden="false" customHeight="true" outlineLevel="0" collapsed="false">
      <c r="A2947" s="1" t="n">
        <v>3</v>
      </c>
      <c r="B2947" s="76" t="n">
        <v>46198</v>
      </c>
      <c r="C2947" s="1" t="n">
        <v>11</v>
      </c>
      <c r="D2947" s="1" t="s">
        <v>3820</v>
      </c>
      <c r="E2947" s="1" t="n">
        <v>1955</v>
      </c>
      <c r="F2947" s="1" t="s">
        <v>3727</v>
      </c>
      <c r="I2947" s="1" t="n">
        <v>45987</v>
      </c>
      <c r="J2947" s="1" t="n">
        <v>37858</v>
      </c>
      <c r="K2947" s="1" t="n">
        <v>7899403636076</v>
      </c>
      <c r="L2947" s="1" t="s">
        <v>5220</v>
      </c>
      <c r="N2947" s="1" t="n">
        <v>15</v>
      </c>
      <c r="O2947" s="1" t="n">
        <v>105</v>
      </c>
      <c r="P2947" s="1" t="s">
        <v>3814</v>
      </c>
    </row>
    <row r="2948" customFormat="false" ht="15" hidden="false" customHeight="true" outlineLevel="0" collapsed="false">
      <c r="A2948" s="1" t="n">
        <v>3</v>
      </c>
      <c r="B2948" s="76" t="n">
        <v>46198</v>
      </c>
      <c r="C2948" s="1" t="n">
        <v>11</v>
      </c>
      <c r="D2948" s="1" t="s">
        <v>3820</v>
      </c>
      <c r="E2948" s="1" t="n">
        <v>1955</v>
      </c>
      <c r="F2948" s="1" t="s">
        <v>3727</v>
      </c>
      <c r="I2948" s="1" t="n">
        <v>45987</v>
      </c>
      <c r="J2948" s="1" t="n">
        <v>50870</v>
      </c>
      <c r="K2948" s="1" t="n">
        <v>7899403636373</v>
      </c>
      <c r="L2948" s="1" t="s">
        <v>5221</v>
      </c>
      <c r="N2948" s="1" t="n">
        <v>15</v>
      </c>
      <c r="O2948" s="1" t="n">
        <v>210</v>
      </c>
      <c r="P2948" s="1" t="s">
        <v>3814</v>
      </c>
    </row>
    <row r="2949" customFormat="false" ht="15" hidden="false" customHeight="true" outlineLevel="0" collapsed="false">
      <c r="A2949" s="1" t="n">
        <v>3</v>
      </c>
      <c r="B2949" s="76" t="n">
        <v>46198</v>
      </c>
      <c r="C2949" s="1" t="n">
        <v>11</v>
      </c>
      <c r="D2949" s="1" t="s">
        <v>3820</v>
      </c>
      <c r="E2949" s="1" t="n">
        <v>1955</v>
      </c>
      <c r="F2949" s="1" t="s">
        <v>3727</v>
      </c>
      <c r="I2949" s="1" t="n">
        <v>45987</v>
      </c>
      <c r="J2949" s="1" t="n">
        <v>62812</v>
      </c>
      <c r="K2949" s="1" t="n">
        <v>7898933090877</v>
      </c>
      <c r="L2949" s="1" t="s">
        <v>5047</v>
      </c>
      <c r="N2949" s="1" t="n">
        <v>25</v>
      </c>
      <c r="O2949" s="1" t="n">
        <v>350</v>
      </c>
      <c r="P2949" s="1" t="s">
        <v>3814</v>
      </c>
    </row>
    <row r="2950" customFormat="false" ht="15" hidden="false" customHeight="true" outlineLevel="0" collapsed="false">
      <c r="A2950" s="1" t="n">
        <v>3</v>
      </c>
      <c r="B2950" s="76" t="n">
        <v>46198</v>
      </c>
      <c r="C2950" s="1" t="n">
        <v>11</v>
      </c>
      <c r="D2950" s="1" t="s">
        <v>3820</v>
      </c>
      <c r="E2950" s="1" t="n">
        <v>1955</v>
      </c>
      <c r="F2950" s="1" t="s">
        <v>3727</v>
      </c>
      <c r="I2950" s="1" t="n">
        <v>45987</v>
      </c>
      <c r="J2950" s="1" t="n">
        <v>72901</v>
      </c>
      <c r="K2950" s="1" t="n">
        <v>7898602918563</v>
      </c>
      <c r="L2950" s="1" t="s">
        <v>5048</v>
      </c>
      <c r="N2950" s="1" t="n">
        <v>20</v>
      </c>
      <c r="O2950" s="1" t="n">
        <v>220</v>
      </c>
      <c r="P2950" s="1" t="s">
        <v>3814</v>
      </c>
    </row>
    <row r="2951" customFormat="false" ht="15" hidden="false" customHeight="true" outlineLevel="0" collapsed="false">
      <c r="A2951" s="1" t="n">
        <v>3</v>
      </c>
      <c r="B2951" s="76" t="n">
        <v>46198</v>
      </c>
      <c r="C2951" s="1" t="n">
        <v>11</v>
      </c>
      <c r="D2951" s="1" t="s">
        <v>3820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4251</v>
      </c>
      <c r="N2951" s="1" t="n">
        <v>20</v>
      </c>
      <c r="O2951" s="1" t="n">
        <v>146.86</v>
      </c>
      <c r="P2951" s="1" t="s">
        <v>3814</v>
      </c>
    </row>
    <row r="2952" customFormat="false" ht="15" hidden="false" customHeight="true" outlineLevel="0" collapsed="false">
      <c r="A2952" s="1" t="n">
        <v>3</v>
      </c>
      <c r="B2952" s="76" t="n">
        <v>46198</v>
      </c>
      <c r="C2952" s="1" t="n">
        <v>11</v>
      </c>
      <c r="D2952" s="1" t="s">
        <v>3820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4253</v>
      </c>
      <c r="N2952" s="1" t="n">
        <v>20</v>
      </c>
      <c r="O2952" s="1" t="n">
        <v>52.45</v>
      </c>
      <c r="P2952" s="1" t="s">
        <v>3814</v>
      </c>
    </row>
    <row r="2953" customFormat="false" ht="15" hidden="false" customHeight="true" outlineLevel="0" collapsed="false">
      <c r="A2953" s="1" t="n">
        <v>3</v>
      </c>
      <c r="B2953" s="76" t="n">
        <v>46198</v>
      </c>
      <c r="C2953" s="1" t="n">
        <v>11</v>
      </c>
      <c r="D2953" s="1" t="s">
        <v>3820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5222</v>
      </c>
      <c r="N2953" s="1" t="n">
        <v>20</v>
      </c>
      <c r="O2953" s="1" t="n">
        <v>52.45</v>
      </c>
      <c r="P2953" s="1" t="s">
        <v>3814</v>
      </c>
    </row>
    <row r="2954" customFormat="false" ht="15" hidden="false" customHeight="true" outlineLevel="0" collapsed="false">
      <c r="A2954" s="1" t="n">
        <v>3</v>
      </c>
      <c r="B2954" s="76" t="n">
        <v>46198</v>
      </c>
      <c r="C2954" s="1" t="n">
        <v>11</v>
      </c>
      <c r="D2954" s="1" t="s">
        <v>3820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4254</v>
      </c>
      <c r="N2954" s="1" t="n">
        <v>20</v>
      </c>
      <c r="O2954" s="1" t="n">
        <v>146.86</v>
      </c>
      <c r="P2954" s="1" t="s">
        <v>3814</v>
      </c>
    </row>
    <row r="2955" customFormat="false" ht="15" hidden="false" customHeight="true" outlineLevel="0" collapsed="false">
      <c r="A2955" s="1" t="n">
        <v>3</v>
      </c>
      <c r="B2955" s="76" t="n">
        <v>46198</v>
      </c>
      <c r="C2955" s="1" t="n">
        <v>11</v>
      </c>
      <c r="D2955" s="1" t="s">
        <v>3820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5223</v>
      </c>
      <c r="N2955" s="1" t="n">
        <v>20</v>
      </c>
      <c r="O2955" s="1" t="n">
        <v>102.8</v>
      </c>
      <c r="P2955" s="1" t="s">
        <v>3814</v>
      </c>
    </row>
    <row r="2956" customFormat="false" ht="15" hidden="false" customHeight="true" outlineLevel="0" collapsed="false">
      <c r="A2956" s="1" t="n">
        <v>3</v>
      </c>
      <c r="B2956" s="76" t="n">
        <v>46198</v>
      </c>
      <c r="C2956" s="1" t="n">
        <v>11</v>
      </c>
      <c r="D2956" s="1" t="s">
        <v>3820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5224</v>
      </c>
      <c r="N2956" s="1" t="n">
        <v>20</v>
      </c>
      <c r="O2956" s="1" t="n">
        <v>146.86</v>
      </c>
      <c r="P2956" s="1" t="s">
        <v>3814</v>
      </c>
    </row>
    <row r="2957" customFormat="false" ht="15" hidden="false" customHeight="true" outlineLevel="0" collapsed="false">
      <c r="A2957" s="1" t="n">
        <v>3</v>
      </c>
      <c r="B2957" s="76" t="n">
        <v>46198</v>
      </c>
      <c r="C2957" s="1" t="n">
        <v>11</v>
      </c>
      <c r="D2957" s="1" t="s">
        <v>3820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5225</v>
      </c>
      <c r="N2957" s="1" t="n">
        <v>80</v>
      </c>
      <c r="O2957" s="1" t="n">
        <v>41.36</v>
      </c>
      <c r="P2957" s="1" t="s">
        <v>3814</v>
      </c>
    </row>
    <row r="2958" customFormat="false" ht="15" hidden="false" customHeight="true" outlineLevel="0" collapsed="false">
      <c r="A2958" s="1" t="n">
        <v>3</v>
      </c>
      <c r="B2958" s="76" t="n">
        <v>46198</v>
      </c>
      <c r="C2958" s="1" t="n">
        <v>11</v>
      </c>
      <c r="D2958" s="1" t="s">
        <v>3820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5226</v>
      </c>
      <c r="N2958" s="1" t="n">
        <v>12</v>
      </c>
      <c r="O2958" s="1" t="n">
        <v>68.6</v>
      </c>
      <c r="P2958" s="1" t="s">
        <v>3814</v>
      </c>
    </row>
    <row r="2959" customFormat="false" ht="15" hidden="false" customHeight="true" outlineLevel="0" collapsed="false">
      <c r="A2959" s="1" t="n">
        <v>3</v>
      </c>
      <c r="B2959" s="76" t="n">
        <v>46198</v>
      </c>
      <c r="C2959" s="1" t="n">
        <v>11</v>
      </c>
      <c r="D2959" s="1" t="s">
        <v>3820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5227</v>
      </c>
      <c r="N2959" s="1" t="n">
        <v>12</v>
      </c>
      <c r="O2959" s="1" t="n">
        <v>68.6</v>
      </c>
      <c r="P2959" s="1" t="s">
        <v>3814</v>
      </c>
    </row>
    <row r="2960" customFormat="false" ht="15" hidden="false" customHeight="true" outlineLevel="0" collapsed="false">
      <c r="A2960" s="1" t="n">
        <v>3</v>
      </c>
      <c r="B2960" s="76" t="n">
        <v>46198</v>
      </c>
      <c r="C2960" s="1" t="n">
        <v>11</v>
      </c>
      <c r="D2960" s="1" t="s">
        <v>3820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5228</v>
      </c>
      <c r="N2960" s="1" t="n">
        <v>24</v>
      </c>
      <c r="O2960" s="1" t="n">
        <v>62.06</v>
      </c>
      <c r="P2960" s="1" t="s">
        <v>3814</v>
      </c>
    </row>
    <row r="2961" customFormat="false" ht="15" hidden="false" customHeight="true" outlineLevel="0" collapsed="false">
      <c r="A2961" s="1" t="n">
        <v>3</v>
      </c>
      <c r="B2961" s="76" t="n">
        <v>46198</v>
      </c>
      <c r="C2961" s="1" t="n">
        <v>11</v>
      </c>
      <c r="D2961" s="1" t="s">
        <v>3820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5229</v>
      </c>
      <c r="N2961" s="1" t="n">
        <v>40</v>
      </c>
      <c r="O2961" s="1" t="n">
        <v>30.13</v>
      </c>
      <c r="P2961" s="1" t="s">
        <v>3814</v>
      </c>
    </row>
    <row r="2962" customFormat="false" ht="15" hidden="false" customHeight="true" outlineLevel="0" collapsed="false">
      <c r="A2962" s="1" t="n">
        <v>3</v>
      </c>
      <c r="B2962" s="76" t="n">
        <v>46198</v>
      </c>
      <c r="C2962" s="1" t="n">
        <v>11</v>
      </c>
      <c r="D2962" s="1" t="s">
        <v>3820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5230</v>
      </c>
      <c r="N2962" s="1" t="n">
        <v>6</v>
      </c>
      <c r="O2962" s="1" t="n">
        <v>63.7</v>
      </c>
      <c r="P2962" s="1" t="s">
        <v>3814</v>
      </c>
    </row>
    <row r="2963" customFormat="false" ht="15" hidden="false" customHeight="true" outlineLevel="0" collapsed="false">
      <c r="A2963" s="1" t="n">
        <v>3</v>
      </c>
      <c r="B2963" s="76" t="n">
        <v>46198</v>
      </c>
      <c r="C2963" s="1" t="n">
        <v>11</v>
      </c>
      <c r="D2963" s="1" t="s">
        <v>3820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5231</v>
      </c>
      <c r="N2963" s="1" t="n">
        <v>25</v>
      </c>
      <c r="O2963" s="1" t="n">
        <v>75.6</v>
      </c>
      <c r="P2963" s="1" t="s">
        <v>3814</v>
      </c>
    </row>
    <row r="2964" customFormat="false" ht="15" hidden="false" customHeight="true" outlineLevel="0" collapsed="false">
      <c r="A2964" s="1" t="n">
        <v>3</v>
      </c>
      <c r="B2964" s="76" t="n">
        <v>46198</v>
      </c>
      <c r="C2964" s="1" t="n">
        <v>11</v>
      </c>
      <c r="D2964" s="1" t="s">
        <v>3820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5232</v>
      </c>
      <c r="N2964" s="1" t="n">
        <v>10</v>
      </c>
      <c r="O2964" s="1" t="n">
        <v>68.6</v>
      </c>
      <c r="P2964" s="1" t="s">
        <v>3814</v>
      </c>
    </row>
    <row r="2965" customFormat="false" ht="15" hidden="false" customHeight="true" outlineLevel="0" collapsed="false">
      <c r="A2965" s="1" t="n">
        <v>3</v>
      </c>
      <c r="B2965" s="76" t="n">
        <v>46198</v>
      </c>
      <c r="C2965" s="1" t="n">
        <v>11</v>
      </c>
      <c r="D2965" s="1" t="s">
        <v>3820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5233</v>
      </c>
      <c r="N2965" s="1" t="n">
        <v>12</v>
      </c>
      <c r="O2965" s="1" t="n">
        <v>35.15</v>
      </c>
      <c r="P2965" s="1" t="s">
        <v>3814</v>
      </c>
    </row>
    <row r="2966" customFormat="false" ht="15" hidden="false" customHeight="true" outlineLevel="0" collapsed="false">
      <c r="A2966" s="1" t="n">
        <v>3</v>
      </c>
      <c r="B2966" s="76" t="n">
        <v>46198</v>
      </c>
      <c r="C2966" s="1" t="n">
        <v>11</v>
      </c>
      <c r="D2966" s="1" t="s">
        <v>3820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5234</v>
      </c>
      <c r="N2966" s="1" t="n">
        <v>10</v>
      </c>
      <c r="O2966" s="1" t="n">
        <v>68.6</v>
      </c>
      <c r="P2966" s="1" t="s">
        <v>3814</v>
      </c>
    </row>
    <row r="2967" customFormat="false" ht="15" hidden="false" customHeight="true" outlineLevel="0" collapsed="false">
      <c r="A2967" s="1" t="n">
        <v>3</v>
      </c>
      <c r="B2967" s="76" t="n">
        <v>46198</v>
      </c>
      <c r="C2967" s="1" t="n">
        <v>11</v>
      </c>
      <c r="D2967" s="1" t="s">
        <v>3820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5235</v>
      </c>
      <c r="N2967" s="1" t="n">
        <v>12</v>
      </c>
      <c r="O2967" s="1" t="n">
        <v>35.31</v>
      </c>
      <c r="P2967" s="1" t="s">
        <v>3814</v>
      </c>
    </row>
    <row r="2968" customFormat="false" ht="15" hidden="false" customHeight="true" outlineLevel="0" collapsed="false">
      <c r="A2968" s="1" t="n">
        <v>3</v>
      </c>
      <c r="B2968" s="76" t="n">
        <v>46198</v>
      </c>
      <c r="C2968" s="1" t="n">
        <v>11</v>
      </c>
      <c r="D2968" s="1" t="s">
        <v>3820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5236</v>
      </c>
      <c r="N2968" s="1" t="n">
        <v>12</v>
      </c>
      <c r="O2968" s="1" t="n">
        <v>93.23</v>
      </c>
      <c r="P2968" s="1" t="s">
        <v>3814</v>
      </c>
    </row>
    <row r="2969" customFormat="false" ht="15" hidden="false" customHeight="true" outlineLevel="0" collapsed="false">
      <c r="A2969" s="1" t="n">
        <v>3</v>
      </c>
      <c r="B2969" s="76" t="n">
        <v>46198</v>
      </c>
      <c r="C2969" s="1" t="n">
        <v>11</v>
      </c>
      <c r="D2969" s="1" t="s">
        <v>3820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5237</v>
      </c>
      <c r="N2969" s="1" t="n">
        <v>6</v>
      </c>
      <c r="O2969" s="1" t="n">
        <v>38.99</v>
      </c>
      <c r="P2969" s="1" t="s">
        <v>3814</v>
      </c>
    </row>
    <row r="2970" customFormat="false" ht="15" hidden="false" customHeight="true" outlineLevel="0" collapsed="false">
      <c r="A2970" s="1" t="n">
        <v>3</v>
      </c>
      <c r="B2970" s="76" t="n">
        <v>46198</v>
      </c>
      <c r="C2970" s="1" t="n">
        <v>11</v>
      </c>
      <c r="D2970" s="1" t="s">
        <v>3820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5238</v>
      </c>
      <c r="N2970" s="1" t="n">
        <v>12</v>
      </c>
      <c r="O2970" s="1" t="n">
        <v>53.8</v>
      </c>
      <c r="P2970" s="1" t="s">
        <v>3814</v>
      </c>
    </row>
    <row r="2971" customFormat="false" ht="15" hidden="false" customHeight="true" outlineLevel="0" collapsed="false">
      <c r="A2971" s="1" t="n">
        <v>3</v>
      </c>
      <c r="B2971" s="76" t="n">
        <v>46198</v>
      </c>
      <c r="C2971" s="1" t="n">
        <v>11</v>
      </c>
      <c r="D2971" s="1" t="s">
        <v>3820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5239</v>
      </c>
      <c r="N2971" s="1" t="n">
        <v>18</v>
      </c>
      <c r="O2971" s="1" t="n">
        <v>53.87</v>
      </c>
      <c r="P2971" s="1" t="s">
        <v>3814</v>
      </c>
    </row>
    <row r="2972" customFormat="false" ht="15" hidden="false" customHeight="true" outlineLevel="0" collapsed="false">
      <c r="A2972" s="1" t="n">
        <v>3</v>
      </c>
      <c r="B2972" s="76" t="n">
        <v>46198</v>
      </c>
      <c r="C2972" s="1" t="n">
        <v>11</v>
      </c>
      <c r="D2972" s="1" t="s">
        <v>3820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5240</v>
      </c>
      <c r="N2972" s="1" t="n">
        <v>12</v>
      </c>
      <c r="O2972" s="1" t="n">
        <v>74.79</v>
      </c>
      <c r="P2972" s="1" t="s">
        <v>3814</v>
      </c>
    </row>
    <row r="2973" customFormat="false" ht="15" hidden="false" customHeight="true" outlineLevel="0" collapsed="false">
      <c r="A2973" s="1" t="n">
        <v>3</v>
      </c>
      <c r="B2973" s="76" t="n">
        <v>46198</v>
      </c>
      <c r="C2973" s="1" t="n">
        <v>11</v>
      </c>
      <c r="D2973" s="1" t="s">
        <v>3820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5241</v>
      </c>
      <c r="N2973" s="1" t="n">
        <v>12</v>
      </c>
      <c r="O2973" s="1" t="n">
        <v>74.79</v>
      </c>
      <c r="P2973" s="1" t="s">
        <v>3814</v>
      </c>
    </row>
    <row r="2974" customFormat="false" ht="15" hidden="false" customHeight="true" outlineLevel="0" collapsed="false">
      <c r="A2974" s="1" t="n">
        <v>3</v>
      </c>
      <c r="B2974" s="76" t="n">
        <v>46198</v>
      </c>
      <c r="C2974" s="1" t="n">
        <v>11</v>
      </c>
      <c r="D2974" s="1" t="s">
        <v>3820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5242</v>
      </c>
      <c r="N2974" s="1" t="n">
        <v>24</v>
      </c>
      <c r="O2974" s="1" t="n">
        <v>102.24</v>
      </c>
      <c r="P2974" s="1" t="s">
        <v>3814</v>
      </c>
    </row>
    <row r="2975" customFormat="false" ht="15" hidden="false" customHeight="true" outlineLevel="0" collapsed="false">
      <c r="A2975" s="1" t="n">
        <v>3</v>
      </c>
      <c r="B2975" s="76" t="n">
        <v>46198</v>
      </c>
      <c r="C2975" s="1" t="n">
        <v>11</v>
      </c>
      <c r="D2975" s="1" t="s">
        <v>3820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5243</v>
      </c>
      <c r="N2975" s="1" t="n">
        <v>12</v>
      </c>
      <c r="O2975" s="1" t="n">
        <v>53.8</v>
      </c>
      <c r="P2975" s="1" t="s">
        <v>3814</v>
      </c>
    </row>
    <row r="2976" customFormat="false" ht="15" hidden="false" customHeight="true" outlineLevel="0" collapsed="false">
      <c r="A2976" s="1" t="n">
        <v>3</v>
      </c>
      <c r="B2976" s="76" t="n">
        <v>46198</v>
      </c>
      <c r="C2976" s="1" t="n">
        <v>11</v>
      </c>
      <c r="D2976" s="1" t="s">
        <v>3820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5244</v>
      </c>
      <c r="N2976" s="1" t="n">
        <v>12</v>
      </c>
      <c r="O2976" s="1" t="n">
        <v>53.8</v>
      </c>
      <c r="P2976" s="1" t="s">
        <v>3814</v>
      </c>
    </row>
    <row r="2977" customFormat="false" ht="15" hidden="false" customHeight="true" outlineLevel="0" collapsed="false">
      <c r="A2977" s="1" t="n">
        <v>3</v>
      </c>
      <c r="B2977" s="76" t="n">
        <v>46198</v>
      </c>
      <c r="C2977" s="1" t="n">
        <v>11</v>
      </c>
      <c r="D2977" s="1" t="s">
        <v>3820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5245</v>
      </c>
      <c r="N2977" s="1" t="n">
        <v>12</v>
      </c>
      <c r="O2977" s="1" t="n">
        <v>53.8</v>
      </c>
      <c r="P2977" s="1" t="s">
        <v>3814</v>
      </c>
    </row>
    <row r="2978" customFormat="false" ht="15" hidden="false" customHeight="true" outlineLevel="0" collapsed="false">
      <c r="A2978" s="1" t="n">
        <v>3</v>
      </c>
      <c r="B2978" s="76" t="n">
        <v>46198</v>
      </c>
      <c r="C2978" s="1" t="n">
        <v>11</v>
      </c>
      <c r="D2978" s="1" t="s">
        <v>3820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5246</v>
      </c>
      <c r="N2978" s="1" t="n">
        <v>24</v>
      </c>
      <c r="O2978" s="1" t="n">
        <v>107.52</v>
      </c>
      <c r="P2978" s="1" t="s">
        <v>3814</v>
      </c>
    </row>
    <row r="2979" customFormat="false" ht="15" hidden="false" customHeight="true" outlineLevel="0" collapsed="false">
      <c r="A2979" s="1" t="n">
        <v>3</v>
      </c>
      <c r="B2979" s="76" t="n">
        <v>46198</v>
      </c>
      <c r="C2979" s="1" t="n">
        <v>11</v>
      </c>
      <c r="D2979" s="1" t="s">
        <v>3820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5247</v>
      </c>
      <c r="N2979" s="1" t="n">
        <v>12</v>
      </c>
      <c r="O2979" s="1" t="n">
        <v>65.98</v>
      </c>
      <c r="P2979" s="1" t="s">
        <v>3814</v>
      </c>
    </row>
    <row r="2980" customFormat="false" ht="15" hidden="false" customHeight="true" outlineLevel="0" collapsed="false">
      <c r="A2980" s="1" t="n">
        <v>3</v>
      </c>
      <c r="B2980" s="76" t="n">
        <v>46198</v>
      </c>
      <c r="C2980" s="1" t="n">
        <v>11</v>
      </c>
      <c r="D2980" s="1" t="s">
        <v>3820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5248</v>
      </c>
      <c r="N2980" s="1" t="n">
        <v>24</v>
      </c>
      <c r="O2980" s="1" t="n">
        <v>107.52</v>
      </c>
      <c r="P2980" s="1" t="s">
        <v>3814</v>
      </c>
    </row>
    <row r="2981" customFormat="false" ht="15" hidden="false" customHeight="true" outlineLevel="0" collapsed="false">
      <c r="A2981" s="1" t="n">
        <v>3</v>
      </c>
      <c r="B2981" s="76" t="n">
        <v>46198</v>
      </c>
      <c r="C2981" s="1" t="n">
        <v>11</v>
      </c>
      <c r="D2981" s="1" t="s">
        <v>3820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5249</v>
      </c>
      <c r="N2981" s="1" t="n">
        <v>24</v>
      </c>
      <c r="O2981" s="1" t="n">
        <v>107.6</v>
      </c>
      <c r="P2981" s="1" t="s">
        <v>3814</v>
      </c>
    </row>
    <row r="2982" customFormat="false" ht="15" hidden="false" customHeight="true" outlineLevel="0" collapsed="false">
      <c r="A2982" s="1" t="n">
        <v>3</v>
      </c>
      <c r="B2982" s="76" t="n">
        <v>46198</v>
      </c>
      <c r="C2982" s="1" t="n">
        <v>11</v>
      </c>
      <c r="D2982" s="1" t="s">
        <v>3820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5250</v>
      </c>
      <c r="N2982" s="1" t="n">
        <v>12</v>
      </c>
      <c r="O2982" s="1" t="n">
        <v>41.85</v>
      </c>
      <c r="P2982" s="1" t="s">
        <v>3814</v>
      </c>
    </row>
    <row r="2983" customFormat="false" ht="15" hidden="false" customHeight="true" outlineLevel="0" collapsed="false">
      <c r="A2983" s="1" t="n">
        <v>3</v>
      </c>
      <c r="B2983" s="76" t="n">
        <v>46198</v>
      </c>
      <c r="C2983" s="1" t="n">
        <v>11</v>
      </c>
      <c r="D2983" s="1" t="s">
        <v>3820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5251</v>
      </c>
      <c r="N2983" s="1" t="n">
        <v>12</v>
      </c>
      <c r="O2983" s="1" t="n">
        <v>53.83</v>
      </c>
      <c r="P2983" s="1" t="s">
        <v>3814</v>
      </c>
    </row>
    <row r="2984" customFormat="false" ht="15" hidden="false" customHeight="true" outlineLevel="0" collapsed="false">
      <c r="A2984" s="1" t="n">
        <v>3</v>
      </c>
      <c r="B2984" s="76" t="n">
        <v>46198</v>
      </c>
      <c r="C2984" s="1" t="n">
        <v>11</v>
      </c>
      <c r="D2984" s="1" t="s">
        <v>3820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5252</v>
      </c>
      <c r="N2984" s="1" t="n">
        <v>24</v>
      </c>
      <c r="O2984" s="1" t="n">
        <v>107.52</v>
      </c>
      <c r="P2984" s="1" t="s">
        <v>3814</v>
      </c>
    </row>
    <row r="2985" customFormat="false" ht="15" hidden="false" customHeight="true" outlineLevel="0" collapsed="false">
      <c r="A2985" s="1" t="n">
        <v>3</v>
      </c>
      <c r="B2985" s="76" t="n">
        <v>46198</v>
      </c>
      <c r="C2985" s="1" t="n">
        <v>11</v>
      </c>
      <c r="D2985" s="1" t="s">
        <v>3820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5253</v>
      </c>
      <c r="N2985" s="1" t="n">
        <v>10</v>
      </c>
      <c r="O2985" s="1" t="n">
        <v>49.3</v>
      </c>
      <c r="P2985" s="1" t="s">
        <v>3814</v>
      </c>
    </row>
    <row r="2986" customFormat="false" ht="15" hidden="false" customHeight="true" outlineLevel="0" collapsed="false">
      <c r="A2986" s="1" t="n">
        <v>3</v>
      </c>
      <c r="B2986" s="76" t="n">
        <v>46198</v>
      </c>
      <c r="C2986" s="1" t="n">
        <v>11</v>
      </c>
      <c r="D2986" s="1" t="s">
        <v>3820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4373</v>
      </c>
      <c r="N2986" s="1" t="n">
        <v>62.233</v>
      </c>
      <c r="O2986" s="1" t="n">
        <v>777.91</v>
      </c>
      <c r="P2986" s="1" t="s">
        <v>3814</v>
      </c>
    </row>
    <row r="2987" customFormat="false" ht="15" hidden="false" customHeight="true" outlineLevel="0" collapsed="false">
      <c r="A2987" s="1" t="n">
        <v>3</v>
      </c>
      <c r="B2987" s="76" t="n">
        <v>46198</v>
      </c>
      <c r="C2987" s="1" t="n">
        <v>11</v>
      </c>
      <c r="D2987" s="1" t="s">
        <v>3820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3922</v>
      </c>
      <c r="N2987" s="1" t="n">
        <v>216</v>
      </c>
      <c r="O2987" s="1" t="n">
        <v>1574.64</v>
      </c>
      <c r="P2987" s="1" t="s">
        <v>3814</v>
      </c>
    </row>
    <row r="2988" customFormat="false" ht="15" hidden="false" customHeight="true" outlineLevel="0" collapsed="false">
      <c r="A2988" s="1" t="n">
        <v>3</v>
      </c>
      <c r="B2988" s="76" t="n">
        <v>46198</v>
      </c>
      <c r="C2988" s="1" t="n">
        <v>11</v>
      </c>
      <c r="D2988" s="1" t="s">
        <v>3820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4527</v>
      </c>
      <c r="N2988" s="1" t="n">
        <v>135</v>
      </c>
      <c r="O2988" s="1" t="n">
        <v>234</v>
      </c>
      <c r="P2988" s="1" t="s">
        <v>3814</v>
      </c>
    </row>
    <row r="2989" customFormat="false" ht="15" hidden="false" customHeight="true" outlineLevel="0" collapsed="false">
      <c r="A2989" s="1" t="n">
        <v>3</v>
      </c>
      <c r="B2989" s="76" t="n">
        <v>46198</v>
      </c>
      <c r="C2989" s="1" t="n">
        <v>11</v>
      </c>
      <c r="D2989" s="1" t="s">
        <v>3820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3927</v>
      </c>
      <c r="N2989" s="1" t="n">
        <v>80</v>
      </c>
      <c r="O2989" s="1" t="n">
        <v>559.2</v>
      </c>
      <c r="P2989" s="1" t="s">
        <v>3814</v>
      </c>
    </row>
    <row r="2990" customFormat="false" ht="15" hidden="false" customHeight="true" outlineLevel="0" collapsed="false">
      <c r="A2990" s="1" t="n">
        <v>3</v>
      </c>
      <c r="B2990" s="76" t="n">
        <v>46198</v>
      </c>
      <c r="C2990" s="1" t="n">
        <v>11</v>
      </c>
      <c r="D2990" s="1" t="s">
        <v>3820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3928</v>
      </c>
      <c r="N2990" s="1" t="n">
        <v>40</v>
      </c>
      <c r="O2990" s="1" t="n">
        <v>559.6</v>
      </c>
      <c r="P2990" s="1" t="s">
        <v>3814</v>
      </c>
    </row>
    <row r="2991" customFormat="false" ht="15" hidden="false" customHeight="true" outlineLevel="0" collapsed="false">
      <c r="A2991" s="1" t="n">
        <v>3</v>
      </c>
      <c r="B2991" s="76" t="n">
        <v>46198</v>
      </c>
      <c r="C2991" s="1" t="n">
        <v>11</v>
      </c>
      <c r="D2991" s="1" t="s">
        <v>3820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5254</v>
      </c>
      <c r="N2991" s="1" t="n">
        <v>135</v>
      </c>
      <c r="O2991" s="1" t="n">
        <v>199.15</v>
      </c>
      <c r="P2991" s="1" t="s">
        <v>3814</v>
      </c>
    </row>
    <row r="2992" customFormat="false" ht="15" hidden="false" customHeight="true" outlineLevel="0" collapsed="false">
      <c r="A2992" s="1" t="n">
        <v>3</v>
      </c>
      <c r="B2992" s="76" t="n">
        <v>46198</v>
      </c>
      <c r="C2992" s="1" t="n">
        <v>11</v>
      </c>
      <c r="D2992" s="1" t="s">
        <v>3820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5255</v>
      </c>
      <c r="N2992" s="1" t="n">
        <v>135</v>
      </c>
      <c r="O2992" s="1" t="n">
        <v>376.55</v>
      </c>
      <c r="P2992" s="1" t="s">
        <v>3814</v>
      </c>
    </row>
    <row r="2993" customFormat="false" ht="15" hidden="false" customHeight="true" outlineLevel="0" collapsed="false">
      <c r="A2993" s="1" t="n">
        <v>3</v>
      </c>
      <c r="B2993" s="76" t="n">
        <v>46198</v>
      </c>
      <c r="C2993" s="1" t="n">
        <v>11</v>
      </c>
      <c r="D2993" s="1" t="s">
        <v>3820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5256</v>
      </c>
      <c r="N2993" s="1" t="n">
        <v>50</v>
      </c>
      <c r="O2993" s="1" t="n">
        <v>250.65</v>
      </c>
      <c r="P2993" s="1" t="s">
        <v>3814</v>
      </c>
    </row>
    <row r="2994" customFormat="false" ht="15" hidden="false" customHeight="true" outlineLevel="0" collapsed="false">
      <c r="A2994" s="1" t="n">
        <v>3</v>
      </c>
      <c r="B2994" s="76" t="n">
        <v>46198</v>
      </c>
      <c r="C2994" s="1" t="n">
        <v>11</v>
      </c>
      <c r="D2994" s="1" t="s">
        <v>3820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5257</v>
      </c>
      <c r="N2994" s="1" t="n">
        <v>12</v>
      </c>
      <c r="O2994" s="1" t="n">
        <v>69.38</v>
      </c>
      <c r="P2994" s="1" t="s">
        <v>3814</v>
      </c>
    </row>
    <row r="2995" customFormat="false" ht="15" hidden="false" customHeight="true" outlineLevel="0" collapsed="false">
      <c r="A2995" s="1" t="n">
        <v>3</v>
      </c>
      <c r="B2995" s="76" t="n">
        <v>46198</v>
      </c>
      <c r="C2995" s="1" t="n">
        <v>11</v>
      </c>
      <c r="D2995" s="1" t="s">
        <v>3820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5258</v>
      </c>
      <c r="N2995" s="1" t="n">
        <v>12</v>
      </c>
      <c r="O2995" s="1" t="n">
        <v>69.38</v>
      </c>
      <c r="P2995" s="1" t="s">
        <v>3814</v>
      </c>
    </row>
    <row r="2996" customFormat="false" ht="15" hidden="false" customHeight="true" outlineLevel="0" collapsed="false">
      <c r="A2996" s="1" t="n">
        <v>3</v>
      </c>
      <c r="B2996" s="76" t="n">
        <v>46198</v>
      </c>
      <c r="C2996" s="1" t="n">
        <v>11</v>
      </c>
      <c r="D2996" s="1" t="s">
        <v>3820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5259</v>
      </c>
      <c r="N2996" s="1" t="n">
        <v>24</v>
      </c>
      <c r="O2996" s="1" t="n">
        <v>41.11</v>
      </c>
      <c r="P2996" s="1" t="s">
        <v>3814</v>
      </c>
    </row>
    <row r="2997" customFormat="false" ht="15" hidden="false" customHeight="true" outlineLevel="0" collapsed="false">
      <c r="A2997" s="1" t="n">
        <v>3</v>
      </c>
      <c r="B2997" s="76" t="n">
        <v>46198</v>
      </c>
      <c r="C2997" s="1" t="n">
        <v>11</v>
      </c>
      <c r="D2997" s="1" t="s">
        <v>3820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5260</v>
      </c>
      <c r="N2997" s="1" t="n">
        <v>135</v>
      </c>
      <c r="O2997" s="1" t="n">
        <v>264.7</v>
      </c>
      <c r="P2997" s="1" t="s">
        <v>3814</v>
      </c>
    </row>
    <row r="2998" customFormat="false" ht="15" hidden="false" customHeight="true" outlineLevel="0" collapsed="false">
      <c r="A2998" s="1" t="n">
        <v>3</v>
      </c>
      <c r="B2998" s="76" t="n">
        <v>46198</v>
      </c>
      <c r="C2998" s="1" t="n">
        <v>11</v>
      </c>
      <c r="D2998" s="1" t="s">
        <v>3820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5261</v>
      </c>
      <c r="N2998" s="1" t="n">
        <v>12</v>
      </c>
      <c r="O2998" s="1" t="n">
        <v>69.38</v>
      </c>
      <c r="P2998" s="1" t="s">
        <v>3814</v>
      </c>
    </row>
    <row r="2999" customFormat="false" ht="15" hidden="false" customHeight="true" outlineLevel="0" collapsed="false">
      <c r="A2999" s="1" t="n">
        <v>3</v>
      </c>
      <c r="B2999" s="76" t="n">
        <v>46198</v>
      </c>
      <c r="C2999" s="1" t="n">
        <v>11</v>
      </c>
      <c r="D2999" s="1" t="s">
        <v>3820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5262</v>
      </c>
      <c r="N2999" s="1" t="n">
        <v>48</v>
      </c>
      <c r="O2999" s="1" t="n">
        <v>129.62</v>
      </c>
      <c r="P2999" s="1" t="s">
        <v>3814</v>
      </c>
    </row>
    <row r="3000" customFormat="false" ht="15" hidden="false" customHeight="true" outlineLevel="0" collapsed="false">
      <c r="A3000" s="1" t="n">
        <v>3</v>
      </c>
      <c r="B3000" s="76" t="n">
        <v>46198</v>
      </c>
      <c r="C3000" s="1" t="n">
        <v>11</v>
      </c>
      <c r="D3000" s="1" t="s">
        <v>3820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5263</v>
      </c>
      <c r="N3000" s="1" t="n">
        <v>48</v>
      </c>
      <c r="O3000" s="1" t="n">
        <v>155.6</v>
      </c>
      <c r="P3000" s="1" t="s">
        <v>3814</v>
      </c>
    </row>
    <row r="3001" customFormat="false" ht="15" hidden="false" customHeight="true" outlineLevel="0" collapsed="false">
      <c r="A3001" s="1" t="n">
        <v>3</v>
      </c>
      <c r="B3001" s="76" t="n">
        <v>46198</v>
      </c>
      <c r="C3001" s="1" t="n">
        <v>11</v>
      </c>
      <c r="D3001" s="1" t="s">
        <v>3820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4390</v>
      </c>
      <c r="N3001" s="1" t="n">
        <v>40</v>
      </c>
      <c r="O3001" s="1" t="n">
        <v>132.16</v>
      </c>
      <c r="P3001" s="1" t="s">
        <v>3814</v>
      </c>
    </row>
    <row r="3002" customFormat="false" ht="15" hidden="false" customHeight="true" outlineLevel="0" collapsed="false">
      <c r="A3002" s="1" t="n">
        <v>3</v>
      </c>
      <c r="B3002" s="76" t="n">
        <v>46198</v>
      </c>
      <c r="C3002" s="1" t="n">
        <v>11</v>
      </c>
      <c r="D3002" s="1" t="s">
        <v>3820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5264</v>
      </c>
      <c r="N3002" s="1" t="n">
        <v>30</v>
      </c>
      <c r="O3002" s="1" t="n">
        <v>94.39</v>
      </c>
      <c r="P3002" s="1" t="s">
        <v>3814</v>
      </c>
    </row>
    <row r="3003" customFormat="false" ht="15" hidden="false" customHeight="true" outlineLevel="0" collapsed="false">
      <c r="A3003" s="1" t="n">
        <v>3</v>
      </c>
      <c r="B3003" s="76" t="n">
        <v>46198</v>
      </c>
      <c r="C3003" s="1" t="n">
        <v>11</v>
      </c>
      <c r="D3003" s="1" t="s">
        <v>3820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5265</v>
      </c>
      <c r="N3003" s="1" t="n">
        <v>150</v>
      </c>
      <c r="O3003" s="1" t="n">
        <v>371.55</v>
      </c>
      <c r="P3003" s="1" t="s">
        <v>3814</v>
      </c>
    </row>
    <row r="3004" customFormat="false" ht="15" hidden="false" customHeight="true" outlineLevel="0" collapsed="false">
      <c r="A3004" s="1" t="n">
        <v>3</v>
      </c>
      <c r="B3004" s="76" t="n">
        <v>46198</v>
      </c>
      <c r="C3004" s="1" t="n">
        <v>11</v>
      </c>
      <c r="D3004" s="1" t="s">
        <v>3820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5266</v>
      </c>
      <c r="N3004" s="1" t="n">
        <v>12</v>
      </c>
      <c r="O3004" s="1" t="n">
        <v>69.38</v>
      </c>
      <c r="P3004" s="1" t="s">
        <v>3814</v>
      </c>
    </row>
    <row r="3005" customFormat="false" ht="15" hidden="false" customHeight="true" outlineLevel="0" collapsed="false">
      <c r="A3005" s="1" t="n">
        <v>3</v>
      </c>
      <c r="B3005" s="76" t="n">
        <v>46198</v>
      </c>
      <c r="C3005" s="1" t="n">
        <v>11</v>
      </c>
      <c r="D3005" s="1" t="s">
        <v>3820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4264</v>
      </c>
      <c r="N3005" s="1" t="n">
        <v>120</v>
      </c>
      <c r="O3005" s="1" t="n">
        <v>1677.6</v>
      </c>
      <c r="P3005" s="1" t="s">
        <v>3814</v>
      </c>
    </row>
    <row r="3006" customFormat="false" ht="15" hidden="false" customHeight="true" outlineLevel="0" collapsed="false">
      <c r="A3006" s="1" t="n">
        <v>3</v>
      </c>
      <c r="B3006" s="76" t="n">
        <v>46198</v>
      </c>
      <c r="C3006" s="1" t="n">
        <v>11</v>
      </c>
      <c r="D3006" s="1" t="s">
        <v>3820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3964</v>
      </c>
      <c r="N3006" s="1" t="n">
        <v>25</v>
      </c>
      <c r="O3006" s="1" t="n">
        <v>550</v>
      </c>
      <c r="P3006" s="1" t="s">
        <v>3814</v>
      </c>
    </row>
    <row r="3007" customFormat="false" ht="15" hidden="false" customHeight="true" outlineLevel="0" collapsed="false">
      <c r="A3007" s="1" t="n">
        <v>3</v>
      </c>
      <c r="B3007" s="76" t="n">
        <v>46198</v>
      </c>
      <c r="C3007" s="1" t="n">
        <v>171</v>
      </c>
      <c r="D3007" s="1" t="s">
        <v>4048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4668</v>
      </c>
      <c r="N3007" s="1" t="n">
        <v>100</v>
      </c>
      <c r="O3007" s="1" t="n">
        <v>28.46</v>
      </c>
      <c r="P3007" s="1" t="s">
        <v>4050</v>
      </c>
    </row>
    <row r="3008" customFormat="false" ht="15" hidden="false" customHeight="true" outlineLevel="0" collapsed="false">
      <c r="A3008" s="1" t="n">
        <v>3</v>
      </c>
      <c r="B3008" s="76" t="n">
        <v>46199</v>
      </c>
      <c r="C3008" s="1" t="n">
        <v>1</v>
      </c>
      <c r="D3008" s="1" t="s">
        <v>3848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3989</v>
      </c>
      <c r="N3008" s="1" t="n">
        <v>80</v>
      </c>
      <c r="O3008" s="1" t="n">
        <v>704</v>
      </c>
      <c r="P3008" s="1" t="s">
        <v>3814</v>
      </c>
    </row>
    <row r="3009" customFormat="false" ht="15" hidden="false" customHeight="true" outlineLevel="0" collapsed="false">
      <c r="A3009" s="1" t="n">
        <v>3</v>
      </c>
      <c r="B3009" s="76" t="n">
        <v>46199</v>
      </c>
      <c r="C3009" s="1" t="n">
        <v>1</v>
      </c>
      <c r="D3009" s="1" t="s">
        <v>3848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3990</v>
      </c>
      <c r="N3009" s="1" t="n">
        <v>20</v>
      </c>
      <c r="O3009" s="1" t="n">
        <v>90</v>
      </c>
      <c r="P3009" s="1" t="s">
        <v>3814</v>
      </c>
    </row>
    <row r="3010" customFormat="false" ht="15" hidden="false" customHeight="true" outlineLevel="0" collapsed="false">
      <c r="A3010" s="1" t="n">
        <v>3</v>
      </c>
      <c r="B3010" s="76" t="n">
        <v>46199</v>
      </c>
      <c r="C3010" s="1" t="n">
        <v>1</v>
      </c>
      <c r="D3010" s="1" t="s">
        <v>3848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3991</v>
      </c>
      <c r="N3010" s="1" t="n">
        <v>15</v>
      </c>
      <c r="O3010" s="1" t="n">
        <v>277.5</v>
      </c>
      <c r="P3010" s="1" t="s">
        <v>3814</v>
      </c>
    </row>
    <row r="3011" customFormat="false" ht="15" hidden="false" customHeight="true" outlineLevel="0" collapsed="false">
      <c r="A3011" s="1" t="n">
        <v>3</v>
      </c>
      <c r="B3011" s="76" t="n">
        <v>46199</v>
      </c>
      <c r="C3011" s="1" t="n">
        <v>1</v>
      </c>
      <c r="D3011" s="1" t="s">
        <v>3848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4203</v>
      </c>
      <c r="N3011" s="1" t="n">
        <v>10</v>
      </c>
      <c r="O3011" s="1" t="n">
        <v>240</v>
      </c>
      <c r="P3011" s="1" t="s">
        <v>3814</v>
      </c>
    </row>
    <row r="3012" customFormat="false" ht="15" hidden="false" customHeight="true" outlineLevel="0" collapsed="false">
      <c r="A3012" s="1" t="n">
        <v>3</v>
      </c>
      <c r="B3012" s="76" t="n">
        <v>46199</v>
      </c>
      <c r="C3012" s="1" t="n">
        <v>1</v>
      </c>
      <c r="D3012" s="1" t="s">
        <v>3848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4100</v>
      </c>
      <c r="N3012" s="1" t="n">
        <v>18</v>
      </c>
      <c r="O3012" s="1" t="n">
        <v>170</v>
      </c>
      <c r="P3012" s="1" t="s">
        <v>3814</v>
      </c>
    </row>
    <row r="3013" customFormat="false" ht="15" hidden="false" customHeight="true" outlineLevel="0" collapsed="false">
      <c r="A3013" s="1" t="n">
        <v>3</v>
      </c>
      <c r="B3013" s="76" t="n">
        <v>46199</v>
      </c>
      <c r="C3013" s="1" t="n">
        <v>1</v>
      </c>
      <c r="D3013" s="1" t="s">
        <v>3848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5267</v>
      </c>
      <c r="N3013" s="1" t="n">
        <v>9</v>
      </c>
      <c r="O3013" s="1" t="n">
        <v>130</v>
      </c>
      <c r="P3013" s="1" t="s">
        <v>3814</v>
      </c>
    </row>
    <row r="3014" customFormat="false" ht="15" hidden="false" customHeight="true" outlineLevel="0" collapsed="false">
      <c r="A3014" s="1" t="n">
        <v>3</v>
      </c>
      <c r="B3014" s="76" t="n">
        <v>46199</v>
      </c>
      <c r="C3014" s="1" t="n">
        <v>1</v>
      </c>
      <c r="D3014" s="1" t="s">
        <v>3848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4101</v>
      </c>
      <c r="N3014" s="1" t="n">
        <v>20</v>
      </c>
      <c r="O3014" s="1" t="n">
        <v>130</v>
      </c>
      <c r="P3014" s="1" t="s">
        <v>3814</v>
      </c>
    </row>
    <row r="3015" customFormat="false" ht="15" hidden="false" customHeight="true" outlineLevel="0" collapsed="false">
      <c r="A3015" s="1" t="n">
        <v>3</v>
      </c>
      <c r="B3015" s="76" t="n">
        <v>46199</v>
      </c>
      <c r="C3015" s="1" t="n">
        <v>2</v>
      </c>
      <c r="D3015" s="1" t="s">
        <v>3812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3813</v>
      </c>
      <c r="N3015" s="1" t="n">
        <v>10</v>
      </c>
      <c r="O3015" s="1" t="n">
        <v>25</v>
      </c>
      <c r="P3015" s="1" t="s">
        <v>3814</v>
      </c>
    </row>
    <row r="3016" customFormat="false" ht="15" hidden="false" customHeight="true" outlineLevel="0" collapsed="false">
      <c r="A3016" s="1" t="n">
        <v>3</v>
      </c>
      <c r="B3016" s="76" t="n">
        <v>46199</v>
      </c>
      <c r="C3016" s="1" t="n">
        <v>2</v>
      </c>
      <c r="D3016" s="1" t="s">
        <v>3812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3816</v>
      </c>
      <c r="N3016" s="1" t="n">
        <v>30</v>
      </c>
      <c r="O3016" s="1" t="n">
        <v>60</v>
      </c>
      <c r="P3016" s="1" t="s">
        <v>3814</v>
      </c>
    </row>
    <row r="3017" customFormat="false" ht="15" hidden="false" customHeight="true" outlineLevel="0" collapsed="false">
      <c r="A3017" s="1" t="n">
        <v>3</v>
      </c>
      <c r="B3017" s="76" t="n">
        <v>46199</v>
      </c>
      <c r="C3017" s="1" t="n">
        <v>2</v>
      </c>
      <c r="D3017" s="1" t="s">
        <v>3812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3817</v>
      </c>
      <c r="N3017" s="1" t="n">
        <v>20</v>
      </c>
      <c r="O3017" s="1" t="n">
        <v>120</v>
      </c>
      <c r="P3017" s="1" t="s">
        <v>3814</v>
      </c>
    </row>
    <row r="3018" customFormat="false" ht="15" hidden="false" customHeight="true" outlineLevel="0" collapsed="false">
      <c r="A3018" s="1" t="n">
        <v>3</v>
      </c>
      <c r="B3018" s="76" t="n">
        <v>46199</v>
      </c>
      <c r="C3018" s="1" t="n">
        <v>2</v>
      </c>
      <c r="D3018" s="1" t="s">
        <v>3812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3851</v>
      </c>
      <c r="N3018" s="1" t="n">
        <v>9</v>
      </c>
      <c r="O3018" s="1" t="n">
        <v>108</v>
      </c>
      <c r="P3018" s="1" t="s">
        <v>3814</v>
      </c>
    </row>
    <row r="3019" customFormat="false" ht="15" hidden="false" customHeight="true" outlineLevel="0" collapsed="false">
      <c r="A3019" s="1" t="n">
        <v>3</v>
      </c>
      <c r="B3019" s="76" t="n">
        <v>46199</v>
      </c>
      <c r="C3019" s="1" t="n">
        <v>2</v>
      </c>
      <c r="D3019" s="1" t="s">
        <v>3812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3852</v>
      </c>
      <c r="N3019" s="1" t="n">
        <v>5</v>
      </c>
      <c r="O3019" s="1" t="n">
        <v>35</v>
      </c>
      <c r="P3019" s="1" t="s">
        <v>3814</v>
      </c>
    </row>
    <row r="3020" customFormat="false" ht="15" hidden="false" customHeight="true" outlineLevel="0" collapsed="false">
      <c r="A3020" s="1" t="n">
        <v>3</v>
      </c>
      <c r="B3020" s="76" t="n">
        <v>46199</v>
      </c>
      <c r="C3020" s="1" t="n">
        <v>2</v>
      </c>
      <c r="D3020" s="1" t="s">
        <v>3812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3853</v>
      </c>
      <c r="N3020" s="1" t="n">
        <v>48</v>
      </c>
      <c r="O3020" s="1" t="n">
        <v>360</v>
      </c>
      <c r="P3020" s="1" t="s">
        <v>3814</v>
      </c>
    </row>
    <row r="3021" customFormat="false" ht="15" hidden="false" customHeight="true" outlineLevel="0" collapsed="false">
      <c r="A3021" s="1" t="n">
        <v>3</v>
      </c>
      <c r="B3021" s="76" t="n">
        <v>46199</v>
      </c>
      <c r="C3021" s="1" t="n">
        <v>2</v>
      </c>
      <c r="D3021" s="1" t="s">
        <v>3812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3854</v>
      </c>
      <c r="N3021" s="1" t="n">
        <v>3</v>
      </c>
      <c r="O3021" s="1" t="n">
        <v>39</v>
      </c>
      <c r="P3021" s="1" t="s">
        <v>3814</v>
      </c>
    </row>
    <row r="3022" customFormat="false" ht="15" hidden="false" customHeight="true" outlineLevel="0" collapsed="false">
      <c r="A3022" s="1" t="n">
        <v>3</v>
      </c>
      <c r="B3022" s="76" t="n">
        <v>46199</v>
      </c>
      <c r="C3022" s="1" t="n">
        <v>2</v>
      </c>
      <c r="D3022" s="1" t="s">
        <v>3812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3855</v>
      </c>
      <c r="N3022" s="1" t="n">
        <v>60</v>
      </c>
      <c r="O3022" s="1" t="n">
        <v>390</v>
      </c>
      <c r="P3022" s="1" t="s">
        <v>3814</v>
      </c>
    </row>
    <row r="3023" customFormat="false" ht="15" hidden="false" customHeight="true" outlineLevel="0" collapsed="false">
      <c r="A3023" s="1" t="n">
        <v>3</v>
      </c>
      <c r="B3023" s="76" t="n">
        <v>46199</v>
      </c>
      <c r="C3023" s="1" t="n">
        <v>2</v>
      </c>
      <c r="D3023" s="1" t="s">
        <v>3812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4004</v>
      </c>
      <c r="N3023" s="1" t="n">
        <v>10</v>
      </c>
      <c r="O3023" s="1" t="n">
        <v>120</v>
      </c>
      <c r="P3023" s="1" t="s">
        <v>3814</v>
      </c>
    </row>
    <row r="3024" customFormat="false" ht="15" hidden="false" customHeight="true" outlineLevel="0" collapsed="false">
      <c r="A3024" s="1" t="n">
        <v>3</v>
      </c>
      <c r="B3024" s="76" t="n">
        <v>46199</v>
      </c>
      <c r="C3024" s="1" t="n">
        <v>2</v>
      </c>
      <c r="D3024" s="1" t="s">
        <v>3812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3857</v>
      </c>
      <c r="N3024" s="1" t="n">
        <v>40</v>
      </c>
      <c r="O3024" s="1" t="n">
        <v>120</v>
      </c>
      <c r="P3024" s="1" t="s">
        <v>3814</v>
      </c>
    </row>
    <row r="3025" customFormat="false" ht="15" hidden="false" customHeight="true" outlineLevel="0" collapsed="false">
      <c r="A3025" s="1" t="n">
        <v>3</v>
      </c>
      <c r="B3025" s="76" t="n">
        <v>46199</v>
      </c>
      <c r="C3025" s="1" t="n">
        <v>2</v>
      </c>
      <c r="D3025" s="1" t="s">
        <v>3812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4005</v>
      </c>
      <c r="N3025" s="1" t="n">
        <v>15</v>
      </c>
      <c r="O3025" s="1" t="n">
        <v>105</v>
      </c>
      <c r="P3025" s="1" t="s">
        <v>3814</v>
      </c>
    </row>
    <row r="3026" customFormat="false" ht="15" hidden="false" customHeight="true" outlineLevel="0" collapsed="false">
      <c r="A3026" s="1" t="n">
        <v>3</v>
      </c>
      <c r="B3026" s="76" t="n">
        <v>46199</v>
      </c>
      <c r="C3026" s="1" t="n">
        <v>2</v>
      </c>
      <c r="D3026" s="1" t="s">
        <v>3812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3858</v>
      </c>
      <c r="N3026" s="1" t="n">
        <v>4</v>
      </c>
      <c r="O3026" s="1" t="n">
        <v>52</v>
      </c>
      <c r="P3026" s="1" t="s">
        <v>3814</v>
      </c>
    </row>
    <row r="3027" customFormat="false" ht="15" hidden="false" customHeight="true" outlineLevel="0" collapsed="false">
      <c r="A3027" s="1" t="n">
        <v>3</v>
      </c>
      <c r="B3027" s="76" t="n">
        <v>46199</v>
      </c>
      <c r="C3027" s="1" t="n">
        <v>2</v>
      </c>
      <c r="D3027" s="1" t="s">
        <v>3812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3859</v>
      </c>
      <c r="N3027" s="1" t="n">
        <v>10</v>
      </c>
      <c r="O3027" s="1" t="n">
        <v>30</v>
      </c>
      <c r="P3027" s="1" t="s">
        <v>3814</v>
      </c>
    </row>
    <row r="3028" customFormat="false" ht="15" hidden="false" customHeight="true" outlineLevel="0" collapsed="false">
      <c r="A3028" s="1" t="n">
        <v>3</v>
      </c>
      <c r="B3028" s="76" t="n">
        <v>46199</v>
      </c>
      <c r="C3028" s="1" t="n">
        <v>2</v>
      </c>
      <c r="D3028" s="1" t="s">
        <v>3812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3860</v>
      </c>
      <c r="N3028" s="1" t="n">
        <v>15</v>
      </c>
      <c r="O3028" s="1" t="n">
        <v>330</v>
      </c>
      <c r="P3028" s="1" t="s">
        <v>3814</v>
      </c>
    </row>
    <row r="3029" customFormat="false" ht="15" hidden="false" customHeight="true" outlineLevel="0" collapsed="false">
      <c r="A3029" s="1" t="n">
        <v>3</v>
      </c>
      <c r="B3029" s="76" t="n">
        <v>46199</v>
      </c>
      <c r="C3029" s="1" t="n">
        <v>2</v>
      </c>
      <c r="D3029" s="1" t="s">
        <v>3812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3861</v>
      </c>
      <c r="N3029" s="1" t="n">
        <v>10</v>
      </c>
      <c r="O3029" s="1" t="n">
        <v>130</v>
      </c>
      <c r="P3029" s="1" t="s">
        <v>3814</v>
      </c>
    </row>
    <row r="3030" customFormat="false" ht="15" hidden="false" customHeight="true" outlineLevel="0" collapsed="false">
      <c r="A3030" s="1" t="n">
        <v>3</v>
      </c>
      <c r="B3030" s="76" t="n">
        <v>46199</v>
      </c>
      <c r="C3030" s="1" t="n">
        <v>2</v>
      </c>
      <c r="D3030" s="1" t="s">
        <v>3812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4006</v>
      </c>
      <c r="N3030" s="1" t="n">
        <v>2</v>
      </c>
      <c r="O3030" s="1" t="n">
        <v>20</v>
      </c>
      <c r="P3030" s="1" t="s">
        <v>3814</v>
      </c>
    </row>
    <row r="3031" customFormat="false" ht="15" hidden="false" customHeight="true" outlineLevel="0" collapsed="false">
      <c r="A3031" s="1" t="n">
        <v>3</v>
      </c>
      <c r="B3031" s="76" t="n">
        <v>46199</v>
      </c>
      <c r="C3031" s="1" t="n">
        <v>2</v>
      </c>
      <c r="D3031" s="1" t="s">
        <v>3812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4007</v>
      </c>
      <c r="N3031" s="1" t="n">
        <v>12</v>
      </c>
      <c r="O3031" s="1" t="n">
        <v>108</v>
      </c>
      <c r="P3031" s="1" t="s">
        <v>3814</v>
      </c>
    </row>
    <row r="3032" customFormat="false" ht="15" hidden="false" customHeight="true" outlineLevel="0" collapsed="false">
      <c r="A3032" s="1" t="n">
        <v>3</v>
      </c>
      <c r="B3032" s="76" t="n">
        <v>46199</v>
      </c>
      <c r="C3032" s="1" t="n">
        <v>2</v>
      </c>
      <c r="D3032" s="1" t="s">
        <v>3812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4008</v>
      </c>
      <c r="N3032" s="1" t="n">
        <v>40</v>
      </c>
      <c r="O3032" s="1" t="n">
        <v>360</v>
      </c>
      <c r="P3032" s="1" t="s">
        <v>3814</v>
      </c>
    </row>
    <row r="3033" customFormat="false" ht="15" hidden="false" customHeight="true" outlineLevel="0" collapsed="false">
      <c r="A3033" s="1" t="n">
        <v>3</v>
      </c>
      <c r="B3033" s="76" t="n">
        <v>46199</v>
      </c>
      <c r="C3033" s="1" t="n">
        <v>2</v>
      </c>
      <c r="D3033" s="1" t="s">
        <v>3812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5268</v>
      </c>
      <c r="N3033" s="1" t="n">
        <v>6.4</v>
      </c>
      <c r="O3033" s="1" t="n">
        <v>64</v>
      </c>
      <c r="P3033" s="1" t="s">
        <v>3814</v>
      </c>
    </row>
    <row r="3034" customFormat="false" ht="15" hidden="false" customHeight="true" outlineLevel="0" collapsed="false">
      <c r="A3034" s="1" t="n">
        <v>3</v>
      </c>
      <c r="B3034" s="76" t="n">
        <v>46199</v>
      </c>
      <c r="C3034" s="1" t="n">
        <v>2</v>
      </c>
      <c r="D3034" s="1" t="s">
        <v>3812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3862</v>
      </c>
      <c r="N3034" s="1" t="n">
        <v>10</v>
      </c>
      <c r="O3034" s="1" t="n">
        <v>60</v>
      </c>
      <c r="P3034" s="1" t="s">
        <v>3814</v>
      </c>
    </row>
    <row r="3035" customFormat="false" ht="15" hidden="false" customHeight="true" outlineLevel="0" collapsed="false">
      <c r="A3035" s="1" t="n">
        <v>3</v>
      </c>
      <c r="B3035" s="76" t="n">
        <v>46199</v>
      </c>
      <c r="C3035" s="1" t="n">
        <v>2</v>
      </c>
      <c r="D3035" s="1" t="s">
        <v>3812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4643</v>
      </c>
      <c r="N3035" s="1" t="n">
        <v>45.6</v>
      </c>
      <c r="O3035" s="1" t="n">
        <v>150</v>
      </c>
      <c r="P3035" s="1" t="s">
        <v>3814</v>
      </c>
    </row>
    <row r="3036" customFormat="false" ht="15" hidden="false" customHeight="true" outlineLevel="0" collapsed="false">
      <c r="A3036" s="1" t="n">
        <v>3</v>
      </c>
      <c r="B3036" s="76" t="n">
        <v>46199</v>
      </c>
      <c r="C3036" s="1" t="n">
        <v>2</v>
      </c>
      <c r="D3036" s="1" t="s">
        <v>3812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3863</v>
      </c>
      <c r="N3036" s="1" t="n">
        <v>10</v>
      </c>
      <c r="O3036" s="1" t="n">
        <v>50</v>
      </c>
      <c r="P3036" s="1" t="s">
        <v>3814</v>
      </c>
    </row>
    <row r="3037" customFormat="false" ht="15" hidden="false" customHeight="true" outlineLevel="0" collapsed="false">
      <c r="A3037" s="1" t="n">
        <v>3</v>
      </c>
      <c r="B3037" s="76" t="n">
        <v>46199</v>
      </c>
      <c r="C3037" s="1" t="n">
        <v>2</v>
      </c>
      <c r="D3037" s="1" t="s">
        <v>3812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4208</v>
      </c>
      <c r="N3037" s="1" t="n">
        <v>9</v>
      </c>
      <c r="O3037" s="1" t="n">
        <v>108</v>
      </c>
      <c r="P3037" s="1" t="s">
        <v>3814</v>
      </c>
    </row>
    <row r="3038" customFormat="false" ht="15" hidden="false" customHeight="true" outlineLevel="0" collapsed="false">
      <c r="A3038" s="1" t="n">
        <v>3</v>
      </c>
      <c r="B3038" s="76" t="n">
        <v>46199</v>
      </c>
      <c r="C3038" s="1" t="n">
        <v>2</v>
      </c>
      <c r="D3038" s="1" t="s">
        <v>3812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4010</v>
      </c>
      <c r="N3038" s="1" t="n">
        <v>10</v>
      </c>
      <c r="O3038" s="1" t="n">
        <v>60</v>
      </c>
      <c r="P3038" s="1" t="s">
        <v>3814</v>
      </c>
    </row>
    <row r="3039" customFormat="false" ht="15" hidden="false" customHeight="true" outlineLevel="0" collapsed="false">
      <c r="A3039" s="1" t="n">
        <v>3</v>
      </c>
      <c r="B3039" s="76" t="n">
        <v>46199</v>
      </c>
      <c r="C3039" s="1" t="n">
        <v>6</v>
      </c>
      <c r="D3039" s="1" t="s">
        <v>3819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3813</v>
      </c>
      <c r="N3039" s="1" t="n">
        <v>10</v>
      </c>
      <c r="O3039" s="1" t="n">
        <v>25</v>
      </c>
      <c r="P3039" s="1" t="s">
        <v>3814</v>
      </c>
    </row>
    <row r="3040" customFormat="false" ht="15" hidden="false" customHeight="true" outlineLevel="0" collapsed="false">
      <c r="A3040" s="1" t="n">
        <v>3</v>
      </c>
      <c r="B3040" s="76" t="n">
        <v>46199</v>
      </c>
      <c r="C3040" s="1" t="n">
        <v>6</v>
      </c>
      <c r="D3040" s="1" t="s">
        <v>3819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3816</v>
      </c>
      <c r="N3040" s="1" t="n">
        <v>30</v>
      </c>
      <c r="O3040" s="1" t="n">
        <v>60</v>
      </c>
      <c r="P3040" s="1" t="s">
        <v>3814</v>
      </c>
    </row>
    <row r="3041" customFormat="false" ht="15" hidden="false" customHeight="true" outlineLevel="0" collapsed="false">
      <c r="A3041" s="1" t="n">
        <v>3</v>
      </c>
      <c r="B3041" s="76" t="n">
        <v>46199</v>
      </c>
      <c r="C3041" s="1" t="n">
        <v>6</v>
      </c>
      <c r="D3041" s="1" t="s">
        <v>3819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3817</v>
      </c>
      <c r="N3041" s="1" t="n">
        <v>20</v>
      </c>
      <c r="O3041" s="1" t="n">
        <v>120</v>
      </c>
      <c r="P3041" s="1" t="s">
        <v>3814</v>
      </c>
    </row>
    <row r="3042" customFormat="false" ht="15" hidden="false" customHeight="true" outlineLevel="0" collapsed="false">
      <c r="A3042" s="1" t="n">
        <v>3</v>
      </c>
      <c r="B3042" s="76" t="n">
        <v>46199</v>
      </c>
      <c r="C3042" s="1" t="n">
        <v>6</v>
      </c>
      <c r="D3042" s="1" t="s">
        <v>3819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3851</v>
      </c>
      <c r="N3042" s="1" t="n">
        <v>9</v>
      </c>
      <c r="O3042" s="1" t="n">
        <v>108</v>
      </c>
      <c r="P3042" s="1" t="s">
        <v>3814</v>
      </c>
    </row>
    <row r="3043" customFormat="false" ht="15" hidden="false" customHeight="true" outlineLevel="0" collapsed="false">
      <c r="A3043" s="1" t="n">
        <v>3</v>
      </c>
      <c r="B3043" s="76" t="n">
        <v>46199</v>
      </c>
      <c r="C3043" s="1" t="n">
        <v>6</v>
      </c>
      <c r="D3043" s="1" t="s">
        <v>3819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3852</v>
      </c>
      <c r="N3043" s="1" t="n">
        <v>5</v>
      </c>
      <c r="O3043" s="1" t="n">
        <v>35</v>
      </c>
      <c r="P3043" s="1" t="s">
        <v>3814</v>
      </c>
    </row>
    <row r="3044" customFormat="false" ht="15" hidden="false" customHeight="true" outlineLevel="0" collapsed="false">
      <c r="A3044" s="1" t="n">
        <v>3</v>
      </c>
      <c r="B3044" s="76" t="n">
        <v>46199</v>
      </c>
      <c r="C3044" s="1" t="n">
        <v>6</v>
      </c>
      <c r="D3044" s="1" t="s">
        <v>3819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3853</v>
      </c>
      <c r="N3044" s="1" t="n">
        <v>48</v>
      </c>
      <c r="O3044" s="1" t="n">
        <v>360</v>
      </c>
      <c r="P3044" s="1" t="s">
        <v>3814</v>
      </c>
    </row>
    <row r="3045" customFormat="false" ht="15" hidden="false" customHeight="true" outlineLevel="0" collapsed="false">
      <c r="A3045" s="1" t="n">
        <v>3</v>
      </c>
      <c r="B3045" s="76" t="n">
        <v>46199</v>
      </c>
      <c r="C3045" s="1" t="n">
        <v>6</v>
      </c>
      <c r="D3045" s="1" t="s">
        <v>3819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3854</v>
      </c>
      <c r="N3045" s="1" t="n">
        <v>3</v>
      </c>
      <c r="O3045" s="1" t="n">
        <v>39</v>
      </c>
      <c r="P3045" s="1" t="s">
        <v>3814</v>
      </c>
    </row>
    <row r="3046" customFormat="false" ht="15" hidden="false" customHeight="true" outlineLevel="0" collapsed="false">
      <c r="A3046" s="1" t="n">
        <v>3</v>
      </c>
      <c r="B3046" s="76" t="n">
        <v>46199</v>
      </c>
      <c r="C3046" s="1" t="n">
        <v>6</v>
      </c>
      <c r="D3046" s="1" t="s">
        <v>3819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3855</v>
      </c>
      <c r="N3046" s="1" t="n">
        <v>60</v>
      </c>
      <c r="O3046" s="1" t="n">
        <v>390</v>
      </c>
      <c r="P3046" s="1" t="s">
        <v>3814</v>
      </c>
    </row>
    <row r="3047" customFormat="false" ht="15" hidden="false" customHeight="true" outlineLevel="0" collapsed="false">
      <c r="A3047" s="1" t="n">
        <v>3</v>
      </c>
      <c r="B3047" s="76" t="n">
        <v>46199</v>
      </c>
      <c r="C3047" s="1" t="n">
        <v>6</v>
      </c>
      <c r="D3047" s="1" t="s">
        <v>3819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4004</v>
      </c>
      <c r="N3047" s="1" t="n">
        <v>10</v>
      </c>
      <c r="O3047" s="1" t="n">
        <v>120</v>
      </c>
      <c r="P3047" s="1" t="s">
        <v>3814</v>
      </c>
    </row>
    <row r="3048" customFormat="false" ht="15" hidden="false" customHeight="true" outlineLevel="0" collapsed="false">
      <c r="A3048" s="1" t="n">
        <v>3</v>
      </c>
      <c r="B3048" s="76" t="n">
        <v>46199</v>
      </c>
      <c r="C3048" s="1" t="n">
        <v>6</v>
      </c>
      <c r="D3048" s="1" t="s">
        <v>3819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3857</v>
      </c>
      <c r="N3048" s="1" t="n">
        <v>40</v>
      </c>
      <c r="O3048" s="1" t="n">
        <v>120</v>
      </c>
      <c r="P3048" s="1" t="s">
        <v>3814</v>
      </c>
    </row>
    <row r="3049" customFormat="false" ht="15" hidden="false" customHeight="true" outlineLevel="0" collapsed="false">
      <c r="A3049" s="1" t="n">
        <v>3</v>
      </c>
      <c r="B3049" s="76" t="n">
        <v>46199</v>
      </c>
      <c r="C3049" s="1" t="n">
        <v>6</v>
      </c>
      <c r="D3049" s="1" t="s">
        <v>3819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4005</v>
      </c>
      <c r="N3049" s="1" t="n">
        <v>15</v>
      </c>
      <c r="O3049" s="1" t="n">
        <v>105</v>
      </c>
      <c r="P3049" s="1" t="s">
        <v>3814</v>
      </c>
    </row>
    <row r="3050" customFormat="false" ht="15" hidden="false" customHeight="true" outlineLevel="0" collapsed="false">
      <c r="A3050" s="1" t="n">
        <v>3</v>
      </c>
      <c r="B3050" s="76" t="n">
        <v>46199</v>
      </c>
      <c r="C3050" s="1" t="n">
        <v>6</v>
      </c>
      <c r="D3050" s="1" t="s">
        <v>3819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3858</v>
      </c>
      <c r="N3050" s="1" t="n">
        <v>4</v>
      </c>
      <c r="O3050" s="1" t="n">
        <v>52</v>
      </c>
      <c r="P3050" s="1" t="s">
        <v>3814</v>
      </c>
    </row>
    <row r="3051" customFormat="false" ht="15" hidden="false" customHeight="true" outlineLevel="0" collapsed="false">
      <c r="A3051" s="1" t="n">
        <v>3</v>
      </c>
      <c r="B3051" s="76" t="n">
        <v>46199</v>
      </c>
      <c r="C3051" s="1" t="n">
        <v>6</v>
      </c>
      <c r="D3051" s="1" t="s">
        <v>3819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3859</v>
      </c>
      <c r="N3051" s="1" t="n">
        <v>10</v>
      </c>
      <c r="O3051" s="1" t="n">
        <v>30</v>
      </c>
      <c r="P3051" s="1" t="s">
        <v>3814</v>
      </c>
    </row>
    <row r="3052" customFormat="false" ht="15" hidden="false" customHeight="true" outlineLevel="0" collapsed="false">
      <c r="A3052" s="1" t="n">
        <v>3</v>
      </c>
      <c r="B3052" s="76" t="n">
        <v>46199</v>
      </c>
      <c r="C3052" s="1" t="n">
        <v>6</v>
      </c>
      <c r="D3052" s="1" t="s">
        <v>3819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3860</v>
      </c>
      <c r="N3052" s="1" t="n">
        <v>15</v>
      </c>
      <c r="O3052" s="1" t="n">
        <v>330</v>
      </c>
      <c r="P3052" s="1" t="s">
        <v>3814</v>
      </c>
    </row>
    <row r="3053" customFormat="false" ht="15" hidden="false" customHeight="true" outlineLevel="0" collapsed="false">
      <c r="A3053" s="1" t="n">
        <v>3</v>
      </c>
      <c r="B3053" s="76" t="n">
        <v>46199</v>
      </c>
      <c r="C3053" s="1" t="n">
        <v>6</v>
      </c>
      <c r="D3053" s="1" t="s">
        <v>3819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3861</v>
      </c>
      <c r="N3053" s="1" t="n">
        <v>10</v>
      </c>
      <c r="O3053" s="1" t="n">
        <v>130</v>
      </c>
      <c r="P3053" s="1" t="s">
        <v>3814</v>
      </c>
    </row>
    <row r="3054" customFormat="false" ht="15" hidden="false" customHeight="true" outlineLevel="0" collapsed="false">
      <c r="A3054" s="1" t="n">
        <v>3</v>
      </c>
      <c r="B3054" s="76" t="n">
        <v>46199</v>
      </c>
      <c r="C3054" s="1" t="n">
        <v>6</v>
      </c>
      <c r="D3054" s="1" t="s">
        <v>3819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4006</v>
      </c>
      <c r="N3054" s="1" t="n">
        <v>2</v>
      </c>
      <c r="O3054" s="1" t="n">
        <v>20</v>
      </c>
      <c r="P3054" s="1" t="s">
        <v>3814</v>
      </c>
    </row>
    <row r="3055" customFormat="false" ht="15" hidden="false" customHeight="true" outlineLevel="0" collapsed="false">
      <c r="A3055" s="1" t="n">
        <v>3</v>
      </c>
      <c r="B3055" s="76" t="n">
        <v>46199</v>
      </c>
      <c r="C3055" s="1" t="n">
        <v>6</v>
      </c>
      <c r="D3055" s="1" t="s">
        <v>3819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4007</v>
      </c>
      <c r="N3055" s="1" t="n">
        <v>12</v>
      </c>
      <c r="O3055" s="1" t="n">
        <v>108</v>
      </c>
      <c r="P3055" s="1" t="s">
        <v>3814</v>
      </c>
    </row>
    <row r="3056" customFormat="false" ht="15" hidden="false" customHeight="true" outlineLevel="0" collapsed="false">
      <c r="A3056" s="1" t="n">
        <v>3</v>
      </c>
      <c r="B3056" s="76" t="n">
        <v>46199</v>
      </c>
      <c r="C3056" s="1" t="n">
        <v>6</v>
      </c>
      <c r="D3056" s="1" t="s">
        <v>3819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4008</v>
      </c>
      <c r="N3056" s="1" t="n">
        <v>40</v>
      </c>
      <c r="O3056" s="1" t="n">
        <v>360</v>
      </c>
      <c r="P3056" s="1" t="s">
        <v>3814</v>
      </c>
    </row>
    <row r="3057" customFormat="false" ht="15" hidden="false" customHeight="true" outlineLevel="0" collapsed="false">
      <c r="A3057" s="1" t="n">
        <v>3</v>
      </c>
      <c r="B3057" s="76" t="n">
        <v>46199</v>
      </c>
      <c r="C3057" s="1" t="n">
        <v>6</v>
      </c>
      <c r="D3057" s="1" t="s">
        <v>3819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5268</v>
      </c>
      <c r="N3057" s="1" t="n">
        <v>6.4</v>
      </c>
      <c r="O3057" s="1" t="n">
        <v>64</v>
      </c>
      <c r="P3057" s="1" t="s">
        <v>3814</v>
      </c>
    </row>
    <row r="3058" customFormat="false" ht="15" hidden="false" customHeight="true" outlineLevel="0" collapsed="false">
      <c r="A3058" s="1" t="n">
        <v>3</v>
      </c>
      <c r="B3058" s="76" t="n">
        <v>46199</v>
      </c>
      <c r="C3058" s="1" t="n">
        <v>6</v>
      </c>
      <c r="D3058" s="1" t="s">
        <v>3819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3862</v>
      </c>
      <c r="N3058" s="1" t="n">
        <v>10</v>
      </c>
      <c r="O3058" s="1" t="n">
        <v>60</v>
      </c>
      <c r="P3058" s="1" t="s">
        <v>3814</v>
      </c>
    </row>
    <row r="3059" customFormat="false" ht="15" hidden="false" customHeight="true" outlineLevel="0" collapsed="false">
      <c r="A3059" s="1" t="n">
        <v>3</v>
      </c>
      <c r="B3059" s="76" t="n">
        <v>46199</v>
      </c>
      <c r="C3059" s="1" t="n">
        <v>6</v>
      </c>
      <c r="D3059" s="1" t="s">
        <v>3819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4643</v>
      </c>
      <c r="N3059" s="1" t="n">
        <v>45.6</v>
      </c>
      <c r="O3059" s="1" t="n">
        <v>150</v>
      </c>
      <c r="P3059" s="1" t="s">
        <v>3814</v>
      </c>
    </row>
    <row r="3060" customFormat="false" ht="15" hidden="false" customHeight="true" outlineLevel="0" collapsed="false">
      <c r="A3060" s="1" t="n">
        <v>3</v>
      </c>
      <c r="B3060" s="76" t="n">
        <v>46199</v>
      </c>
      <c r="C3060" s="1" t="n">
        <v>6</v>
      </c>
      <c r="D3060" s="1" t="s">
        <v>3819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3863</v>
      </c>
      <c r="N3060" s="1" t="n">
        <v>10</v>
      </c>
      <c r="O3060" s="1" t="n">
        <v>50</v>
      </c>
      <c r="P3060" s="1" t="s">
        <v>3814</v>
      </c>
    </row>
    <row r="3061" customFormat="false" ht="15" hidden="false" customHeight="true" outlineLevel="0" collapsed="false">
      <c r="A3061" s="1" t="n">
        <v>3</v>
      </c>
      <c r="B3061" s="76" t="n">
        <v>46199</v>
      </c>
      <c r="C3061" s="1" t="n">
        <v>6</v>
      </c>
      <c r="D3061" s="1" t="s">
        <v>3819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4208</v>
      </c>
      <c r="N3061" s="1" t="n">
        <v>9</v>
      </c>
      <c r="O3061" s="1" t="n">
        <v>108</v>
      </c>
      <c r="P3061" s="1" t="s">
        <v>3814</v>
      </c>
    </row>
    <row r="3062" customFormat="false" ht="15" hidden="false" customHeight="true" outlineLevel="0" collapsed="false">
      <c r="A3062" s="1" t="n">
        <v>3</v>
      </c>
      <c r="B3062" s="76" t="n">
        <v>46199</v>
      </c>
      <c r="C3062" s="1" t="n">
        <v>6</v>
      </c>
      <c r="D3062" s="1" t="s">
        <v>3819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4010</v>
      </c>
      <c r="N3062" s="1" t="n">
        <v>10</v>
      </c>
      <c r="O3062" s="1" t="n">
        <v>60</v>
      </c>
      <c r="P3062" s="1" t="s">
        <v>3814</v>
      </c>
    </row>
    <row r="3063" customFormat="false" ht="15" hidden="false" customHeight="true" outlineLevel="0" collapsed="false">
      <c r="A3063" s="1" t="n">
        <v>3</v>
      </c>
      <c r="B3063" s="76" t="n">
        <v>46200</v>
      </c>
      <c r="C3063" s="1" t="n">
        <v>1</v>
      </c>
      <c r="D3063" s="1" t="s">
        <v>3848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3870</v>
      </c>
      <c r="N3063" s="1" t="n">
        <v>15</v>
      </c>
      <c r="O3063" s="1" t="n">
        <v>180</v>
      </c>
      <c r="P3063" s="1" t="s">
        <v>3814</v>
      </c>
    </row>
    <row r="3064" customFormat="false" ht="15" hidden="false" customHeight="true" outlineLevel="0" collapsed="false">
      <c r="A3064" s="1" t="n">
        <v>3</v>
      </c>
      <c r="B3064" s="76" t="n">
        <v>46200</v>
      </c>
      <c r="C3064" s="1" t="n">
        <v>1</v>
      </c>
      <c r="D3064" s="1" t="s">
        <v>3848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5269</v>
      </c>
      <c r="N3064" s="1" t="n">
        <v>30</v>
      </c>
      <c r="O3064" s="1" t="n">
        <v>208.5</v>
      </c>
      <c r="P3064" s="1" t="s">
        <v>3814</v>
      </c>
    </row>
    <row r="3065" customFormat="false" ht="15" hidden="false" customHeight="true" outlineLevel="0" collapsed="false">
      <c r="A3065" s="1" t="n">
        <v>3</v>
      </c>
      <c r="B3065" s="76" t="n">
        <v>46200</v>
      </c>
      <c r="C3065" s="1" t="n">
        <v>1</v>
      </c>
      <c r="D3065" s="1" t="s">
        <v>3848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4278</v>
      </c>
      <c r="N3065" s="1" t="n">
        <v>15</v>
      </c>
      <c r="O3065" s="1" t="n">
        <v>80.7</v>
      </c>
      <c r="P3065" s="1" t="s">
        <v>3814</v>
      </c>
    </row>
    <row r="3066" customFormat="false" ht="15" hidden="false" customHeight="true" outlineLevel="0" collapsed="false">
      <c r="A3066" s="1" t="n">
        <v>3</v>
      </c>
      <c r="B3066" s="76" t="n">
        <v>46200</v>
      </c>
      <c r="C3066" s="1" t="n">
        <v>1</v>
      </c>
      <c r="D3066" s="1" t="s">
        <v>3848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4279</v>
      </c>
      <c r="N3066" s="1" t="n">
        <v>15</v>
      </c>
      <c r="O3066" s="1" t="n">
        <v>87</v>
      </c>
      <c r="P3066" s="1" t="s">
        <v>3814</v>
      </c>
    </row>
    <row r="3067" customFormat="false" ht="15" hidden="false" customHeight="true" outlineLevel="0" collapsed="false">
      <c r="A3067" s="1" t="n">
        <v>3</v>
      </c>
      <c r="B3067" s="76" t="n">
        <v>46200</v>
      </c>
      <c r="C3067" s="1" t="n">
        <v>1</v>
      </c>
      <c r="D3067" s="1" t="s">
        <v>3848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4280</v>
      </c>
      <c r="N3067" s="1" t="n">
        <v>42</v>
      </c>
      <c r="O3067" s="1" t="n">
        <v>294</v>
      </c>
      <c r="P3067" s="1" t="s">
        <v>3814</v>
      </c>
    </row>
    <row r="3068" customFormat="false" ht="15" hidden="false" customHeight="true" outlineLevel="0" collapsed="false">
      <c r="A3068" s="1" t="n">
        <v>3</v>
      </c>
      <c r="B3068" s="76" t="n">
        <v>46200</v>
      </c>
      <c r="C3068" s="1" t="n">
        <v>1</v>
      </c>
      <c r="D3068" s="1" t="s">
        <v>3848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4281</v>
      </c>
      <c r="N3068" s="1" t="n">
        <v>50</v>
      </c>
      <c r="O3068" s="1" t="n">
        <v>469.9</v>
      </c>
      <c r="P3068" s="1" t="s">
        <v>3814</v>
      </c>
    </row>
    <row r="3069" customFormat="false" ht="15" hidden="false" customHeight="true" outlineLevel="0" collapsed="false">
      <c r="A3069" s="1" t="n">
        <v>3</v>
      </c>
      <c r="B3069" s="76" t="n">
        <v>46200</v>
      </c>
      <c r="C3069" s="1" t="n">
        <v>1</v>
      </c>
      <c r="D3069" s="1" t="s">
        <v>3848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4626</v>
      </c>
      <c r="N3069" s="1" t="n">
        <v>30</v>
      </c>
      <c r="O3069" s="1" t="n">
        <v>105</v>
      </c>
      <c r="P3069" s="1" t="s">
        <v>3814</v>
      </c>
    </row>
    <row r="3070" customFormat="false" ht="15" hidden="false" customHeight="true" outlineLevel="0" collapsed="false">
      <c r="A3070" s="1" t="n">
        <v>3</v>
      </c>
      <c r="B3070" s="76" t="n">
        <v>46200</v>
      </c>
      <c r="C3070" s="1" t="n">
        <v>1</v>
      </c>
      <c r="D3070" s="1" t="s">
        <v>3848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4103</v>
      </c>
      <c r="N3070" s="1" t="n">
        <v>25</v>
      </c>
      <c r="O3070" s="1" t="n">
        <v>137.5</v>
      </c>
      <c r="P3070" s="1" t="s">
        <v>3814</v>
      </c>
    </row>
    <row r="3071" customFormat="false" ht="15" hidden="false" customHeight="true" outlineLevel="0" collapsed="false">
      <c r="A3071" s="1" t="n">
        <v>3</v>
      </c>
      <c r="B3071" s="76" t="n">
        <v>46200</v>
      </c>
      <c r="C3071" s="1" t="n">
        <v>2</v>
      </c>
      <c r="D3071" s="1" t="s">
        <v>3812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3813</v>
      </c>
      <c r="N3071" s="1" t="n">
        <v>16</v>
      </c>
      <c r="O3071" s="1" t="n">
        <v>40</v>
      </c>
      <c r="P3071" s="1" t="s">
        <v>3814</v>
      </c>
    </row>
    <row r="3072" customFormat="false" ht="15" hidden="false" customHeight="true" outlineLevel="0" collapsed="false">
      <c r="A3072" s="1" t="n">
        <v>3</v>
      </c>
      <c r="B3072" s="76" t="n">
        <v>46200</v>
      </c>
      <c r="C3072" s="1" t="n">
        <v>2</v>
      </c>
      <c r="D3072" s="1" t="s">
        <v>3812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3815</v>
      </c>
      <c r="N3072" s="1" t="n">
        <v>15</v>
      </c>
      <c r="O3072" s="1" t="n">
        <v>105</v>
      </c>
      <c r="P3072" s="1" t="s">
        <v>3814</v>
      </c>
    </row>
    <row r="3073" customFormat="false" ht="15" hidden="false" customHeight="true" outlineLevel="0" collapsed="false">
      <c r="A3073" s="1" t="n">
        <v>3</v>
      </c>
      <c r="B3073" s="76" t="n">
        <v>46200</v>
      </c>
      <c r="C3073" s="1" t="n">
        <v>2</v>
      </c>
      <c r="D3073" s="1" t="s">
        <v>3812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3816</v>
      </c>
      <c r="N3073" s="1" t="n">
        <v>120</v>
      </c>
      <c r="O3073" s="1" t="n">
        <v>240</v>
      </c>
      <c r="P3073" s="1" t="s">
        <v>3814</v>
      </c>
    </row>
    <row r="3074" customFormat="false" ht="15" hidden="false" customHeight="true" outlineLevel="0" collapsed="false">
      <c r="A3074" s="1" t="n">
        <v>3</v>
      </c>
      <c r="B3074" s="76" t="n">
        <v>46200</v>
      </c>
      <c r="C3074" s="1" t="n">
        <v>2</v>
      </c>
      <c r="D3074" s="1" t="s">
        <v>3812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3817</v>
      </c>
      <c r="N3074" s="1" t="n">
        <v>40</v>
      </c>
      <c r="O3074" s="1" t="n">
        <v>240</v>
      </c>
      <c r="P3074" s="1" t="s">
        <v>3814</v>
      </c>
    </row>
    <row r="3075" customFormat="false" ht="15" hidden="false" customHeight="true" outlineLevel="0" collapsed="false">
      <c r="A3075" s="1" t="n">
        <v>3</v>
      </c>
      <c r="B3075" s="76" t="n">
        <v>46200</v>
      </c>
      <c r="C3075" s="1" t="n">
        <v>6</v>
      </c>
      <c r="D3075" s="1" t="s">
        <v>3819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3813</v>
      </c>
      <c r="N3075" s="1" t="n">
        <v>16</v>
      </c>
      <c r="O3075" s="1" t="n">
        <v>40</v>
      </c>
      <c r="P3075" s="1" t="s">
        <v>3814</v>
      </c>
    </row>
    <row r="3076" customFormat="false" ht="15" hidden="false" customHeight="true" outlineLevel="0" collapsed="false">
      <c r="A3076" s="1" t="n">
        <v>3</v>
      </c>
      <c r="B3076" s="76" t="n">
        <v>46200</v>
      </c>
      <c r="C3076" s="1" t="n">
        <v>6</v>
      </c>
      <c r="D3076" s="1" t="s">
        <v>3819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3815</v>
      </c>
      <c r="N3076" s="1" t="n">
        <v>15</v>
      </c>
      <c r="O3076" s="1" t="n">
        <v>105</v>
      </c>
      <c r="P3076" s="1" t="s">
        <v>3814</v>
      </c>
    </row>
    <row r="3077" customFormat="false" ht="15" hidden="false" customHeight="true" outlineLevel="0" collapsed="false">
      <c r="A3077" s="1" t="n">
        <v>3</v>
      </c>
      <c r="B3077" s="76" t="n">
        <v>46200</v>
      </c>
      <c r="C3077" s="1" t="n">
        <v>6</v>
      </c>
      <c r="D3077" s="1" t="s">
        <v>3819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3816</v>
      </c>
      <c r="N3077" s="1" t="n">
        <v>120</v>
      </c>
      <c r="O3077" s="1" t="n">
        <v>240</v>
      </c>
      <c r="P3077" s="1" t="s">
        <v>3814</v>
      </c>
    </row>
    <row r="3078" customFormat="false" ht="15" hidden="false" customHeight="true" outlineLevel="0" collapsed="false">
      <c r="A3078" s="1" t="n">
        <v>3</v>
      </c>
      <c r="B3078" s="76" t="n">
        <v>46200</v>
      </c>
      <c r="C3078" s="1" t="n">
        <v>6</v>
      </c>
      <c r="D3078" s="1" t="s">
        <v>3819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3817</v>
      </c>
      <c r="N3078" s="1" t="n">
        <v>40</v>
      </c>
      <c r="O3078" s="1" t="n">
        <v>240</v>
      </c>
      <c r="P3078" s="1" t="s">
        <v>3814</v>
      </c>
    </row>
    <row r="3079" customFormat="false" ht="15" hidden="false" customHeight="true" outlineLevel="0" collapsed="false">
      <c r="A3079" s="1" t="n">
        <v>3</v>
      </c>
      <c r="B3079" s="76" t="n">
        <v>46200</v>
      </c>
      <c r="C3079" s="1" t="n">
        <v>11</v>
      </c>
      <c r="D3079" s="1" t="s">
        <v>3820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5270</v>
      </c>
      <c r="N3079" s="1" t="n">
        <v>18</v>
      </c>
      <c r="O3079" s="1" t="n">
        <v>72.47</v>
      </c>
      <c r="P3079" s="1" t="s">
        <v>3814</v>
      </c>
    </row>
    <row r="3080" customFormat="false" ht="15" hidden="false" customHeight="true" outlineLevel="0" collapsed="false">
      <c r="A3080" s="1" t="n">
        <v>3</v>
      </c>
      <c r="B3080" s="76" t="n">
        <v>46200</v>
      </c>
      <c r="C3080" s="1" t="n">
        <v>11</v>
      </c>
      <c r="D3080" s="1" t="s">
        <v>3820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5271</v>
      </c>
      <c r="N3080" s="1" t="n">
        <v>120</v>
      </c>
      <c r="O3080" s="1" t="n">
        <v>308.3</v>
      </c>
      <c r="P3080" s="1" t="s">
        <v>3814</v>
      </c>
    </row>
    <row r="3081" customFormat="false" ht="15" hidden="false" customHeight="true" outlineLevel="0" collapsed="false">
      <c r="A3081" s="1" t="n">
        <v>3</v>
      </c>
      <c r="B3081" s="76" t="n">
        <v>46200</v>
      </c>
      <c r="C3081" s="1" t="n">
        <v>11</v>
      </c>
      <c r="D3081" s="1" t="s">
        <v>3820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5272</v>
      </c>
      <c r="N3081" s="1" t="n">
        <v>24</v>
      </c>
      <c r="O3081" s="1" t="n">
        <v>105.96</v>
      </c>
      <c r="P3081" s="1" t="s">
        <v>3814</v>
      </c>
    </row>
    <row r="3082" customFormat="false" ht="15" hidden="false" customHeight="true" outlineLevel="0" collapsed="false">
      <c r="A3082" s="1" t="n">
        <v>3</v>
      </c>
      <c r="B3082" s="76" t="n">
        <v>46200</v>
      </c>
      <c r="C3082" s="1" t="n">
        <v>11</v>
      </c>
      <c r="D3082" s="1" t="s">
        <v>3820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5273</v>
      </c>
      <c r="N3082" s="1" t="n">
        <v>24</v>
      </c>
      <c r="O3082" s="1" t="n">
        <v>112.78</v>
      </c>
      <c r="P3082" s="1" t="s">
        <v>3814</v>
      </c>
    </row>
    <row r="3083" customFormat="false" ht="15" hidden="false" customHeight="true" outlineLevel="0" collapsed="false">
      <c r="A3083" s="1" t="n">
        <v>3</v>
      </c>
      <c r="B3083" s="76" t="n">
        <v>46200</v>
      </c>
      <c r="C3083" s="1" t="n">
        <v>11</v>
      </c>
      <c r="D3083" s="1" t="s">
        <v>3820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5274</v>
      </c>
      <c r="N3083" s="1" t="n">
        <v>12</v>
      </c>
      <c r="O3083" s="1" t="n">
        <v>54.09</v>
      </c>
      <c r="P3083" s="1" t="s">
        <v>3814</v>
      </c>
    </row>
    <row r="3084" customFormat="false" ht="15" hidden="false" customHeight="true" outlineLevel="0" collapsed="false">
      <c r="A3084" s="1" t="n">
        <v>3</v>
      </c>
      <c r="B3084" s="76" t="n">
        <v>46200</v>
      </c>
      <c r="C3084" s="1" t="n">
        <v>11</v>
      </c>
      <c r="D3084" s="1" t="s">
        <v>3820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5275</v>
      </c>
      <c r="N3084" s="1" t="n">
        <v>12</v>
      </c>
      <c r="O3084" s="1" t="n">
        <v>40.39</v>
      </c>
      <c r="P3084" s="1" t="s">
        <v>3814</v>
      </c>
    </row>
    <row r="3085" customFormat="false" ht="15" hidden="false" customHeight="true" outlineLevel="0" collapsed="false">
      <c r="A3085" s="1" t="n">
        <v>3</v>
      </c>
      <c r="B3085" s="76" t="n">
        <v>46200</v>
      </c>
      <c r="C3085" s="1" t="n">
        <v>11</v>
      </c>
      <c r="D3085" s="1" t="s">
        <v>3820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5276</v>
      </c>
      <c r="N3085" s="1" t="n">
        <v>20</v>
      </c>
      <c r="O3085" s="1" t="n">
        <v>135.83</v>
      </c>
      <c r="P3085" s="1" t="s">
        <v>3814</v>
      </c>
    </row>
    <row r="3086" customFormat="false" ht="15" hidden="false" customHeight="true" outlineLevel="0" collapsed="false">
      <c r="A3086" s="1" t="n">
        <v>3</v>
      </c>
      <c r="B3086" s="76" t="n">
        <v>46200</v>
      </c>
      <c r="C3086" s="1" t="n">
        <v>11</v>
      </c>
      <c r="D3086" s="1" t="s">
        <v>3820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5277</v>
      </c>
      <c r="N3086" s="1" t="n">
        <v>96</v>
      </c>
      <c r="O3086" s="1" t="n">
        <v>151.35</v>
      </c>
      <c r="P3086" s="1" t="s">
        <v>3814</v>
      </c>
    </row>
    <row r="3087" customFormat="false" ht="15" hidden="false" customHeight="true" outlineLevel="0" collapsed="false">
      <c r="A3087" s="1" t="n">
        <v>3</v>
      </c>
      <c r="B3087" s="76" t="n">
        <v>46200</v>
      </c>
      <c r="C3087" s="1" t="n">
        <v>11</v>
      </c>
      <c r="D3087" s="1" t="s">
        <v>3820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5278</v>
      </c>
      <c r="N3087" s="1" t="n">
        <v>20</v>
      </c>
      <c r="O3087" s="1" t="n">
        <v>27.28</v>
      </c>
      <c r="P3087" s="1" t="s">
        <v>3814</v>
      </c>
    </row>
    <row r="3088" customFormat="false" ht="15" hidden="false" customHeight="true" outlineLevel="0" collapsed="false">
      <c r="A3088" s="1" t="n">
        <v>3</v>
      </c>
      <c r="B3088" s="76" t="n">
        <v>46200</v>
      </c>
      <c r="C3088" s="1" t="n">
        <v>11</v>
      </c>
      <c r="D3088" s="1" t="s">
        <v>3820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5279</v>
      </c>
      <c r="N3088" s="1" t="n">
        <v>96</v>
      </c>
      <c r="O3088" s="1" t="n">
        <v>151.35</v>
      </c>
      <c r="P3088" s="1" t="s">
        <v>3814</v>
      </c>
    </row>
    <row r="3089" customFormat="false" ht="15" hidden="false" customHeight="true" outlineLevel="0" collapsed="false">
      <c r="A3089" s="1" t="n">
        <v>3</v>
      </c>
      <c r="B3089" s="76" t="n">
        <v>46200</v>
      </c>
      <c r="C3089" s="1" t="n">
        <v>11</v>
      </c>
      <c r="D3089" s="1" t="s">
        <v>3820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5280</v>
      </c>
      <c r="N3089" s="1" t="n">
        <v>6</v>
      </c>
      <c r="O3089" s="1" t="n">
        <v>58.03</v>
      </c>
      <c r="P3089" s="1" t="s">
        <v>3814</v>
      </c>
    </row>
    <row r="3090" customFormat="false" ht="15" hidden="false" customHeight="true" outlineLevel="0" collapsed="false">
      <c r="A3090" s="1" t="n">
        <v>3</v>
      </c>
      <c r="B3090" s="76" t="n">
        <v>46200</v>
      </c>
      <c r="C3090" s="1" t="n">
        <v>11</v>
      </c>
      <c r="D3090" s="1" t="s">
        <v>3820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5281</v>
      </c>
      <c r="N3090" s="1" t="n">
        <v>45</v>
      </c>
      <c r="O3090" s="1" t="n">
        <v>172.82</v>
      </c>
      <c r="P3090" s="1" t="s">
        <v>3814</v>
      </c>
    </row>
    <row r="3091" customFormat="false" ht="15" hidden="false" customHeight="true" outlineLevel="0" collapsed="false">
      <c r="A3091" s="1" t="n">
        <v>3</v>
      </c>
      <c r="B3091" s="76" t="n">
        <v>46200</v>
      </c>
      <c r="C3091" s="1" t="n">
        <v>11</v>
      </c>
      <c r="D3091" s="1" t="s">
        <v>3820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5282</v>
      </c>
      <c r="N3091" s="1" t="n">
        <v>45</v>
      </c>
      <c r="O3091" s="1" t="n">
        <v>172.82</v>
      </c>
      <c r="P3091" s="1" t="s">
        <v>3814</v>
      </c>
    </row>
    <row r="3092" customFormat="false" ht="15" hidden="false" customHeight="true" outlineLevel="0" collapsed="false">
      <c r="A3092" s="1" t="n">
        <v>3</v>
      </c>
      <c r="B3092" s="76" t="n">
        <v>46200</v>
      </c>
      <c r="C3092" s="1" t="n">
        <v>11</v>
      </c>
      <c r="D3092" s="1" t="s">
        <v>3820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5283</v>
      </c>
      <c r="N3092" s="1" t="n">
        <v>45</v>
      </c>
      <c r="O3092" s="1" t="n">
        <v>181.47</v>
      </c>
      <c r="P3092" s="1" t="s">
        <v>3814</v>
      </c>
    </row>
    <row r="3093" customFormat="false" ht="15" hidden="false" customHeight="true" outlineLevel="0" collapsed="false">
      <c r="A3093" s="1" t="n">
        <v>3</v>
      </c>
      <c r="B3093" s="76" t="n">
        <v>46200</v>
      </c>
      <c r="C3093" s="1" t="n">
        <v>11</v>
      </c>
      <c r="D3093" s="1" t="s">
        <v>3820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5284</v>
      </c>
      <c r="N3093" s="1" t="n">
        <v>45</v>
      </c>
      <c r="O3093" s="1" t="n">
        <v>181.47</v>
      </c>
      <c r="P3093" s="1" t="s">
        <v>3814</v>
      </c>
    </row>
    <row r="3094" customFormat="false" ht="15" hidden="false" customHeight="true" outlineLevel="0" collapsed="false">
      <c r="A3094" s="1" t="n">
        <v>3</v>
      </c>
      <c r="B3094" s="76" t="n">
        <v>46200</v>
      </c>
      <c r="C3094" s="1" t="n">
        <v>11</v>
      </c>
      <c r="D3094" s="1" t="s">
        <v>3820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5285</v>
      </c>
      <c r="N3094" s="1" t="n">
        <v>45</v>
      </c>
      <c r="O3094" s="1" t="n">
        <v>201.59</v>
      </c>
      <c r="P3094" s="1" t="s">
        <v>3814</v>
      </c>
    </row>
    <row r="3095" customFormat="false" ht="15" hidden="false" customHeight="true" outlineLevel="0" collapsed="false">
      <c r="A3095" s="1" t="n">
        <v>3</v>
      </c>
      <c r="B3095" s="76" t="n">
        <v>46200</v>
      </c>
      <c r="C3095" s="1" t="n">
        <v>11</v>
      </c>
      <c r="D3095" s="1" t="s">
        <v>3820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5284</v>
      </c>
      <c r="N3095" s="1" t="n">
        <v>24</v>
      </c>
      <c r="O3095" s="1" t="n">
        <v>45.84</v>
      </c>
      <c r="P3095" s="1" t="s">
        <v>3814</v>
      </c>
    </row>
    <row r="3096" customFormat="false" ht="15" hidden="false" customHeight="true" outlineLevel="0" collapsed="false">
      <c r="A3096" s="1" t="n">
        <v>3</v>
      </c>
      <c r="B3096" s="76" t="n">
        <v>46200</v>
      </c>
      <c r="C3096" s="1" t="n">
        <v>11</v>
      </c>
      <c r="D3096" s="1" t="s">
        <v>3820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5286</v>
      </c>
      <c r="N3096" s="1" t="n">
        <v>24</v>
      </c>
      <c r="O3096" s="1" t="n">
        <v>45.84</v>
      </c>
      <c r="P3096" s="1" t="s">
        <v>3814</v>
      </c>
    </row>
    <row r="3097" customFormat="false" ht="15" hidden="false" customHeight="true" outlineLevel="0" collapsed="false">
      <c r="A3097" s="1" t="n">
        <v>3</v>
      </c>
      <c r="B3097" s="76" t="n">
        <v>46200</v>
      </c>
      <c r="C3097" s="1" t="n">
        <v>11</v>
      </c>
      <c r="D3097" s="1" t="s">
        <v>3820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5287</v>
      </c>
      <c r="N3097" s="1" t="n">
        <v>10</v>
      </c>
      <c r="O3097" s="1" t="n">
        <v>81.76</v>
      </c>
      <c r="P3097" s="1" t="s">
        <v>3814</v>
      </c>
    </row>
    <row r="3098" customFormat="false" ht="15" hidden="false" customHeight="true" outlineLevel="0" collapsed="false">
      <c r="A3098" s="1" t="n">
        <v>3</v>
      </c>
      <c r="B3098" s="76" t="n">
        <v>46200</v>
      </c>
      <c r="C3098" s="1" t="n">
        <v>11</v>
      </c>
      <c r="D3098" s="1" t="s">
        <v>3820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5288</v>
      </c>
      <c r="N3098" s="1" t="n">
        <v>10</v>
      </c>
      <c r="O3098" s="1" t="n">
        <v>95</v>
      </c>
      <c r="P3098" s="1" t="s">
        <v>3814</v>
      </c>
    </row>
    <row r="3099" customFormat="false" ht="15" hidden="false" customHeight="true" outlineLevel="0" collapsed="false">
      <c r="A3099" s="1" t="n">
        <v>3</v>
      </c>
      <c r="B3099" s="76" t="n">
        <v>46200</v>
      </c>
      <c r="C3099" s="1" t="n">
        <v>11</v>
      </c>
      <c r="D3099" s="1" t="s">
        <v>3820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5289</v>
      </c>
      <c r="N3099" s="1" t="n">
        <v>32</v>
      </c>
      <c r="O3099" s="1" t="n">
        <v>50.45</v>
      </c>
      <c r="P3099" s="1" t="s">
        <v>3814</v>
      </c>
    </row>
    <row r="3100" customFormat="false" ht="15" hidden="false" customHeight="true" outlineLevel="0" collapsed="false">
      <c r="A3100" s="1" t="n">
        <v>3</v>
      </c>
      <c r="B3100" s="76" t="n">
        <v>46200</v>
      </c>
      <c r="C3100" s="1" t="n">
        <v>11</v>
      </c>
      <c r="D3100" s="1" t="s">
        <v>3820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5290</v>
      </c>
      <c r="N3100" s="1" t="n">
        <v>72</v>
      </c>
      <c r="O3100" s="1" t="n">
        <v>122.97</v>
      </c>
      <c r="P3100" s="1" t="s">
        <v>3814</v>
      </c>
    </row>
    <row r="3101" customFormat="false" ht="15" hidden="false" customHeight="true" outlineLevel="0" collapsed="false">
      <c r="A3101" s="1" t="n">
        <v>3</v>
      </c>
      <c r="B3101" s="76" t="n">
        <v>46200</v>
      </c>
      <c r="C3101" s="1" t="n">
        <v>11</v>
      </c>
      <c r="D3101" s="1" t="s">
        <v>3820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5291</v>
      </c>
      <c r="N3101" s="1" t="n">
        <v>36</v>
      </c>
      <c r="O3101" s="1" t="n">
        <v>61.48</v>
      </c>
      <c r="P3101" s="1" t="s">
        <v>3814</v>
      </c>
    </row>
    <row r="3102" customFormat="false" ht="15" hidden="false" customHeight="true" outlineLevel="0" collapsed="false">
      <c r="A3102" s="1" t="n">
        <v>3</v>
      </c>
      <c r="B3102" s="76" t="n">
        <v>46200</v>
      </c>
      <c r="C3102" s="1" t="n">
        <v>11</v>
      </c>
      <c r="D3102" s="1" t="s">
        <v>3820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5292</v>
      </c>
      <c r="N3102" s="1" t="n">
        <v>32</v>
      </c>
      <c r="O3102" s="1" t="n">
        <v>50.45</v>
      </c>
      <c r="P3102" s="1" t="s">
        <v>3814</v>
      </c>
    </row>
    <row r="3103" customFormat="false" ht="15" hidden="false" customHeight="true" outlineLevel="0" collapsed="false">
      <c r="A3103" s="1" t="n">
        <v>3</v>
      </c>
      <c r="B3103" s="76" t="n">
        <v>46200</v>
      </c>
      <c r="C3103" s="1" t="n">
        <v>11</v>
      </c>
      <c r="D3103" s="1" t="s">
        <v>3820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5293</v>
      </c>
      <c r="N3103" s="1" t="n">
        <v>18</v>
      </c>
      <c r="O3103" s="1" t="n">
        <v>100.24</v>
      </c>
      <c r="P3103" s="1" t="s">
        <v>3814</v>
      </c>
    </row>
    <row r="3104" customFormat="false" ht="15" hidden="false" customHeight="true" outlineLevel="0" collapsed="false">
      <c r="A3104" s="1" t="n">
        <v>3</v>
      </c>
      <c r="B3104" s="76" t="n">
        <v>46200</v>
      </c>
      <c r="C3104" s="1" t="n">
        <v>11</v>
      </c>
      <c r="D3104" s="1" t="s">
        <v>3820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4397</v>
      </c>
      <c r="N3104" s="1" t="n">
        <v>18</v>
      </c>
      <c r="O3104" s="1" t="n">
        <v>73.8</v>
      </c>
      <c r="P3104" s="1" t="s">
        <v>3814</v>
      </c>
    </row>
    <row r="3105" customFormat="false" ht="15" hidden="false" customHeight="true" outlineLevel="0" collapsed="false">
      <c r="A3105" s="1" t="n">
        <v>3</v>
      </c>
      <c r="B3105" s="76" t="n">
        <v>46200</v>
      </c>
      <c r="C3105" s="1" t="n">
        <v>11</v>
      </c>
      <c r="D3105" s="1" t="s">
        <v>3820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4398</v>
      </c>
      <c r="N3105" s="1" t="n">
        <v>90</v>
      </c>
      <c r="O3105" s="1" t="n">
        <v>225</v>
      </c>
      <c r="P3105" s="1" t="s">
        <v>3814</v>
      </c>
    </row>
    <row r="3106" customFormat="false" ht="15" hidden="false" customHeight="true" outlineLevel="0" collapsed="false">
      <c r="A3106" s="1" t="n">
        <v>3</v>
      </c>
      <c r="B3106" s="76" t="n">
        <v>46200</v>
      </c>
      <c r="C3106" s="1" t="n">
        <v>11</v>
      </c>
      <c r="D3106" s="1" t="s">
        <v>3820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5294</v>
      </c>
      <c r="N3106" s="1" t="n">
        <v>48</v>
      </c>
      <c r="O3106" s="1" t="n">
        <v>43.2</v>
      </c>
      <c r="P3106" s="1" t="s">
        <v>3814</v>
      </c>
    </row>
    <row r="3107" customFormat="false" ht="15" hidden="false" customHeight="true" outlineLevel="0" collapsed="false">
      <c r="A3107" s="1" t="n">
        <v>3</v>
      </c>
      <c r="B3107" s="76" t="n">
        <v>46200</v>
      </c>
      <c r="C3107" s="1" t="n">
        <v>11</v>
      </c>
      <c r="D3107" s="1" t="s">
        <v>3820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5295</v>
      </c>
      <c r="N3107" s="1" t="n">
        <v>24</v>
      </c>
      <c r="O3107" s="1" t="n">
        <v>28.8</v>
      </c>
      <c r="P3107" s="1" t="s">
        <v>3814</v>
      </c>
    </row>
    <row r="3108" customFormat="false" ht="15" hidden="false" customHeight="true" outlineLevel="0" collapsed="false">
      <c r="A3108" s="1" t="n">
        <v>3</v>
      </c>
      <c r="B3108" s="76" t="n">
        <v>46200</v>
      </c>
      <c r="C3108" s="1" t="n">
        <v>11</v>
      </c>
      <c r="D3108" s="1" t="s">
        <v>3820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4399</v>
      </c>
      <c r="N3108" s="1" t="n">
        <v>27</v>
      </c>
      <c r="O3108" s="1" t="n">
        <v>110.7</v>
      </c>
      <c r="P3108" s="1" t="s">
        <v>3814</v>
      </c>
    </row>
    <row r="3109" customFormat="false" ht="15" hidden="false" customHeight="true" outlineLevel="0" collapsed="false">
      <c r="A3109" s="1" t="n">
        <v>3</v>
      </c>
      <c r="B3109" s="76" t="n">
        <v>46200</v>
      </c>
      <c r="C3109" s="1" t="n">
        <v>11</v>
      </c>
      <c r="D3109" s="1" t="s">
        <v>3820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5296</v>
      </c>
      <c r="N3109" s="1" t="n">
        <v>27</v>
      </c>
      <c r="O3109" s="1" t="n">
        <v>81</v>
      </c>
      <c r="P3109" s="1" t="s">
        <v>3814</v>
      </c>
    </row>
    <row r="3110" customFormat="false" ht="15" hidden="false" customHeight="true" outlineLevel="0" collapsed="false">
      <c r="A3110" s="1" t="n">
        <v>3</v>
      </c>
      <c r="B3110" s="76" t="n">
        <v>46200</v>
      </c>
      <c r="C3110" s="1" t="n">
        <v>11</v>
      </c>
      <c r="D3110" s="1" t="s">
        <v>3820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5297</v>
      </c>
      <c r="N3110" s="1" t="n">
        <v>12</v>
      </c>
      <c r="O3110" s="1" t="n">
        <v>146.4</v>
      </c>
      <c r="P3110" s="1" t="s">
        <v>3814</v>
      </c>
    </row>
    <row r="3111" customFormat="false" ht="15" hidden="false" customHeight="true" outlineLevel="0" collapsed="false">
      <c r="A3111" s="1" t="n">
        <v>3</v>
      </c>
      <c r="B3111" s="76" t="n">
        <v>46200</v>
      </c>
      <c r="C3111" s="1" t="n">
        <v>11</v>
      </c>
      <c r="D3111" s="1" t="s">
        <v>3820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5298</v>
      </c>
      <c r="N3111" s="1" t="n">
        <v>27</v>
      </c>
      <c r="O3111" s="1" t="n">
        <v>81</v>
      </c>
      <c r="P3111" s="1" t="s">
        <v>3814</v>
      </c>
    </row>
    <row r="3112" customFormat="false" ht="15" hidden="false" customHeight="true" outlineLevel="0" collapsed="false">
      <c r="A3112" s="1" t="n">
        <v>3</v>
      </c>
      <c r="B3112" s="76" t="n">
        <v>46200</v>
      </c>
      <c r="C3112" s="1" t="n">
        <v>11</v>
      </c>
      <c r="D3112" s="1" t="s">
        <v>3820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5299</v>
      </c>
      <c r="N3112" s="1" t="n">
        <v>8</v>
      </c>
      <c r="O3112" s="1" t="n">
        <v>60.8</v>
      </c>
      <c r="P3112" s="1" t="s">
        <v>3814</v>
      </c>
    </row>
    <row r="3113" customFormat="false" ht="15" hidden="false" customHeight="true" outlineLevel="0" collapsed="false">
      <c r="A3113" s="1" t="n">
        <v>3</v>
      </c>
      <c r="B3113" s="76" t="n">
        <v>46200</v>
      </c>
      <c r="C3113" s="1" t="n">
        <v>11</v>
      </c>
      <c r="D3113" s="1" t="s">
        <v>3820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5300</v>
      </c>
      <c r="N3113" s="1" t="n">
        <v>8</v>
      </c>
      <c r="O3113" s="1" t="n">
        <v>60.8</v>
      </c>
      <c r="P3113" s="1" t="s">
        <v>3814</v>
      </c>
    </row>
    <row r="3114" customFormat="false" ht="15" hidden="false" customHeight="true" outlineLevel="0" collapsed="false">
      <c r="A3114" s="1" t="n">
        <v>3</v>
      </c>
      <c r="B3114" s="76" t="n">
        <v>46200</v>
      </c>
      <c r="C3114" s="1" t="n">
        <v>11</v>
      </c>
      <c r="D3114" s="1" t="s">
        <v>3820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5301</v>
      </c>
      <c r="N3114" s="1" t="n">
        <v>1</v>
      </c>
      <c r="O3114" s="1" t="n">
        <v>39.6</v>
      </c>
      <c r="P3114" s="1" t="s">
        <v>3814</v>
      </c>
    </row>
    <row r="3115" customFormat="false" ht="15" hidden="false" customHeight="true" outlineLevel="0" collapsed="false">
      <c r="A3115" s="1" t="n">
        <v>3</v>
      </c>
      <c r="B3115" s="76" t="n">
        <v>46200</v>
      </c>
      <c r="C3115" s="1" t="n">
        <v>11</v>
      </c>
      <c r="D3115" s="1" t="s">
        <v>3820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4400</v>
      </c>
      <c r="N3115" s="1" t="n">
        <v>18</v>
      </c>
      <c r="O3115" s="1" t="n">
        <v>86.4</v>
      </c>
      <c r="P3115" s="1" t="s">
        <v>3814</v>
      </c>
    </row>
    <row r="3116" customFormat="false" ht="15" hidden="false" customHeight="true" outlineLevel="0" collapsed="false">
      <c r="A3116" s="1" t="n">
        <v>3</v>
      </c>
      <c r="B3116" s="76" t="n">
        <v>46200</v>
      </c>
      <c r="C3116" s="1" t="n">
        <v>11</v>
      </c>
      <c r="D3116" s="1" t="s">
        <v>3820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5302</v>
      </c>
      <c r="N3116" s="1" t="n">
        <v>24</v>
      </c>
      <c r="O3116" s="1" t="n">
        <v>56.4</v>
      </c>
      <c r="P3116" s="1" t="s">
        <v>3814</v>
      </c>
    </row>
    <row r="3117" customFormat="false" ht="15" hidden="false" customHeight="true" outlineLevel="0" collapsed="false">
      <c r="A3117" s="1" t="n">
        <v>3</v>
      </c>
      <c r="B3117" s="76" t="n">
        <v>46200</v>
      </c>
      <c r="C3117" s="1" t="n">
        <v>11</v>
      </c>
      <c r="D3117" s="1" t="s">
        <v>3820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5303</v>
      </c>
      <c r="N3117" s="1" t="n">
        <v>18</v>
      </c>
      <c r="O3117" s="1" t="n">
        <v>81</v>
      </c>
      <c r="P3117" s="1" t="s">
        <v>3814</v>
      </c>
    </row>
    <row r="3118" customFormat="false" ht="15" hidden="false" customHeight="true" outlineLevel="0" collapsed="false">
      <c r="A3118" s="1" t="n">
        <v>3</v>
      </c>
      <c r="B3118" s="76" t="n">
        <v>46200</v>
      </c>
      <c r="C3118" s="1" t="n">
        <v>11</v>
      </c>
      <c r="D3118" s="1" t="s">
        <v>3820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5304</v>
      </c>
      <c r="N3118" s="1" t="n">
        <v>18</v>
      </c>
      <c r="O3118" s="1" t="n">
        <v>81</v>
      </c>
      <c r="P3118" s="1" t="s">
        <v>3814</v>
      </c>
    </row>
    <row r="3119" customFormat="false" ht="15" hidden="false" customHeight="true" outlineLevel="0" collapsed="false">
      <c r="A3119" s="1" t="n">
        <v>3</v>
      </c>
      <c r="B3119" s="76" t="n">
        <v>46200</v>
      </c>
      <c r="C3119" s="1" t="n">
        <v>11</v>
      </c>
      <c r="D3119" s="1" t="s">
        <v>3820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4401</v>
      </c>
      <c r="N3119" s="1" t="n">
        <v>27</v>
      </c>
      <c r="O3119" s="1" t="n">
        <v>78.3</v>
      </c>
      <c r="P3119" s="1" t="s">
        <v>3814</v>
      </c>
    </row>
    <row r="3120" customFormat="false" ht="15" hidden="false" customHeight="true" outlineLevel="0" collapsed="false">
      <c r="A3120" s="1" t="n">
        <v>3</v>
      </c>
      <c r="B3120" s="76" t="n">
        <v>46200</v>
      </c>
      <c r="C3120" s="1" t="n">
        <v>11</v>
      </c>
      <c r="D3120" s="1" t="s">
        <v>3820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4402</v>
      </c>
      <c r="N3120" s="1" t="n">
        <v>18</v>
      </c>
      <c r="O3120" s="1" t="n">
        <v>81</v>
      </c>
      <c r="P3120" s="1" t="s">
        <v>3814</v>
      </c>
    </row>
    <row r="3121" customFormat="false" ht="15" hidden="false" customHeight="true" outlineLevel="0" collapsed="false">
      <c r="A3121" s="1" t="n">
        <v>3</v>
      </c>
      <c r="B3121" s="76" t="n">
        <v>46200</v>
      </c>
      <c r="C3121" s="1" t="n">
        <v>11</v>
      </c>
      <c r="D3121" s="1" t="s">
        <v>3820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4403</v>
      </c>
      <c r="N3121" s="1" t="n">
        <v>18</v>
      </c>
      <c r="O3121" s="1" t="n">
        <v>81</v>
      </c>
      <c r="P3121" s="1" t="s">
        <v>3814</v>
      </c>
    </row>
    <row r="3122" customFormat="false" ht="15" hidden="false" customHeight="true" outlineLevel="0" collapsed="false">
      <c r="A3122" s="1" t="n">
        <v>3</v>
      </c>
      <c r="B3122" s="76" t="n">
        <v>46200</v>
      </c>
      <c r="C3122" s="1" t="n">
        <v>11</v>
      </c>
      <c r="D3122" s="1" t="s">
        <v>3820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4404</v>
      </c>
      <c r="N3122" s="1" t="n">
        <v>18</v>
      </c>
      <c r="O3122" s="1" t="n">
        <v>81</v>
      </c>
      <c r="P3122" s="1" t="s">
        <v>3814</v>
      </c>
    </row>
    <row r="3123" customFormat="false" ht="15" hidden="false" customHeight="true" outlineLevel="0" collapsed="false">
      <c r="A3123" s="1" t="n">
        <v>3</v>
      </c>
      <c r="B3123" s="76" t="n">
        <v>46200</v>
      </c>
      <c r="C3123" s="1" t="n">
        <v>11</v>
      </c>
      <c r="D3123" s="1" t="s">
        <v>3820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4405</v>
      </c>
      <c r="N3123" s="1" t="n">
        <v>27</v>
      </c>
      <c r="O3123" s="1" t="n">
        <v>81</v>
      </c>
      <c r="P3123" s="1" t="s">
        <v>3814</v>
      </c>
    </row>
    <row r="3124" customFormat="false" ht="15" hidden="false" customHeight="true" outlineLevel="0" collapsed="false">
      <c r="A3124" s="1" t="n">
        <v>3</v>
      </c>
      <c r="B3124" s="76" t="n">
        <v>46200</v>
      </c>
      <c r="C3124" s="1" t="n">
        <v>11</v>
      </c>
      <c r="D3124" s="1" t="s">
        <v>3820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4406</v>
      </c>
      <c r="N3124" s="1" t="n">
        <v>27</v>
      </c>
      <c r="O3124" s="1" t="n">
        <v>110.7</v>
      </c>
      <c r="P3124" s="1" t="s">
        <v>3814</v>
      </c>
    </row>
    <row r="3125" customFormat="false" ht="15" hidden="false" customHeight="true" outlineLevel="0" collapsed="false">
      <c r="A3125" s="1" t="n">
        <v>3</v>
      </c>
      <c r="B3125" s="76" t="n">
        <v>46200</v>
      </c>
      <c r="C3125" s="1" t="n">
        <v>11</v>
      </c>
      <c r="D3125" s="1" t="s">
        <v>3820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4407</v>
      </c>
      <c r="N3125" s="1" t="n">
        <v>18</v>
      </c>
      <c r="O3125" s="1" t="n">
        <v>81</v>
      </c>
      <c r="P3125" s="1" t="s">
        <v>3814</v>
      </c>
    </row>
    <row r="3126" customFormat="false" ht="15" hidden="false" customHeight="true" outlineLevel="0" collapsed="false">
      <c r="A3126" s="1" t="n">
        <v>3</v>
      </c>
      <c r="B3126" s="76" t="n">
        <v>46200</v>
      </c>
      <c r="C3126" s="1" t="n">
        <v>11</v>
      </c>
      <c r="D3126" s="1" t="s">
        <v>3820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5305</v>
      </c>
      <c r="N3126" s="1" t="n">
        <v>12</v>
      </c>
      <c r="O3126" s="1" t="n">
        <v>31.2</v>
      </c>
      <c r="P3126" s="1" t="s">
        <v>3814</v>
      </c>
    </row>
    <row r="3127" customFormat="false" ht="15" hidden="false" customHeight="true" outlineLevel="0" collapsed="false">
      <c r="A3127" s="1" t="n">
        <v>3</v>
      </c>
      <c r="B3127" s="76" t="n">
        <v>46200</v>
      </c>
      <c r="C3127" s="1" t="n">
        <v>11</v>
      </c>
      <c r="D3127" s="1" t="s">
        <v>3820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5306</v>
      </c>
      <c r="N3127" s="1" t="n">
        <v>12</v>
      </c>
      <c r="O3127" s="1" t="n">
        <v>31.2</v>
      </c>
      <c r="P3127" s="1" t="s">
        <v>3814</v>
      </c>
    </row>
    <row r="3128" customFormat="false" ht="15" hidden="false" customHeight="true" outlineLevel="0" collapsed="false">
      <c r="A3128" s="1" t="n">
        <v>3</v>
      </c>
      <c r="B3128" s="76" t="n">
        <v>46200</v>
      </c>
      <c r="C3128" s="1" t="n">
        <v>107</v>
      </c>
      <c r="D3128" s="1" t="s">
        <v>4267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5307</v>
      </c>
      <c r="N3128" s="1" t="n">
        <v>12</v>
      </c>
      <c r="O3128" s="1" t="n">
        <v>27.6</v>
      </c>
      <c r="P3128" s="1" t="s">
        <v>3814</v>
      </c>
    </row>
    <row r="3129" customFormat="false" ht="15" hidden="false" customHeight="true" outlineLevel="0" collapsed="false">
      <c r="A3129" s="1" t="n">
        <v>3</v>
      </c>
      <c r="B3129" s="76" t="n">
        <v>46200</v>
      </c>
      <c r="C3129" s="1" t="n">
        <v>107</v>
      </c>
      <c r="D3129" s="1" t="s">
        <v>4267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5308</v>
      </c>
      <c r="N3129" s="1" t="n">
        <v>84</v>
      </c>
      <c r="O3129" s="1" t="n">
        <v>8.05</v>
      </c>
      <c r="P3129" s="1" t="s">
        <v>3814</v>
      </c>
    </row>
    <row r="3130" customFormat="false" ht="15" hidden="false" customHeight="true" outlineLevel="0" collapsed="false">
      <c r="A3130" s="1" t="n">
        <v>3</v>
      </c>
      <c r="B3130" s="76" t="n">
        <v>46200</v>
      </c>
      <c r="C3130" s="1" t="n">
        <v>107</v>
      </c>
      <c r="D3130" s="1" t="s">
        <v>4267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5309</v>
      </c>
      <c r="N3130" s="1" t="n">
        <v>195</v>
      </c>
      <c r="O3130" s="1" t="n">
        <v>11.96</v>
      </c>
      <c r="P3130" s="1" t="s">
        <v>3814</v>
      </c>
    </row>
    <row r="3131" customFormat="false" ht="15" hidden="false" customHeight="true" outlineLevel="0" collapsed="false">
      <c r="A3131" s="1" t="n">
        <v>3</v>
      </c>
      <c r="B3131" s="76" t="n">
        <v>46200</v>
      </c>
      <c r="C3131" s="1" t="n">
        <v>171</v>
      </c>
      <c r="D3131" s="1" t="s">
        <v>4048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5310</v>
      </c>
      <c r="N3131" s="1" t="n">
        <v>1</v>
      </c>
      <c r="O3131" s="1" t="n">
        <v>8.61</v>
      </c>
      <c r="P3131" s="1" t="s">
        <v>4050</v>
      </c>
    </row>
    <row r="3132" customFormat="false" ht="15" hidden="false" customHeight="true" outlineLevel="0" collapsed="false">
      <c r="A3132" s="1" t="n">
        <v>3</v>
      </c>
      <c r="B3132" s="76" t="n">
        <v>46202</v>
      </c>
      <c r="C3132" s="1" t="n">
        <v>1</v>
      </c>
      <c r="D3132" s="1" t="s">
        <v>3848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4098</v>
      </c>
      <c r="N3132" s="1" t="n">
        <v>20</v>
      </c>
      <c r="O3132" s="1" t="n">
        <v>240</v>
      </c>
      <c r="P3132" s="1" t="s">
        <v>3814</v>
      </c>
    </row>
    <row r="3133" customFormat="false" ht="15" hidden="false" customHeight="true" outlineLevel="0" collapsed="false">
      <c r="A3133" s="1" t="n">
        <v>3</v>
      </c>
      <c r="B3133" s="76" t="n">
        <v>46202</v>
      </c>
      <c r="C3133" s="1" t="n">
        <v>1</v>
      </c>
      <c r="D3133" s="1" t="s">
        <v>3848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4054</v>
      </c>
      <c r="N3133" s="1" t="n">
        <v>12</v>
      </c>
      <c r="O3133" s="1" t="n">
        <v>45</v>
      </c>
      <c r="P3133" s="1" t="s">
        <v>3814</v>
      </c>
    </row>
    <row r="3134" customFormat="false" ht="15" hidden="false" customHeight="true" outlineLevel="0" collapsed="false">
      <c r="A3134" s="1" t="n">
        <v>3</v>
      </c>
      <c r="B3134" s="76" t="n">
        <v>46202</v>
      </c>
      <c r="C3134" s="1" t="n">
        <v>1</v>
      </c>
      <c r="D3134" s="1" t="s">
        <v>3848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4055</v>
      </c>
      <c r="N3134" s="1" t="n">
        <v>9</v>
      </c>
      <c r="O3134" s="1" t="n">
        <v>55</v>
      </c>
      <c r="P3134" s="1" t="s">
        <v>3814</v>
      </c>
    </row>
    <row r="3135" customFormat="false" ht="15" hidden="false" customHeight="true" outlineLevel="0" collapsed="false">
      <c r="A3135" s="1" t="n">
        <v>3</v>
      </c>
      <c r="B3135" s="76" t="n">
        <v>46202</v>
      </c>
      <c r="C3135" s="1" t="n">
        <v>1</v>
      </c>
      <c r="D3135" s="1" t="s">
        <v>3848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4056</v>
      </c>
      <c r="N3135" s="1" t="n">
        <v>9</v>
      </c>
      <c r="O3135" s="1" t="n">
        <v>80</v>
      </c>
      <c r="P3135" s="1" t="s">
        <v>3814</v>
      </c>
    </row>
    <row r="3136" customFormat="false" ht="15" hidden="false" customHeight="true" outlineLevel="0" collapsed="false">
      <c r="A3136" s="1" t="n">
        <v>3</v>
      </c>
      <c r="B3136" s="76" t="n">
        <v>46202</v>
      </c>
      <c r="C3136" s="1" t="n">
        <v>1</v>
      </c>
      <c r="D3136" s="1" t="s">
        <v>3848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4057</v>
      </c>
      <c r="N3136" s="1" t="n">
        <v>30</v>
      </c>
      <c r="O3136" s="1" t="n">
        <v>57</v>
      </c>
      <c r="P3136" s="1" t="s">
        <v>3814</v>
      </c>
    </row>
    <row r="3137" customFormat="false" ht="15" hidden="false" customHeight="true" outlineLevel="0" collapsed="false">
      <c r="A3137" s="1" t="n">
        <v>3</v>
      </c>
      <c r="B3137" s="76" t="n">
        <v>46202</v>
      </c>
      <c r="C3137" s="1" t="n">
        <v>1</v>
      </c>
      <c r="D3137" s="1" t="s">
        <v>3848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4058</v>
      </c>
      <c r="N3137" s="1" t="n">
        <v>20</v>
      </c>
      <c r="O3137" s="1" t="n">
        <v>61</v>
      </c>
      <c r="P3137" s="1" t="s">
        <v>3814</v>
      </c>
    </row>
    <row r="3138" customFormat="false" ht="15" hidden="false" customHeight="true" outlineLevel="0" collapsed="false">
      <c r="A3138" s="1" t="n">
        <v>3</v>
      </c>
      <c r="B3138" s="76" t="n">
        <v>46202</v>
      </c>
      <c r="C3138" s="1" t="n">
        <v>1</v>
      </c>
      <c r="D3138" s="1" t="s">
        <v>3848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4059</v>
      </c>
      <c r="N3138" s="1" t="n">
        <v>9</v>
      </c>
      <c r="O3138" s="1" t="n">
        <v>71</v>
      </c>
      <c r="P3138" s="1" t="s">
        <v>3814</v>
      </c>
    </row>
    <row r="3139" customFormat="false" ht="15" hidden="false" customHeight="true" outlineLevel="0" collapsed="false">
      <c r="A3139" s="1" t="n">
        <v>3</v>
      </c>
      <c r="B3139" s="76" t="n">
        <v>46202</v>
      </c>
      <c r="C3139" s="1" t="n">
        <v>1</v>
      </c>
      <c r="D3139" s="1" t="s">
        <v>3848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4060</v>
      </c>
      <c r="N3139" s="1" t="n">
        <v>40</v>
      </c>
      <c r="O3139" s="1" t="n">
        <v>132</v>
      </c>
      <c r="P3139" s="1" t="s">
        <v>3814</v>
      </c>
    </row>
    <row r="3140" customFormat="false" ht="15" hidden="false" customHeight="true" outlineLevel="0" collapsed="false">
      <c r="A3140" s="1" t="n">
        <v>3</v>
      </c>
      <c r="B3140" s="76" t="n">
        <v>46202</v>
      </c>
      <c r="C3140" s="1" t="n">
        <v>1</v>
      </c>
      <c r="D3140" s="1" t="s">
        <v>3848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4061</v>
      </c>
      <c r="N3140" s="1" t="n">
        <v>20</v>
      </c>
      <c r="O3140" s="1" t="n">
        <v>66</v>
      </c>
      <c r="P3140" s="1" t="s">
        <v>3814</v>
      </c>
    </row>
    <row r="3141" customFormat="false" ht="15" hidden="false" customHeight="true" outlineLevel="0" collapsed="false">
      <c r="A3141" s="1" t="n">
        <v>3</v>
      </c>
      <c r="B3141" s="76" t="n">
        <v>46202</v>
      </c>
      <c r="C3141" s="1" t="n">
        <v>1</v>
      </c>
      <c r="D3141" s="1" t="s">
        <v>3848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4804</v>
      </c>
      <c r="N3141" s="1" t="n">
        <v>20</v>
      </c>
      <c r="O3141" s="1" t="n">
        <v>80</v>
      </c>
      <c r="P3141" s="1" t="s">
        <v>3814</v>
      </c>
    </row>
    <row r="3142" customFormat="false" ht="15" hidden="false" customHeight="true" outlineLevel="0" collapsed="false">
      <c r="A3142" s="1" t="n">
        <v>3</v>
      </c>
      <c r="B3142" s="76" t="n">
        <v>46202</v>
      </c>
      <c r="C3142" s="1" t="n">
        <v>1</v>
      </c>
      <c r="D3142" s="1" t="s">
        <v>3848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4062</v>
      </c>
      <c r="N3142" s="1" t="n">
        <v>20</v>
      </c>
      <c r="O3142" s="1" t="n">
        <v>81</v>
      </c>
      <c r="P3142" s="1" t="s">
        <v>3814</v>
      </c>
    </row>
    <row r="3143" customFormat="false" ht="15" hidden="false" customHeight="true" outlineLevel="0" collapsed="false">
      <c r="A3143" s="1" t="n">
        <v>3</v>
      </c>
      <c r="B3143" s="76" t="n">
        <v>46202</v>
      </c>
      <c r="C3143" s="1" t="n">
        <v>2</v>
      </c>
      <c r="D3143" s="1" t="s">
        <v>3812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3817</v>
      </c>
      <c r="N3143" s="1" t="n">
        <v>2</v>
      </c>
      <c r="O3143" s="1" t="n">
        <v>240</v>
      </c>
      <c r="P3143" s="1" t="s">
        <v>3814</v>
      </c>
    </row>
    <row r="3144" customFormat="false" ht="15" hidden="false" customHeight="true" outlineLevel="0" collapsed="false">
      <c r="A3144" s="1" t="n">
        <v>3</v>
      </c>
      <c r="B3144" s="76" t="n">
        <v>46202</v>
      </c>
      <c r="C3144" s="1" t="n">
        <v>2</v>
      </c>
      <c r="D3144" s="1" t="s">
        <v>3812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3818</v>
      </c>
      <c r="N3144" s="1" t="n">
        <v>20</v>
      </c>
      <c r="O3144" s="1" t="n">
        <v>280</v>
      </c>
      <c r="P3144" s="1" t="s">
        <v>3814</v>
      </c>
    </row>
    <row r="3145" customFormat="false" ht="15" hidden="false" customHeight="true" outlineLevel="0" collapsed="false">
      <c r="A3145" s="1" t="n">
        <v>3</v>
      </c>
      <c r="B3145" s="76" t="n">
        <v>46202</v>
      </c>
      <c r="C3145" s="1" t="n">
        <v>2</v>
      </c>
      <c r="D3145" s="1" t="s">
        <v>3812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3813</v>
      </c>
      <c r="N3145" s="1" t="n">
        <v>16</v>
      </c>
      <c r="O3145" s="1" t="n">
        <v>40</v>
      </c>
      <c r="P3145" s="1" t="s">
        <v>3814</v>
      </c>
    </row>
    <row r="3146" customFormat="false" ht="15" hidden="false" customHeight="true" outlineLevel="0" collapsed="false">
      <c r="A3146" s="1" t="n">
        <v>3</v>
      </c>
      <c r="B3146" s="76" t="n">
        <v>46202</v>
      </c>
      <c r="C3146" s="1" t="n">
        <v>2</v>
      </c>
      <c r="D3146" s="1" t="s">
        <v>3812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3815</v>
      </c>
      <c r="N3146" s="1" t="n">
        <v>15</v>
      </c>
      <c r="O3146" s="1" t="n">
        <v>105</v>
      </c>
      <c r="P3146" s="1" t="s">
        <v>3814</v>
      </c>
    </row>
    <row r="3147" customFormat="false" ht="15" hidden="false" customHeight="true" outlineLevel="0" collapsed="false">
      <c r="A3147" s="1" t="n">
        <v>3</v>
      </c>
      <c r="B3147" s="76" t="n">
        <v>46202</v>
      </c>
      <c r="C3147" s="1" t="n">
        <v>2</v>
      </c>
      <c r="D3147" s="1" t="s">
        <v>3812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3816</v>
      </c>
      <c r="N3147" s="1" t="n">
        <v>120</v>
      </c>
      <c r="O3147" s="1" t="n">
        <v>240</v>
      </c>
      <c r="P3147" s="1" t="s">
        <v>3814</v>
      </c>
    </row>
    <row r="3148" customFormat="false" ht="15" hidden="false" customHeight="true" outlineLevel="0" collapsed="false">
      <c r="A3148" s="1" t="n">
        <v>3</v>
      </c>
      <c r="B3148" s="76" t="n">
        <v>46202</v>
      </c>
      <c r="C3148" s="1" t="n">
        <v>6</v>
      </c>
      <c r="D3148" s="1" t="s">
        <v>3819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3817</v>
      </c>
      <c r="N3148" s="1" t="n">
        <v>2</v>
      </c>
      <c r="O3148" s="1" t="n">
        <v>240</v>
      </c>
      <c r="P3148" s="1" t="s">
        <v>3814</v>
      </c>
    </row>
    <row r="3149" customFormat="false" ht="15" hidden="false" customHeight="true" outlineLevel="0" collapsed="false">
      <c r="A3149" s="1" t="n">
        <v>3</v>
      </c>
      <c r="B3149" s="76" t="n">
        <v>46202</v>
      </c>
      <c r="C3149" s="1" t="n">
        <v>6</v>
      </c>
      <c r="D3149" s="1" t="s">
        <v>3819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3818</v>
      </c>
      <c r="N3149" s="1" t="n">
        <v>20</v>
      </c>
      <c r="O3149" s="1" t="n">
        <v>280</v>
      </c>
      <c r="P3149" s="1" t="s">
        <v>3814</v>
      </c>
    </row>
    <row r="3150" customFormat="false" ht="15" hidden="false" customHeight="true" outlineLevel="0" collapsed="false">
      <c r="A3150" s="1" t="n">
        <v>3</v>
      </c>
      <c r="B3150" s="76" t="n">
        <v>46202</v>
      </c>
      <c r="C3150" s="1" t="n">
        <v>6</v>
      </c>
      <c r="D3150" s="1" t="s">
        <v>3819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3813</v>
      </c>
      <c r="N3150" s="1" t="n">
        <v>16</v>
      </c>
      <c r="O3150" s="1" t="n">
        <v>40</v>
      </c>
      <c r="P3150" s="1" t="s">
        <v>3814</v>
      </c>
    </row>
    <row r="3151" customFormat="false" ht="15" hidden="false" customHeight="true" outlineLevel="0" collapsed="false">
      <c r="A3151" s="1" t="n">
        <v>3</v>
      </c>
      <c r="B3151" s="76" t="n">
        <v>46202</v>
      </c>
      <c r="C3151" s="1" t="n">
        <v>6</v>
      </c>
      <c r="D3151" s="1" t="s">
        <v>3819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3815</v>
      </c>
      <c r="N3151" s="1" t="n">
        <v>15</v>
      </c>
      <c r="O3151" s="1" t="n">
        <v>105</v>
      </c>
      <c r="P3151" s="1" t="s">
        <v>3814</v>
      </c>
    </row>
    <row r="3152" customFormat="false" ht="15" hidden="false" customHeight="true" outlineLevel="0" collapsed="false">
      <c r="A3152" s="1" t="n">
        <v>3</v>
      </c>
      <c r="B3152" s="76" t="n">
        <v>46202</v>
      </c>
      <c r="C3152" s="1" t="n">
        <v>6</v>
      </c>
      <c r="D3152" s="1" t="s">
        <v>3819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3816</v>
      </c>
      <c r="N3152" s="1" t="n">
        <v>120</v>
      </c>
      <c r="O3152" s="1" t="n">
        <v>240</v>
      </c>
      <c r="P3152" s="1" t="s">
        <v>3814</v>
      </c>
    </row>
    <row r="3153" customFormat="false" ht="15" hidden="false" customHeight="true" outlineLevel="0" collapsed="false">
      <c r="A3153" s="1" t="n">
        <v>3</v>
      </c>
      <c r="B3153" s="76" t="n">
        <v>46202</v>
      </c>
      <c r="C3153" s="1" t="n">
        <v>11</v>
      </c>
      <c r="D3153" s="1" t="s">
        <v>3820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3968</v>
      </c>
      <c r="N3153" s="1" t="n">
        <v>54.68</v>
      </c>
      <c r="O3153" s="1" t="n">
        <v>1579.7</v>
      </c>
      <c r="P3153" s="1" t="s">
        <v>3814</v>
      </c>
    </row>
    <row r="3154" customFormat="false" ht="15" hidden="false" customHeight="true" outlineLevel="0" collapsed="false">
      <c r="A3154" s="1" t="n">
        <v>3</v>
      </c>
      <c r="B3154" s="76" t="n">
        <v>46202</v>
      </c>
      <c r="C3154" s="1" t="n">
        <v>11</v>
      </c>
      <c r="D3154" s="1" t="s">
        <v>3820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3973</v>
      </c>
      <c r="N3154" s="1" t="n">
        <v>25.91</v>
      </c>
      <c r="O3154" s="1" t="n">
        <v>1007.63</v>
      </c>
      <c r="P3154" s="1" t="s">
        <v>3814</v>
      </c>
    </row>
    <row r="3155" customFormat="false" ht="15" hidden="false" customHeight="true" outlineLevel="0" collapsed="false">
      <c r="A3155" s="1" t="n">
        <v>3</v>
      </c>
      <c r="B3155" s="76" t="n">
        <v>46202</v>
      </c>
      <c r="C3155" s="1" t="n">
        <v>11</v>
      </c>
      <c r="D3155" s="1" t="s">
        <v>3820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3921</v>
      </c>
      <c r="N3155" s="1" t="n">
        <v>82.66</v>
      </c>
      <c r="O3155" s="1" t="n">
        <v>1074.58</v>
      </c>
      <c r="P3155" s="1" t="s">
        <v>3814</v>
      </c>
    </row>
    <row r="3156" customFormat="false" ht="15" hidden="false" customHeight="true" outlineLevel="0" collapsed="false">
      <c r="A3156" s="1" t="n">
        <v>3</v>
      </c>
      <c r="B3156" s="76" t="n">
        <v>46202</v>
      </c>
      <c r="C3156" s="1" t="n">
        <v>11</v>
      </c>
      <c r="D3156" s="1" t="s">
        <v>3820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3891</v>
      </c>
      <c r="N3156" s="1" t="n">
        <v>103.2</v>
      </c>
      <c r="O3156" s="1" t="n">
        <v>3302.4</v>
      </c>
      <c r="P3156" s="1" t="s">
        <v>3814</v>
      </c>
    </row>
    <row r="3157" customFormat="false" ht="15" hidden="false" customHeight="true" outlineLevel="0" collapsed="false">
      <c r="A3157" s="1" t="n">
        <v>3</v>
      </c>
      <c r="B3157" s="76" t="n">
        <v>46202</v>
      </c>
      <c r="C3157" s="1" t="n">
        <v>11</v>
      </c>
      <c r="D3157" s="1" t="s">
        <v>3820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3891</v>
      </c>
      <c r="N3157" s="1" t="n">
        <v>71.4</v>
      </c>
      <c r="O3157" s="1" t="n">
        <v>2284.8</v>
      </c>
      <c r="P3157" s="1" t="s">
        <v>3814</v>
      </c>
    </row>
    <row r="3158" customFormat="false" ht="15" hidden="false" customHeight="true" outlineLevel="0" collapsed="false">
      <c r="A3158" s="1" t="n">
        <v>3</v>
      </c>
      <c r="B3158" s="76" t="n">
        <v>46202</v>
      </c>
      <c r="C3158" s="1" t="n">
        <v>11</v>
      </c>
      <c r="D3158" s="1" t="s">
        <v>3820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3893</v>
      </c>
      <c r="N3158" s="1" t="n">
        <v>58.8</v>
      </c>
      <c r="O3158" s="1" t="n">
        <v>1293.6</v>
      </c>
      <c r="P3158" s="1" t="s">
        <v>3814</v>
      </c>
    </row>
    <row r="3159" customFormat="false" ht="15" hidden="false" customHeight="true" outlineLevel="0" collapsed="false">
      <c r="A3159" s="1" t="n">
        <v>3</v>
      </c>
      <c r="B3159" s="76" t="n">
        <v>46202</v>
      </c>
      <c r="C3159" s="1" t="n">
        <v>11</v>
      </c>
      <c r="D3159" s="1" t="s">
        <v>3820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3891</v>
      </c>
      <c r="N3159" s="1" t="n">
        <v>68</v>
      </c>
      <c r="O3159" s="1" t="n">
        <v>2176</v>
      </c>
      <c r="P3159" s="1" t="s">
        <v>3814</v>
      </c>
    </row>
    <row r="3160" customFormat="false" ht="15" hidden="false" customHeight="true" outlineLevel="0" collapsed="false">
      <c r="A3160" s="1" t="n">
        <v>3</v>
      </c>
      <c r="B3160" s="76" t="n">
        <v>46202</v>
      </c>
      <c r="C3160" s="1" t="n">
        <v>11</v>
      </c>
      <c r="D3160" s="1" t="s">
        <v>3820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3891</v>
      </c>
      <c r="N3160" s="1" t="n">
        <v>74.6</v>
      </c>
      <c r="O3160" s="1" t="n">
        <v>2387.2</v>
      </c>
      <c r="P3160" s="1" t="s">
        <v>3814</v>
      </c>
    </row>
    <row r="3161" customFormat="false" ht="15" hidden="false" customHeight="true" outlineLevel="0" collapsed="false">
      <c r="A3161" s="1" t="n">
        <v>3</v>
      </c>
      <c r="B3161" s="76" t="n">
        <v>46202</v>
      </c>
      <c r="C3161" s="1" t="n">
        <v>11</v>
      </c>
      <c r="D3161" s="1" t="s">
        <v>3820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3893</v>
      </c>
      <c r="N3161" s="1" t="n">
        <v>58.4</v>
      </c>
      <c r="O3161" s="1" t="n">
        <v>1284.8</v>
      </c>
      <c r="P3161" s="1" t="s">
        <v>3814</v>
      </c>
    </row>
    <row r="3162" customFormat="false" ht="15" hidden="false" customHeight="true" outlineLevel="0" collapsed="false">
      <c r="A3162" s="1" t="n">
        <v>3</v>
      </c>
      <c r="B3162" s="76" t="n">
        <v>46202</v>
      </c>
      <c r="C3162" s="1" t="n">
        <v>11</v>
      </c>
      <c r="D3162" s="1" t="s">
        <v>3820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3891</v>
      </c>
      <c r="N3162" s="1" t="n">
        <v>149.6</v>
      </c>
      <c r="O3162" s="1" t="n">
        <v>4787.2</v>
      </c>
      <c r="P3162" s="1" t="s">
        <v>3814</v>
      </c>
    </row>
    <row r="3163" customFormat="false" ht="15" hidden="false" customHeight="true" outlineLevel="0" collapsed="false">
      <c r="A3163" s="1" t="n">
        <v>3</v>
      </c>
      <c r="B3163" s="76" t="n">
        <v>46202</v>
      </c>
      <c r="C3163" s="1" t="n">
        <v>11</v>
      </c>
      <c r="D3163" s="1" t="s">
        <v>3820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3893</v>
      </c>
      <c r="N3163" s="1" t="n">
        <v>116.2</v>
      </c>
      <c r="O3163" s="1" t="n">
        <v>2556.4</v>
      </c>
      <c r="P3163" s="1" t="s">
        <v>3814</v>
      </c>
    </row>
    <row r="3164" customFormat="false" ht="15" hidden="false" customHeight="true" outlineLevel="0" collapsed="false">
      <c r="A3164" s="1" t="n">
        <v>3</v>
      </c>
      <c r="B3164" s="76" t="n">
        <v>46202</v>
      </c>
      <c r="C3164" s="1" t="n">
        <v>11</v>
      </c>
      <c r="D3164" s="1" t="s">
        <v>3820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4117</v>
      </c>
      <c r="N3164" s="1" t="n">
        <v>36.1</v>
      </c>
      <c r="O3164" s="1" t="n">
        <v>758.1</v>
      </c>
      <c r="P3164" s="1" t="s">
        <v>3814</v>
      </c>
    </row>
    <row r="3165" customFormat="false" ht="15" hidden="false" customHeight="true" outlineLevel="0" collapsed="false">
      <c r="A3165" s="1" t="n">
        <v>3</v>
      </c>
      <c r="B3165" s="76" t="n">
        <v>46202</v>
      </c>
      <c r="C3165" s="1" t="n">
        <v>11</v>
      </c>
      <c r="D3165" s="1" t="s">
        <v>3820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5311</v>
      </c>
      <c r="N3165" s="1" t="n">
        <v>5</v>
      </c>
      <c r="O3165" s="1" t="n">
        <v>558.7</v>
      </c>
      <c r="P3165" s="1" t="s">
        <v>3814</v>
      </c>
    </row>
    <row r="3166" customFormat="false" ht="15" hidden="false" customHeight="true" outlineLevel="0" collapsed="false">
      <c r="A3166" s="1" t="n">
        <v>3</v>
      </c>
      <c r="B3166" s="76" t="n">
        <v>46202</v>
      </c>
      <c r="C3166" s="1" t="n">
        <v>11</v>
      </c>
      <c r="D3166" s="1" t="s">
        <v>3820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5312</v>
      </c>
      <c r="N3166" s="1" t="n">
        <v>225</v>
      </c>
      <c r="O3166" s="1" t="n">
        <v>1388.85</v>
      </c>
      <c r="P3166" s="1" t="s">
        <v>3814</v>
      </c>
    </row>
    <row r="3167" customFormat="false" ht="15" hidden="false" customHeight="true" outlineLevel="0" collapsed="false">
      <c r="A3167" s="1" t="n">
        <v>3</v>
      </c>
      <c r="B3167" s="76" t="n">
        <v>46202</v>
      </c>
      <c r="C3167" s="1" t="n">
        <v>11</v>
      </c>
      <c r="D3167" s="1" t="s">
        <v>3820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5313</v>
      </c>
      <c r="N3167" s="1" t="n">
        <v>4</v>
      </c>
      <c r="O3167" s="1" t="n">
        <v>104.64</v>
      </c>
      <c r="P3167" s="1" t="s">
        <v>3814</v>
      </c>
    </row>
    <row r="3168" customFormat="false" ht="15" hidden="false" customHeight="true" outlineLevel="0" collapsed="false">
      <c r="A3168" s="1" t="n">
        <v>3</v>
      </c>
      <c r="B3168" s="76" t="n">
        <v>46202</v>
      </c>
      <c r="C3168" s="1" t="n">
        <v>11</v>
      </c>
      <c r="D3168" s="1" t="s">
        <v>3820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5314</v>
      </c>
      <c r="N3168" s="1" t="n">
        <v>3</v>
      </c>
      <c r="O3168" s="1" t="n">
        <v>60</v>
      </c>
      <c r="P3168" s="1" t="s">
        <v>3814</v>
      </c>
    </row>
    <row r="3169" customFormat="false" ht="15" hidden="false" customHeight="true" outlineLevel="0" collapsed="false">
      <c r="A3169" s="1" t="n">
        <v>3</v>
      </c>
      <c r="B3169" s="76" t="n">
        <v>46202</v>
      </c>
      <c r="C3169" s="1" t="n">
        <v>11</v>
      </c>
      <c r="D3169" s="1" t="s">
        <v>3820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5315</v>
      </c>
      <c r="N3169" s="1" t="n">
        <v>6</v>
      </c>
      <c r="O3169" s="1" t="n">
        <v>126.08</v>
      </c>
      <c r="P3169" s="1" t="s">
        <v>3814</v>
      </c>
    </row>
    <row r="3170" customFormat="false" ht="15" hidden="false" customHeight="true" outlineLevel="0" collapsed="false">
      <c r="A3170" s="1" t="n">
        <v>3</v>
      </c>
      <c r="B3170" s="76" t="n">
        <v>46202</v>
      </c>
      <c r="C3170" s="1" t="n">
        <v>11</v>
      </c>
      <c r="D3170" s="1" t="s">
        <v>3820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5316</v>
      </c>
      <c r="N3170" s="1" t="n">
        <v>3</v>
      </c>
      <c r="O3170" s="1" t="n">
        <v>109.5</v>
      </c>
      <c r="P3170" s="1" t="s">
        <v>3814</v>
      </c>
    </row>
    <row r="3171" customFormat="false" ht="15" hidden="false" customHeight="true" outlineLevel="0" collapsed="false">
      <c r="A3171" s="1" t="n">
        <v>3</v>
      </c>
      <c r="B3171" s="76" t="n">
        <v>46202</v>
      </c>
      <c r="C3171" s="1" t="n">
        <v>11</v>
      </c>
      <c r="D3171" s="1" t="s">
        <v>3820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5317</v>
      </c>
      <c r="N3171" s="1" t="n">
        <v>3</v>
      </c>
      <c r="O3171" s="1" t="n">
        <v>84.54</v>
      </c>
      <c r="P3171" s="1" t="s">
        <v>3814</v>
      </c>
    </row>
    <row r="3172" customFormat="false" ht="15" hidden="false" customHeight="true" outlineLevel="0" collapsed="false">
      <c r="A3172" s="1" t="n">
        <v>3</v>
      </c>
      <c r="B3172" s="76" t="n">
        <v>46202</v>
      </c>
      <c r="C3172" s="1" t="n">
        <v>11</v>
      </c>
      <c r="D3172" s="1" t="s">
        <v>3820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5313</v>
      </c>
      <c r="N3172" s="1" t="n">
        <v>4</v>
      </c>
      <c r="O3172" s="1" t="n">
        <v>89.6</v>
      </c>
      <c r="P3172" s="1" t="s">
        <v>3814</v>
      </c>
    </row>
    <row r="3173" customFormat="false" ht="15" hidden="false" customHeight="true" outlineLevel="0" collapsed="false">
      <c r="A3173" s="1" t="n">
        <v>3</v>
      </c>
      <c r="B3173" s="76" t="n">
        <v>46202</v>
      </c>
      <c r="C3173" s="1" t="n">
        <v>11</v>
      </c>
      <c r="D3173" s="1" t="s">
        <v>3820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5318</v>
      </c>
      <c r="N3173" s="1" t="n">
        <v>20</v>
      </c>
      <c r="O3173" s="1" t="n">
        <v>107.11</v>
      </c>
      <c r="P3173" s="1" t="s">
        <v>3814</v>
      </c>
    </row>
    <row r="3174" customFormat="false" ht="15" hidden="false" customHeight="true" outlineLevel="0" collapsed="false">
      <c r="A3174" s="1" t="n">
        <v>3</v>
      </c>
      <c r="B3174" s="76" t="n">
        <v>46202</v>
      </c>
      <c r="C3174" s="1" t="n">
        <v>11</v>
      </c>
      <c r="D3174" s="1" t="s">
        <v>3820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5319</v>
      </c>
      <c r="N3174" s="1" t="n">
        <v>20</v>
      </c>
      <c r="O3174" s="1" t="n">
        <v>122</v>
      </c>
      <c r="P3174" s="1" t="s">
        <v>3814</v>
      </c>
    </row>
    <row r="3175" customFormat="false" ht="15" hidden="false" customHeight="true" outlineLevel="0" collapsed="false">
      <c r="A3175" s="1" t="n">
        <v>3</v>
      </c>
      <c r="B3175" s="76" t="n">
        <v>46202</v>
      </c>
      <c r="C3175" s="1" t="n">
        <v>11</v>
      </c>
      <c r="D3175" s="1" t="s">
        <v>3820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5320</v>
      </c>
      <c r="N3175" s="1" t="n">
        <v>20</v>
      </c>
      <c r="O3175" s="1" t="n">
        <v>140</v>
      </c>
      <c r="P3175" s="1" t="s">
        <v>3814</v>
      </c>
    </row>
    <row r="3176" customFormat="false" ht="15" hidden="false" customHeight="true" outlineLevel="0" collapsed="false">
      <c r="A3176" s="1" t="n">
        <v>3</v>
      </c>
      <c r="B3176" s="76" t="n">
        <v>46202</v>
      </c>
      <c r="C3176" s="1" t="n">
        <v>11</v>
      </c>
      <c r="D3176" s="1" t="s">
        <v>3820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5321</v>
      </c>
      <c r="N3176" s="1" t="n">
        <v>40</v>
      </c>
      <c r="O3176" s="1" t="n">
        <v>143.6</v>
      </c>
      <c r="P3176" s="1" t="s">
        <v>3814</v>
      </c>
    </row>
    <row r="3177" customFormat="false" ht="15" hidden="false" customHeight="true" outlineLevel="0" collapsed="false">
      <c r="A3177" s="1" t="n">
        <v>3</v>
      </c>
      <c r="B3177" s="76" t="n">
        <v>46202</v>
      </c>
      <c r="C3177" s="1" t="n">
        <v>11</v>
      </c>
      <c r="D3177" s="1" t="s">
        <v>3820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5322</v>
      </c>
      <c r="N3177" s="1" t="n">
        <v>6</v>
      </c>
      <c r="O3177" s="1" t="n">
        <v>42</v>
      </c>
      <c r="P3177" s="1" t="s">
        <v>3814</v>
      </c>
    </row>
    <row r="3178" customFormat="false" ht="15" hidden="false" customHeight="true" outlineLevel="0" collapsed="false">
      <c r="A3178" s="1" t="n">
        <v>3</v>
      </c>
      <c r="B3178" s="76" t="n">
        <v>46202</v>
      </c>
      <c r="C3178" s="1" t="n">
        <v>11</v>
      </c>
      <c r="D3178" s="1" t="s">
        <v>3820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5323</v>
      </c>
      <c r="N3178" s="1" t="n">
        <v>6</v>
      </c>
      <c r="O3178" s="1" t="n">
        <v>53.94</v>
      </c>
      <c r="P3178" s="1" t="s">
        <v>3814</v>
      </c>
    </row>
    <row r="3179" customFormat="false" ht="15" hidden="false" customHeight="true" outlineLevel="0" collapsed="false">
      <c r="A3179" s="1" t="n">
        <v>3</v>
      </c>
      <c r="B3179" s="76" t="n">
        <v>46202</v>
      </c>
      <c r="C3179" s="1" t="n">
        <v>11</v>
      </c>
      <c r="D3179" s="1" t="s">
        <v>3820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5324</v>
      </c>
      <c r="N3179" s="1" t="n">
        <v>14</v>
      </c>
      <c r="O3179" s="1" t="n">
        <v>65</v>
      </c>
      <c r="P3179" s="1" t="s">
        <v>3814</v>
      </c>
    </row>
    <row r="3180" customFormat="false" ht="15" hidden="false" customHeight="true" outlineLevel="0" collapsed="false">
      <c r="A3180" s="1" t="n">
        <v>3</v>
      </c>
      <c r="B3180" s="76" t="n">
        <v>46202</v>
      </c>
      <c r="C3180" s="1" t="n">
        <v>11</v>
      </c>
      <c r="D3180" s="1" t="s">
        <v>3820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5325</v>
      </c>
      <c r="N3180" s="1" t="n">
        <v>20</v>
      </c>
      <c r="O3180" s="1" t="n">
        <v>37.8</v>
      </c>
      <c r="P3180" s="1" t="s">
        <v>3814</v>
      </c>
    </row>
    <row r="3181" customFormat="false" ht="15" hidden="false" customHeight="true" outlineLevel="0" collapsed="false">
      <c r="A3181" s="1" t="n">
        <v>3</v>
      </c>
      <c r="B3181" s="76" t="n">
        <v>46202</v>
      </c>
      <c r="C3181" s="1" t="n">
        <v>11</v>
      </c>
      <c r="D3181" s="1" t="s">
        <v>3820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5326</v>
      </c>
      <c r="N3181" s="1" t="n">
        <v>20</v>
      </c>
      <c r="O3181" s="1" t="n">
        <v>113.16</v>
      </c>
      <c r="P3181" s="1" t="s">
        <v>3814</v>
      </c>
    </row>
    <row r="3182" customFormat="false" ht="15" hidden="false" customHeight="true" outlineLevel="0" collapsed="false">
      <c r="A3182" s="1" t="n">
        <v>3</v>
      </c>
      <c r="B3182" s="76" t="n">
        <v>46202</v>
      </c>
      <c r="C3182" s="1" t="n">
        <v>11</v>
      </c>
      <c r="D3182" s="1" t="s">
        <v>3820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5327</v>
      </c>
      <c r="N3182" s="1" t="n">
        <v>48</v>
      </c>
      <c r="O3182" s="1" t="n">
        <v>130.47</v>
      </c>
      <c r="P3182" s="1" t="s">
        <v>3814</v>
      </c>
    </row>
    <row r="3183" customFormat="false" ht="15" hidden="false" customHeight="true" outlineLevel="0" collapsed="false">
      <c r="A3183" s="1" t="n">
        <v>3</v>
      </c>
      <c r="B3183" s="76" t="n">
        <v>46202</v>
      </c>
      <c r="C3183" s="1" t="n">
        <v>11</v>
      </c>
      <c r="D3183" s="1" t="s">
        <v>3820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5328</v>
      </c>
      <c r="N3183" s="1" t="n">
        <v>20</v>
      </c>
      <c r="O3183" s="1" t="n">
        <v>50</v>
      </c>
      <c r="P3183" s="1" t="s">
        <v>3814</v>
      </c>
    </row>
    <row r="3184" customFormat="false" ht="15" hidden="false" customHeight="true" outlineLevel="0" collapsed="false">
      <c r="A3184" s="1" t="n">
        <v>3</v>
      </c>
      <c r="B3184" s="76" t="n">
        <v>46202</v>
      </c>
      <c r="C3184" s="1" t="n">
        <v>11</v>
      </c>
      <c r="D3184" s="1" t="s">
        <v>3820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5329</v>
      </c>
      <c r="N3184" s="1" t="n">
        <v>6</v>
      </c>
      <c r="O3184" s="1" t="n">
        <v>80.64</v>
      </c>
      <c r="P3184" s="1" t="s">
        <v>3814</v>
      </c>
    </row>
    <row r="3185" customFormat="false" ht="15" hidden="false" customHeight="true" outlineLevel="0" collapsed="false">
      <c r="A3185" s="1" t="n">
        <v>3</v>
      </c>
      <c r="B3185" s="76" t="n">
        <v>46202</v>
      </c>
      <c r="C3185" s="1" t="n">
        <v>22</v>
      </c>
      <c r="D3185" s="1" t="s">
        <v>3967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3982</v>
      </c>
      <c r="N3185" s="1" t="n">
        <v>5.704</v>
      </c>
      <c r="O3185" s="1" t="n">
        <v>124.36</v>
      </c>
      <c r="P3185" s="1" t="s">
        <v>3814</v>
      </c>
    </row>
    <row r="3186" customFormat="false" ht="15" hidden="false" customHeight="true" outlineLevel="0" collapsed="false">
      <c r="A3186" s="1" t="n">
        <v>3</v>
      </c>
      <c r="B3186" s="76" t="n">
        <v>46202</v>
      </c>
      <c r="C3186" s="1" t="n">
        <v>22</v>
      </c>
      <c r="D3186" s="1" t="s">
        <v>3967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3982</v>
      </c>
      <c r="N3186" s="1" t="n">
        <v>5.327</v>
      </c>
      <c r="O3186" s="1" t="n">
        <v>127.1</v>
      </c>
      <c r="P3186" s="1" t="s">
        <v>3814</v>
      </c>
    </row>
    <row r="3187" customFormat="false" ht="15" hidden="false" customHeight="true" outlineLevel="0" collapsed="false">
      <c r="A3187" s="1" t="n">
        <v>3</v>
      </c>
      <c r="B3187" s="76" t="n">
        <v>46202</v>
      </c>
      <c r="C3187" s="1" t="n">
        <v>22</v>
      </c>
      <c r="D3187" s="1" t="s">
        <v>3967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3983</v>
      </c>
      <c r="N3187" s="1" t="n">
        <v>19.35</v>
      </c>
      <c r="O3187" s="1" t="n">
        <v>450.98</v>
      </c>
      <c r="P3187" s="1" t="s">
        <v>3814</v>
      </c>
    </row>
    <row r="3188" customFormat="false" ht="15" hidden="false" customHeight="true" outlineLevel="0" collapsed="false">
      <c r="A3188" s="1" t="n">
        <v>3</v>
      </c>
      <c r="B3188" s="76" t="n">
        <v>46202</v>
      </c>
      <c r="C3188" s="1" t="n">
        <v>22</v>
      </c>
      <c r="D3188" s="1" t="s">
        <v>3967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3984</v>
      </c>
      <c r="N3188" s="1" t="n">
        <v>35.77</v>
      </c>
      <c r="O3188" s="1" t="n">
        <v>860.58</v>
      </c>
      <c r="P3188" s="1" t="s">
        <v>3814</v>
      </c>
    </row>
    <row r="3189" customFormat="false" ht="15" hidden="false" customHeight="true" outlineLevel="0" collapsed="false">
      <c r="A3189" s="1" t="n">
        <v>3</v>
      </c>
      <c r="B3189" s="76" t="n">
        <v>46202</v>
      </c>
      <c r="C3189" s="1" t="n">
        <v>22</v>
      </c>
      <c r="D3189" s="1" t="s">
        <v>3967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3985</v>
      </c>
      <c r="N3189" s="1" t="n">
        <v>32.25</v>
      </c>
      <c r="O3189" s="1" t="n">
        <v>848.66</v>
      </c>
      <c r="P3189" s="1" t="s">
        <v>3814</v>
      </c>
    </row>
    <row r="3190" customFormat="false" ht="15" hidden="false" customHeight="true" outlineLevel="0" collapsed="false">
      <c r="A3190" s="1" t="n">
        <v>3</v>
      </c>
      <c r="B3190" s="76" t="n">
        <v>46202</v>
      </c>
      <c r="C3190" s="1" t="n">
        <v>22</v>
      </c>
      <c r="D3190" s="1" t="s">
        <v>3967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4199</v>
      </c>
      <c r="N3190" s="1" t="n">
        <v>29.08</v>
      </c>
      <c r="O3190" s="1" t="n">
        <v>569.64</v>
      </c>
      <c r="P3190" s="1" t="s">
        <v>3814</v>
      </c>
    </row>
    <row r="3191" customFormat="false" ht="15" hidden="false" customHeight="true" outlineLevel="0" collapsed="false">
      <c r="A3191" s="1" t="n">
        <v>3</v>
      </c>
      <c r="B3191" s="76" t="n">
        <v>46202</v>
      </c>
      <c r="C3191" s="1" t="n">
        <v>22</v>
      </c>
      <c r="D3191" s="1" t="s">
        <v>3967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3968</v>
      </c>
      <c r="N3191" s="1" t="n">
        <v>9.405</v>
      </c>
      <c r="O3191" s="1" t="n">
        <v>309.56</v>
      </c>
      <c r="P3191" s="1" t="s">
        <v>3814</v>
      </c>
    </row>
    <row r="3192" customFormat="false" ht="15" hidden="false" customHeight="true" outlineLevel="0" collapsed="false">
      <c r="A3192" s="1" t="n">
        <v>3</v>
      </c>
      <c r="B3192" s="76" t="n">
        <v>46202</v>
      </c>
      <c r="C3192" s="1" t="n">
        <v>22</v>
      </c>
      <c r="D3192" s="1" t="s">
        <v>3967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3986</v>
      </c>
      <c r="N3192" s="1" t="n">
        <v>9.618</v>
      </c>
      <c r="O3192" s="1" t="n">
        <v>245.86</v>
      </c>
      <c r="P3192" s="1" t="s">
        <v>3814</v>
      </c>
    </row>
    <row r="3193" customFormat="false" ht="15" hidden="false" customHeight="true" outlineLevel="0" collapsed="false">
      <c r="A3193" s="1" t="n">
        <v>3</v>
      </c>
      <c r="B3193" s="76" t="n">
        <v>46202</v>
      </c>
      <c r="C3193" s="1" t="n">
        <v>22</v>
      </c>
      <c r="D3193" s="1" t="s">
        <v>3967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3969</v>
      </c>
      <c r="N3193" s="1" t="n">
        <v>27.655</v>
      </c>
      <c r="O3193" s="1" t="n">
        <v>933</v>
      </c>
      <c r="P3193" s="1" t="s">
        <v>3814</v>
      </c>
    </row>
    <row r="3194" customFormat="false" ht="15" hidden="false" customHeight="true" outlineLevel="0" collapsed="false">
      <c r="A3194" s="1" t="n">
        <v>3</v>
      </c>
      <c r="B3194" s="76" t="n">
        <v>46202</v>
      </c>
      <c r="C3194" s="1" t="n">
        <v>22</v>
      </c>
      <c r="D3194" s="1" t="s">
        <v>3967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3970</v>
      </c>
      <c r="N3194" s="1" t="n">
        <v>5.893</v>
      </c>
      <c r="O3194" s="1" t="n">
        <v>227.91</v>
      </c>
      <c r="P3194" s="1" t="s">
        <v>3814</v>
      </c>
    </row>
    <row r="3195" customFormat="false" ht="15" hidden="false" customHeight="true" outlineLevel="0" collapsed="false">
      <c r="A3195" s="1" t="n">
        <v>3</v>
      </c>
      <c r="B3195" s="76" t="n">
        <v>46202</v>
      </c>
      <c r="C3195" s="1" t="n">
        <v>22</v>
      </c>
      <c r="D3195" s="1" t="s">
        <v>3967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3971</v>
      </c>
      <c r="N3195" s="1" t="n">
        <v>12.949</v>
      </c>
      <c r="O3195" s="1" t="n">
        <v>500.81</v>
      </c>
      <c r="P3195" s="1" t="s">
        <v>3814</v>
      </c>
    </row>
    <row r="3196" customFormat="false" ht="15" hidden="false" customHeight="true" outlineLevel="0" collapsed="false">
      <c r="A3196" s="1" t="n">
        <v>3</v>
      </c>
      <c r="B3196" s="76" t="n">
        <v>46202</v>
      </c>
      <c r="C3196" s="1" t="n">
        <v>22</v>
      </c>
      <c r="D3196" s="1" t="s">
        <v>3967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3972</v>
      </c>
      <c r="N3196" s="1" t="n">
        <v>11.177</v>
      </c>
      <c r="O3196" s="1" t="n">
        <v>469.07</v>
      </c>
      <c r="P3196" s="1" t="s">
        <v>3814</v>
      </c>
    </row>
    <row r="3197" customFormat="false" ht="15" hidden="false" customHeight="true" outlineLevel="0" collapsed="false">
      <c r="A3197" s="1" t="n">
        <v>3</v>
      </c>
      <c r="B3197" s="76" t="n">
        <v>46202</v>
      </c>
      <c r="C3197" s="1" t="n">
        <v>22</v>
      </c>
      <c r="D3197" s="1" t="s">
        <v>3967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3973</v>
      </c>
      <c r="N3197" s="1" t="n">
        <v>20.67</v>
      </c>
      <c r="O3197" s="1" t="n">
        <v>935.52</v>
      </c>
      <c r="P3197" s="1" t="s">
        <v>3814</v>
      </c>
    </row>
    <row r="3198" customFormat="false" ht="15" hidden="false" customHeight="true" outlineLevel="0" collapsed="false">
      <c r="A3198" s="1" t="n">
        <v>3</v>
      </c>
      <c r="B3198" s="76" t="n">
        <v>46202</v>
      </c>
      <c r="C3198" s="1" t="n">
        <v>22</v>
      </c>
      <c r="D3198" s="1" t="s">
        <v>3967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3974</v>
      </c>
      <c r="N3198" s="1" t="n">
        <v>8.606</v>
      </c>
      <c r="O3198" s="1" t="n">
        <v>396.59</v>
      </c>
      <c r="P3198" s="1" t="s">
        <v>3814</v>
      </c>
    </row>
    <row r="3199" customFormat="false" ht="15" hidden="false" customHeight="true" outlineLevel="0" collapsed="false">
      <c r="A3199" s="1" t="n">
        <v>3</v>
      </c>
      <c r="B3199" s="76" t="n">
        <v>46202</v>
      </c>
      <c r="C3199" s="1" t="n">
        <v>22</v>
      </c>
      <c r="D3199" s="1" t="s">
        <v>3967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3975</v>
      </c>
      <c r="N3199" s="1" t="n">
        <v>3.228</v>
      </c>
      <c r="O3199" s="1" t="n">
        <v>135.47</v>
      </c>
      <c r="P3199" s="1" t="s">
        <v>3814</v>
      </c>
    </row>
    <row r="3200" customFormat="false" ht="15" hidden="false" customHeight="true" outlineLevel="0" collapsed="false">
      <c r="A3200" s="1" t="n">
        <v>3</v>
      </c>
      <c r="B3200" s="76" t="n">
        <v>46202</v>
      </c>
      <c r="C3200" s="1" t="n">
        <v>22</v>
      </c>
      <c r="D3200" s="1" t="s">
        <v>3967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3976</v>
      </c>
      <c r="N3200" s="1" t="n">
        <v>4.047</v>
      </c>
      <c r="O3200" s="1" t="n">
        <v>183.17</v>
      </c>
      <c r="P3200" s="1" t="s">
        <v>3814</v>
      </c>
    </row>
    <row r="3201" customFormat="false" ht="15" hidden="false" customHeight="true" outlineLevel="0" collapsed="false">
      <c r="A3201" s="1" t="n">
        <v>3</v>
      </c>
      <c r="B3201" s="76" t="n">
        <v>46202</v>
      </c>
      <c r="C3201" s="1" t="n">
        <v>22</v>
      </c>
      <c r="D3201" s="1" t="s">
        <v>3967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3977</v>
      </c>
      <c r="N3201" s="1" t="n">
        <v>3.64</v>
      </c>
      <c r="O3201" s="1" t="n">
        <v>194.71</v>
      </c>
      <c r="P3201" s="1" t="s">
        <v>3814</v>
      </c>
    </row>
    <row r="3202" customFormat="false" ht="15" hidden="false" customHeight="true" outlineLevel="0" collapsed="false">
      <c r="A3202" s="1" t="n">
        <v>3</v>
      </c>
      <c r="B3202" s="76" t="n">
        <v>46202</v>
      </c>
      <c r="C3202" s="1" t="n">
        <v>22</v>
      </c>
      <c r="D3202" s="1" t="s">
        <v>3967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3987</v>
      </c>
      <c r="N3202" s="1" t="n">
        <v>5.48</v>
      </c>
      <c r="O3202" s="1" t="n">
        <v>184.88</v>
      </c>
      <c r="P3202" s="1" t="s">
        <v>3814</v>
      </c>
    </row>
    <row r="3203" customFormat="false" ht="15" hidden="false" customHeight="true" outlineLevel="0" collapsed="false">
      <c r="A3203" s="1" t="n">
        <v>3</v>
      </c>
      <c r="B3203" s="76" t="n">
        <v>46202</v>
      </c>
      <c r="C3203" s="1" t="n">
        <v>22</v>
      </c>
      <c r="D3203" s="1" t="s">
        <v>3967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3987</v>
      </c>
      <c r="N3203" s="1" t="n">
        <v>5.324</v>
      </c>
      <c r="O3203" s="1" t="n">
        <v>185.94</v>
      </c>
      <c r="P3203" s="1" t="s">
        <v>3814</v>
      </c>
    </row>
    <row r="3204" customFormat="false" ht="15" hidden="false" customHeight="true" outlineLevel="0" collapsed="false">
      <c r="A3204" s="1" t="n">
        <v>3</v>
      </c>
      <c r="B3204" s="76" t="n">
        <v>46202</v>
      </c>
      <c r="C3204" s="1" t="n">
        <v>22</v>
      </c>
      <c r="D3204" s="1" t="s">
        <v>3967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3978</v>
      </c>
      <c r="N3204" s="1" t="n">
        <v>3.46</v>
      </c>
      <c r="O3204" s="1" t="n">
        <v>128.12</v>
      </c>
      <c r="P3204" s="1" t="s">
        <v>3814</v>
      </c>
    </row>
    <row r="3205" customFormat="false" ht="15" hidden="false" customHeight="true" outlineLevel="0" collapsed="false">
      <c r="A3205" s="1" t="n">
        <v>3</v>
      </c>
      <c r="B3205" s="76" t="n">
        <v>46202</v>
      </c>
      <c r="C3205" s="1" t="n">
        <v>22</v>
      </c>
      <c r="D3205" s="1" t="s">
        <v>3967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3979</v>
      </c>
      <c r="N3205" s="1" t="n">
        <v>4.53</v>
      </c>
      <c r="O3205" s="1" t="n">
        <v>7.42</v>
      </c>
      <c r="P3205" s="1" t="s">
        <v>3814</v>
      </c>
    </row>
    <row r="3206" customFormat="false" ht="15" hidden="false" customHeight="true" outlineLevel="0" collapsed="false">
      <c r="A3206" s="1" t="n">
        <v>3</v>
      </c>
      <c r="B3206" s="76" t="n">
        <v>46202</v>
      </c>
      <c r="C3206" s="1" t="n">
        <v>22</v>
      </c>
      <c r="D3206" s="1" t="s">
        <v>3967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3979</v>
      </c>
      <c r="N3206" s="1" t="n">
        <v>4.29</v>
      </c>
      <c r="O3206" s="1" t="n">
        <v>6.42</v>
      </c>
      <c r="P3206" s="1" t="s">
        <v>3814</v>
      </c>
    </row>
    <row r="3207" customFormat="false" ht="15" hidden="false" customHeight="true" outlineLevel="0" collapsed="false">
      <c r="A3207" s="1" t="n">
        <v>3</v>
      </c>
      <c r="B3207" s="76" t="n">
        <v>46202</v>
      </c>
      <c r="C3207" s="1" t="n">
        <v>22</v>
      </c>
      <c r="D3207" s="1" t="s">
        <v>3967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3979</v>
      </c>
      <c r="N3207" s="1" t="n">
        <v>1.3</v>
      </c>
      <c r="O3207" s="1" t="n">
        <v>2.2</v>
      </c>
      <c r="P3207" s="1" t="s">
        <v>3814</v>
      </c>
    </row>
    <row r="3208" customFormat="false" ht="15" hidden="false" customHeight="true" outlineLevel="0" collapsed="false">
      <c r="A3208" s="1" t="n">
        <v>3</v>
      </c>
      <c r="B3208" s="76" t="n">
        <v>46202</v>
      </c>
      <c r="C3208" s="1" t="n">
        <v>22</v>
      </c>
      <c r="D3208" s="1" t="s">
        <v>3967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3980</v>
      </c>
      <c r="N3208" s="1" t="n">
        <v>21.889</v>
      </c>
      <c r="O3208" s="1" t="n">
        <v>53.87</v>
      </c>
      <c r="P3208" s="1" t="s">
        <v>3814</v>
      </c>
    </row>
    <row r="3209" customFormat="false" ht="15" hidden="false" customHeight="true" outlineLevel="0" collapsed="false">
      <c r="A3209" s="1" t="n">
        <v>3</v>
      </c>
      <c r="B3209" s="76" t="n">
        <v>46202</v>
      </c>
      <c r="C3209" s="1" t="n">
        <v>22</v>
      </c>
      <c r="D3209" s="1" t="s">
        <v>3967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3980</v>
      </c>
      <c r="N3209" s="1" t="n">
        <v>8.685</v>
      </c>
      <c r="O3209" s="1" t="n">
        <v>19.53</v>
      </c>
      <c r="P3209" s="1" t="s">
        <v>3814</v>
      </c>
    </row>
    <row r="3210" customFormat="false" ht="15" hidden="false" customHeight="true" outlineLevel="0" collapsed="false">
      <c r="A3210" s="1" t="n">
        <v>3</v>
      </c>
      <c r="B3210" s="76" t="n">
        <v>46202</v>
      </c>
      <c r="C3210" s="1" t="n">
        <v>22</v>
      </c>
      <c r="D3210" s="1" t="s">
        <v>3967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3980</v>
      </c>
      <c r="N3210" s="1" t="n">
        <v>0.122</v>
      </c>
      <c r="O3210" s="1" t="n">
        <v>0.31</v>
      </c>
      <c r="P3210" s="1" t="s">
        <v>3814</v>
      </c>
    </row>
    <row r="3211" customFormat="false" ht="15" hidden="false" customHeight="true" outlineLevel="0" collapsed="false">
      <c r="A3211" s="1" t="n">
        <v>3</v>
      </c>
      <c r="B3211" s="76" t="n">
        <v>46202</v>
      </c>
      <c r="C3211" s="1" t="n">
        <v>22</v>
      </c>
      <c r="D3211" s="1" t="s">
        <v>3967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3981</v>
      </c>
      <c r="N3211" s="1" t="n">
        <v>0.274</v>
      </c>
      <c r="O3211" s="1" t="n">
        <v>0.01</v>
      </c>
      <c r="P3211" s="1" t="s">
        <v>3814</v>
      </c>
    </row>
    <row r="3212" customFormat="false" ht="15" hidden="false" customHeight="true" outlineLevel="0" collapsed="false">
      <c r="A3212" s="1" t="n">
        <v>3</v>
      </c>
      <c r="B3212" s="76" t="n">
        <v>46202</v>
      </c>
      <c r="C3212" s="1" t="n">
        <v>22</v>
      </c>
      <c r="D3212" s="1" t="s">
        <v>3967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3981</v>
      </c>
      <c r="N3212" s="1" t="n">
        <v>1.644</v>
      </c>
      <c r="O3212" s="1" t="n">
        <v>0</v>
      </c>
      <c r="P3212" s="1" t="s">
        <v>3814</v>
      </c>
    </row>
    <row r="3213" customFormat="false" ht="15" hidden="false" customHeight="true" outlineLevel="0" collapsed="false">
      <c r="A3213" s="1" t="n">
        <v>3</v>
      </c>
      <c r="B3213" s="76" t="n">
        <v>46202</v>
      </c>
      <c r="C3213" s="1" t="n">
        <v>22</v>
      </c>
      <c r="D3213" s="1" t="s">
        <v>3967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3981</v>
      </c>
      <c r="N3213" s="1" t="n">
        <v>0.533</v>
      </c>
      <c r="O3213" s="1" t="n">
        <v>0.01</v>
      </c>
      <c r="P3213" s="1" t="s">
        <v>3814</v>
      </c>
    </row>
    <row r="3214" customFormat="false" ht="15" hidden="false" customHeight="true" outlineLevel="0" collapsed="false">
      <c r="A3214" s="1" t="n">
        <v>3</v>
      </c>
      <c r="B3214" s="76" t="n">
        <v>46202</v>
      </c>
      <c r="C3214" s="1" t="n">
        <v>22</v>
      </c>
      <c r="D3214" s="1" t="s">
        <v>3967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3982</v>
      </c>
      <c r="N3214" s="1" t="n">
        <v>4.554</v>
      </c>
      <c r="O3214" s="1" t="n">
        <v>113.6</v>
      </c>
      <c r="P3214" s="1" t="s">
        <v>3814</v>
      </c>
    </row>
    <row r="3215" customFormat="false" ht="15" hidden="false" customHeight="true" outlineLevel="0" collapsed="false">
      <c r="A3215" s="1" t="n">
        <v>3</v>
      </c>
      <c r="B3215" s="76" t="n">
        <v>46202</v>
      </c>
      <c r="C3215" s="1" t="n">
        <v>22</v>
      </c>
      <c r="D3215" s="1" t="s">
        <v>3967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3968</v>
      </c>
      <c r="N3215" s="1" t="n">
        <v>8.518</v>
      </c>
      <c r="O3215" s="1" t="n">
        <v>293.1</v>
      </c>
      <c r="P3215" s="1" t="s">
        <v>3814</v>
      </c>
    </row>
    <row r="3216" customFormat="false" ht="15" hidden="false" customHeight="true" outlineLevel="0" collapsed="false">
      <c r="A3216" s="1" t="n">
        <v>3</v>
      </c>
      <c r="B3216" s="76" t="n">
        <v>46202</v>
      </c>
      <c r="C3216" s="1" t="n">
        <v>22</v>
      </c>
      <c r="D3216" s="1" t="s">
        <v>3967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3969</v>
      </c>
      <c r="N3216" s="1" t="n">
        <v>17.446</v>
      </c>
      <c r="O3216" s="1" t="n">
        <v>615.32</v>
      </c>
      <c r="P3216" s="1" t="s">
        <v>3814</v>
      </c>
    </row>
    <row r="3217" customFormat="false" ht="15" hidden="false" customHeight="true" outlineLevel="0" collapsed="false">
      <c r="A3217" s="1" t="n">
        <v>3</v>
      </c>
      <c r="B3217" s="76" t="n">
        <v>46202</v>
      </c>
      <c r="C3217" s="1" t="n">
        <v>22</v>
      </c>
      <c r="D3217" s="1" t="s">
        <v>3967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3970</v>
      </c>
      <c r="N3217" s="1" t="n">
        <v>4.736</v>
      </c>
      <c r="O3217" s="1" t="n">
        <v>191.49</v>
      </c>
      <c r="P3217" s="1" t="s">
        <v>3814</v>
      </c>
    </row>
    <row r="3218" customFormat="false" ht="15" hidden="false" customHeight="true" outlineLevel="0" collapsed="false">
      <c r="A3218" s="1" t="n">
        <v>3</v>
      </c>
      <c r="B3218" s="76" t="n">
        <v>46202</v>
      </c>
      <c r="C3218" s="1" t="n">
        <v>22</v>
      </c>
      <c r="D3218" s="1" t="s">
        <v>3967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3971</v>
      </c>
      <c r="N3218" s="1" t="n">
        <v>9.23</v>
      </c>
      <c r="O3218" s="1" t="n">
        <v>373.2</v>
      </c>
      <c r="P3218" s="1" t="s">
        <v>3814</v>
      </c>
    </row>
    <row r="3219" customFormat="false" ht="15" hidden="false" customHeight="true" outlineLevel="0" collapsed="false">
      <c r="A3219" s="1" t="n">
        <v>3</v>
      </c>
      <c r="B3219" s="76" t="n">
        <v>46202</v>
      </c>
      <c r="C3219" s="1" t="n">
        <v>22</v>
      </c>
      <c r="D3219" s="1" t="s">
        <v>3967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3972</v>
      </c>
      <c r="N3219" s="1" t="n">
        <v>9.308</v>
      </c>
      <c r="O3219" s="1" t="n">
        <v>408.39</v>
      </c>
      <c r="P3219" s="1" t="s">
        <v>3814</v>
      </c>
    </row>
    <row r="3220" customFormat="false" ht="15" hidden="false" customHeight="true" outlineLevel="0" collapsed="false">
      <c r="A3220" s="1" t="n">
        <v>3</v>
      </c>
      <c r="B3220" s="76" t="n">
        <v>46202</v>
      </c>
      <c r="C3220" s="1" t="n">
        <v>22</v>
      </c>
      <c r="D3220" s="1" t="s">
        <v>3967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3973</v>
      </c>
      <c r="N3220" s="1" t="n">
        <v>7.94</v>
      </c>
      <c r="O3220" s="1" t="n">
        <v>375.69</v>
      </c>
      <c r="P3220" s="1" t="s">
        <v>3814</v>
      </c>
    </row>
    <row r="3221" customFormat="false" ht="15" hidden="false" customHeight="true" outlineLevel="0" collapsed="false">
      <c r="A3221" s="1" t="n">
        <v>3</v>
      </c>
      <c r="B3221" s="76" t="n">
        <v>46202</v>
      </c>
      <c r="C3221" s="1" t="n">
        <v>22</v>
      </c>
      <c r="D3221" s="1" t="s">
        <v>3967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3974</v>
      </c>
      <c r="N3221" s="1" t="n">
        <v>5.892</v>
      </c>
      <c r="O3221" s="1" t="n">
        <v>283.86</v>
      </c>
      <c r="P3221" s="1" t="s">
        <v>3814</v>
      </c>
    </row>
    <row r="3222" customFormat="false" ht="15" hidden="false" customHeight="true" outlineLevel="0" collapsed="false">
      <c r="A3222" s="1" t="n">
        <v>3</v>
      </c>
      <c r="B3222" s="76" t="n">
        <v>46202</v>
      </c>
      <c r="C3222" s="1" t="n">
        <v>22</v>
      </c>
      <c r="D3222" s="1" t="s">
        <v>3967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3975</v>
      </c>
      <c r="N3222" s="1" t="n">
        <v>5.42</v>
      </c>
      <c r="O3222" s="1" t="n">
        <v>237.8</v>
      </c>
      <c r="P3222" s="1" t="s">
        <v>3814</v>
      </c>
    </row>
    <row r="3223" customFormat="false" ht="15" hidden="false" customHeight="true" outlineLevel="0" collapsed="false">
      <c r="A3223" s="1" t="n">
        <v>3</v>
      </c>
      <c r="B3223" s="76" t="n">
        <v>46202</v>
      </c>
      <c r="C3223" s="1" t="n">
        <v>22</v>
      </c>
      <c r="D3223" s="1" t="s">
        <v>3967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3976</v>
      </c>
      <c r="N3223" s="1" t="n">
        <v>4.69</v>
      </c>
      <c r="O3223" s="1" t="n">
        <v>221.92</v>
      </c>
      <c r="P3223" s="1" t="s">
        <v>3814</v>
      </c>
    </row>
    <row r="3224" customFormat="false" ht="15" hidden="false" customHeight="true" outlineLevel="0" collapsed="false">
      <c r="A3224" s="1" t="n">
        <v>3</v>
      </c>
      <c r="B3224" s="76" t="n">
        <v>46202</v>
      </c>
      <c r="C3224" s="1" t="n">
        <v>22</v>
      </c>
      <c r="D3224" s="1" t="s">
        <v>3967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3977</v>
      </c>
      <c r="N3224" s="1" t="n">
        <v>2.424</v>
      </c>
      <c r="O3224" s="1" t="n">
        <v>135.55</v>
      </c>
      <c r="P3224" s="1" t="s">
        <v>3814</v>
      </c>
    </row>
    <row r="3225" customFormat="false" ht="15" hidden="false" customHeight="true" outlineLevel="0" collapsed="false">
      <c r="A3225" s="1" t="n">
        <v>3</v>
      </c>
      <c r="B3225" s="76" t="n">
        <v>46202</v>
      </c>
      <c r="C3225" s="1" t="n">
        <v>22</v>
      </c>
      <c r="D3225" s="1" t="s">
        <v>3967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3979</v>
      </c>
      <c r="N3225" s="1" t="n">
        <v>3.782</v>
      </c>
      <c r="O3225" s="1" t="n">
        <v>6.48</v>
      </c>
      <c r="P3225" s="1" t="s">
        <v>3814</v>
      </c>
    </row>
    <row r="3226" customFormat="false" ht="15" hidden="false" customHeight="true" outlineLevel="0" collapsed="false">
      <c r="A3226" s="1" t="n">
        <v>3</v>
      </c>
      <c r="B3226" s="76" t="n">
        <v>46202</v>
      </c>
      <c r="C3226" s="1" t="n">
        <v>22</v>
      </c>
      <c r="D3226" s="1" t="s">
        <v>3967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3980</v>
      </c>
      <c r="N3226" s="1" t="n">
        <v>17.88</v>
      </c>
      <c r="O3226" s="1" t="n">
        <v>46</v>
      </c>
      <c r="P3226" s="1" t="s">
        <v>3814</v>
      </c>
    </row>
    <row r="3227" customFormat="false" ht="15" hidden="false" customHeight="true" outlineLevel="0" collapsed="false">
      <c r="A3227" s="1" t="n">
        <v>3</v>
      </c>
      <c r="B3227" s="76" t="n">
        <v>46202</v>
      </c>
      <c r="C3227" s="1" t="n">
        <v>22</v>
      </c>
      <c r="D3227" s="1" t="s">
        <v>3967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3981</v>
      </c>
      <c r="N3227" s="1" t="n">
        <v>1.38</v>
      </c>
      <c r="O3227" s="1" t="n">
        <v>0</v>
      </c>
      <c r="P3227" s="1" t="s">
        <v>3814</v>
      </c>
    </row>
    <row r="3228" customFormat="false" ht="15" hidden="false" customHeight="true" outlineLevel="0" collapsed="false">
      <c r="A3228" s="1" t="n">
        <v>3</v>
      </c>
      <c r="B3228" s="76" t="n">
        <v>46202</v>
      </c>
      <c r="C3228" s="1" t="n">
        <v>22</v>
      </c>
      <c r="D3228" s="1" t="s">
        <v>3967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3982</v>
      </c>
      <c r="N3228" s="1" t="n">
        <v>2.862</v>
      </c>
      <c r="O3228" s="1" t="n">
        <v>61.2</v>
      </c>
      <c r="P3228" s="1" t="s">
        <v>3814</v>
      </c>
    </row>
    <row r="3229" customFormat="false" ht="15" hidden="false" customHeight="true" outlineLevel="0" collapsed="false">
      <c r="A3229" s="1" t="n">
        <v>3</v>
      </c>
      <c r="B3229" s="76" t="n">
        <v>46202</v>
      </c>
      <c r="C3229" s="1" t="n">
        <v>22</v>
      </c>
      <c r="D3229" s="1" t="s">
        <v>3967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3982</v>
      </c>
      <c r="N3229" s="1" t="n">
        <v>3.124</v>
      </c>
      <c r="O3229" s="1" t="n">
        <v>73.3</v>
      </c>
      <c r="P3229" s="1" t="s">
        <v>3814</v>
      </c>
    </row>
    <row r="3230" customFormat="false" ht="15" hidden="false" customHeight="true" outlineLevel="0" collapsed="false">
      <c r="A3230" s="1" t="n">
        <v>3</v>
      </c>
      <c r="B3230" s="76" t="n">
        <v>46202</v>
      </c>
      <c r="C3230" s="1" t="n">
        <v>22</v>
      </c>
      <c r="D3230" s="1" t="s">
        <v>3967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3983</v>
      </c>
      <c r="N3230" s="1" t="n">
        <v>11.805</v>
      </c>
      <c r="O3230" s="1" t="n">
        <v>269.84</v>
      </c>
      <c r="P3230" s="1" t="s">
        <v>3814</v>
      </c>
    </row>
    <row r="3231" customFormat="false" ht="15" hidden="false" customHeight="true" outlineLevel="0" collapsed="false">
      <c r="A3231" s="1" t="n">
        <v>3</v>
      </c>
      <c r="B3231" s="76" t="n">
        <v>46202</v>
      </c>
      <c r="C3231" s="1" t="n">
        <v>22</v>
      </c>
      <c r="D3231" s="1" t="s">
        <v>3967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3984</v>
      </c>
      <c r="N3231" s="1" t="n">
        <v>18.32</v>
      </c>
      <c r="O3231" s="1" t="n">
        <v>432.27</v>
      </c>
      <c r="P3231" s="1" t="s">
        <v>3814</v>
      </c>
    </row>
    <row r="3232" customFormat="false" ht="15" hidden="false" customHeight="true" outlineLevel="0" collapsed="false">
      <c r="A3232" s="1" t="n">
        <v>3</v>
      </c>
      <c r="B3232" s="76" t="n">
        <v>46202</v>
      </c>
      <c r="C3232" s="1" t="n">
        <v>22</v>
      </c>
      <c r="D3232" s="1" t="s">
        <v>3967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3985</v>
      </c>
      <c r="N3232" s="1" t="n">
        <v>15.155</v>
      </c>
      <c r="O3232" s="1" t="n">
        <v>391.13</v>
      </c>
      <c r="P3232" s="1" t="s">
        <v>3814</v>
      </c>
    </row>
    <row r="3233" customFormat="false" ht="15" hidden="false" customHeight="true" outlineLevel="0" collapsed="false">
      <c r="A3233" s="1" t="n">
        <v>3</v>
      </c>
      <c r="B3233" s="76" t="n">
        <v>46202</v>
      </c>
      <c r="C3233" s="1" t="n">
        <v>22</v>
      </c>
      <c r="D3233" s="1" t="s">
        <v>3967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3968</v>
      </c>
      <c r="N3233" s="1" t="n">
        <v>2.52</v>
      </c>
      <c r="O3233" s="1" t="n">
        <v>81.57</v>
      </c>
      <c r="P3233" s="1" t="s">
        <v>3814</v>
      </c>
    </row>
    <row r="3234" customFormat="false" ht="15" hidden="false" customHeight="true" outlineLevel="0" collapsed="false">
      <c r="A3234" s="1" t="n">
        <v>3</v>
      </c>
      <c r="B3234" s="76" t="n">
        <v>46202</v>
      </c>
      <c r="C3234" s="1" t="n">
        <v>22</v>
      </c>
      <c r="D3234" s="1" t="s">
        <v>3967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3986</v>
      </c>
      <c r="N3234" s="1" t="n">
        <v>5.165</v>
      </c>
      <c r="O3234" s="1" t="n">
        <v>129.49</v>
      </c>
      <c r="P3234" s="1" t="s">
        <v>3814</v>
      </c>
    </row>
    <row r="3235" customFormat="false" ht="15" hidden="false" customHeight="true" outlineLevel="0" collapsed="false">
      <c r="A3235" s="1" t="n">
        <v>3</v>
      </c>
      <c r="B3235" s="76" t="n">
        <v>46202</v>
      </c>
      <c r="C3235" s="1" t="n">
        <v>22</v>
      </c>
      <c r="D3235" s="1" t="s">
        <v>3967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3986</v>
      </c>
      <c r="N3235" s="1" t="n">
        <v>1.998</v>
      </c>
      <c r="O3235" s="1" t="n">
        <v>54.97</v>
      </c>
      <c r="P3235" s="1" t="s">
        <v>3814</v>
      </c>
    </row>
    <row r="3236" customFormat="false" ht="15" hidden="false" customHeight="true" outlineLevel="0" collapsed="false">
      <c r="A3236" s="1" t="n">
        <v>3</v>
      </c>
      <c r="B3236" s="76" t="n">
        <v>46202</v>
      </c>
      <c r="C3236" s="1" t="n">
        <v>22</v>
      </c>
      <c r="D3236" s="1" t="s">
        <v>3967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3969</v>
      </c>
      <c r="N3236" s="1" t="n">
        <v>14.625</v>
      </c>
      <c r="O3236" s="1" t="n">
        <v>485.21</v>
      </c>
      <c r="P3236" s="1" t="s">
        <v>3814</v>
      </c>
    </row>
    <row r="3237" customFormat="false" ht="15" hidden="false" customHeight="true" outlineLevel="0" collapsed="false">
      <c r="A3237" s="1" t="n">
        <v>3</v>
      </c>
      <c r="B3237" s="76" t="n">
        <v>46202</v>
      </c>
      <c r="C3237" s="1" t="n">
        <v>22</v>
      </c>
      <c r="D3237" s="1" t="s">
        <v>3967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3970</v>
      </c>
      <c r="N3237" s="1" t="n">
        <v>2.714</v>
      </c>
      <c r="O3237" s="1" t="n">
        <v>103.22</v>
      </c>
      <c r="P3237" s="1" t="s">
        <v>3814</v>
      </c>
    </row>
    <row r="3238" customFormat="false" ht="15" hidden="false" customHeight="true" outlineLevel="0" collapsed="false">
      <c r="A3238" s="1" t="n">
        <v>3</v>
      </c>
      <c r="B3238" s="76" t="n">
        <v>46202</v>
      </c>
      <c r="C3238" s="1" t="n">
        <v>22</v>
      </c>
      <c r="D3238" s="1" t="s">
        <v>3967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3971</v>
      </c>
      <c r="N3238" s="1" t="n">
        <v>6.53</v>
      </c>
      <c r="O3238" s="1" t="n">
        <v>248.36</v>
      </c>
      <c r="P3238" s="1" t="s">
        <v>3814</v>
      </c>
    </row>
    <row r="3239" customFormat="false" ht="15" hidden="false" customHeight="true" outlineLevel="0" collapsed="false">
      <c r="A3239" s="1" t="n">
        <v>3</v>
      </c>
      <c r="B3239" s="76" t="n">
        <v>46202</v>
      </c>
      <c r="C3239" s="1" t="n">
        <v>22</v>
      </c>
      <c r="D3239" s="1" t="s">
        <v>3967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3972</v>
      </c>
      <c r="N3239" s="1" t="n">
        <v>6.065</v>
      </c>
      <c r="O3239" s="1" t="n">
        <v>250.31</v>
      </c>
      <c r="P3239" s="1" t="s">
        <v>3814</v>
      </c>
    </row>
    <row r="3240" customFormat="false" ht="15" hidden="false" customHeight="true" outlineLevel="0" collapsed="false">
      <c r="A3240" s="1" t="n">
        <v>3</v>
      </c>
      <c r="B3240" s="76" t="n">
        <v>46202</v>
      </c>
      <c r="C3240" s="1" t="n">
        <v>22</v>
      </c>
      <c r="D3240" s="1" t="s">
        <v>3967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3973</v>
      </c>
      <c r="N3240" s="1" t="n">
        <v>10.66</v>
      </c>
      <c r="O3240" s="1" t="n">
        <v>474.46</v>
      </c>
      <c r="P3240" s="1" t="s">
        <v>3814</v>
      </c>
    </row>
    <row r="3241" customFormat="false" ht="15" hidden="false" customHeight="true" outlineLevel="0" collapsed="false">
      <c r="A3241" s="1" t="n">
        <v>3</v>
      </c>
      <c r="B3241" s="76" t="n">
        <v>46202</v>
      </c>
      <c r="C3241" s="1" t="n">
        <v>22</v>
      </c>
      <c r="D3241" s="1" t="s">
        <v>3967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3974</v>
      </c>
      <c r="N3241" s="1" t="n">
        <v>3.978</v>
      </c>
      <c r="O3241" s="1" t="n">
        <v>180.27</v>
      </c>
      <c r="P3241" s="1" t="s">
        <v>3814</v>
      </c>
    </row>
    <row r="3242" customFormat="false" ht="15" hidden="false" customHeight="true" outlineLevel="0" collapsed="false">
      <c r="A3242" s="1" t="n">
        <v>3</v>
      </c>
      <c r="B3242" s="76" t="n">
        <v>46202</v>
      </c>
      <c r="C3242" s="1" t="n">
        <v>22</v>
      </c>
      <c r="D3242" s="1" t="s">
        <v>3967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3975</v>
      </c>
      <c r="N3242" s="1" t="n">
        <v>1.6</v>
      </c>
      <c r="O3242" s="1" t="n">
        <v>66.03</v>
      </c>
      <c r="P3242" s="1" t="s">
        <v>3814</v>
      </c>
    </row>
    <row r="3243" customFormat="false" ht="15" hidden="false" customHeight="true" outlineLevel="0" collapsed="false">
      <c r="A3243" s="1" t="n">
        <v>3</v>
      </c>
      <c r="B3243" s="76" t="n">
        <v>46202</v>
      </c>
      <c r="C3243" s="1" t="n">
        <v>22</v>
      </c>
      <c r="D3243" s="1" t="s">
        <v>3967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3976</v>
      </c>
      <c r="N3243" s="1" t="n">
        <v>1.76</v>
      </c>
      <c r="O3243" s="1" t="n">
        <v>78.33</v>
      </c>
      <c r="P3243" s="1" t="s">
        <v>3814</v>
      </c>
    </row>
    <row r="3244" customFormat="false" ht="15" hidden="false" customHeight="true" outlineLevel="0" collapsed="false">
      <c r="A3244" s="1" t="n">
        <v>3</v>
      </c>
      <c r="B3244" s="76" t="n">
        <v>46202</v>
      </c>
      <c r="C3244" s="1" t="n">
        <v>22</v>
      </c>
      <c r="D3244" s="1" t="s">
        <v>3967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3977</v>
      </c>
      <c r="N3244" s="1" t="n">
        <v>1.826</v>
      </c>
      <c r="O3244" s="1" t="n">
        <v>96.05</v>
      </c>
      <c r="P3244" s="1" t="s">
        <v>3814</v>
      </c>
    </row>
    <row r="3245" customFormat="false" ht="15" hidden="false" customHeight="true" outlineLevel="0" collapsed="false">
      <c r="A3245" s="1" t="n">
        <v>3</v>
      </c>
      <c r="B3245" s="76" t="n">
        <v>46202</v>
      </c>
      <c r="C3245" s="1" t="n">
        <v>22</v>
      </c>
      <c r="D3245" s="1" t="s">
        <v>3967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3978</v>
      </c>
      <c r="N3245" s="1" t="n">
        <v>1.768</v>
      </c>
      <c r="O3245" s="1" t="n">
        <v>64.38</v>
      </c>
      <c r="P3245" s="1" t="s">
        <v>3814</v>
      </c>
    </row>
    <row r="3246" customFormat="false" ht="15" hidden="false" customHeight="true" outlineLevel="0" collapsed="false">
      <c r="A3246" s="1" t="n">
        <v>3</v>
      </c>
      <c r="B3246" s="76" t="n">
        <v>46202</v>
      </c>
      <c r="C3246" s="1" t="n">
        <v>22</v>
      </c>
      <c r="D3246" s="1" t="s">
        <v>3967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3979</v>
      </c>
      <c r="N3246" s="1" t="n">
        <v>1.012</v>
      </c>
      <c r="O3246" s="1" t="n">
        <v>1.63</v>
      </c>
      <c r="P3246" s="1" t="s">
        <v>3814</v>
      </c>
    </row>
    <row r="3247" customFormat="false" ht="15" hidden="false" customHeight="true" outlineLevel="0" collapsed="false">
      <c r="A3247" s="1" t="n">
        <v>3</v>
      </c>
      <c r="B3247" s="76" t="n">
        <v>46202</v>
      </c>
      <c r="C3247" s="1" t="n">
        <v>22</v>
      </c>
      <c r="D3247" s="1" t="s">
        <v>3967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3979</v>
      </c>
      <c r="N3247" s="1" t="n">
        <v>0.796</v>
      </c>
      <c r="O3247" s="1" t="n">
        <v>1.17</v>
      </c>
      <c r="P3247" s="1" t="s">
        <v>3814</v>
      </c>
    </row>
    <row r="3248" customFormat="false" ht="15" hidden="false" customHeight="true" outlineLevel="0" collapsed="false">
      <c r="A3248" s="1" t="n">
        <v>3</v>
      </c>
      <c r="B3248" s="76" t="n">
        <v>46202</v>
      </c>
      <c r="C3248" s="1" t="n">
        <v>22</v>
      </c>
      <c r="D3248" s="1" t="s">
        <v>3967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3980</v>
      </c>
      <c r="N3248" s="1" t="n">
        <v>11.037</v>
      </c>
      <c r="O3248" s="1" t="n">
        <v>26.71</v>
      </c>
      <c r="P3248" s="1" t="s">
        <v>3814</v>
      </c>
    </row>
    <row r="3249" customFormat="false" ht="15" hidden="false" customHeight="true" outlineLevel="0" collapsed="false">
      <c r="A3249" s="1" t="n">
        <v>3</v>
      </c>
      <c r="B3249" s="76" t="n">
        <v>46202</v>
      </c>
      <c r="C3249" s="1" t="n">
        <v>22</v>
      </c>
      <c r="D3249" s="1" t="s">
        <v>3967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3980</v>
      </c>
      <c r="N3249" s="1" t="n">
        <v>3.858</v>
      </c>
      <c r="O3249" s="1" t="n">
        <v>8.51</v>
      </c>
      <c r="P3249" s="1" t="s">
        <v>3814</v>
      </c>
    </row>
    <row r="3250" customFormat="false" ht="15" hidden="false" customHeight="true" outlineLevel="0" collapsed="false">
      <c r="A3250" s="1" t="n">
        <v>3</v>
      </c>
      <c r="B3250" s="76" t="n">
        <v>46202</v>
      </c>
      <c r="C3250" s="1" t="n">
        <v>22</v>
      </c>
      <c r="D3250" s="1" t="s">
        <v>3967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3981</v>
      </c>
      <c r="N3250" s="1" t="n">
        <v>0.839</v>
      </c>
      <c r="O3250" s="1" t="n">
        <v>0</v>
      </c>
      <c r="P3250" s="1" t="s">
        <v>3814</v>
      </c>
    </row>
    <row r="3251" customFormat="false" ht="15" hidden="false" customHeight="true" outlineLevel="0" collapsed="false">
      <c r="A3251" s="1" t="n">
        <v>3</v>
      </c>
      <c r="B3251" s="76" t="n">
        <v>46202</v>
      </c>
      <c r="C3251" s="1" t="n">
        <v>22</v>
      </c>
      <c r="D3251" s="1" t="s">
        <v>3967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3981</v>
      </c>
      <c r="N3251" s="1" t="n">
        <v>0.183</v>
      </c>
      <c r="O3251" s="1" t="n">
        <v>0</v>
      </c>
      <c r="P3251" s="1" t="s">
        <v>3814</v>
      </c>
    </row>
    <row r="3252" customFormat="false" ht="15" hidden="false" customHeight="true" outlineLevel="0" collapsed="false">
      <c r="A3252" s="1" t="n">
        <v>3</v>
      </c>
      <c r="B3252" s="76" t="n">
        <v>46202</v>
      </c>
      <c r="C3252" s="1" t="n">
        <v>22</v>
      </c>
      <c r="D3252" s="1" t="s">
        <v>3967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3982</v>
      </c>
      <c r="N3252" s="1" t="n">
        <v>2.286</v>
      </c>
      <c r="O3252" s="1" t="n">
        <v>49.08</v>
      </c>
      <c r="P3252" s="1" t="s">
        <v>3814</v>
      </c>
    </row>
    <row r="3253" customFormat="false" ht="15" hidden="false" customHeight="true" outlineLevel="0" collapsed="false">
      <c r="A3253" s="1" t="n">
        <v>3</v>
      </c>
      <c r="B3253" s="76" t="n">
        <v>46202</v>
      </c>
      <c r="C3253" s="1" t="n">
        <v>22</v>
      </c>
      <c r="D3253" s="1" t="s">
        <v>3967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3983</v>
      </c>
      <c r="N3253" s="1" t="n">
        <v>9.11</v>
      </c>
      <c r="O3253" s="1" t="n">
        <v>209.06</v>
      </c>
      <c r="P3253" s="1" t="s">
        <v>3814</v>
      </c>
    </row>
    <row r="3254" customFormat="false" ht="15" hidden="false" customHeight="true" outlineLevel="0" collapsed="false">
      <c r="A3254" s="1" t="n">
        <v>3</v>
      </c>
      <c r="B3254" s="76" t="n">
        <v>46202</v>
      </c>
      <c r="C3254" s="1" t="n">
        <v>22</v>
      </c>
      <c r="D3254" s="1" t="s">
        <v>3967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3984</v>
      </c>
      <c r="N3254" s="1" t="n">
        <v>19.446</v>
      </c>
      <c r="O3254" s="1" t="n">
        <v>460.66</v>
      </c>
      <c r="P3254" s="1" t="s">
        <v>3814</v>
      </c>
    </row>
    <row r="3255" customFormat="false" ht="15" hidden="false" customHeight="true" outlineLevel="0" collapsed="false">
      <c r="A3255" s="1" t="n">
        <v>3</v>
      </c>
      <c r="B3255" s="76" t="n">
        <v>46202</v>
      </c>
      <c r="C3255" s="1" t="n">
        <v>22</v>
      </c>
      <c r="D3255" s="1" t="s">
        <v>3967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3985</v>
      </c>
      <c r="N3255" s="1" t="n">
        <v>16.4</v>
      </c>
      <c r="O3255" s="1" t="n">
        <v>424.94</v>
      </c>
      <c r="P3255" s="1" t="s">
        <v>3814</v>
      </c>
    </row>
    <row r="3256" customFormat="false" ht="15" hidden="false" customHeight="true" outlineLevel="0" collapsed="false">
      <c r="A3256" s="1" t="n">
        <v>3</v>
      </c>
      <c r="B3256" s="76" t="n">
        <v>46202</v>
      </c>
      <c r="C3256" s="1" t="n">
        <v>22</v>
      </c>
      <c r="D3256" s="1" t="s">
        <v>3967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3968</v>
      </c>
      <c r="N3256" s="1" t="n">
        <v>7.582</v>
      </c>
      <c r="O3256" s="1" t="n">
        <v>250.54</v>
      </c>
      <c r="P3256" s="1" t="s">
        <v>3814</v>
      </c>
    </row>
    <row r="3257" customFormat="false" ht="15" hidden="false" customHeight="true" outlineLevel="0" collapsed="false">
      <c r="A3257" s="1" t="n">
        <v>3</v>
      </c>
      <c r="B3257" s="76" t="n">
        <v>46202</v>
      </c>
      <c r="C3257" s="1" t="n">
        <v>22</v>
      </c>
      <c r="D3257" s="1" t="s">
        <v>3967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3986</v>
      </c>
      <c r="N3257" s="1" t="n">
        <v>5.176</v>
      </c>
      <c r="O3257" s="1" t="n">
        <v>130.28</v>
      </c>
      <c r="P3257" s="1" t="s">
        <v>3814</v>
      </c>
    </row>
    <row r="3258" customFormat="false" ht="15" hidden="false" customHeight="true" outlineLevel="0" collapsed="false">
      <c r="A3258" s="1" t="n">
        <v>3</v>
      </c>
      <c r="B3258" s="76" t="n">
        <v>46202</v>
      </c>
      <c r="C3258" s="1" t="n">
        <v>22</v>
      </c>
      <c r="D3258" s="1" t="s">
        <v>3967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3969</v>
      </c>
      <c r="N3258" s="1" t="n">
        <v>14.13</v>
      </c>
      <c r="O3258" s="1" t="n">
        <v>478.58</v>
      </c>
      <c r="P3258" s="1" t="s">
        <v>3814</v>
      </c>
    </row>
    <row r="3259" customFormat="false" ht="15" hidden="false" customHeight="true" outlineLevel="0" collapsed="false">
      <c r="A3259" s="1" t="n">
        <v>3</v>
      </c>
      <c r="B3259" s="76" t="n">
        <v>46202</v>
      </c>
      <c r="C3259" s="1" t="n">
        <v>22</v>
      </c>
      <c r="D3259" s="1" t="s">
        <v>3967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3970</v>
      </c>
      <c r="N3259" s="1" t="n">
        <v>2.998</v>
      </c>
      <c r="O3259" s="1" t="n">
        <v>116.41</v>
      </c>
      <c r="P3259" s="1" t="s">
        <v>3814</v>
      </c>
    </row>
    <row r="3260" customFormat="false" ht="15" hidden="false" customHeight="true" outlineLevel="0" collapsed="false">
      <c r="A3260" s="1" t="n">
        <v>3</v>
      </c>
      <c r="B3260" s="76" t="n">
        <v>46202</v>
      </c>
      <c r="C3260" s="1" t="n">
        <v>22</v>
      </c>
      <c r="D3260" s="1" t="s">
        <v>3967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3971</v>
      </c>
      <c r="N3260" s="1" t="n">
        <v>5.936</v>
      </c>
      <c r="O3260" s="1" t="n">
        <v>230.48</v>
      </c>
      <c r="P3260" s="1" t="s">
        <v>3814</v>
      </c>
    </row>
    <row r="3261" customFormat="false" ht="15" hidden="false" customHeight="true" outlineLevel="0" collapsed="false">
      <c r="A3261" s="1" t="n">
        <v>3</v>
      </c>
      <c r="B3261" s="76" t="n">
        <v>46202</v>
      </c>
      <c r="C3261" s="1" t="n">
        <v>22</v>
      </c>
      <c r="D3261" s="1" t="s">
        <v>3967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3972</v>
      </c>
      <c r="N3261" s="1" t="n">
        <v>5.164</v>
      </c>
      <c r="O3261" s="1" t="n">
        <v>217.58</v>
      </c>
      <c r="P3261" s="1" t="s">
        <v>3814</v>
      </c>
    </row>
    <row r="3262" customFormat="false" ht="15" hidden="false" customHeight="true" outlineLevel="0" collapsed="false">
      <c r="A3262" s="1" t="n">
        <v>3</v>
      </c>
      <c r="B3262" s="76" t="n">
        <v>46202</v>
      </c>
      <c r="C3262" s="1" t="n">
        <v>22</v>
      </c>
      <c r="D3262" s="1" t="s">
        <v>3967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3973</v>
      </c>
      <c r="N3262" s="1" t="n">
        <v>12.545</v>
      </c>
      <c r="O3262" s="1" t="n">
        <v>570.02</v>
      </c>
      <c r="P3262" s="1" t="s">
        <v>3814</v>
      </c>
    </row>
    <row r="3263" customFormat="false" ht="15" hidden="false" customHeight="true" outlineLevel="0" collapsed="false">
      <c r="A3263" s="1" t="n">
        <v>3</v>
      </c>
      <c r="B3263" s="76" t="n">
        <v>46202</v>
      </c>
      <c r="C3263" s="1" t="n">
        <v>22</v>
      </c>
      <c r="D3263" s="1" t="s">
        <v>3967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3974</v>
      </c>
      <c r="N3263" s="1" t="n">
        <v>4.408</v>
      </c>
      <c r="O3263" s="1" t="n">
        <v>203.93</v>
      </c>
      <c r="P3263" s="1" t="s">
        <v>3814</v>
      </c>
    </row>
    <row r="3264" customFormat="false" ht="15" hidden="false" customHeight="true" outlineLevel="0" collapsed="false">
      <c r="A3264" s="1" t="n">
        <v>3</v>
      </c>
      <c r="B3264" s="76" t="n">
        <v>46202</v>
      </c>
      <c r="C3264" s="1" t="n">
        <v>22</v>
      </c>
      <c r="D3264" s="1" t="s">
        <v>3967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3975</v>
      </c>
      <c r="N3264" s="1" t="n">
        <v>1.58</v>
      </c>
      <c r="O3264" s="1" t="n">
        <v>66.57</v>
      </c>
      <c r="P3264" s="1" t="s">
        <v>3814</v>
      </c>
    </row>
    <row r="3265" customFormat="false" ht="15" hidden="false" customHeight="true" outlineLevel="0" collapsed="false">
      <c r="A3265" s="1" t="n">
        <v>3</v>
      </c>
      <c r="B3265" s="76" t="n">
        <v>46202</v>
      </c>
      <c r="C3265" s="1" t="n">
        <v>22</v>
      </c>
      <c r="D3265" s="1" t="s">
        <v>3967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3976</v>
      </c>
      <c r="N3265" s="1" t="n">
        <v>1.988</v>
      </c>
      <c r="O3265" s="1" t="n">
        <v>90.33</v>
      </c>
      <c r="P3265" s="1" t="s">
        <v>3814</v>
      </c>
    </row>
    <row r="3266" customFormat="false" ht="15" hidden="false" customHeight="true" outlineLevel="0" collapsed="false">
      <c r="A3266" s="1" t="n">
        <v>3</v>
      </c>
      <c r="B3266" s="76" t="n">
        <v>46202</v>
      </c>
      <c r="C3266" s="1" t="n">
        <v>22</v>
      </c>
      <c r="D3266" s="1" t="s">
        <v>3967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3977</v>
      </c>
      <c r="N3266" s="1" t="n">
        <v>1.474</v>
      </c>
      <c r="O3266" s="1" t="n">
        <v>79.16</v>
      </c>
      <c r="P3266" s="1" t="s">
        <v>3814</v>
      </c>
    </row>
    <row r="3267" customFormat="false" ht="15" hidden="false" customHeight="true" outlineLevel="0" collapsed="false">
      <c r="A3267" s="1" t="n">
        <v>3</v>
      </c>
      <c r="B3267" s="76" t="n">
        <v>46202</v>
      </c>
      <c r="C3267" s="1" t="n">
        <v>22</v>
      </c>
      <c r="D3267" s="1" t="s">
        <v>3967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3978</v>
      </c>
      <c r="N3267" s="1" t="n">
        <v>1.302</v>
      </c>
      <c r="O3267" s="1" t="n">
        <v>48.4</v>
      </c>
      <c r="P3267" s="1" t="s">
        <v>3814</v>
      </c>
    </row>
    <row r="3268" customFormat="false" ht="15" hidden="false" customHeight="true" outlineLevel="0" collapsed="false">
      <c r="A3268" s="1" t="n">
        <v>3</v>
      </c>
      <c r="B3268" s="76" t="n">
        <v>46202</v>
      </c>
      <c r="C3268" s="1" t="n">
        <v>22</v>
      </c>
      <c r="D3268" s="1" t="s">
        <v>3967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3979</v>
      </c>
      <c r="N3268" s="1" t="n">
        <v>2.212</v>
      </c>
      <c r="O3268" s="1" t="n">
        <v>3.64</v>
      </c>
      <c r="P3268" s="1" t="s">
        <v>3814</v>
      </c>
    </row>
    <row r="3269" customFormat="false" ht="15" hidden="false" customHeight="true" outlineLevel="0" collapsed="false">
      <c r="A3269" s="1" t="n">
        <v>3</v>
      </c>
      <c r="B3269" s="76" t="n">
        <v>46202</v>
      </c>
      <c r="C3269" s="1" t="n">
        <v>22</v>
      </c>
      <c r="D3269" s="1" t="s">
        <v>3967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3979</v>
      </c>
      <c r="N3269" s="1" t="n">
        <v>1.814</v>
      </c>
      <c r="O3269" s="1" t="n">
        <v>2.67</v>
      </c>
      <c r="P3269" s="1" t="s">
        <v>3814</v>
      </c>
    </row>
    <row r="3270" customFormat="false" ht="15" hidden="false" customHeight="true" outlineLevel="0" collapsed="false">
      <c r="A3270" s="1" t="n">
        <v>3</v>
      </c>
      <c r="B3270" s="76" t="n">
        <v>46202</v>
      </c>
      <c r="C3270" s="1" t="n">
        <v>22</v>
      </c>
      <c r="D3270" s="1" t="s">
        <v>3967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3980</v>
      </c>
      <c r="N3270" s="1" t="n">
        <v>12.775</v>
      </c>
      <c r="O3270" s="1" t="n">
        <v>31.56</v>
      </c>
      <c r="P3270" s="1" t="s">
        <v>3814</v>
      </c>
    </row>
    <row r="3271" customFormat="false" ht="15" hidden="false" customHeight="true" outlineLevel="0" collapsed="false">
      <c r="A3271" s="1" t="n">
        <v>3</v>
      </c>
      <c r="B3271" s="76" t="n">
        <v>46202</v>
      </c>
      <c r="C3271" s="1" t="n">
        <v>22</v>
      </c>
      <c r="D3271" s="1" t="s">
        <v>3967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3980</v>
      </c>
      <c r="N3271" s="1" t="n">
        <v>3.662</v>
      </c>
      <c r="O3271" s="1" t="n">
        <v>8.11</v>
      </c>
      <c r="P3271" s="1" t="s">
        <v>3814</v>
      </c>
    </row>
    <row r="3272" customFormat="false" ht="15" hidden="false" customHeight="true" outlineLevel="0" collapsed="false">
      <c r="A3272" s="1" t="n">
        <v>3</v>
      </c>
      <c r="B3272" s="76" t="n">
        <v>46202</v>
      </c>
      <c r="C3272" s="1" t="n">
        <v>22</v>
      </c>
      <c r="D3272" s="1" t="s">
        <v>3967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3981</v>
      </c>
      <c r="N3272" s="1" t="n">
        <v>0.506</v>
      </c>
      <c r="O3272" s="1" t="n">
        <v>0</v>
      </c>
      <c r="P3272" s="1" t="s">
        <v>3814</v>
      </c>
    </row>
    <row r="3273" customFormat="false" ht="15" hidden="false" customHeight="true" outlineLevel="0" collapsed="false">
      <c r="A3273" s="1" t="n">
        <v>3</v>
      </c>
      <c r="B3273" s="76" t="n">
        <v>46202</v>
      </c>
      <c r="C3273" s="1" t="n">
        <v>22</v>
      </c>
      <c r="D3273" s="1" t="s">
        <v>3967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3981</v>
      </c>
      <c r="N3273" s="1" t="n">
        <v>0.506</v>
      </c>
      <c r="O3273" s="1" t="n">
        <v>0</v>
      </c>
      <c r="P3273" s="1" t="s">
        <v>3814</v>
      </c>
    </row>
    <row r="3274" customFormat="false" ht="15" hidden="false" customHeight="true" outlineLevel="0" collapsed="false">
      <c r="A3274" s="1" t="n">
        <v>3</v>
      </c>
      <c r="B3274" s="76" t="n">
        <v>46202</v>
      </c>
      <c r="C3274" s="1" t="n">
        <v>22</v>
      </c>
      <c r="D3274" s="1" t="s">
        <v>3967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3982</v>
      </c>
      <c r="N3274" s="1" t="n">
        <v>9.985</v>
      </c>
      <c r="O3274" s="1" t="n">
        <v>256.48</v>
      </c>
      <c r="P3274" s="1" t="s">
        <v>3814</v>
      </c>
    </row>
    <row r="3275" customFormat="false" ht="15" hidden="false" customHeight="true" outlineLevel="0" collapsed="false">
      <c r="A3275" s="1" t="n">
        <v>3</v>
      </c>
      <c r="B3275" s="76" t="n">
        <v>46202</v>
      </c>
      <c r="C3275" s="1" t="n">
        <v>22</v>
      </c>
      <c r="D3275" s="1" t="s">
        <v>3967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3968</v>
      </c>
      <c r="N3275" s="1" t="n">
        <v>4.424</v>
      </c>
      <c r="O3275" s="1" t="n">
        <v>156.76</v>
      </c>
      <c r="P3275" s="1" t="s">
        <v>3814</v>
      </c>
    </row>
    <row r="3276" customFormat="false" ht="15" hidden="false" customHeight="true" outlineLevel="0" collapsed="false">
      <c r="A3276" s="1" t="n">
        <v>3</v>
      </c>
      <c r="B3276" s="76" t="n">
        <v>46202</v>
      </c>
      <c r="C3276" s="1" t="n">
        <v>22</v>
      </c>
      <c r="D3276" s="1" t="s">
        <v>3967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3969</v>
      </c>
      <c r="N3276" s="1" t="n">
        <v>15.015</v>
      </c>
      <c r="O3276" s="1" t="n">
        <v>545.33</v>
      </c>
      <c r="P3276" s="1" t="s">
        <v>3814</v>
      </c>
    </row>
    <row r="3277" customFormat="false" ht="15" hidden="false" customHeight="true" outlineLevel="0" collapsed="false">
      <c r="A3277" s="1" t="n">
        <v>3</v>
      </c>
      <c r="B3277" s="76" t="n">
        <v>46202</v>
      </c>
      <c r="C3277" s="1" t="n">
        <v>22</v>
      </c>
      <c r="D3277" s="1" t="s">
        <v>3967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3970</v>
      </c>
      <c r="N3277" s="1" t="n">
        <v>2.912</v>
      </c>
      <c r="O3277" s="1" t="n">
        <v>121.24</v>
      </c>
      <c r="P3277" s="1" t="s">
        <v>3814</v>
      </c>
    </row>
    <row r="3278" customFormat="false" ht="15" hidden="false" customHeight="true" outlineLevel="0" collapsed="false">
      <c r="A3278" s="1" t="n">
        <v>3</v>
      </c>
      <c r="B3278" s="76" t="n">
        <v>46202</v>
      </c>
      <c r="C3278" s="1" t="n">
        <v>22</v>
      </c>
      <c r="D3278" s="1" t="s">
        <v>3967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3971</v>
      </c>
      <c r="N3278" s="1" t="n">
        <v>5.872</v>
      </c>
      <c r="O3278" s="1" t="n">
        <v>244.48</v>
      </c>
      <c r="P3278" s="1" t="s">
        <v>3814</v>
      </c>
    </row>
    <row r="3279" customFormat="false" ht="15" hidden="false" customHeight="true" outlineLevel="0" collapsed="false">
      <c r="A3279" s="1" t="n">
        <v>3</v>
      </c>
      <c r="B3279" s="76" t="n">
        <v>46202</v>
      </c>
      <c r="C3279" s="1" t="n">
        <v>22</v>
      </c>
      <c r="D3279" s="1" t="s">
        <v>3967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3974</v>
      </c>
      <c r="N3279" s="1" t="n">
        <v>4.904</v>
      </c>
      <c r="O3279" s="1" t="n">
        <v>243.29</v>
      </c>
      <c r="P3279" s="1" t="s">
        <v>3814</v>
      </c>
    </row>
    <row r="3280" customFormat="false" ht="15" hidden="false" customHeight="true" outlineLevel="0" collapsed="false">
      <c r="A3280" s="1" t="n">
        <v>3</v>
      </c>
      <c r="B3280" s="76" t="n">
        <v>46202</v>
      </c>
      <c r="C3280" s="1" t="n">
        <v>22</v>
      </c>
      <c r="D3280" s="1" t="s">
        <v>3967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3975</v>
      </c>
      <c r="N3280" s="1" t="n">
        <v>2.51</v>
      </c>
      <c r="O3280" s="1" t="n">
        <v>113.4</v>
      </c>
      <c r="P3280" s="1" t="s">
        <v>3814</v>
      </c>
    </row>
    <row r="3281" customFormat="false" ht="15" hidden="false" customHeight="true" outlineLevel="0" collapsed="false">
      <c r="A3281" s="1" t="n">
        <v>3</v>
      </c>
      <c r="B3281" s="76" t="n">
        <v>46202</v>
      </c>
      <c r="C3281" s="1" t="n">
        <v>22</v>
      </c>
      <c r="D3281" s="1" t="s">
        <v>3967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3976</v>
      </c>
      <c r="N3281" s="1" t="n">
        <v>1.744</v>
      </c>
      <c r="O3281" s="1" t="n">
        <v>84.97</v>
      </c>
      <c r="P3281" s="1" t="s">
        <v>3814</v>
      </c>
    </row>
    <row r="3282" customFormat="false" ht="15" hidden="false" customHeight="true" outlineLevel="0" collapsed="false">
      <c r="A3282" s="1" t="n">
        <v>3</v>
      </c>
      <c r="B3282" s="76" t="n">
        <v>46202</v>
      </c>
      <c r="C3282" s="1" t="n">
        <v>22</v>
      </c>
      <c r="D3282" s="1" t="s">
        <v>3967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3977</v>
      </c>
      <c r="N3282" s="1" t="n">
        <v>2.632</v>
      </c>
      <c r="O3282" s="1" t="n">
        <v>151.56</v>
      </c>
      <c r="P3282" s="1" t="s">
        <v>3814</v>
      </c>
    </row>
    <row r="3283" customFormat="false" ht="15" hidden="false" customHeight="true" outlineLevel="0" collapsed="false">
      <c r="A3283" s="1" t="n">
        <v>3</v>
      </c>
      <c r="B3283" s="76" t="n">
        <v>46202</v>
      </c>
      <c r="C3283" s="1" t="n">
        <v>22</v>
      </c>
      <c r="D3283" s="1" t="s">
        <v>3967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3987</v>
      </c>
      <c r="N3283" s="1" t="n">
        <v>2.374</v>
      </c>
      <c r="O3283" s="1" t="n">
        <v>86.22</v>
      </c>
      <c r="P3283" s="1" t="s">
        <v>3814</v>
      </c>
    </row>
    <row r="3284" customFormat="false" ht="15" hidden="false" customHeight="true" outlineLevel="0" collapsed="false">
      <c r="A3284" s="1" t="n">
        <v>3</v>
      </c>
      <c r="B3284" s="76" t="n">
        <v>46202</v>
      </c>
      <c r="C3284" s="1" t="n">
        <v>22</v>
      </c>
      <c r="D3284" s="1" t="s">
        <v>3967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3978</v>
      </c>
      <c r="N3284" s="1" t="n">
        <v>3.576</v>
      </c>
      <c r="O3284" s="1" t="n">
        <v>142.55</v>
      </c>
      <c r="P3284" s="1" t="s">
        <v>3814</v>
      </c>
    </row>
    <row r="3285" customFormat="false" ht="15" hidden="false" customHeight="true" outlineLevel="0" collapsed="false">
      <c r="A3285" s="1" t="n">
        <v>3</v>
      </c>
      <c r="B3285" s="76" t="n">
        <v>46202</v>
      </c>
      <c r="C3285" s="1" t="n">
        <v>22</v>
      </c>
      <c r="D3285" s="1" t="s">
        <v>3967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3979</v>
      </c>
      <c r="N3285" s="1" t="n">
        <v>2.43</v>
      </c>
      <c r="O3285" s="1" t="n">
        <v>4.28</v>
      </c>
      <c r="P3285" s="1" t="s">
        <v>3814</v>
      </c>
    </row>
    <row r="3286" customFormat="false" ht="15" hidden="false" customHeight="true" outlineLevel="0" collapsed="false">
      <c r="A3286" s="1" t="n">
        <v>3</v>
      </c>
      <c r="B3286" s="76" t="n">
        <v>46202</v>
      </c>
      <c r="C3286" s="1" t="n">
        <v>22</v>
      </c>
      <c r="D3286" s="1" t="s">
        <v>3967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3980</v>
      </c>
      <c r="N3286" s="1" t="n">
        <v>9.595</v>
      </c>
      <c r="O3286" s="1" t="n">
        <v>25.42</v>
      </c>
      <c r="P3286" s="1" t="s">
        <v>3814</v>
      </c>
    </row>
    <row r="3287" customFormat="false" ht="15" hidden="false" customHeight="true" outlineLevel="0" collapsed="false">
      <c r="A3287" s="1" t="n">
        <v>3</v>
      </c>
      <c r="B3287" s="76" t="n">
        <v>46202</v>
      </c>
      <c r="C3287" s="1" t="n">
        <v>22</v>
      </c>
      <c r="D3287" s="1" t="s">
        <v>3967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3981</v>
      </c>
      <c r="N3287" s="1" t="n">
        <v>0.027</v>
      </c>
      <c r="O3287" s="1" t="n">
        <v>0.02</v>
      </c>
      <c r="P3287" s="1" t="s">
        <v>3814</v>
      </c>
    </row>
    <row r="3288" customFormat="false" ht="15" hidden="false" customHeight="true" outlineLevel="0" collapsed="false">
      <c r="A3288" s="1" t="n">
        <v>3</v>
      </c>
      <c r="B3288" s="76" t="n">
        <v>46202</v>
      </c>
      <c r="C3288" s="1" t="n">
        <v>100</v>
      </c>
      <c r="D3288" s="1" t="s">
        <v>3988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4199</v>
      </c>
      <c r="N3288" s="1" t="n">
        <v>29.08</v>
      </c>
      <c r="O3288" s="1" t="n">
        <v>569.64</v>
      </c>
      <c r="P3288" s="1" t="s">
        <v>3814</v>
      </c>
    </row>
    <row r="3289" customFormat="false" ht="15" hidden="false" customHeight="true" outlineLevel="0" collapsed="false">
      <c r="A3289" s="1" t="n">
        <v>3</v>
      </c>
      <c r="B3289" s="76" t="n">
        <v>46202</v>
      </c>
      <c r="C3289" s="1" t="n">
        <v>100</v>
      </c>
      <c r="D3289" s="1" t="s">
        <v>3988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3987</v>
      </c>
      <c r="N3289" s="1" t="n">
        <v>5.324</v>
      </c>
      <c r="O3289" s="1" t="n">
        <v>185.94</v>
      </c>
      <c r="P3289" s="1" t="s">
        <v>3814</v>
      </c>
    </row>
    <row r="3290" customFormat="false" ht="15" hidden="false" customHeight="true" outlineLevel="0" collapsed="false">
      <c r="A3290" s="1" t="n">
        <v>3</v>
      </c>
      <c r="B3290" s="76" t="n">
        <v>46202</v>
      </c>
      <c r="C3290" s="1" t="n">
        <v>100</v>
      </c>
      <c r="D3290" s="1" t="s">
        <v>3988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3979</v>
      </c>
      <c r="N3290" s="1" t="n">
        <v>1.3</v>
      </c>
      <c r="O3290" s="1" t="n">
        <v>2.2</v>
      </c>
      <c r="P3290" s="1" t="s">
        <v>3814</v>
      </c>
    </row>
    <row r="3291" customFormat="false" ht="15" hidden="false" customHeight="true" outlineLevel="0" collapsed="false">
      <c r="A3291" s="1" t="n">
        <v>3</v>
      </c>
      <c r="B3291" s="76" t="n">
        <v>46202</v>
      </c>
      <c r="C3291" s="1" t="n">
        <v>100</v>
      </c>
      <c r="D3291" s="1" t="s">
        <v>3988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3980</v>
      </c>
      <c r="N3291" s="1" t="n">
        <v>0.122</v>
      </c>
      <c r="O3291" s="1" t="n">
        <v>0.31</v>
      </c>
      <c r="P3291" s="1" t="s">
        <v>3814</v>
      </c>
    </row>
    <row r="3292" customFormat="false" ht="15" hidden="false" customHeight="true" outlineLevel="0" collapsed="false">
      <c r="A3292" s="1" t="n">
        <v>3</v>
      </c>
      <c r="B3292" s="76" t="n">
        <v>46202</v>
      </c>
      <c r="C3292" s="1" t="n">
        <v>100</v>
      </c>
      <c r="D3292" s="1" t="s">
        <v>3988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3981</v>
      </c>
      <c r="N3292" s="1" t="n">
        <v>0.274</v>
      </c>
      <c r="O3292" s="1" t="n">
        <v>0.01</v>
      </c>
      <c r="P3292" s="1" t="s">
        <v>3814</v>
      </c>
    </row>
    <row r="3293" customFormat="false" ht="15" hidden="false" customHeight="true" outlineLevel="0" collapsed="false">
      <c r="A3293" s="1" t="n">
        <v>3</v>
      </c>
      <c r="B3293" s="76" t="n">
        <v>46202</v>
      </c>
      <c r="C3293" s="1" t="n">
        <v>100</v>
      </c>
      <c r="D3293" s="1" t="s">
        <v>3988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3982</v>
      </c>
      <c r="N3293" s="1" t="n">
        <v>5.704</v>
      </c>
      <c r="O3293" s="1" t="n">
        <v>124.36</v>
      </c>
      <c r="P3293" s="1" t="s">
        <v>3814</v>
      </c>
    </row>
    <row r="3294" customFormat="false" ht="15" hidden="false" customHeight="true" outlineLevel="0" collapsed="false">
      <c r="A3294" s="1" t="n">
        <v>3</v>
      </c>
      <c r="B3294" s="76" t="n">
        <v>46202</v>
      </c>
      <c r="C3294" s="1" t="n">
        <v>100</v>
      </c>
      <c r="D3294" s="1" t="s">
        <v>3988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3983</v>
      </c>
      <c r="N3294" s="1" t="n">
        <v>19.35</v>
      </c>
      <c r="O3294" s="1" t="n">
        <v>450.98</v>
      </c>
      <c r="P3294" s="1" t="s">
        <v>3814</v>
      </c>
    </row>
    <row r="3295" customFormat="false" ht="15" hidden="false" customHeight="true" outlineLevel="0" collapsed="false">
      <c r="A3295" s="1" t="n">
        <v>3</v>
      </c>
      <c r="B3295" s="76" t="n">
        <v>46202</v>
      </c>
      <c r="C3295" s="1" t="n">
        <v>100</v>
      </c>
      <c r="D3295" s="1" t="s">
        <v>3988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3984</v>
      </c>
      <c r="N3295" s="1" t="n">
        <v>35.77</v>
      </c>
      <c r="O3295" s="1" t="n">
        <v>860.58</v>
      </c>
      <c r="P3295" s="1" t="s">
        <v>3814</v>
      </c>
    </row>
    <row r="3296" customFormat="false" ht="15" hidden="false" customHeight="true" outlineLevel="0" collapsed="false">
      <c r="A3296" s="1" t="n">
        <v>3</v>
      </c>
      <c r="B3296" s="76" t="n">
        <v>46202</v>
      </c>
      <c r="C3296" s="1" t="n">
        <v>100</v>
      </c>
      <c r="D3296" s="1" t="s">
        <v>3988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3985</v>
      </c>
      <c r="N3296" s="1" t="n">
        <v>32.25</v>
      </c>
      <c r="O3296" s="1" t="n">
        <v>848.66</v>
      </c>
      <c r="P3296" s="1" t="s">
        <v>3814</v>
      </c>
    </row>
    <row r="3297" customFormat="false" ht="15" hidden="false" customHeight="true" outlineLevel="0" collapsed="false">
      <c r="A3297" s="1" t="n">
        <v>3</v>
      </c>
      <c r="B3297" s="76" t="n">
        <v>46202</v>
      </c>
      <c r="C3297" s="1" t="n">
        <v>100</v>
      </c>
      <c r="D3297" s="1" t="s">
        <v>3988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3986</v>
      </c>
      <c r="N3297" s="1" t="n">
        <v>9.618</v>
      </c>
      <c r="O3297" s="1" t="n">
        <v>245.86</v>
      </c>
      <c r="P3297" s="1" t="s">
        <v>3814</v>
      </c>
    </row>
    <row r="3298" customFormat="false" ht="15" hidden="false" customHeight="true" outlineLevel="0" collapsed="false">
      <c r="A3298" s="1" t="n">
        <v>3</v>
      </c>
      <c r="B3298" s="76" t="n">
        <v>46202</v>
      </c>
      <c r="C3298" s="1" t="n">
        <v>100</v>
      </c>
      <c r="D3298" s="1" t="s">
        <v>3988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3979</v>
      </c>
      <c r="N3298" s="1" t="n">
        <v>4.29</v>
      </c>
      <c r="O3298" s="1" t="n">
        <v>6.42</v>
      </c>
      <c r="P3298" s="1" t="s">
        <v>3814</v>
      </c>
    </row>
    <row r="3299" customFormat="false" ht="15" hidden="false" customHeight="true" outlineLevel="0" collapsed="false">
      <c r="A3299" s="1" t="n">
        <v>3</v>
      </c>
      <c r="B3299" s="76" t="n">
        <v>46202</v>
      </c>
      <c r="C3299" s="1" t="n">
        <v>100</v>
      </c>
      <c r="D3299" s="1" t="s">
        <v>3988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3980</v>
      </c>
      <c r="N3299" s="1" t="n">
        <v>8.685</v>
      </c>
      <c r="O3299" s="1" t="n">
        <v>19.53</v>
      </c>
      <c r="P3299" s="1" t="s">
        <v>3814</v>
      </c>
    </row>
    <row r="3300" customFormat="false" ht="15" hidden="false" customHeight="true" outlineLevel="0" collapsed="false">
      <c r="A3300" s="1" t="n">
        <v>3</v>
      </c>
      <c r="B3300" s="76" t="n">
        <v>46202</v>
      </c>
      <c r="C3300" s="1" t="n">
        <v>100</v>
      </c>
      <c r="D3300" s="1" t="s">
        <v>3988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3981</v>
      </c>
      <c r="N3300" s="1" t="n">
        <v>0.533</v>
      </c>
      <c r="O3300" s="1" t="n">
        <v>0.01</v>
      </c>
      <c r="P3300" s="1" t="s">
        <v>3814</v>
      </c>
    </row>
    <row r="3301" customFormat="false" ht="15" hidden="false" customHeight="true" outlineLevel="0" collapsed="false">
      <c r="A3301" s="1" t="n">
        <v>3</v>
      </c>
      <c r="B3301" s="76" t="n">
        <v>46202</v>
      </c>
      <c r="C3301" s="1" t="n">
        <v>100</v>
      </c>
      <c r="D3301" s="1" t="s">
        <v>3988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3982</v>
      </c>
      <c r="N3301" s="1" t="n">
        <v>5.327</v>
      </c>
      <c r="O3301" s="1" t="n">
        <v>127.1</v>
      </c>
      <c r="P3301" s="1" t="s">
        <v>3814</v>
      </c>
    </row>
    <row r="3302" customFormat="false" ht="15" hidden="false" customHeight="true" outlineLevel="0" collapsed="false">
      <c r="A3302" s="1" t="n">
        <v>3</v>
      </c>
      <c r="B3302" s="76" t="n">
        <v>46202</v>
      </c>
      <c r="C3302" s="1" t="n">
        <v>100</v>
      </c>
      <c r="D3302" s="1" t="s">
        <v>3988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3968</v>
      </c>
      <c r="N3302" s="1" t="n">
        <v>9.405</v>
      </c>
      <c r="O3302" s="1" t="n">
        <v>309.56</v>
      </c>
      <c r="P3302" s="1" t="s">
        <v>3814</v>
      </c>
    </row>
    <row r="3303" customFormat="false" ht="15" hidden="false" customHeight="true" outlineLevel="0" collapsed="false">
      <c r="A3303" s="1" t="n">
        <v>3</v>
      </c>
      <c r="B3303" s="76" t="n">
        <v>46202</v>
      </c>
      <c r="C3303" s="1" t="n">
        <v>100</v>
      </c>
      <c r="D3303" s="1" t="s">
        <v>3988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3969</v>
      </c>
      <c r="N3303" s="1" t="n">
        <v>27.655</v>
      </c>
      <c r="O3303" s="1" t="n">
        <v>933</v>
      </c>
      <c r="P3303" s="1" t="s">
        <v>3814</v>
      </c>
    </row>
    <row r="3304" customFormat="false" ht="15" hidden="false" customHeight="true" outlineLevel="0" collapsed="false">
      <c r="A3304" s="1" t="n">
        <v>3</v>
      </c>
      <c r="B3304" s="76" t="n">
        <v>46202</v>
      </c>
      <c r="C3304" s="1" t="n">
        <v>100</v>
      </c>
      <c r="D3304" s="1" t="s">
        <v>3988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3970</v>
      </c>
      <c r="N3304" s="1" t="n">
        <v>5.893</v>
      </c>
      <c r="O3304" s="1" t="n">
        <v>227.91</v>
      </c>
      <c r="P3304" s="1" t="s">
        <v>3814</v>
      </c>
    </row>
    <row r="3305" customFormat="false" ht="15" hidden="false" customHeight="true" outlineLevel="0" collapsed="false">
      <c r="A3305" s="1" t="n">
        <v>3</v>
      </c>
      <c r="B3305" s="76" t="n">
        <v>46202</v>
      </c>
      <c r="C3305" s="1" t="n">
        <v>100</v>
      </c>
      <c r="D3305" s="1" t="s">
        <v>3988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3971</v>
      </c>
      <c r="N3305" s="1" t="n">
        <v>12.949</v>
      </c>
      <c r="O3305" s="1" t="n">
        <v>500.81</v>
      </c>
      <c r="P3305" s="1" t="s">
        <v>3814</v>
      </c>
    </row>
    <row r="3306" customFormat="false" ht="15" hidden="false" customHeight="true" outlineLevel="0" collapsed="false">
      <c r="A3306" s="1" t="n">
        <v>3</v>
      </c>
      <c r="B3306" s="76" t="n">
        <v>46202</v>
      </c>
      <c r="C3306" s="1" t="n">
        <v>100</v>
      </c>
      <c r="D3306" s="1" t="s">
        <v>3988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3972</v>
      </c>
      <c r="N3306" s="1" t="n">
        <v>11.177</v>
      </c>
      <c r="O3306" s="1" t="n">
        <v>469.07</v>
      </c>
      <c r="P3306" s="1" t="s">
        <v>3814</v>
      </c>
    </row>
    <row r="3307" customFormat="false" ht="15" hidden="false" customHeight="true" outlineLevel="0" collapsed="false">
      <c r="A3307" s="1" t="n">
        <v>3</v>
      </c>
      <c r="B3307" s="76" t="n">
        <v>46202</v>
      </c>
      <c r="C3307" s="1" t="n">
        <v>100</v>
      </c>
      <c r="D3307" s="1" t="s">
        <v>3988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3973</v>
      </c>
      <c r="N3307" s="1" t="n">
        <v>20.67</v>
      </c>
      <c r="O3307" s="1" t="n">
        <v>935.52</v>
      </c>
      <c r="P3307" s="1" t="s">
        <v>3814</v>
      </c>
    </row>
    <row r="3308" customFormat="false" ht="15" hidden="false" customHeight="true" outlineLevel="0" collapsed="false">
      <c r="A3308" s="1" t="n">
        <v>3</v>
      </c>
      <c r="B3308" s="76" t="n">
        <v>46202</v>
      </c>
      <c r="C3308" s="1" t="n">
        <v>100</v>
      </c>
      <c r="D3308" s="1" t="s">
        <v>3988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3974</v>
      </c>
      <c r="N3308" s="1" t="n">
        <v>8.606</v>
      </c>
      <c r="O3308" s="1" t="n">
        <v>396.59</v>
      </c>
      <c r="P3308" s="1" t="s">
        <v>3814</v>
      </c>
    </row>
    <row r="3309" customFormat="false" ht="15" hidden="false" customHeight="true" outlineLevel="0" collapsed="false">
      <c r="A3309" s="1" t="n">
        <v>3</v>
      </c>
      <c r="B3309" s="76" t="n">
        <v>46202</v>
      </c>
      <c r="C3309" s="1" t="n">
        <v>100</v>
      </c>
      <c r="D3309" s="1" t="s">
        <v>3988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3975</v>
      </c>
      <c r="N3309" s="1" t="n">
        <v>3.228</v>
      </c>
      <c r="O3309" s="1" t="n">
        <v>135.47</v>
      </c>
      <c r="P3309" s="1" t="s">
        <v>3814</v>
      </c>
    </row>
    <row r="3310" customFormat="false" ht="15" hidden="false" customHeight="true" outlineLevel="0" collapsed="false">
      <c r="A3310" s="1" t="n">
        <v>3</v>
      </c>
      <c r="B3310" s="76" t="n">
        <v>46202</v>
      </c>
      <c r="C3310" s="1" t="n">
        <v>100</v>
      </c>
      <c r="D3310" s="1" t="s">
        <v>3988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3976</v>
      </c>
      <c r="N3310" s="1" t="n">
        <v>4.047</v>
      </c>
      <c r="O3310" s="1" t="n">
        <v>183.17</v>
      </c>
      <c r="P3310" s="1" t="s">
        <v>3814</v>
      </c>
    </row>
    <row r="3311" customFormat="false" ht="15" hidden="false" customHeight="true" outlineLevel="0" collapsed="false">
      <c r="A3311" s="1" t="n">
        <v>3</v>
      </c>
      <c r="B3311" s="76" t="n">
        <v>46202</v>
      </c>
      <c r="C3311" s="1" t="n">
        <v>100</v>
      </c>
      <c r="D3311" s="1" t="s">
        <v>3988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3977</v>
      </c>
      <c r="N3311" s="1" t="n">
        <v>3.64</v>
      </c>
      <c r="O3311" s="1" t="n">
        <v>194.71</v>
      </c>
      <c r="P3311" s="1" t="s">
        <v>3814</v>
      </c>
    </row>
    <row r="3312" customFormat="false" ht="15" hidden="false" customHeight="true" outlineLevel="0" collapsed="false">
      <c r="A3312" s="1" t="n">
        <v>3</v>
      </c>
      <c r="B3312" s="76" t="n">
        <v>46202</v>
      </c>
      <c r="C3312" s="1" t="n">
        <v>100</v>
      </c>
      <c r="D3312" s="1" t="s">
        <v>3988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3987</v>
      </c>
      <c r="N3312" s="1" t="n">
        <v>5.48</v>
      </c>
      <c r="O3312" s="1" t="n">
        <v>184.88</v>
      </c>
      <c r="P3312" s="1" t="s">
        <v>3814</v>
      </c>
    </row>
    <row r="3313" customFormat="false" ht="15" hidden="false" customHeight="true" outlineLevel="0" collapsed="false">
      <c r="A3313" s="1" t="n">
        <v>3</v>
      </c>
      <c r="B3313" s="76" t="n">
        <v>46202</v>
      </c>
      <c r="C3313" s="1" t="n">
        <v>100</v>
      </c>
      <c r="D3313" s="1" t="s">
        <v>3988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3978</v>
      </c>
      <c r="N3313" s="1" t="n">
        <v>3.46</v>
      </c>
      <c r="O3313" s="1" t="n">
        <v>128.12</v>
      </c>
      <c r="P3313" s="1" t="s">
        <v>3814</v>
      </c>
    </row>
    <row r="3314" customFormat="false" ht="15" hidden="false" customHeight="true" outlineLevel="0" collapsed="false">
      <c r="A3314" s="1" t="n">
        <v>3</v>
      </c>
      <c r="B3314" s="76" t="n">
        <v>46202</v>
      </c>
      <c r="C3314" s="1" t="n">
        <v>100</v>
      </c>
      <c r="D3314" s="1" t="s">
        <v>3988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3979</v>
      </c>
      <c r="N3314" s="1" t="n">
        <v>4.53</v>
      </c>
      <c r="O3314" s="1" t="n">
        <v>7.42</v>
      </c>
      <c r="P3314" s="1" t="s">
        <v>3814</v>
      </c>
    </row>
    <row r="3315" customFormat="false" ht="15" hidden="false" customHeight="true" outlineLevel="0" collapsed="false">
      <c r="A3315" s="1" t="n">
        <v>3</v>
      </c>
      <c r="B3315" s="76" t="n">
        <v>46202</v>
      </c>
      <c r="C3315" s="1" t="n">
        <v>100</v>
      </c>
      <c r="D3315" s="1" t="s">
        <v>3988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3980</v>
      </c>
      <c r="N3315" s="1" t="n">
        <v>21.889</v>
      </c>
      <c r="O3315" s="1" t="n">
        <v>53.87</v>
      </c>
      <c r="P3315" s="1" t="s">
        <v>3814</v>
      </c>
    </row>
    <row r="3316" customFormat="false" ht="15" hidden="false" customHeight="true" outlineLevel="0" collapsed="false">
      <c r="A3316" s="1" t="n">
        <v>3</v>
      </c>
      <c r="B3316" s="76" t="n">
        <v>46202</v>
      </c>
      <c r="C3316" s="1" t="n">
        <v>100</v>
      </c>
      <c r="D3316" s="1" t="s">
        <v>3988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3981</v>
      </c>
      <c r="N3316" s="1" t="n">
        <v>1.644</v>
      </c>
      <c r="O3316" s="1" t="n">
        <v>0</v>
      </c>
      <c r="P3316" s="1" t="s">
        <v>3814</v>
      </c>
    </row>
    <row r="3317" customFormat="false" ht="15" hidden="false" customHeight="true" outlineLevel="0" collapsed="false">
      <c r="A3317" s="1" t="n">
        <v>3</v>
      </c>
      <c r="B3317" s="76" t="n">
        <v>46202</v>
      </c>
      <c r="C3317" s="1" t="n">
        <v>100</v>
      </c>
      <c r="D3317" s="1" t="s">
        <v>3988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3982</v>
      </c>
      <c r="N3317" s="1" t="n">
        <v>4.554</v>
      </c>
      <c r="O3317" s="1" t="n">
        <v>113.6</v>
      </c>
      <c r="P3317" s="1" t="s">
        <v>3814</v>
      </c>
    </row>
    <row r="3318" customFormat="false" ht="15" hidden="false" customHeight="true" outlineLevel="0" collapsed="false">
      <c r="A3318" s="1" t="n">
        <v>3</v>
      </c>
      <c r="B3318" s="76" t="n">
        <v>46202</v>
      </c>
      <c r="C3318" s="1" t="n">
        <v>100</v>
      </c>
      <c r="D3318" s="1" t="s">
        <v>3988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3968</v>
      </c>
      <c r="N3318" s="1" t="n">
        <v>8.518</v>
      </c>
      <c r="O3318" s="1" t="n">
        <v>293.1</v>
      </c>
      <c r="P3318" s="1" t="s">
        <v>3814</v>
      </c>
    </row>
    <row r="3319" customFormat="false" ht="15" hidden="false" customHeight="true" outlineLevel="0" collapsed="false">
      <c r="A3319" s="1" t="n">
        <v>3</v>
      </c>
      <c r="B3319" s="76" t="n">
        <v>46202</v>
      </c>
      <c r="C3319" s="1" t="n">
        <v>100</v>
      </c>
      <c r="D3319" s="1" t="s">
        <v>3988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3969</v>
      </c>
      <c r="N3319" s="1" t="n">
        <v>17.446</v>
      </c>
      <c r="O3319" s="1" t="n">
        <v>615.32</v>
      </c>
      <c r="P3319" s="1" t="s">
        <v>3814</v>
      </c>
    </row>
    <row r="3320" customFormat="false" ht="15" hidden="false" customHeight="true" outlineLevel="0" collapsed="false">
      <c r="A3320" s="1" t="n">
        <v>3</v>
      </c>
      <c r="B3320" s="76" t="n">
        <v>46202</v>
      </c>
      <c r="C3320" s="1" t="n">
        <v>100</v>
      </c>
      <c r="D3320" s="1" t="s">
        <v>3988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3970</v>
      </c>
      <c r="N3320" s="1" t="n">
        <v>4.736</v>
      </c>
      <c r="O3320" s="1" t="n">
        <v>191.49</v>
      </c>
      <c r="P3320" s="1" t="s">
        <v>3814</v>
      </c>
    </row>
    <row r="3321" customFormat="false" ht="15" hidden="false" customHeight="true" outlineLevel="0" collapsed="false">
      <c r="A3321" s="1" t="n">
        <v>3</v>
      </c>
      <c r="B3321" s="76" t="n">
        <v>46202</v>
      </c>
      <c r="C3321" s="1" t="n">
        <v>100</v>
      </c>
      <c r="D3321" s="1" t="s">
        <v>3988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3971</v>
      </c>
      <c r="N3321" s="1" t="n">
        <v>9.23</v>
      </c>
      <c r="O3321" s="1" t="n">
        <v>373.2</v>
      </c>
      <c r="P3321" s="1" t="s">
        <v>3814</v>
      </c>
    </row>
    <row r="3322" customFormat="false" ht="15" hidden="false" customHeight="true" outlineLevel="0" collapsed="false">
      <c r="A3322" s="1" t="n">
        <v>3</v>
      </c>
      <c r="B3322" s="76" t="n">
        <v>46202</v>
      </c>
      <c r="C3322" s="1" t="n">
        <v>100</v>
      </c>
      <c r="D3322" s="1" t="s">
        <v>3988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3972</v>
      </c>
      <c r="N3322" s="1" t="n">
        <v>9.308</v>
      </c>
      <c r="O3322" s="1" t="n">
        <v>408.39</v>
      </c>
      <c r="P3322" s="1" t="s">
        <v>3814</v>
      </c>
    </row>
    <row r="3323" customFormat="false" ht="15" hidden="false" customHeight="true" outlineLevel="0" collapsed="false">
      <c r="A3323" s="1" t="n">
        <v>3</v>
      </c>
      <c r="B3323" s="76" t="n">
        <v>46202</v>
      </c>
      <c r="C3323" s="1" t="n">
        <v>100</v>
      </c>
      <c r="D3323" s="1" t="s">
        <v>3988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3973</v>
      </c>
      <c r="N3323" s="1" t="n">
        <v>7.94</v>
      </c>
      <c r="O3323" s="1" t="n">
        <v>375.69</v>
      </c>
      <c r="P3323" s="1" t="s">
        <v>3814</v>
      </c>
    </row>
    <row r="3324" customFormat="false" ht="15" hidden="false" customHeight="true" outlineLevel="0" collapsed="false">
      <c r="A3324" s="1" t="n">
        <v>3</v>
      </c>
      <c r="B3324" s="76" t="n">
        <v>46202</v>
      </c>
      <c r="C3324" s="1" t="n">
        <v>100</v>
      </c>
      <c r="D3324" s="1" t="s">
        <v>3988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3974</v>
      </c>
      <c r="N3324" s="1" t="n">
        <v>5.892</v>
      </c>
      <c r="O3324" s="1" t="n">
        <v>283.86</v>
      </c>
      <c r="P3324" s="1" t="s">
        <v>3814</v>
      </c>
    </row>
    <row r="3325" customFormat="false" ht="15" hidden="false" customHeight="true" outlineLevel="0" collapsed="false">
      <c r="A3325" s="1" t="n">
        <v>3</v>
      </c>
      <c r="B3325" s="76" t="n">
        <v>46202</v>
      </c>
      <c r="C3325" s="1" t="n">
        <v>100</v>
      </c>
      <c r="D3325" s="1" t="s">
        <v>3988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3975</v>
      </c>
      <c r="N3325" s="1" t="n">
        <v>5.42</v>
      </c>
      <c r="O3325" s="1" t="n">
        <v>237.8</v>
      </c>
      <c r="P3325" s="1" t="s">
        <v>3814</v>
      </c>
    </row>
    <row r="3326" customFormat="false" ht="15" hidden="false" customHeight="true" outlineLevel="0" collapsed="false">
      <c r="A3326" s="1" t="n">
        <v>3</v>
      </c>
      <c r="B3326" s="76" t="n">
        <v>46202</v>
      </c>
      <c r="C3326" s="1" t="n">
        <v>100</v>
      </c>
      <c r="D3326" s="1" t="s">
        <v>3988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3976</v>
      </c>
      <c r="N3326" s="1" t="n">
        <v>4.69</v>
      </c>
      <c r="O3326" s="1" t="n">
        <v>221.92</v>
      </c>
      <c r="P3326" s="1" t="s">
        <v>3814</v>
      </c>
    </row>
    <row r="3327" customFormat="false" ht="15" hidden="false" customHeight="true" outlineLevel="0" collapsed="false">
      <c r="A3327" s="1" t="n">
        <v>3</v>
      </c>
      <c r="B3327" s="76" t="n">
        <v>46202</v>
      </c>
      <c r="C3327" s="1" t="n">
        <v>100</v>
      </c>
      <c r="D3327" s="1" t="s">
        <v>3988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3977</v>
      </c>
      <c r="N3327" s="1" t="n">
        <v>2.424</v>
      </c>
      <c r="O3327" s="1" t="n">
        <v>135.55</v>
      </c>
      <c r="P3327" s="1" t="s">
        <v>3814</v>
      </c>
    </row>
    <row r="3328" customFormat="false" ht="15" hidden="false" customHeight="true" outlineLevel="0" collapsed="false">
      <c r="A3328" s="1" t="n">
        <v>3</v>
      </c>
      <c r="B3328" s="76" t="n">
        <v>46202</v>
      </c>
      <c r="C3328" s="1" t="n">
        <v>100</v>
      </c>
      <c r="D3328" s="1" t="s">
        <v>3988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3979</v>
      </c>
      <c r="N3328" s="1" t="n">
        <v>3.782</v>
      </c>
      <c r="O3328" s="1" t="n">
        <v>6.48</v>
      </c>
      <c r="P3328" s="1" t="s">
        <v>3814</v>
      </c>
    </row>
    <row r="3329" customFormat="false" ht="15" hidden="false" customHeight="true" outlineLevel="0" collapsed="false">
      <c r="A3329" s="1" t="n">
        <v>3</v>
      </c>
      <c r="B3329" s="76" t="n">
        <v>46202</v>
      </c>
      <c r="C3329" s="1" t="n">
        <v>100</v>
      </c>
      <c r="D3329" s="1" t="s">
        <v>3988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3980</v>
      </c>
      <c r="N3329" s="1" t="n">
        <v>17.88</v>
      </c>
      <c r="O3329" s="1" t="n">
        <v>46</v>
      </c>
      <c r="P3329" s="1" t="s">
        <v>3814</v>
      </c>
    </row>
    <row r="3330" customFormat="false" ht="15" hidden="false" customHeight="true" outlineLevel="0" collapsed="false">
      <c r="A3330" s="1" t="n">
        <v>3</v>
      </c>
      <c r="B3330" s="76" t="n">
        <v>46202</v>
      </c>
      <c r="C3330" s="1" t="n">
        <v>100</v>
      </c>
      <c r="D3330" s="1" t="s">
        <v>3988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3981</v>
      </c>
      <c r="N3330" s="1" t="n">
        <v>1.38</v>
      </c>
      <c r="O3330" s="1" t="n">
        <v>0</v>
      </c>
      <c r="P3330" s="1" t="s">
        <v>3814</v>
      </c>
    </row>
    <row r="3331" customFormat="false" ht="15" hidden="false" customHeight="true" outlineLevel="0" collapsed="false">
      <c r="A3331" s="1" t="n">
        <v>3</v>
      </c>
      <c r="B3331" s="76" t="n">
        <v>46202</v>
      </c>
      <c r="C3331" s="1" t="n">
        <v>100</v>
      </c>
      <c r="D3331" s="1" t="s">
        <v>3988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3982</v>
      </c>
      <c r="N3331" s="1" t="n">
        <v>2.862</v>
      </c>
      <c r="O3331" s="1" t="n">
        <v>61.2</v>
      </c>
      <c r="P3331" s="1" t="s">
        <v>3814</v>
      </c>
    </row>
    <row r="3332" customFormat="false" ht="15" hidden="false" customHeight="true" outlineLevel="0" collapsed="false">
      <c r="A3332" s="1" t="n">
        <v>3</v>
      </c>
      <c r="B3332" s="76" t="n">
        <v>46202</v>
      </c>
      <c r="C3332" s="1" t="n">
        <v>100</v>
      </c>
      <c r="D3332" s="1" t="s">
        <v>3988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3983</v>
      </c>
      <c r="N3332" s="1" t="n">
        <v>11.805</v>
      </c>
      <c r="O3332" s="1" t="n">
        <v>269.84</v>
      </c>
      <c r="P3332" s="1" t="s">
        <v>3814</v>
      </c>
    </row>
    <row r="3333" customFormat="false" ht="15" hidden="false" customHeight="true" outlineLevel="0" collapsed="false">
      <c r="A3333" s="1" t="n">
        <v>3</v>
      </c>
      <c r="B3333" s="76" t="n">
        <v>46202</v>
      </c>
      <c r="C3333" s="1" t="n">
        <v>100</v>
      </c>
      <c r="D3333" s="1" t="s">
        <v>3988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3984</v>
      </c>
      <c r="N3333" s="1" t="n">
        <v>18.32</v>
      </c>
      <c r="O3333" s="1" t="n">
        <v>432.27</v>
      </c>
      <c r="P3333" s="1" t="s">
        <v>3814</v>
      </c>
    </row>
    <row r="3334" customFormat="false" ht="15" hidden="false" customHeight="true" outlineLevel="0" collapsed="false">
      <c r="A3334" s="1" t="n">
        <v>3</v>
      </c>
      <c r="B3334" s="76" t="n">
        <v>46202</v>
      </c>
      <c r="C3334" s="1" t="n">
        <v>100</v>
      </c>
      <c r="D3334" s="1" t="s">
        <v>3988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3985</v>
      </c>
      <c r="N3334" s="1" t="n">
        <v>15.155</v>
      </c>
      <c r="O3334" s="1" t="n">
        <v>391.13</v>
      </c>
      <c r="P3334" s="1" t="s">
        <v>3814</v>
      </c>
    </row>
    <row r="3335" customFormat="false" ht="15" hidden="false" customHeight="true" outlineLevel="0" collapsed="false">
      <c r="A3335" s="1" t="n">
        <v>3</v>
      </c>
      <c r="B3335" s="76" t="n">
        <v>46202</v>
      </c>
      <c r="C3335" s="1" t="n">
        <v>100</v>
      </c>
      <c r="D3335" s="1" t="s">
        <v>3988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3986</v>
      </c>
      <c r="N3335" s="1" t="n">
        <v>5.165</v>
      </c>
      <c r="O3335" s="1" t="n">
        <v>129.49</v>
      </c>
      <c r="P3335" s="1" t="s">
        <v>3814</v>
      </c>
    </row>
    <row r="3336" customFormat="false" ht="15" hidden="false" customHeight="true" outlineLevel="0" collapsed="false">
      <c r="A3336" s="1" t="n">
        <v>3</v>
      </c>
      <c r="B3336" s="76" t="n">
        <v>46202</v>
      </c>
      <c r="C3336" s="1" t="n">
        <v>100</v>
      </c>
      <c r="D3336" s="1" t="s">
        <v>3988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3979</v>
      </c>
      <c r="N3336" s="1" t="n">
        <v>0.796</v>
      </c>
      <c r="O3336" s="1" t="n">
        <v>1.17</v>
      </c>
      <c r="P3336" s="1" t="s">
        <v>3814</v>
      </c>
    </row>
    <row r="3337" customFormat="false" ht="15" hidden="false" customHeight="true" outlineLevel="0" collapsed="false">
      <c r="A3337" s="1" t="n">
        <v>3</v>
      </c>
      <c r="B3337" s="76" t="n">
        <v>46202</v>
      </c>
      <c r="C3337" s="1" t="n">
        <v>100</v>
      </c>
      <c r="D3337" s="1" t="s">
        <v>3988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3980</v>
      </c>
      <c r="N3337" s="1" t="n">
        <v>3.858</v>
      </c>
      <c r="O3337" s="1" t="n">
        <v>8.51</v>
      </c>
      <c r="P3337" s="1" t="s">
        <v>3814</v>
      </c>
    </row>
    <row r="3338" customFormat="false" ht="15" hidden="false" customHeight="true" outlineLevel="0" collapsed="false">
      <c r="A3338" s="1" t="n">
        <v>3</v>
      </c>
      <c r="B3338" s="76" t="n">
        <v>46202</v>
      </c>
      <c r="C3338" s="1" t="n">
        <v>100</v>
      </c>
      <c r="D3338" s="1" t="s">
        <v>3988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3981</v>
      </c>
      <c r="N3338" s="1" t="n">
        <v>0.839</v>
      </c>
      <c r="O3338" s="1" t="n">
        <v>0</v>
      </c>
      <c r="P3338" s="1" t="s">
        <v>3814</v>
      </c>
    </row>
    <row r="3339" customFormat="false" ht="15" hidden="false" customHeight="true" outlineLevel="0" collapsed="false">
      <c r="A3339" s="1" t="n">
        <v>3</v>
      </c>
      <c r="B3339" s="76" t="n">
        <v>46202</v>
      </c>
      <c r="C3339" s="1" t="n">
        <v>100</v>
      </c>
      <c r="D3339" s="1" t="s">
        <v>3988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3982</v>
      </c>
      <c r="N3339" s="1" t="n">
        <v>3.124</v>
      </c>
      <c r="O3339" s="1" t="n">
        <v>73.3</v>
      </c>
      <c r="P3339" s="1" t="s">
        <v>3814</v>
      </c>
    </row>
    <row r="3340" customFormat="false" ht="15" hidden="false" customHeight="true" outlineLevel="0" collapsed="false">
      <c r="A3340" s="1" t="n">
        <v>3</v>
      </c>
      <c r="B3340" s="76" t="n">
        <v>46202</v>
      </c>
      <c r="C3340" s="1" t="n">
        <v>100</v>
      </c>
      <c r="D3340" s="1" t="s">
        <v>3988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3968</v>
      </c>
      <c r="N3340" s="1" t="n">
        <v>2.52</v>
      </c>
      <c r="O3340" s="1" t="n">
        <v>81.57</v>
      </c>
      <c r="P3340" s="1" t="s">
        <v>3814</v>
      </c>
    </row>
    <row r="3341" customFormat="false" ht="15" hidden="false" customHeight="true" outlineLevel="0" collapsed="false">
      <c r="A3341" s="1" t="n">
        <v>3</v>
      </c>
      <c r="B3341" s="76" t="n">
        <v>46202</v>
      </c>
      <c r="C3341" s="1" t="n">
        <v>100</v>
      </c>
      <c r="D3341" s="1" t="s">
        <v>3988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3986</v>
      </c>
      <c r="N3341" s="1" t="n">
        <v>1.998</v>
      </c>
      <c r="O3341" s="1" t="n">
        <v>54.97</v>
      </c>
      <c r="P3341" s="1" t="s">
        <v>3814</v>
      </c>
    </row>
    <row r="3342" customFormat="false" ht="15" hidden="false" customHeight="true" outlineLevel="0" collapsed="false">
      <c r="A3342" s="1" t="n">
        <v>3</v>
      </c>
      <c r="B3342" s="76" t="n">
        <v>46202</v>
      </c>
      <c r="C3342" s="1" t="n">
        <v>100</v>
      </c>
      <c r="D3342" s="1" t="s">
        <v>3988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3969</v>
      </c>
      <c r="N3342" s="1" t="n">
        <v>14.625</v>
      </c>
      <c r="O3342" s="1" t="n">
        <v>485.21</v>
      </c>
      <c r="P3342" s="1" t="s">
        <v>3814</v>
      </c>
    </row>
    <row r="3343" customFormat="false" ht="15" hidden="false" customHeight="true" outlineLevel="0" collapsed="false">
      <c r="A3343" s="1" t="n">
        <v>3</v>
      </c>
      <c r="B3343" s="76" t="n">
        <v>46202</v>
      </c>
      <c r="C3343" s="1" t="n">
        <v>100</v>
      </c>
      <c r="D3343" s="1" t="s">
        <v>3988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3970</v>
      </c>
      <c r="N3343" s="1" t="n">
        <v>2.714</v>
      </c>
      <c r="O3343" s="1" t="n">
        <v>103.22</v>
      </c>
      <c r="P3343" s="1" t="s">
        <v>3814</v>
      </c>
    </row>
    <row r="3344" customFormat="false" ht="15" hidden="false" customHeight="true" outlineLevel="0" collapsed="false">
      <c r="A3344" s="1" t="n">
        <v>3</v>
      </c>
      <c r="B3344" s="76" t="n">
        <v>46202</v>
      </c>
      <c r="C3344" s="1" t="n">
        <v>100</v>
      </c>
      <c r="D3344" s="1" t="s">
        <v>3988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3971</v>
      </c>
      <c r="N3344" s="1" t="n">
        <v>6.53</v>
      </c>
      <c r="O3344" s="1" t="n">
        <v>248.36</v>
      </c>
      <c r="P3344" s="1" t="s">
        <v>3814</v>
      </c>
    </row>
    <row r="3345" customFormat="false" ht="15" hidden="false" customHeight="true" outlineLevel="0" collapsed="false">
      <c r="A3345" s="1" t="n">
        <v>3</v>
      </c>
      <c r="B3345" s="76" t="n">
        <v>46202</v>
      </c>
      <c r="C3345" s="1" t="n">
        <v>100</v>
      </c>
      <c r="D3345" s="1" t="s">
        <v>3988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3972</v>
      </c>
      <c r="N3345" s="1" t="n">
        <v>6.065</v>
      </c>
      <c r="O3345" s="1" t="n">
        <v>250.31</v>
      </c>
      <c r="P3345" s="1" t="s">
        <v>3814</v>
      </c>
    </row>
    <row r="3346" customFormat="false" ht="15" hidden="false" customHeight="true" outlineLevel="0" collapsed="false">
      <c r="A3346" s="1" t="n">
        <v>3</v>
      </c>
      <c r="B3346" s="76" t="n">
        <v>46202</v>
      </c>
      <c r="C3346" s="1" t="n">
        <v>100</v>
      </c>
      <c r="D3346" s="1" t="s">
        <v>3988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3973</v>
      </c>
      <c r="N3346" s="1" t="n">
        <v>10.66</v>
      </c>
      <c r="O3346" s="1" t="n">
        <v>474.46</v>
      </c>
      <c r="P3346" s="1" t="s">
        <v>3814</v>
      </c>
    </row>
    <row r="3347" customFormat="false" ht="15" hidden="false" customHeight="true" outlineLevel="0" collapsed="false">
      <c r="A3347" s="1" t="n">
        <v>3</v>
      </c>
      <c r="B3347" s="76" t="n">
        <v>46202</v>
      </c>
      <c r="C3347" s="1" t="n">
        <v>100</v>
      </c>
      <c r="D3347" s="1" t="s">
        <v>3988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3974</v>
      </c>
      <c r="N3347" s="1" t="n">
        <v>3.978</v>
      </c>
      <c r="O3347" s="1" t="n">
        <v>180.27</v>
      </c>
      <c r="P3347" s="1" t="s">
        <v>3814</v>
      </c>
    </row>
    <row r="3348" customFormat="false" ht="15" hidden="false" customHeight="true" outlineLevel="0" collapsed="false">
      <c r="A3348" s="1" t="n">
        <v>3</v>
      </c>
      <c r="B3348" s="76" t="n">
        <v>46202</v>
      </c>
      <c r="C3348" s="1" t="n">
        <v>100</v>
      </c>
      <c r="D3348" s="1" t="s">
        <v>3988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3975</v>
      </c>
      <c r="N3348" s="1" t="n">
        <v>1.6</v>
      </c>
      <c r="O3348" s="1" t="n">
        <v>66.03</v>
      </c>
      <c r="P3348" s="1" t="s">
        <v>3814</v>
      </c>
    </row>
    <row r="3349" customFormat="false" ht="15" hidden="false" customHeight="true" outlineLevel="0" collapsed="false">
      <c r="A3349" s="1" t="n">
        <v>3</v>
      </c>
      <c r="B3349" s="76" t="n">
        <v>46202</v>
      </c>
      <c r="C3349" s="1" t="n">
        <v>100</v>
      </c>
      <c r="D3349" s="1" t="s">
        <v>3988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3976</v>
      </c>
      <c r="N3349" s="1" t="n">
        <v>1.76</v>
      </c>
      <c r="O3349" s="1" t="n">
        <v>78.33</v>
      </c>
      <c r="P3349" s="1" t="s">
        <v>3814</v>
      </c>
    </row>
    <row r="3350" customFormat="false" ht="15" hidden="false" customHeight="true" outlineLevel="0" collapsed="false">
      <c r="A3350" s="1" t="n">
        <v>3</v>
      </c>
      <c r="B3350" s="76" t="n">
        <v>46202</v>
      </c>
      <c r="C3350" s="1" t="n">
        <v>100</v>
      </c>
      <c r="D3350" s="1" t="s">
        <v>3988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3977</v>
      </c>
      <c r="N3350" s="1" t="n">
        <v>1.826</v>
      </c>
      <c r="O3350" s="1" t="n">
        <v>96.05</v>
      </c>
      <c r="P3350" s="1" t="s">
        <v>3814</v>
      </c>
    </row>
    <row r="3351" customFormat="false" ht="15" hidden="false" customHeight="true" outlineLevel="0" collapsed="false">
      <c r="A3351" s="1" t="n">
        <v>3</v>
      </c>
      <c r="B3351" s="76" t="n">
        <v>46202</v>
      </c>
      <c r="C3351" s="1" t="n">
        <v>100</v>
      </c>
      <c r="D3351" s="1" t="s">
        <v>3988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3978</v>
      </c>
      <c r="N3351" s="1" t="n">
        <v>1.768</v>
      </c>
      <c r="O3351" s="1" t="n">
        <v>64.38</v>
      </c>
      <c r="P3351" s="1" t="s">
        <v>3814</v>
      </c>
    </row>
    <row r="3352" customFormat="false" ht="15" hidden="false" customHeight="true" outlineLevel="0" collapsed="false">
      <c r="A3352" s="1" t="n">
        <v>3</v>
      </c>
      <c r="B3352" s="76" t="n">
        <v>46202</v>
      </c>
      <c r="C3352" s="1" t="n">
        <v>100</v>
      </c>
      <c r="D3352" s="1" t="s">
        <v>3988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3979</v>
      </c>
      <c r="N3352" s="1" t="n">
        <v>1.012</v>
      </c>
      <c r="O3352" s="1" t="n">
        <v>1.63</v>
      </c>
      <c r="P3352" s="1" t="s">
        <v>3814</v>
      </c>
    </row>
    <row r="3353" customFormat="false" ht="15" hidden="false" customHeight="true" outlineLevel="0" collapsed="false">
      <c r="A3353" s="1" t="n">
        <v>3</v>
      </c>
      <c r="B3353" s="76" t="n">
        <v>46202</v>
      </c>
      <c r="C3353" s="1" t="n">
        <v>100</v>
      </c>
      <c r="D3353" s="1" t="s">
        <v>3988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3980</v>
      </c>
      <c r="N3353" s="1" t="n">
        <v>11.037</v>
      </c>
      <c r="O3353" s="1" t="n">
        <v>26.71</v>
      </c>
      <c r="P3353" s="1" t="s">
        <v>3814</v>
      </c>
    </row>
    <row r="3354" customFormat="false" ht="15" hidden="false" customHeight="true" outlineLevel="0" collapsed="false">
      <c r="A3354" s="1" t="n">
        <v>3</v>
      </c>
      <c r="B3354" s="76" t="n">
        <v>46202</v>
      </c>
      <c r="C3354" s="1" t="n">
        <v>100</v>
      </c>
      <c r="D3354" s="1" t="s">
        <v>3988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3981</v>
      </c>
      <c r="N3354" s="1" t="n">
        <v>0.183</v>
      </c>
      <c r="O3354" s="1" t="n">
        <v>0</v>
      </c>
      <c r="P3354" s="1" t="s">
        <v>3814</v>
      </c>
    </row>
    <row r="3355" customFormat="false" ht="15" hidden="false" customHeight="true" outlineLevel="0" collapsed="false">
      <c r="A3355" s="1" t="n">
        <v>3</v>
      </c>
      <c r="B3355" s="76" t="n">
        <v>46202</v>
      </c>
      <c r="C3355" s="1" t="n">
        <v>100</v>
      </c>
      <c r="D3355" s="1" t="s">
        <v>3988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3982</v>
      </c>
      <c r="N3355" s="1" t="n">
        <v>2.286</v>
      </c>
      <c r="O3355" s="1" t="n">
        <v>49.08</v>
      </c>
      <c r="P3355" s="1" t="s">
        <v>3814</v>
      </c>
    </row>
    <row r="3356" customFormat="false" ht="15" hidden="false" customHeight="true" outlineLevel="0" collapsed="false">
      <c r="A3356" s="1" t="n">
        <v>3</v>
      </c>
      <c r="B3356" s="76" t="n">
        <v>46202</v>
      </c>
      <c r="C3356" s="1" t="n">
        <v>100</v>
      </c>
      <c r="D3356" s="1" t="s">
        <v>3988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3983</v>
      </c>
      <c r="N3356" s="1" t="n">
        <v>9.11</v>
      </c>
      <c r="O3356" s="1" t="n">
        <v>209.06</v>
      </c>
      <c r="P3356" s="1" t="s">
        <v>3814</v>
      </c>
    </row>
    <row r="3357" customFormat="false" ht="15" hidden="false" customHeight="true" outlineLevel="0" collapsed="false">
      <c r="A3357" s="1" t="n">
        <v>3</v>
      </c>
      <c r="B3357" s="76" t="n">
        <v>46202</v>
      </c>
      <c r="C3357" s="1" t="n">
        <v>100</v>
      </c>
      <c r="D3357" s="1" t="s">
        <v>3988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3984</v>
      </c>
      <c r="N3357" s="1" t="n">
        <v>19.446</v>
      </c>
      <c r="O3357" s="1" t="n">
        <v>460.66</v>
      </c>
      <c r="P3357" s="1" t="s">
        <v>3814</v>
      </c>
    </row>
    <row r="3358" customFormat="false" ht="15" hidden="false" customHeight="true" outlineLevel="0" collapsed="false">
      <c r="A3358" s="1" t="n">
        <v>3</v>
      </c>
      <c r="B3358" s="76" t="n">
        <v>46202</v>
      </c>
      <c r="C3358" s="1" t="n">
        <v>100</v>
      </c>
      <c r="D3358" s="1" t="s">
        <v>3988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3985</v>
      </c>
      <c r="N3358" s="1" t="n">
        <v>16.4</v>
      </c>
      <c r="O3358" s="1" t="n">
        <v>424.94</v>
      </c>
      <c r="P3358" s="1" t="s">
        <v>3814</v>
      </c>
    </row>
    <row r="3359" customFormat="false" ht="15" hidden="false" customHeight="true" outlineLevel="0" collapsed="false">
      <c r="A3359" s="1" t="n">
        <v>3</v>
      </c>
      <c r="B3359" s="76" t="n">
        <v>46202</v>
      </c>
      <c r="C3359" s="1" t="n">
        <v>100</v>
      </c>
      <c r="D3359" s="1" t="s">
        <v>3988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3986</v>
      </c>
      <c r="N3359" s="1" t="n">
        <v>5.176</v>
      </c>
      <c r="O3359" s="1" t="n">
        <v>130.28</v>
      </c>
      <c r="P3359" s="1" t="s">
        <v>3814</v>
      </c>
    </row>
    <row r="3360" customFormat="false" ht="15" hidden="false" customHeight="true" outlineLevel="0" collapsed="false">
      <c r="A3360" s="1" t="n">
        <v>3</v>
      </c>
      <c r="B3360" s="76" t="n">
        <v>46202</v>
      </c>
      <c r="C3360" s="1" t="n">
        <v>100</v>
      </c>
      <c r="D3360" s="1" t="s">
        <v>3988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3979</v>
      </c>
      <c r="N3360" s="1" t="n">
        <v>1.814</v>
      </c>
      <c r="O3360" s="1" t="n">
        <v>2.67</v>
      </c>
      <c r="P3360" s="1" t="s">
        <v>3814</v>
      </c>
    </row>
    <row r="3361" customFormat="false" ht="15" hidden="false" customHeight="true" outlineLevel="0" collapsed="false">
      <c r="A3361" s="1" t="n">
        <v>3</v>
      </c>
      <c r="B3361" s="76" t="n">
        <v>46202</v>
      </c>
      <c r="C3361" s="1" t="n">
        <v>100</v>
      </c>
      <c r="D3361" s="1" t="s">
        <v>3988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3980</v>
      </c>
      <c r="N3361" s="1" t="n">
        <v>3.662</v>
      </c>
      <c r="O3361" s="1" t="n">
        <v>8.11</v>
      </c>
      <c r="P3361" s="1" t="s">
        <v>3814</v>
      </c>
    </row>
    <row r="3362" customFormat="false" ht="15" hidden="false" customHeight="true" outlineLevel="0" collapsed="false">
      <c r="A3362" s="1" t="n">
        <v>3</v>
      </c>
      <c r="B3362" s="76" t="n">
        <v>46202</v>
      </c>
      <c r="C3362" s="1" t="n">
        <v>100</v>
      </c>
      <c r="D3362" s="1" t="s">
        <v>3988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3981</v>
      </c>
      <c r="N3362" s="1" t="n">
        <v>0.506</v>
      </c>
      <c r="O3362" s="1" t="n">
        <v>0</v>
      </c>
      <c r="P3362" s="1" t="s">
        <v>3814</v>
      </c>
    </row>
    <row r="3363" customFormat="false" ht="15" hidden="false" customHeight="true" outlineLevel="0" collapsed="false">
      <c r="A3363" s="1" t="n">
        <v>3</v>
      </c>
      <c r="B3363" s="76" t="n">
        <v>46202</v>
      </c>
      <c r="C3363" s="1" t="n">
        <v>100</v>
      </c>
      <c r="D3363" s="1" t="s">
        <v>3988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3968</v>
      </c>
      <c r="N3363" s="1" t="n">
        <v>7.582</v>
      </c>
      <c r="O3363" s="1" t="n">
        <v>250.54</v>
      </c>
      <c r="P3363" s="1" t="s">
        <v>3814</v>
      </c>
    </row>
    <row r="3364" customFormat="false" ht="15" hidden="false" customHeight="true" outlineLevel="0" collapsed="false">
      <c r="A3364" s="1" t="n">
        <v>3</v>
      </c>
      <c r="B3364" s="76" t="n">
        <v>46202</v>
      </c>
      <c r="C3364" s="1" t="n">
        <v>100</v>
      </c>
      <c r="D3364" s="1" t="s">
        <v>3988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3969</v>
      </c>
      <c r="N3364" s="1" t="n">
        <v>14.13</v>
      </c>
      <c r="O3364" s="1" t="n">
        <v>478.58</v>
      </c>
      <c r="P3364" s="1" t="s">
        <v>3814</v>
      </c>
    </row>
    <row r="3365" customFormat="false" ht="15" hidden="false" customHeight="true" outlineLevel="0" collapsed="false">
      <c r="A3365" s="1" t="n">
        <v>3</v>
      </c>
      <c r="B3365" s="76" t="n">
        <v>46202</v>
      </c>
      <c r="C3365" s="1" t="n">
        <v>100</v>
      </c>
      <c r="D3365" s="1" t="s">
        <v>3988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3970</v>
      </c>
      <c r="N3365" s="1" t="n">
        <v>2.998</v>
      </c>
      <c r="O3365" s="1" t="n">
        <v>116.41</v>
      </c>
      <c r="P3365" s="1" t="s">
        <v>3814</v>
      </c>
    </row>
    <row r="3366" customFormat="false" ht="15" hidden="false" customHeight="true" outlineLevel="0" collapsed="false">
      <c r="A3366" s="1" t="n">
        <v>3</v>
      </c>
      <c r="B3366" s="76" t="n">
        <v>46202</v>
      </c>
      <c r="C3366" s="1" t="n">
        <v>100</v>
      </c>
      <c r="D3366" s="1" t="s">
        <v>3988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3971</v>
      </c>
      <c r="N3366" s="1" t="n">
        <v>5.936</v>
      </c>
      <c r="O3366" s="1" t="n">
        <v>230.48</v>
      </c>
      <c r="P3366" s="1" t="s">
        <v>3814</v>
      </c>
    </row>
    <row r="3367" customFormat="false" ht="15" hidden="false" customHeight="true" outlineLevel="0" collapsed="false">
      <c r="A3367" s="1" t="n">
        <v>3</v>
      </c>
      <c r="B3367" s="76" t="n">
        <v>46202</v>
      </c>
      <c r="C3367" s="1" t="n">
        <v>100</v>
      </c>
      <c r="D3367" s="1" t="s">
        <v>3988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3972</v>
      </c>
      <c r="N3367" s="1" t="n">
        <v>5.164</v>
      </c>
      <c r="O3367" s="1" t="n">
        <v>217.58</v>
      </c>
      <c r="P3367" s="1" t="s">
        <v>3814</v>
      </c>
    </row>
    <row r="3368" customFormat="false" ht="15" hidden="false" customHeight="true" outlineLevel="0" collapsed="false">
      <c r="A3368" s="1" t="n">
        <v>3</v>
      </c>
      <c r="B3368" s="76" t="n">
        <v>46202</v>
      </c>
      <c r="C3368" s="1" t="n">
        <v>100</v>
      </c>
      <c r="D3368" s="1" t="s">
        <v>3988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3973</v>
      </c>
      <c r="N3368" s="1" t="n">
        <v>12.545</v>
      </c>
      <c r="O3368" s="1" t="n">
        <v>570.02</v>
      </c>
      <c r="P3368" s="1" t="s">
        <v>3814</v>
      </c>
    </row>
    <row r="3369" customFormat="false" ht="15" hidden="false" customHeight="true" outlineLevel="0" collapsed="false">
      <c r="A3369" s="1" t="n">
        <v>3</v>
      </c>
      <c r="B3369" s="76" t="n">
        <v>46202</v>
      </c>
      <c r="C3369" s="1" t="n">
        <v>100</v>
      </c>
      <c r="D3369" s="1" t="s">
        <v>3988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3974</v>
      </c>
      <c r="N3369" s="1" t="n">
        <v>4.408</v>
      </c>
      <c r="O3369" s="1" t="n">
        <v>203.93</v>
      </c>
      <c r="P3369" s="1" t="s">
        <v>3814</v>
      </c>
    </row>
    <row r="3370" customFormat="false" ht="15" hidden="false" customHeight="true" outlineLevel="0" collapsed="false">
      <c r="A3370" s="1" t="n">
        <v>3</v>
      </c>
      <c r="B3370" s="76" t="n">
        <v>46202</v>
      </c>
      <c r="C3370" s="1" t="n">
        <v>100</v>
      </c>
      <c r="D3370" s="1" t="s">
        <v>3988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3975</v>
      </c>
      <c r="N3370" s="1" t="n">
        <v>1.58</v>
      </c>
      <c r="O3370" s="1" t="n">
        <v>66.57</v>
      </c>
      <c r="P3370" s="1" t="s">
        <v>3814</v>
      </c>
    </row>
    <row r="3371" customFormat="false" ht="15" hidden="false" customHeight="true" outlineLevel="0" collapsed="false">
      <c r="A3371" s="1" t="n">
        <v>3</v>
      </c>
      <c r="B3371" s="76" t="n">
        <v>46202</v>
      </c>
      <c r="C3371" s="1" t="n">
        <v>100</v>
      </c>
      <c r="D3371" s="1" t="s">
        <v>3988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3976</v>
      </c>
      <c r="N3371" s="1" t="n">
        <v>1.988</v>
      </c>
      <c r="O3371" s="1" t="n">
        <v>90.33</v>
      </c>
      <c r="P3371" s="1" t="s">
        <v>3814</v>
      </c>
    </row>
    <row r="3372" customFormat="false" ht="15" hidden="false" customHeight="true" outlineLevel="0" collapsed="false">
      <c r="A3372" s="1" t="n">
        <v>3</v>
      </c>
      <c r="B3372" s="76" t="n">
        <v>46202</v>
      </c>
      <c r="C3372" s="1" t="n">
        <v>100</v>
      </c>
      <c r="D3372" s="1" t="s">
        <v>3988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3977</v>
      </c>
      <c r="N3372" s="1" t="n">
        <v>1.474</v>
      </c>
      <c r="O3372" s="1" t="n">
        <v>79.16</v>
      </c>
      <c r="P3372" s="1" t="s">
        <v>3814</v>
      </c>
    </row>
    <row r="3373" customFormat="false" ht="15" hidden="false" customHeight="true" outlineLevel="0" collapsed="false">
      <c r="A3373" s="1" t="n">
        <v>3</v>
      </c>
      <c r="B3373" s="76" t="n">
        <v>46202</v>
      </c>
      <c r="C3373" s="1" t="n">
        <v>100</v>
      </c>
      <c r="D3373" s="1" t="s">
        <v>3988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3978</v>
      </c>
      <c r="N3373" s="1" t="n">
        <v>1.302</v>
      </c>
      <c r="O3373" s="1" t="n">
        <v>48.4</v>
      </c>
      <c r="P3373" s="1" t="s">
        <v>3814</v>
      </c>
    </row>
    <row r="3374" customFormat="false" ht="15" hidden="false" customHeight="true" outlineLevel="0" collapsed="false">
      <c r="A3374" s="1" t="n">
        <v>3</v>
      </c>
      <c r="B3374" s="76" t="n">
        <v>46202</v>
      </c>
      <c r="C3374" s="1" t="n">
        <v>100</v>
      </c>
      <c r="D3374" s="1" t="s">
        <v>3988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3979</v>
      </c>
      <c r="N3374" s="1" t="n">
        <v>2.212</v>
      </c>
      <c r="O3374" s="1" t="n">
        <v>3.64</v>
      </c>
      <c r="P3374" s="1" t="s">
        <v>3814</v>
      </c>
    </row>
    <row r="3375" customFormat="false" ht="15" hidden="false" customHeight="true" outlineLevel="0" collapsed="false">
      <c r="A3375" s="1" t="n">
        <v>3</v>
      </c>
      <c r="B3375" s="76" t="n">
        <v>46202</v>
      </c>
      <c r="C3375" s="1" t="n">
        <v>100</v>
      </c>
      <c r="D3375" s="1" t="s">
        <v>3988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3980</v>
      </c>
      <c r="N3375" s="1" t="n">
        <v>12.775</v>
      </c>
      <c r="O3375" s="1" t="n">
        <v>31.56</v>
      </c>
      <c r="P3375" s="1" t="s">
        <v>3814</v>
      </c>
    </row>
    <row r="3376" customFormat="false" ht="15" hidden="false" customHeight="true" outlineLevel="0" collapsed="false">
      <c r="A3376" s="1" t="n">
        <v>3</v>
      </c>
      <c r="B3376" s="76" t="n">
        <v>46202</v>
      </c>
      <c r="C3376" s="1" t="n">
        <v>100</v>
      </c>
      <c r="D3376" s="1" t="s">
        <v>3988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3981</v>
      </c>
      <c r="N3376" s="1" t="n">
        <v>0.506</v>
      </c>
      <c r="O3376" s="1" t="n">
        <v>0</v>
      </c>
      <c r="P3376" s="1" t="s">
        <v>3814</v>
      </c>
    </row>
    <row r="3377" customFormat="false" ht="15" hidden="false" customHeight="true" outlineLevel="0" collapsed="false">
      <c r="A3377" s="1" t="n">
        <v>3</v>
      </c>
      <c r="B3377" s="76" t="n">
        <v>46202</v>
      </c>
      <c r="C3377" s="1" t="n">
        <v>100</v>
      </c>
      <c r="D3377" s="1" t="s">
        <v>3988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3982</v>
      </c>
      <c r="N3377" s="1" t="n">
        <v>9.985</v>
      </c>
      <c r="O3377" s="1" t="n">
        <v>256.48</v>
      </c>
      <c r="P3377" s="1" t="s">
        <v>3814</v>
      </c>
    </row>
    <row r="3378" customFormat="false" ht="15" hidden="false" customHeight="true" outlineLevel="0" collapsed="false">
      <c r="A3378" s="1" t="n">
        <v>3</v>
      </c>
      <c r="B3378" s="76" t="n">
        <v>46202</v>
      </c>
      <c r="C3378" s="1" t="n">
        <v>100</v>
      </c>
      <c r="D3378" s="1" t="s">
        <v>3988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3968</v>
      </c>
      <c r="N3378" s="1" t="n">
        <v>4.424</v>
      </c>
      <c r="O3378" s="1" t="n">
        <v>156.76</v>
      </c>
      <c r="P3378" s="1" t="s">
        <v>3814</v>
      </c>
    </row>
    <row r="3379" customFormat="false" ht="15" hidden="false" customHeight="true" outlineLevel="0" collapsed="false">
      <c r="A3379" s="1" t="n">
        <v>3</v>
      </c>
      <c r="B3379" s="76" t="n">
        <v>46202</v>
      </c>
      <c r="C3379" s="1" t="n">
        <v>100</v>
      </c>
      <c r="D3379" s="1" t="s">
        <v>3988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3969</v>
      </c>
      <c r="N3379" s="1" t="n">
        <v>15.015</v>
      </c>
      <c r="O3379" s="1" t="n">
        <v>545.33</v>
      </c>
      <c r="P3379" s="1" t="s">
        <v>3814</v>
      </c>
    </row>
    <row r="3380" customFormat="false" ht="15" hidden="false" customHeight="true" outlineLevel="0" collapsed="false">
      <c r="A3380" s="1" t="n">
        <v>3</v>
      </c>
      <c r="B3380" s="76" t="n">
        <v>46202</v>
      </c>
      <c r="C3380" s="1" t="n">
        <v>100</v>
      </c>
      <c r="D3380" s="1" t="s">
        <v>3988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3970</v>
      </c>
      <c r="N3380" s="1" t="n">
        <v>2.912</v>
      </c>
      <c r="O3380" s="1" t="n">
        <v>121.24</v>
      </c>
      <c r="P3380" s="1" t="s">
        <v>3814</v>
      </c>
    </row>
    <row r="3381" customFormat="false" ht="15" hidden="false" customHeight="true" outlineLevel="0" collapsed="false">
      <c r="A3381" s="1" t="n">
        <v>3</v>
      </c>
      <c r="B3381" s="76" t="n">
        <v>46202</v>
      </c>
      <c r="C3381" s="1" t="n">
        <v>100</v>
      </c>
      <c r="D3381" s="1" t="s">
        <v>3988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3971</v>
      </c>
      <c r="N3381" s="1" t="n">
        <v>5.872</v>
      </c>
      <c r="O3381" s="1" t="n">
        <v>244.48</v>
      </c>
      <c r="P3381" s="1" t="s">
        <v>3814</v>
      </c>
    </row>
    <row r="3382" customFormat="false" ht="15" hidden="false" customHeight="true" outlineLevel="0" collapsed="false">
      <c r="A3382" s="1" t="n">
        <v>3</v>
      </c>
      <c r="B3382" s="76" t="n">
        <v>46202</v>
      </c>
      <c r="C3382" s="1" t="n">
        <v>100</v>
      </c>
      <c r="D3382" s="1" t="s">
        <v>3988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3974</v>
      </c>
      <c r="N3382" s="1" t="n">
        <v>4.904</v>
      </c>
      <c r="O3382" s="1" t="n">
        <v>243.29</v>
      </c>
      <c r="P3382" s="1" t="s">
        <v>3814</v>
      </c>
    </row>
    <row r="3383" customFormat="false" ht="15" hidden="false" customHeight="true" outlineLevel="0" collapsed="false">
      <c r="A3383" s="1" t="n">
        <v>3</v>
      </c>
      <c r="B3383" s="76" t="n">
        <v>46202</v>
      </c>
      <c r="C3383" s="1" t="n">
        <v>100</v>
      </c>
      <c r="D3383" s="1" t="s">
        <v>3988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3975</v>
      </c>
      <c r="N3383" s="1" t="n">
        <v>2.51</v>
      </c>
      <c r="O3383" s="1" t="n">
        <v>113.4</v>
      </c>
      <c r="P3383" s="1" t="s">
        <v>3814</v>
      </c>
    </row>
    <row r="3384" customFormat="false" ht="15" hidden="false" customHeight="true" outlineLevel="0" collapsed="false">
      <c r="A3384" s="1" t="n">
        <v>3</v>
      </c>
      <c r="B3384" s="76" t="n">
        <v>46202</v>
      </c>
      <c r="C3384" s="1" t="n">
        <v>100</v>
      </c>
      <c r="D3384" s="1" t="s">
        <v>3988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3976</v>
      </c>
      <c r="N3384" s="1" t="n">
        <v>1.744</v>
      </c>
      <c r="O3384" s="1" t="n">
        <v>84.97</v>
      </c>
      <c r="P3384" s="1" t="s">
        <v>3814</v>
      </c>
    </row>
    <row r="3385" customFormat="false" ht="15" hidden="false" customHeight="true" outlineLevel="0" collapsed="false">
      <c r="A3385" s="1" t="n">
        <v>3</v>
      </c>
      <c r="B3385" s="76" t="n">
        <v>46202</v>
      </c>
      <c r="C3385" s="1" t="n">
        <v>100</v>
      </c>
      <c r="D3385" s="1" t="s">
        <v>3988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3977</v>
      </c>
      <c r="N3385" s="1" t="n">
        <v>2.632</v>
      </c>
      <c r="O3385" s="1" t="n">
        <v>151.56</v>
      </c>
      <c r="P3385" s="1" t="s">
        <v>3814</v>
      </c>
    </row>
    <row r="3386" customFormat="false" ht="15" hidden="false" customHeight="true" outlineLevel="0" collapsed="false">
      <c r="A3386" s="1" t="n">
        <v>3</v>
      </c>
      <c r="B3386" s="76" t="n">
        <v>46202</v>
      </c>
      <c r="C3386" s="1" t="n">
        <v>100</v>
      </c>
      <c r="D3386" s="1" t="s">
        <v>3988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3987</v>
      </c>
      <c r="N3386" s="1" t="n">
        <v>2.374</v>
      </c>
      <c r="O3386" s="1" t="n">
        <v>86.22</v>
      </c>
      <c r="P3386" s="1" t="s">
        <v>3814</v>
      </c>
    </row>
    <row r="3387" customFormat="false" ht="15" hidden="false" customHeight="true" outlineLevel="0" collapsed="false">
      <c r="A3387" s="1" t="n">
        <v>3</v>
      </c>
      <c r="B3387" s="76" t="n">
        <v>46202</v>
      </c>
      <c r="C3387" s="1" t="n">
        <v>100</v>
      </c>
      <c r="D3387" s="1" t="s">
        <v>3988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3978</v>
      </c>
      <c r="N3387" s="1" t="n">
        <v>3.576</v>
      </c>
      <c r="O3387" s="1" t="n">
        <v>142.55</v>
      </c>
      <c r="P3387" s="1" t="s">
        <v>3814</v>
      </c>
    </row>
    <row r="3388" customFormat="false" ht="15" hidden="false" customHeight="true" outlineLevel="0" collapsed="false">
      <c r="A3388" s="1" t="n">
        <v>3</v>
      </c>
      <c r="B3388" s="76" t="n">
        <v>46202</v>
      </c>
      <c r="C3388" s="1" t="n">
        <v>100</v>
      </c>
      <c r="D3388" s="1" t="s">
        <v>3988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3979</v>
      </c>
      <c r="N3388" s="1" t="n">
        <v>2.43</v>
      </c>
      <c r="O3388" s="1" t="n">
        <v>4.28</v>
      </c>
      <c r="P3388" s="1" t="s">
        <v>3814</v>
      </c>
    </row>
    <row r="3389" customFormat="false" ht="15" hidden="false" customHeight="true" outlineLevel="0" collapsed="false">
      <c r="A3389" s="1" t="n">
        <v>3</v>
      </c>
      <c r="B3389" s="76" t="n">
        <v>46202</v>
      </c>
      <c r="C3389" s="1" t="n">
        <v>100</v>
      </c>
      <c r="D3389" s="1" t="s">
        <v>3988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3980</v>
      </c>
      <c r="N3389" s="1" t="n">
        <v>9.595</v>
      </c>
      <c r="O3389" s="1" t="n">
        <v>25.42</v>
      </c>
      <c r="P3389" s="1" t="s">
        <v>3814</v>
      </c>
    </row>
    <row r="3390" customFormat="false" ht="15" hidden="false" customHeight="true" outlineLevel="0" collapsed="false">
      <c r="A3390" s="1" t="n">
        <v>3</v>
      </c>
      <c r="B3390" s="76" t="n">
        <v>46202</v>
      </c>
      <c r="C3390" s="1" t="n">
        <v>100</v>
      </c>
      <c r="D3390" s="1" t="s">
        <v>3988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3981</v>
      </c>
      <c r="N3390" s="1" t="n">
        <v>0.027</v>
      </c>
      <c r="O3390" s="1" t="n">
        <v>0.02</v>
      </c>
      <c r="P3390" s="1" t="s">
        <v>3814</v>
      </c>
    </row>
    <row r="3391" customFormat="false" ht="15" hidden="false" customHeight="true" outlineLevel="0" collapsed="false">
      <c r="A3391" s="1" t="n">
        <v>3</v>
      </c>
      <c r="B3391" s="76" t="n">
        <v>46203</v>
      </c>
      <c r="C3391" s="1" t="n">
        <v>1</v>
      </c>
      <c r="D3391" s="1" t="s">
        <v>3848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3866</v>
      </c>
      <c r="N3391" s="1" t="n">
        <v>30</v>
      </c>
      <c r="O3391" s="1" t="n">
        <v>210</v>
      </c>
      <c r="P3391" s="1" t="s">
        <v>3814</v>
      </c>
    </row>
    <row r="3392" customFormat="false" ht="15" hidden="false" customHeight="true" outlineLevel="0" collapsed="false">
      <c r="A3392" s="1" t="n">
        <v>3</v>
      </c>
      <c r="B3392" s="76" t="n">
        <v>46203</v>
      </c>
      <c r="C3392" s="1" t="n">
        <v>1</v>
      </c>
      <c r="D3392" s="1" t="s">
        <v>3848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3867</v>
      </c>
      <c r="N3392" s="1" t="n">
        <v>25</v>
      </c>
      <c r="O3392" s="1" t="n">
        <v>212.5</v>
      </c>
      <c r="P3392" s="1" t="s">
        <v>3814</v>
      </c>
    </row>
    <row r="3393" customFormat="false" ht="15" hidden="false" customHeight="true" outlineLevel="0" collapsed="false">
      <c r="A3393" s="1" t="n">
        <v>3</v>
      </c>
      <c r="B3393" s="76" t="n">
        <v>46203</v>
      </c>
      <c r="C3393" s="1" t="n">
        <v>1</v>
      </c>
      <c r="D3393" s="1" t="s">
        <v>3848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3868</v>
      </c>
      <c r="N3393" s="1" t="n">
        <v>4</v>
      </c>
      <c r="O3393" s="1" t="n">
        <v>36.8</v>
      </c>
      <c r="P3393" s="1" t="s">
        <v>3814</v>
      </c>
    </row>
    <row r="3394" customFormat="false" ht="15" hidden="false" customHeight="true" outlineLevel="0" collapsed="false">
      <c r="A3394" s="1" t="n">
        <v>3</v>
      </c>
      <c r="B3394" s="76" t="n">
        <v>46203</v>
      </c>
      <c r="C3394" s="1" t="n">
        <v>1</v>
      </c>
      <c r="D3394" s="1" t="s">
        <v>3848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3869</v>
      </c>
      <c r="N3394" s="1" t="n">
        <v>5</v>
      </c>
      <c r="O3394" s="1" t="n">
        <v>65</v>
      </c>
      <c r="P3394" s="1" t="s">
        <v>3814</v>
      </c>
    </row>
    <row r="3395" customFormat="false" ht="15" hidden="false" customHeight="true" outlineLevel="0" collapsed="false">
      <c r="A3395" s="1" t="n">
        <v>3</v>
      </c>
      <c r="B3395" s="76" t="n">
        <v>46203</v>
      </c>
      <c r="C3395" s="1" t="n">
        <v>1</v>
      </c>
      <c r="D3395" s="1" t="s">
        <v>3848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3849</v>
      </c>
      <c r="N3395" s="1" t="n">
        <v>180</v>
      </c>
      <c r="O3395" s="1" t="n">
        <v>270</v>
      </c>
      <c r="P3395" s="1" t="s">
        <v>3814</v>
      </c>
    </row>
    <row r="3396" customFormat="false" ht="15" hidden="false" customHeight="true" outlineLevel="0" collapsed="false">
      <c r="A3396" s="1" t="n">
        <v>3</v>
      </c>
      <c r="B3396" s="76" t="n">
        <v>46203</v>
      </c>
      <c r="C3396" s="1" t="n">
        <v>1</v>
      </c>
      <c r="D3396" s="1" t="s">
        <v>3848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5330</v>
      </c>
      <c r="N3396" s="1" t="n">
        <v>4</v>
      </c>
      <c r="O3396" s="1" t="n">
        <v>20</v>
      </c>
      <c r="P3396" s="1" t="s">
        <v>3814</v>
      </c>
    </row>
    <row r="3397" customFormat="false" ht="15" hidden="false" customHeight="true" outlineLevel="0" collapsed="false">
      <c r="A3397" s="1" t="n">
        <v>3</v>
      </c>
      <c r="B3397" s="76" t="n">
        <v>46203</v>
      </c>
      <c r="C3397" s="1" t="n">
        <v>1</v>
      </c>
      <c r="D3397" s="1" t="s">
        <v>3848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5331</v>
      </c>
      <c r="N3397" s="1" t="n">
        <v>4</v>
      </c>
      <c r="O3397" s="1" t="n">
        <v>20</v>
      </c>
      <c r="P3397" s="1" t="s">
        <v>3814</v>
      </c>
    </row>
    <row r="3398" customFormat="false" ht="15" hidden="false" customHeight="true" outlineLevel="0" collapsed="false">
      <c r="A3398" s="1" t="n">
        <v>3</v>
      </c>
      <c r="B3398" s="76" t="n">
        <v>46203</v>
      </c>
      <c r="C3398" s="1" t="n">
        <v>1</v>
      </c>
      <c r="D3398" s="1" t="s">
        <v>3848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5332</v>
      </c>
      <c r="N3398" s="1" t="n">
        <v>4</v>
      </c>
      <c r="O3398" s="1" t="n">
        <v>32</v>
      </c>
      <c r="P3398" s="1" t="s">
        <v>3814</v>
      </c>
    </row>
    <row r="3399" customFormat="false" ht="15" hidden="false" customHeight="true" outlineLevel="0" collapsed="false">
      <c r="A3399" s="1" t="n">
        <v>3</v>
      </c>
      <c r="B3399" s="76" t="n">
        <v>46203</v>
      </c>
      <c r="C3399" s="1" t="n">
        <v>1</v>
      </c>
      <c r="D3399" s="1" t="s">
        <v>3848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5333</v>
      </c>
      <c r="N3399" s="1" t="n">
        <v>4</v>
      </c>
      <c r="O3399" s="1" t="n">
        <v>28</v>
      </c>
      <c r="P3399" s="1" t="s">
        <v>3814</v>
      </c>
    </row>
    <row r="3400" customFormat="false" ht="15" hidden="false" customHeight="true" outlineLevel="0" collapsed="false">
      <c r="A3400" s="1" t="n">
        <v>3</v>
      </c>
      <c r="B3400" s="76" t="n">
        <v>46203</v>
      </c>
      <c r="C3400" s="1" t="n">
        <v>1</v>
      </c>
      <c r="D3400" s="1" t="s">
        <v>3848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5334</v>
      </c>
      <c r="N3400" s="1" t="n">
        <v>4</v>
      </c>
      <c r="O3400" s="1" t="n">
        <v>28</v>
      </c>
      <c r="P3400" s="1" t="s">
        <v>3814</v>
      </c>
    </row>
    <row r="3401" customFormat="false" ht="15" hidden="false" customHeight="true" outlineLevel="0" collapsed="false">
      <c r="A3401" s="1" t="n">
        <v>3</v>
      </c>
      <c r="B3401" s="76" t="n">
        <v>46203</v>
      </c>
      <c r="C3401" s="1" t="n">
        <v>1</v>
      </c>
      <c r="D3401" s="1" t="s">
        <v>3848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4099</v>
      </c>
      <c r="N3401" s="1" t="n">
        <v>25</v>
      </c>
      <c r="O3401" s="1" t="n">
        <v>175</v>
      </c>
      <c r="P3401" s="1" t="s">
        <v>3814</v>
      </c>
    </row>
    <row r="3402" customFormat="false" ht="15" hidden="false" customHeight="true" outlineLevel="0" collapsed="false">
      <c r="A3402" s="1" t="n">
        <v>3</v>
      </c>
      <c r="B3402" s="76" t="n">
        <v>46203</v>
      </c>
      <c r="C3402" s="1" t="n">
        <v>1</v>
      </c>
      <c r="D3402" s="1" t="s">
        <v>3848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4203</v>
      </c>
      <c r="N3402" s="1" t="n">
        <v>10</v>
      </c>
      <c r="O3402" s="1" t="n">
        <v>240</v>
      </c>
      <c r="P3402" s="1" t="s">
        <v>3814</v>
      </c>
    </row>
    <row r="3403" customFormat="false" ht="15" hidden="false" customHeight="true" outlineLevel="0" collapsed="false">
      <c r="A3403" s="1" t="n">
        <v>3</v>
      </c>
      <c r="B3403" s="76" t="n">
        <v>46203</v>
      </c>
      <c r="C3403" s="1" t="n">
        <v>1</v>
      </c>
      <c r="D3403" s="1" t="s">
        <v>3848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4100</v>
      </c>
      <c r="N3403" s="1" t="n">
        <v>18</v>
      </c>
      <c r="O3403" s="1" t="n">
        <v>180</v>
      </c>
      <c r="P3403" s="1" t="s">
        <v>3814</v>
      </c>
    </row>
    <row r="3404" customFormat="false" ht="15" hidden="false" customHeight="true" outlineLevel="0" collapsed="false">
      <c r="A3404" s="1" t="n">
        <v>3</v>
      </c>
      <c r="B3404" s="76" t="n">
        <v>46203</v>
      </c>
      <c r="C3404" s="1" t="n">
        <v>1</v>
      </c>
      <c r="D3404" s="1" t="s">
        <v>3848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5267</v>
      </c>
      <c r="N3404" s="1" t="n">
        <v>9</v>
      </c>
      <c r="O3404" s="1" t="n">
        <v>130</v>
      </c>
      <c r="P3404" s="1" t="s">
        <v>3814</v>
      </c>
    </row>
    <row r="3405" customFormat="false" ht="15" hidden="false" customHeight="true" outlineLevel="0" collapsed="false">
      <c r="A3405" s="1" t="n">
        <v>3</v>
      </c>
      <c r="B3405" s="76" t="n">
        <v>46203</v>
      </c>
      <c r="C3405" s="1" t="n">
        <v>1</v>
      </c>
      <c r="D3405" s="1" t="s">
        <v>3848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4101</v>
      </c>
      <c r="N3405" s="1" t="n">
        <v>20</v>
      </c>
      <c r="O3405" s="1" t="n">
        <v>130</v>
      </c>
      <c r="P3405" s="1" t="s">
        <v>3814</v>
      </c>
    </row>
    <row r="3406" customFormat="false" ht="15" hidden="false" customHeight="true" outlineLevel="0" collapsed="false">
      <c r="A3406" s="1" t="n">
        <v>3</v>
      </c>
      <c r="B3406" s="76" t="n">
        <v>46203</v>
      </c>
      <c r="C3406" s="1" t="n">
        <v>1</v>
      </c>
      <c r="D3406" s="1" t="s">
        <v>3848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5335</v>
      </c>
      <c r="N3406" s="1" t="n">
        <v>30</v>
      </c>
      <c r="O3406" s="1" t="n">
        <v>134.98</v>
      </c>
      <c r="P3406" s="1" t="s">
        <v>3814</v>
      </c>
    </row>
    <row r="3407" customFormat="false" ht="15" hidden="false" customHeight="true" outlineLevel="0" collapsed="false">
      <c r="A3407" s="1" t="n">
        <v>3</v>
      </c>
      <c r="B3407" s="76" t="n">
        <v>46203</v>
      </c>
      <c r="C3407" s="1" t="n">
        <v>1</v>
      </c>
      <c r="D3407" s="1" t="s">
        <v>3848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5336</v>
      </c>
      <c r="N3407" s="1" t="n">
        <v>20</v>
      </c>
      <c r="O3407" s="1" t="n">
        <v>87.99</v>
      </c>
      <c r="P3407" s="1" t="s">
        <v>3814</v>
      </c>
    </row>
    <row r="3408" customFormat="false" ht="15" hidden="false" customHeight="true" outlineLevel="0" collapsed="false">
      <c r="A3408" s="1" t="n">
        <v>3</v>
      </c>
      <c r="B3408" s="76" t="n">
        <v>46203</v>
      </c>
      <c r="C3408" s="1" t="n">
        <v>2</v>
      </c>
      <c r="D3408" s="1" t="s">
        <v>3812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3865</v>
      </c>
      <c r="N3408" s="1" t="n">
        <v>40</v>
      </c>
      <c r="O3408" s="1" t="n">
        <v>250</v>
      </c>
      <c r="P3408" s="1" t="s">
        <v>3814</v>
      </c>
    </row>
    <row r="3409" customFormat="false" ht="15" hidden="false" customHeight="true" outlineLevel="0" collapsed="false">
      <c r="A3409" s="1" t="n">
        <v>3</v>
      </c>
      <c r="B3409" s="76" t="n">
        <v>46203</v>
      </c>
      <c r="C3409" s="1" t="n">
        <v>2</v>
      </c>
      <c r="D3409" s="1" t="s">
        <v>3812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3816</v>
      </c>
      <c r="N3409" s="1" t="n">
        <v>30</v>
      </c>
      <c r="O3409" s="1" t="n">
        <v>60</v>
      </c>
      <c r="P3409" s="1" t="s">
        <v>3814</v>
      </c>
    </row>
    <row r="3410" customFormat="false" ht="15" hidden="false" customHeight="true" outlineLevel="0" collapsed="false">
      <c r="A3410" s="1" t="n">
        <v>3</v>
      </c>
      <c r="B3410" s="76" t="n">
        <v>46203</v>
      </c>
      <c r="C3410" s="1" t="n">
        <v>2</v>
      </c>
      <c r="D3410" s="1" t="s">
        <v>3812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3851</v>
      </c>
      <c r="N3410" s="1" t="n">
        <v>8.2</v>
      </c>
      <c r="O3410" s="1" t="n">
        <v>98</v>
      </c>
      <c r="P3410" s="1" t="s">
        <v>3814</v>
      </c>
    </row>
    <row r="3411" customFormat="false" ht="15" hidden="false" customHeight="true" outlineLevel="0" collapsed="false">
      <c r="A3411" s="1" t="n">
        <v>3</v>
      </c>
      <c r="B3411" s="76" t="n">
        <v>46203</v>
      </c>
      <c r="C3411" s="1" t="n">
        <v>2</v>
      </c>
      <c r="D3411" s="1" t="s">
        <v>3812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3852</v>
      </c>
      <c r="N3411" s="1" t="n">
        <v>5</v>
      </c>
      <c r="O3411" s="1" t="n">
        <v>35</v>
      </c>
      <c r="P3411" s="1" t="s">
        <v>3814</v>
      </c>
    </row>
    <row r="3412" customFormat="false" ht="15" hidden="false" customHeight="true" outlineLevel="0" collapsed="false">
      <c r="A3412" s="1" t="n">
        <v>3</v>
      </c>
      <c r="B3412" s="76" t="n">
        <v>46203</v>
      </c>
      <c r="C3412" s="1" t="n">
        <v>2</v>
      </c>
      <c r="D3412" s="1" t="s">
        <v>3812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3853</v>
      </c>
      <c r="N3412" s="1" t="n">
        <v>48</v>
      </c>
      <c r="O3412" s="1" t="n">
        <v>360</v>
      </c>
      <c r="P3412" s="1" t="s">
        <v>3814</v>
      </c>
    </row>
    <row r="3413" customFormat="false" ht="15" hidden="false" customHeight="true" outlineLevel="0" collapsed="false">
      <c r="A3413" s="1" t="n">
        <v>3</v>
      </c>
      <c r="B3413" s="76" t="n">
        <v>46203</v>
      </c>
      <c r="C3413" s="1" t="n">
        <v>2</v>
      </c>
      <c r="D3413" s="1" t="s">
        <v>3812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3854</v>
      </c>
      <c r="N3413" s="1" t="n">
        <v>3</v>
      </c>
      <c r="O3413" s="1" t="n">
        <v>36</v>
      </c>
      <c r="P3413" s="1" t="s">
        <v>3814</v>
      </c>
    </row>
    <row r="3414" customFormat="false" ht="15" hidden="false" customHeight="true" outlineLevel="0" collapsed="false">
      <c r="A3414" s="1" t="n">
        <v>3</v>
      </c>
      <c r="B3414" s="76" t="n">
        <v>46203</v>
      </c>
      <c r="C3414" s="1" t="n">
        <v>2</v>
      </c>
      <c r="D3414" s="1" t="s">
        <v>3812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3855</v>
      </c>
      <c r="N3414" s="1" t="n">
        <v>40</v>
      </c>
      <c r="O3414" s="1" t="n">
        <v>260</v>
      </c>
      <c r="P3414" s="1" t="s">
        <v>3814</v>
      </c>
    </row>
    <row r="3415" customFormat="false" ht="15" hidden="false" customHeight="true" outlineLevel="0" collapsed="false">
      <c r="A3415" s="1" t="n">
        <v>3</v>
      </c>
      <c r="B3415" s="76" t="n">
        <v>46203</v>
      </c>
      <c r="C3415" s="1" t="n">
        <v>2</v>
      </c>
      <c r="D3415" s="1" t="s">
        <v>3812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4004</v>
      </c>
      <c r="N3415" s="1" t="n">
        <v>10</v>
      </c>
      <c r="O3415" s="1" t="n">
        <v>110</v>
      </c>
      <c r="P3415" s="1" t="s">
        <v>3814</v>
      </c>
    </row>
    <row r="3416" customFormat="false" ht="15" hidden="false" customHeight="true" outlineLevel="0" collapsed="false">
      <c r="A3416" s="1" t="n">
        <v>3</v>
      </c>
      <c r="B3416" s="76" t="n">
        <v>46203</v>
      </c>
      <c r="C3416" s="1" t="n">
        <v>2</v>
      </c>
      <c r="D3416" s="1" t="s">
        <v>3812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4005</v>
      </c>
      <c r="N3416" s="1" t="n">
        <v>15</v>
      </c>
      <c r="O3416" s="1" t="n">
        <v>105</v>
      </c>
      <c r="P3416" s="1" t="s">
        <v>3814</v>
      </c>
    </row>
    <row r="3417" customFormat="false" ht="15" hidden="false" customHeight="true" outlineLevel="0" collapsed="false">
      <c r="A3417" s="1" t="n">
        <v>3</v>
      </c>
      <c r="B3417" s="76" t="n">
        <v>46203</v>
      </c>
      <c r="C3417" s="1" t="n">
        <v>2</v>
      </c>
      <c r="D3417" s="1" t="s">
        <v>3812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3858</v>
      </c>
      <c r="N3417" s="1" t="n">
        <v>4</v>
      </c>
      <c r="O3417" s="1" t="n">
        <v>36</v>
      </c>
      <c r="P3417" s="1" t="s">
        <v>3814</v>
      </c>
    </row>
    <row r="3418" customFormat="false" ht="15" hidden="false" customHeight="true" outlineLevel="0" collapsed="false">
      <c r="A3418" s="1" t="n">
        <v>3</v>
      </c>
      <c r="B3418" s="76" t="n">
        <v>46203</v>
      </c>
      <c r="C3418" s="1" t="n">
        <v>2</v>
      </c>
      <c r="D3418" s="1" t="s">
        <v>3812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3859</v>
      </c>
      <c r="N3418" s="1" t="n">
        <v>10</v>
      </c>
      <c r="O3418" s="1" t="n">
        <v>50</v>
      </c>
      <c r="P3418" s="1" t="s">
        <v>3814</v>
      </c>
    </row>
    <row r="3419" customFormat="false" ht="15" hidden="false" customHeight="true" outlineLevel="0" collapsed="false">
      <c r="A3419" s="1" t="n">
        <v>3</v>
      </c>
      <c r="B3419" s="76" t="n">
        <v>46203</v>
      </c>
      <c r="C3419" s="1" t="n">
        <v>2</v>
      </c>
      <c r="D3419" s="1" t="s">
        <v>3812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3860</v>
      </c>
      <c r="N3419" s="1" t="n">
        <v>15</v>
      </c>
      <c r="O3419" s="1" t="n">
        <v>480</v>
      </c>
      <c r="P3419" s="1" t="s">
        <v>3814</v>
      </c>
    </row>
    <row r="3420" customFormat="false" ht="15" hidden="false" customHeight="true" outlineLevel="0" collapsed="false">
      <c r="A3420" s="1" t="n">
        <v>3</v>
      </c>
      <c r="B3420" s="76" t="n">
        <v>46203</v>
      </c>
      <c r="C3420" s="1" t="n">
        <v>2</v>
      </c>
      <c r="D3420" s="1" t="s">
        <v>3812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3861</v>
      </c>
      <c r="N3420" s="1" t="n">
        <v>10</v>
      </c>
      <c r="O3420" s="1" t="n">
        <v>140</v>
      </c>
      <c r="P3420" s="1" t="s">
        <v>3814</v>
      </c>
    </row>
    <row r="3421" customFormat="false" ht="15" hidden="false" customHeight="true" outlineLevel="0" collapsed="false">
      <c r="A3421" s="1" t="n">
        <v>3</v>
      </c>
      <c r="B3421" s="76" t="n">
        <v>46203</v>
      </c>
      <c r="C3421" s="1" t="n">
        <v>2</v>
      </c>
      <c r="D3421" s="1" t="s">
        <v>3812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4006</v>
      </c>
      <c r="N3421" s="1" t="n">
        <v>2</v>
      </c>
      <c r="O3421" s="1" t="n">
        <v>18</v>
      </c>
      <c r="P3421" s="1" t="s">
        <v>3814</v>
      </c>
    </row>
    <row r="3422" customFormat="false" ht="15" hidden="false" customHeight="true" outlineLevel="0" collapsed="false">
      <c r="A3422" s="1" t="n">
        <v>3</v>
      </c>
      <c r="B3422" s="76" t="n">
        <v>46203</v>
      </c>
      <c r="C3422" s="1" t="n">
        <v>2</v>
      </c>
      <c r="D3422" s="1" t="s">
        <v>3812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4007</v>
      </c>
      <c r="N3422" s="1" t="n">
        <v>10.5</v>
      </c>
      <c r="O3422" s="1" t="n">
        <v>94.5</v>
      </c>
      <c r="P3422" s="1" t="s">
        <v>3814</v>
      </c>
    </row>
    <row r="3423" customFormat="false" ht="15" hidden="false" customHeight="true" outlineLevel="0" collapsed="false">
      <c r="A3423" s="1" t="n">
        <v>3</v>
      </c>
      <c r="B3423" s="76" t="n">
        <v>46203</v>
      </c>
      <c r="C3423" s="1" t="n">
        <v>2</v>
      </c>
      <c r="D3423" s="1" t="s">
        <v>3812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4008</v>
      </c>
      <c r="N3423" s="1" t="n">
        <v>40</v>
      </c>
      <c r="O3423" s="1" t="n">
        <v>360</v>
      </c>
      <c r="P3423" s="1" t="s">
        <v>3814</v>
      </c>
    </row>
    <row r="3424" customFormat="false" ht="15" hidden="false" customHeight="true" outlineLevel="0" collapsed="false">
      <c r="A3424" s="1" t="n">
        <v>3</v>
      </c>
      <c r="B3424" s="76" t="n">
        <v>46203</v>
      </c>
      <c r="C3424" s="1" t="n">
        <v>2</v>
      </c>
      <c r="D3424" s="1" t="s">
        <v>3812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5268</v>
      </c>
      <c r="N3424" s="1" t="n">
        <v>5.7</v>
      </c>
      <c r="O3424" s="1" t="n">
        <v>51</v>
      </c>
      <c r="P3424" s="1" t="s">
        <v>3814</v>
      </c>
    </row>
    <row r="3425" customFormat="false" ht="15" hidden="false" customHeight="true" outlineLevel="0" collapsed="false">
      <c r="A3425" s="1" t="n">
        <v>3</v>
      </c>
      <c r="B3425" s="76" t="n">
        <v>46203</v>
      </c>
      <c r="C3425" s="1" t="n">
        <v>2</v>
      </c>
      <c r="D3425" s="1" t="s">
        <v>3812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3862</v>
      </c>
      <c r="N3425" s="1" t="n">
        <v>10</v>
      </c>
      <c r="O3425" s="1" t="n">
        <v>70</v>
      </c>
      <c r="P3425" s="1" t="s">
        <v>3814</v>
      </c>
    </row>
    <row r="3426" customFormat="false" ht="15" hidden="false" customHeight="true" outlineLevel="0" collapsed="false">
      <c r="A3426" s="1" t="n">
        <v>3</v>
      </c>
      <c r="B3426" s="76" t="n">
        <v>46203</v>
      </c>
      <c r="C3426" s="1" t="n">
        <v>2</v>
      </c>
      <c r="D3426" s="1" t="s">
        <v>3812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4643</v>
      </c>
      <c r="N3426" s="1" t="n">
        <v>45</v>
      </c>
      <c r="O3426" s="1" t="n">
        <v>120</v>
      </c>
      <c r="P3426" s="1" t="s">
        <v>3814</v>
      </c>
    </row>
    <row r="3427" customFormat="false" ht="15" hidden="false" customHeight="true" outlineLevel="0" collapsed="false">
      <c r="A3427" s="1" t="n">
        <v>3</v>
      </c>
      <c r="B3427" s="76" t="n">
        <v>46203</v>
      </c>
      <c r="C3427" s="1" t="n">
        <v>2</v>
      </c>
      <c r="D3427" s="1" t="s">
        <v>3812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3863</v>
      </c>
      <c r="N3427" s="1" t="n">
        <v>10</v>
      </c>
      <c r="O3427" s="1" t="n">
        <v>50</v>
      </c>
      <c r="P3427" s="1" t="s">
        <v>3814</v>
      </c>
    </row>
    <row r="3428" customFormat="false" ht="15" hidden="false" customHeight="true" outlineLevel="0" collapsed="false">
      <c r="A3428" s="1" t="n">
        <v>3</v>
      </c>
      <c r="B3428" s="76" t="n">
        <v>46203</v>
      </c>
      <c r="C3428" s="1" t="n">
        <v>2</v>
      </c>
      <c r="D3428" s="1" t="s">
        <v>3812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4208</v>
      </c>
      <c r="N3428" s="1" t="n">
        <v>4.6</v>
      </c>
      <c r="O3428" s="1" t="n">
        <v>55</v>
      </c>
      <c r="P3428" s="1" t="s">
        <v>3814</v>
      </c>
    </row>
    <row r="3429" customFormat="false" ht="15" hidden="false" customHeight="true" outlineLevel="0" collapsed="false">
      <c r="A3429" s="1" t="n">
        <v>3</v>
      </c>
      <c r="B3429" s="76" t="n">
        <v>46203</v>
      </c>
      <c r="C3429" s="1" t="n">
        <v>2</v>
      </c>
      <c r="D3429" s="1" t="s">
        <v>3812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4009</v>
      </c>
      <c r="N3429" s="1" t="n">
        <v>6</v>
      </c>
      <c r="O3429" s="1" t="n">
        <v>78</v>
      </c>
      <c r="P3429" s="1" t="s">
        <v>3814</v>
      </c>
    </row>
    <row r="3430" customFormat="false" ht="15" hidden="false" customHeight="true" outlineLevel="0" collapsed="false">
      <c r="A3430" s="1" t="n">
        <v>3</v>
      </c>
      <c r="B3430" s="76" t="n">
        <v>46203</v>
      </c>
      <c r="C3430" s="1" t="n">
        <v>2</v>
      </c>
      <c r="D3430" s="1" t="s">
        <v>3812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4010</v>
      </c>
      <c r="N3430" s="1" t="n">
        <v>10</v>
      </c>
      <c r="O3430" s="1" t="n">
        <v>60</v>
      </c>
      <c r="P3430" s="1" t="s">
        <v>3814</v>
      </c>
    </row>
    <row r="3431" customFormat="false" ht="15" hidden="false" customHeight="true" outlineLevel="0" collapsed="false">
      <c r="A3431" s="1" t="n">
        <v>3</v>
      </c>
      <c r="B3431" s="76" t="n">
        <v>46203</v>
      </c>
      <c r="C3431" s="1" t="n">
        <v>2</v>
      </c>
      <c r="D3431" s="1" t="s">
        <v>3812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3817</v>
      </c>
      <c r="N3431" s="1" t="n">
        <v>20</v>
      </c>
      <c r="O3431" s="1" t="n">
        <v>120</v>
      </c>
      <c r="P3431" s="1" t="s">
        <v>3814</v>
      </c>
    </row>
    <row r="3432" customFormat="false" ht="15" hidden="false" customHeight="true" outlineLevel="0" collapsed="false">
      <c r="A3432" s="1" t="n">
        <v>3</v>
      </c>
      <c r="B3432" s="76" t="n">
        <v>46203</v>
      </c>
      <c r="C3432" s="1" t="n">
        <v>6</v>
      </c>
      <c r="D3432" s="1" t="s">
        <v>3819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3865</v>
      </c>
      <c r="N3432" s="1" t="n">
        <v>40</v>
      </c>
      <c r="O3432" s="1" t="n">
        <v>250</v>
      </c>
      <c r="P3432" s="1" t="s">
        <v>3814</v>
      </c>
    </row>
    <row r="3433" customFormat="false" ht="15" hidden="false" customHeight="true" outlineLevel="0" collapsed="false">
      <c r="A3433" s="1" t="n">
        <v>3</v>
      </c>
      <c r="B3433" s="76" t="n">
        <v>46203</v>
      </c>
      <c r="C3433" s="1" t="n">
        <v>6</v>
      </c>
      <c r="D3433" s="1" t="s">
        <v>3819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3816</v>
      </c>
      <c r="N3433" s="1" t="n">
        <v>30</v>
      </c>
      <c r="O3433" s="1" t="n">
        <v>60</v>
      </c>
      <c r="P3433" s="1" t="s">
        <v>3814</v>
      </c>
    </row>
    <row r="3434" customFormat="false" ht="15" hidden="false" customHeight="true" outlineLevel="0" collapsed="false">
      <c r="A3434" s="1" t="n">
        <v>3</v>
      </c>
      <c r="B3434" s="76" t="n">
        <v>46203</v>
      </c>
      <c r="C3434" s="1" t="n">
        <v>6</v>
      </c>
      <c r="D3434" s="1" t="s">
        <v>3819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3851</v>
      </c>
      <c r="N3434" s="1" t="n">
        <v>8.2</v>
      </c>
      <c r="O3434" s="1" t="n">
        <v>98</v>
      </c>
      <c r="P3434" s="1" t="s">
        <v>3814</v>
      </c>
    </row>
    <row r="3435" customFormat="false" ht="15" hidden="false" customHeight="true" outlineLevel="0" collapsed="false">
      <c r="A3435" s="1" t="n">
        <v>3</v>
      </c>
      <c r="B3435" s="76" t="n">
        <v>46203</v>
      </c>
      <c r="C3435" s="1" t="n">
        <v>6</v>
      </c>
      <c r="D3435" s="1" t="s">
        <v>3819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3852</v>
      </c>
      <c r="N3435" s="1" t="n">
        <v>5</v>
      </c>
      <c r="O3435" s="1" t="n">
        <v>35</v>
      </c>
      <c r="P3435" s="1" t="s">
        <v>3814</v>
      </c>
    </row>
    <row r="3436" customFormat="false" ht="15" hidden="false" customHeight="true" outlineLevel="0" collapsed="false">
      <c r="A3436" s="1" t="n">
        <v>3</v>
      </c>
      <c r="B3436" s="76" t="n">
        <v>46203</v>
      </c>
      <c r="C3436" s="1" t="n">
        <v>6</v>
      </c>
      <c r="D3436" s="1" t="s">
        <v>3819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3853</v>
      </c>
      <c r="N3436" s="1" t="n">
        <v>48</v>
      </c>
      <c r="O3436" s="1" t="n">
        <v>360</v>
      </c>
      <c r="P3436" s="1" t="s">
        <v>3814</v>
      </c>
    </row>
    <row r="3437" customFormat="false" ht="15" hidden="false" customHeight="true" outlineLevel="0" collapsed="false">
      <c r="A3437" s="1" t="n">
        <v>3</v>
      </c>
      <c r="B3437" s="76" t="n">
        <v>46203</v>
      </c>
      <c r="C3437" s="1" t="n">
        <v>6</v>
      </c>
      <c r="D3437" s="1" t="s">
        <v>3819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3854</v>
      </c>
      <c r="N3437" s="1" t="n">
        <v>3</v>
      </c>
      <c r="O3437" s="1" t="n">
        <v>36</v>
      </c>
      <c r="P3437" s="1" t="s">
        <v>3814</v>
      </c>
    </row>
    <row r="3438" customFormat="false" ht="15" hidden="false" customHeight="true" outlineLevel="0" collapsed="false">
      <c r="A3438" s="1" t="n">
        <v>3</v>
      </c>
      <c r="B3438" s="76" t="n">
        <v>46203</v>
      </c>
      <c r="C3438" s="1" t="n">
        <v>6</v>
      </c>
      <c r="D3438" s="1" t="s">
        <v>3819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3855</v>
      </c>
      <c r="N3438" s="1" t="n">
        <v>40</v>
      </c>
      <c r="O3438" s="1" t="n">
        <v>260</v>
      </c>
      <c r="P3438" s="1" t="s">
        <v>3814</v>
      </c>
    </row>
    <row r="3439" customFormat="false" ht="15" hidden="false" customHeight="true" outlineLevel="0" collapsed="false">
      <c r="A3439" s="1" t="n">
        <v>3</v>
      </c>
      <c r="B3439" s="76" t="n">
        <v>46203</v>
      </c>
      <c r="C3439" s="1" t="n">
        <v>6</v>
      </c>
      <c r="D3439" s="1" t="s">
        <v>3819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4004</v>
      </c>
      <c r="N3439" s="1" t="n">
        <v>10</v>
      </c>
      <c r="O3439" s="1" t="n">
        <v>110</v>
      </c>
      <c r="P3439" s="1" t="s">
        <v>3814</v>
      </c>
    </row>
    <row r="3440" customFormat="false" ht="15" hidden="false" customHeight="true" outlineLevel="0" collapsed="false">
      <c r="A3440" s="1" t="n">
        <v>3</v>
      </c>
      <c r="B3440" s="76" t="n">
        <v>46203</v>
      </c>
      <c r="C3440" s="1" t="n">
        <v>6</v>
      </c>
      <c r="D3440" s="1" t="s">
        <v>3819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4005</v>
      </c>
      <c r="N3440" s="1" t="n">
        <v>15</v>
      </c>
      <c r="O3440" s="1" t="n">
        <v>105</v>
      </c>
      <c r="P3440" s="1" t="s">
        <v>3814</v>
      </c>
    </row>
    <row r="3441" customFormat="false" ht="15" hidden="false" customHeight="true" outlineLevel="0" collapsed="false">
      <c r="A3441" s="1" t="n">
        <v>3</v>
      </c>
      <c r="B3441" s="76" t="n">
        <v>46203</v>
      </c>
      <c r="C3441" s="1" t="n">
        <v>6</v>
      </c>
      <c r="D3441" s="1" t="s">
        <v>3819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3858</v>
      </c>
      <c r="N3441" s="1" t="n">
        <v>4</v>
      </c>
      <c r="O3441" s="1" t="n">
        <v>36</v>
      </c>
      <c r="P3441" s="1" t="s">
        <v>3814</v>
      </c>
    </row>
    <row r="3442" customFormat="false" ht="15" hidden="false" customHeight="true" outlineLevel="0" collapsed="false">
      <c r="A3442" s="1" t="n">
        <v>3</v>
      </c>
      <c r="B3442" s="76" t="n">
        <v>46203</v>
      </c>
      <c r="C3442" s="1" t="n">
        <v>6</v>
      </c>
      <c r="D3442" s="1" t="s">
        <v>3819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3859</v>
      </c>
      <c r="N3442" s="1" t="n">
        <v>10</v>
      </c>
      <c r="O3442" s="1" t="n">
        <v>50</v>
      </c>
      <c r="P3442" s="1" t="s">
        <v>3814</v>
      </c>
    </row>
    <row r="3443" customFormat="false" ht="15" hidden="false" customHeight="true" outlineLevel="0" collapsed="false">
      <c r="A3443" s="1" t="n">
        <v>3</v>
      </c>
      <c r="B3443" s="76" t="n">
        <v>46203</v>
      </c>
      <c r="C3443" s="1" t="n">
        <v>6</v>
      </c>
      <c r="D3443" s="1" t="s">
        <v>3819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3860</v>
      </c>
      <c r="N3443" s="1" t="n">
        <v>15</v>
      </c>
      <c r="O3443" s="1" t="n">
        <v>480</v>
      </c>
      <c r="P3443" s="1" t="s">
        <v>3814</v>
      </c>
    </row>
    <row r="3444" customFormat="false" ht="15" hidden="false" customHeight="true" outlineLevel="0" collapsed="false">
      <c r="A3444" s="1" t="n">
        <v>3</v>
      </c>
      <c r="B3444" s="76" t="n">
        <v>46203</v>
      </c>
      <c r="C3444" s="1" t="n">
        <v>6</v>
      </c>
      <c r="D3444" s="1" t="s">
        <v>3819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3861</v>
      </c>
      <c r="N3444" s="1" t="n">
        <v>10</v>
      </c>
      <c r="O3444" s="1" t="n">
        <v>140</v>
      </c>
      <c r="P3444" s="1" t="s">
        <v>3814</v>
      </c>
    </row>
    <row r="3445" customFormat="false" ht="15" hidden="false" customHeight="true" outlineLevel="0" collapsed="false">
      <c r="A3445" s="1" t="n">
        <v>3</v>
      </c>
      <c r="B3445" s="76" t="n">
        <v>46203</v>
      </c>
      <c r="C3445" s="1" t="n">
        <v>6</v>
      </c>
      <c r="D3445" s="1" t="s">
        <v>3819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4006</v>
      </c>
      <c r="N3445" s="1" t="n">
        <v>2</v>
      </c>
      <c r="O3445" s="1" t="n">
        <v>18</v>
      </c>
      <c r="P3445" s="1" t="s">
        <v>3814</v>
      </c>
    </row>
    <row r="3446" customFormat="false" ht="15" hidden="false" customHeight="true" outlineLevel="0" collapsed="false">
      <c r="A3446" s="1" t="n">
        <v>3</v>
      </c>
      <c r="B3446" s="76" t="n">
        <v>46203</v>
      </c>
      <c r="C3446" s="1" t="n">
        <v>6</v>
      </c>
      <c r="D3446" s="1" t="s">
        <v>3819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4007</v>
      </c>
      <c r="N3446" s="1" t="n">
        <v>10.5</v>
      </c>
      <c r="O3446" s="1" t="n">
        <v>94.5</v>
      </c>
      <c r="P3446" s="1" t="s">
        <v>3814</v>
      </c>
    </row>
    <row r="3447" customFormat="false" ht="15" hidden="false" customHeight="true" outlineLevel="0" collapsed="false">
      <c r="A3447" s="1" t="n">
        <v>3</v>
      </c>
      <c r="B3447" s="76" t="n">
        <v>46203</v>
      </c>
      <c r="C3447" s="1" t="n">
        <v>6</v>
      </c>
      <c r="D3447" s="1" t="s">
        <v>3819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4008</v>
      </c>
      <c r="N3447" s="1" t="n">
        <v>40</v>
      </c>
      <c r="O3447" s="1" t="n">
        <v>360</v>
      </c>
      <c r="P3447" s="1" t="s">
        <v>3814</v>
      </c>
    </row>
    <row r="3448" customFormat="false" ht="15" hidden="false" customHeight="true" outlineLevel="0" collapsed="false">
      <c r="A3448" s="1" t="n">
        <v>3</v>
      </c>
      <c r="B3448" s="76" t="n">
        <v>46203</v>
      </c>
      <c r="C3448" s="1" t="n">
        <v>6</v>
      </c>
      <c r="D3448" s="1" t="s">
        <v>3819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5268</v>
      </c>
      <c r="N3448" s="1" t="n">
        <v>5.7</v>
      </c>
      <c r="O3448" s="1" t="n">
        <v>51</v>
      </c>
      <c r="P3448" s="1" t="s">
        <v>3814</v>
      </c>
    </row>
    <row r="3449" customFormat="false" ht="15" hidden="false" customHeight="true" outlineLevel="0" collapsed="false">
      <c r="A3449" s="1" t="n">
        <v>3</v>
      </c>
      <c r="B3449" s="76" t="n">
        <v>46203</v>
      </c>
      <c r="C3449" s="1" t="n">
        <v>6</v>
      </c>
      <c r="D3449" s="1" t="s">
        <v>3819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3862</v>
      </c>
      <c r="N3449" s="1" t="n">
        <v>10</v>
      </c>
      <c r="O3449" s="1" t="n">
        <v>70</v>
      </c>
      <c r="P3449" s="1" t="s">
        <v>3814</v>
      </c>
    </row>
    <row r="3450" customFormat="false" ht="15" hidden="false" customHeight="true" outlineLevel="0" collapsed="false">
      <c r="A3450" s="1" t="n">
        <v>3</v>
      </c>
      <c r="B3450" s="76" t="n">
        <v>46203</v>
      </c>
      <c r="C3450" s="1" t="n">
        <v>6</v>
      </c>
      <c r="D3450" s="1" t="s">
        <v>3819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4643</v>
      </c>
      <c r="N3450" s="1" t="n">
        <v>45</v>
      </c>
      <c r="O3450" s="1" t="n">
        <v>120</v>
      </c>
      <c r="P3450" s="1" t="s">
        <v>3814</v>
      </c>
    </row>
    <row r="3451" customFormat="false" ht="15" hidden="false" customHeight="true" outlineLevel="0" collapsed="false">
      <c r="A3451" s="1" t="n">
        <v>3</v>
      </c>
      <c r="B3451" s="76" t="n">
        <v>46203</v>
      </c>
      <c r="C3451" s="1" t="n">
        <v>6</v>
      </c>
      <c r="D3451" s="1" t="s">
        <v>3819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3863</v>
      </c>
      <c r="N3451" s="1" t="n">
        <v>10</v>
      </c>
      <c r="O3451" s="1" t="n">
        <v>50</v>
      </c>
      <c r="P3451" s="1" t="s">
        <v>3814</v>
      </c>
    </row>
    <row r="3452" customFormat="false" ht="15" hidden="false" customHeight="true" outlineLevel="0" collapsed="false">
      <c r="A3452" s="1" t="n">
        <v>3</v>
      </c>
      <c r="B3452" s="76" t="n">
        <v>46203</v>
      </c>
      <c r="C3452" s="1" t="n">
        <v>6</v>
      </c>
      <c r="D3452" s="1" t="s">
        <v>3819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4208</v>
      </c>
      <c r="N3452" s="1" t="n">
        <v>4.6</v>
      </c>
      <c r="O3452" s="1" t="n">
        <v>55</v>
      </c>
      <c r="P3452" s="1" t="s">
        <v>3814</v>
      </c>
    </row>
    <row r="3453" customFormat="false" ht="15" hidden="false" customHeight="true" outlineLevel="0" collapsed="false">
      <c r="A3453" s="1" t="n">
        <v>3</v>
      </c>
      <c r="B3453" s="76" t="n">
        <v>46203</v>
      </c>
      <c r="C3453" s="1" t="n">
        <v>6</v>
      </c>
      <c r="D3453" s="1" t="s">
        <v>3819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4009</v>
      </c>
      <c r="N3453" s="1" t="n">
        <v>6</v>
      </c>
      <c r="O3453" s="1" t="n">
        <v>78</v>
      </c>
      <c r="P3453" s="1" t="s">
        <v>3814</v>
      </c>
    </row>
    <row r="3454" customFormat="false" ht="15" hidden="false" customHeight="true" outlineLevel="0" collapsed="false">
      <c r="A3454" s="1" t="n">
        <v>3</v>
      </c>
      <c r="B3454" s="76" t="n">
        <v>46203</v>
      </c>
      <c r="C3454" s="1" t="n">
        <v>6</v>
      </c>
      <c r="D3454" s="1" t="s">
        <v>3819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4010</v>
      </c>
      <c r="N3454" s="1" t="n">
        <v>10</v>
      </c>
      <c r="O3454" s="1" t="n">
        <v>60</v>
      </c>
      <c r="P3454" s="1" t="s">
        <v>3814</v>
      </c>
    </row>
    <row r="3455" customFormat="false" ht="15" hidden="false" customHeight="true" outlineLevel="0" collapsed="false">
      <c r="A3455" s="1" t="n">
        <v>3</v>
      </c>
      <c r="B3455" s="76" t="n">
        <v>46203</v>
      </c>
      <c r="C3455" s="1" t="n">
        <v>6</v>
      </c>
      <c r="D3455" s="1" t="s">
        <v>3819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3817</v>
      </c>
      <c r="N3455" s="1" t="n">
        <v>20</v>
      </c>
      <c r="O3455" s="1" t="n">
        <v>120</v>
      </c>
      <c r="P3455" s="1" t="s">
        <v>3814</v>
      </c>
    </row>
    <row r="3456" customFormat="false" ht="15" hidden="false" customHeight="true" outlineLevel="0" collapsed="false">
      <c r="A3456" s="1" t="n">
        <v>3</v>
      </c>
      <c r="B3456" s="76" t="n">
        <v>46203</v>
      </c>
      <c r="C3456" s="1" t="n">
        <v>11</v>
      </c>
      <c r="D3456" s="1" t="s">
        <v>3820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5337</v>
      </c>
      <c r="N3456" s="1" t="n">
        <v>70.7</v>
      </c>
      <c r="O3456" s="1" t="n">
        <v>1307.95</v>
      </c>
      <c r="P3456" s="1" t="s">
        <v>3814</v>
      </c>
    </row>
    <row r="3457" customFormat="false" ht="15" hidden="false" customHeight="true" outlineLevel="0" collapsed="false">
      <c r="A3457" s="1" t="n">
        <v>3</v>
      </c>
      <c r="B3457" s="76" t="n">
        <v>46203</v>
      </c>
      <c r="C3457" s="1" t="n">
        <v>11</v>
      </c>
      <c r="D3457" s="1" t="s">
        <v>3820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3891</v>
      </c>
      <c r="N3457" s="1" t="n">
        <v>69.5</v>
      </c>
      <c r="O3457" s="1" t="n">
        <v>2224</v>
      </c>
      <c r="P3457" s="1" t="s">
        <v>3814</v>
      </c>
    </row>
    <row r="3458" customFormat="false" ht="15" hidden="false" customHeight="true" outlineLevel="0" collapsed="false">
      <c r="A3458" s="1" t="n">
        <v>3</v>
      </c>
      <c r="B3458" s="76" t="n">
        <v>46203</v>
      </c>
      <c r="C3458" s="1" t="n">
        <v>11</v>
      </c>
      <c r="D3458" s="1" t="s">
        <v>3820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5338</v>
      </c>
      <c r="N3458" s="1" t="n">
        <v>30.3</v>
      </c>
      <c r="O3458" s="1" t="n">
        <v>422.22</v>
      </c>
      <c r="P3458" s="1" t="s">
        <v>3814</v>
      </c>
    </row>
    <row r="3459" customFormat="false" ht="15" hidden="false" customHeight="true" outlineLevel="0" collapsed="false">
      <c r="A3459" s="1" t="n">
        <v>3</v>
      </c>
      <c r="B3459" s="76" t="n">
        <v>46203</v>
      </c>
      <c r="C3459" s="1" t="n">
        <v>11</v>
      </c>
      <c r="D3459" s="1" t="s">
        <v>3820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5339</v>
      </c>
      <c r="N3459" s="1" t="n">
        <v>40.4</v>
      </c>
      <c r="O3459" s="1" t="n">
        <v>562.96</v>
      </c>
      <c r="P3459" s="1" t="s">
        <v>3814</v>
      </c>
    </row>
    <row r="3460" customFormat="false" ht="15" hidden="false" customHeight="true" outlineLevel="0" collapsed="false">
      <c r="A3460" s="1" t="n">
        <v>3</v>
      </c>
      <c r="B3460" s="76" t="n">
        <v>46203</v>
      </c>
      <c r="C3460" s="1" t="n">
        <v>11</v>
      </c>
      <c r="D3460" s="1" t="s">
        <v>3820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5340</v>
      </c>
      <c r="N3460" s="1" t="n">
        <v>75</v>
      </c>
      <c r="O3460" s="1" t="n">
        <v>703.7</v>
      </c>
      <c r="P3460" s="1" t="s">
        <v>3814</v>
      </c>
    </row>
    <row r="3461" customFormat="false" ht="15" hidden="false" customHeight="true" outlineLevel="0" collapsed="false">
      <c r="A3461" s="1" t="n">
        <v>3</v>
      </c>
      <c r="B3461" s="76" t="n">
        <v>46203</v>
      </c>
      <c r="C3461" s="1" t="n">
        <v>11</v>
      </c>
      <c r="D3461" s="1" t="s">
        <v>3820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5341</v>
      </c>
      <c r="N3461" s="1" t="n">
        <v>15</v>
      </c>
      <c r="O3461" s="1" t="n">
        <v>133.32</v>
      </c>
      <c r="P3461" s="1" t="s">
        <v>3814</v>
      </c>
    </row>
    <row r="3462" customFormat="false" ht="15" hidden="false" customHeight="true" outlineLevel="0" collapsed="false">
      <c r="A3462" s="1" t="n">
        <v>3</v>
      </c>
      <c r="B3462" s="76" t="n">
        <v>46203</v>
      </c>
      <c r="C3462" s="1" t="n">
        <v>11</v>
      </c>
      <c r="D3462" s="1" t="s">
        <v>3820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5342</v>
      </c>
      <c r="N3462" s="1" t="n">
        <v>60</v>
      </c>
      <c r="O3462" s="1" t="n">
        <v>533.28</v>
      </c>
      <c r="P3462" s="1" t="s">
        <v>3814</v>
      </c>
    </row>
    <row r="3463" customFormat="false" ht="15" hidden="false" customHeight="true" outlineLevel="0" collapsed="false">
      <c r="A3463" s="1" t="n">
        <v>3</v>
      </c>
      <c r="B3463" s="76" t="n">
        <v>46203</v>
      </c>
      <c r="C3463" s="1" t="n">
        <v>11</v>
      </c>
      <c r="D3463" s="1" t="s">
        <v>3820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5343</v>
      </c>
      <c r="N3463" s="1" t="n">
        <v>30.3</v>
      </c>
      <c r="O3463" s="1" t="n">
        <v>422.22</v>
      </c>
      <c r="P3463" s="1" t="s">
        <v>3814</v>
      </c>
    </row>
    <row r="3464" customFormat="false" ht="15" hidden="false" customHeight="true" outlineLevel="0" collapsed="false">
      <c r="A3464" s="1" t="n">
        <v>3</v>
      </c>
      <c r="B3464" s="76" t="n">
        <v>46203</v>
      </c>
      <c r="C3464" s="1" t="n">
        <v>11</v>
      </c>
      <c r="D3464" s="1" t="s">
        <v>3820</v>
      </c>
      <c r="E3464" s="1" t="n">
        <v>1955</v>
      </c>
      <c r="F3464" s="1" t="s">
        <v>3727</v>
      </c>
      <c r="I3464" s="1" t="n">
        <v>47141</v>
      </c>
      <c r="J3464" s="1" t="n">
        <v>45154</v>
      </c>
      <c r="K3464" s="1" t="n">
        <v>2246390</v>
      </c>
      <c r="L3464" s="1" t="s">
        <v>5044</v>
      </c>
      <c r="N3464" s="1" t="n">
        <v>130</v>
      </c>
      <c r="O3464" s="1" t="n">
        <v>127.6</v>
      </c>
      <c r="P3464" s="1" t="s">
        <v>3814</v>
      </c>
    </row>
    <row r="3465" customFormat="false" ht="15" hidden="false" customHeight="true" outlineLevel="0" collapsed="false">
      <c r="A3465" s="1" t="n">
        <v>3</v>
      </c>
      <c r="B3465" s="76" t="n">
        <v>46203</v>
      </c>
      <c r="C3465" s="1" t="n">
        <v>11</v>
      </c>
      <c r="D3465" s="1" t="s">
        <v>3820</v>
      </c>
      <c r="E3465" s="1" t="n">
        <v>1955</v>
      </c>
      <c r="F3465" s="1" t="s">
        <v>3727</v>
      </c>
      <c r="I3465" s="1" t="n">
        <v>47141</v>
      </c>
      <c r="J3465" s="1" t="n">
        <v>45155</v>
      </c>
      <c r="K3465" s="1" t="n">
        <v>2246406</v>
      </c>
      <c r="L3465" s="1" t="s">
        <v>5045</v>
      </c>
      <c r="N3465" s="1" t="n">
        <v>125</v>
      </c>
      <c r="O3465" s="1" t="n">
        <v>123.13</v>
      </c>
      <c r="P3465" s="1" t="s">
        <v>3814</v>
      </c>
    </row>
    <row r="3466" customFormat="false" ht="15" hidden="false" customHeight="true" outlineLevel="0" collapsed="false">
      <c r="A3466" s="1" t="n">
        <v>3</v>
      </c>
      <c r="B3466" s="76" t="n">
        <v>46203</v>
      </c>
      <c r="C3466" s="1" t="n">
        <v>11</v>
      </c>
      <c r="D3466" s="1" t="s">
        <v>3820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3891</v>
      </c>
      <c r="N3466" s="1" t="n">
        <v>148.2</v>
      </c>
      <c r="O3466" s="1" t="n">
        <v>4742.4</v>
      </c>
      <c r="P3466" s="1" t="s">
        <v>3814</v>
      </c>
    </row>
    <row r="3467" customFormat="false" ht="15" hidden="false" customHeight="true" outlineLevel="0" collapsed="false">
      <c r="A3467" s="1" t="n">
        <v>3</v>
      </c>
      <c r="B3467" s="76" t="n">
        <v>46203</v>
      </c>
      <c r="C3467" s="1" t="n">
        <v>11</v>
      </c>
      <c r="D3467" s="1" t="s">
        <v>3820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5344</v>
      </c>
      <c r="N3467" s="1" t="n">
        <v>10</v>
      </c>
      <c r="O3467" s="1" t="n">
        <v>44.3</v>
      </c>
      <c r="P3467" s="1" t="s">
        <v>3814</v>
      </c>
    </row>
    <row r="3468" customFormat="false" ht="15" hidden="false" customHeight="true" outlineLevel="0" collapsed="false">
      <c r="A3468" s="1" t="n">
        <v>3</v>
      </c>
      <c r="B3468" s="76" t="n">
        <v>46203</v>
      </c>
      <c r="C3468" s="1" t="n">
        <v>11</v>
      </c>
      <c r="D3468" s="1" t="s">
        <v>3820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5345</v>
      </c>
      <c r="N3468" s="1" t="n">
        <v>36</v>
      </c>
      <c r="O3468" s="1" t="n">
        <v>820.8</v>
      </c>
      <c r="P3468" s="1" t="s">
        <v>3814</v>
      </c>
    </row>
    <row r="3469" customFormat="false" ht="15" hidden="false" customHeight="true" outlineLevel="0" collapsed="false">
      <c r="A3469" s="1" t="n">
        <v>3</v>
      </c>
      <c r="B3469" s="76" t="n">
        <v>46203</v>
      </c>
      <c r="C3469" s="1" t="n">
        <v>11</v>
      </c>
      <c r="D3469" s="1" t="s">
        <v>3820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5346</v>
      </c>
      <c r="N3469" s="1" t="n">
        <v>6</v>
      </c>
      <c r="O3469" s="1" t="n">
        <v>19.74</v>
      </c>
      <c r="P3469" s="1" t="s">
        <v>3814</v>
      </c>
    </row>
    <row r="3470" customFormat="false" ht="15" hidden="false" customHeight="true" outlineLevel="0" collapsed="false">
      <c r="A3470" s="1" t="n">
        <v>3</v>
      </c>
      <c r="B3470" s="76" t="n">
        <v>46203</v>
      </c>
      <c r="C3470" s="1" t="n">
        <v>11</v>
      </c>
      <c r="D3470" s="1" t="s">
        <v>3820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5347</v>
      </c>
      <c r="N3470" s="1" t="n">
        <v>6</v>
      </c>
      <c r="O3470" s="1" t="n">
        <v>19.74</v>
      </c>
      <c r="P3470" s="1" t="s">
        <v>3814</v>
      </c>
    </row>
    <row r="3471" customFormat="false" ht="15" hidden="false" customHeight="true" outlineLevel="0" collapsed="false">
      <c r="A3471" s="1" t="n">
        <v>3</v>
      </c>
      <c r="B3471" s="76" t="n">
        <v>46203</v>
      </c>
      <c r="C3471" s="1" t="n">
        <v>11</v>
      </c>
      <c r="D3471" s="1" t="s">
        <v>3820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5348</v>
      </c>
      <c r="N3471" s="1" t="n">
        <v>6</v>
      </c>
      <c r="O3471" s="1" t="n">
        <v>19.74</v>
      </c>
      <c r="P3471" s="1" t="s">
        <v>3814</v>
      </c>
    </row>
    <row r="3472" customFormat="false" ht="15" hidden="false" customHeight="true" outlineLevel="0" collapsed="false">
      <c r="A3472" s="1" t="n">
        <v>3</v>
      </c>
      <c r="B3472" s="76" t="n">
        <v>46203</v>
      </c>
      <c r="C3472" s="1" t="n">
        <v>11</v>
      </c>
      <c r="D3472" s="1" t="s">
        <v>3820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5349</v>
      </c>
      <c r="N3472" s="1" t="n">
        <v>6</v>
      </c>
      <c r="O3472" s="1" t="n">
        <v>19.74</v>
      </c>
      <c r="P3472" s="1" t="s">
        <v>3814</v>
      </c>
    </row>
    <row r="3473" customFormat="false" ht="15" hidden="false" customHeight="true" outlineLevel="0" collapsed="false">
      <c r="A3473" s="1" t="n">
        <v>3</v>
      </c>
      <c r="B3473" s="76" t="n">
        <v>46203</v>
      </c>
      <c r="C3473" s="1" t="n">
        <v>11</v>
      </c>
      <c r="D3473" s="1" t="s">
        <v>3820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5350</v>
      </c>
      <c r="N3473" s="1" t="n">
        <v>6</v>
      </c>
      <c r="O3473" s="1" t="n">
        <v>19.74</v>
      </c>
      <c r="P3473" s="1" t="s">
        <v>3814</v>
      </c>
    </row>
    <row r="3474" customFormat="false" ht="15" hidden="false" customHeight="true" outlineLevel="0" collapsed="false">
      <c r="A3474" s="1" t="n">
        <v>3</v>
      </c>
      <c r="B3474" s="76" t="n">
        <v>46203</v>
      </c>
      <c r="C3474" s="1" t="n">
        <v>11</v>
      </c>
      <c r="D3474" s="1" t="s">
        <v>3820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5351</v>
      </c>
      <c r="N3474" s="1" t="n">
        <v>6</v>
      </c>
      <c r="O3474" s="1" t="n">
        <v>19.74</v>
      </c>
      <c r="P3474" s="1" t="s">
        <v>3814</v>
      </c>
    </row>
    <row r="3475" customFormat="false" ht="15" hidden="false" customHeight="true" outlineLevel="0" collapsed="false">
      <c r="A3475" s="1" t="n">
        <v>3</v>
      </c>
      <c r="B3475" s="76" t="n">
        <v>46203</v>
      </c>
      <c r="C3475" s="1" t="n">
        <v>11</v>
      </c>
      <c r="D3475" s="1" t="s">
        <v>3820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5352</v>
      </c>
      <c r="N3475" s="1" t="n">
        <v>6</v>
      </c>
      <c r="O3475" s="1" t="n">
        <v>19.74</v>
      </c>
      <c r="P3475" s="1" t="s">
        <v>3814</v>
      </c>
    </row>
    <row r="3476" customFormat="false" ht="15" hidden="false" customHeight="true" outlineLevel="0" collapsed="false">
      <c r="A3476" s="1" t="n">
        <v>3</v>
      </c>
      <c r="B3476" s="76" t="n">
        <v>46203</v>
      </c>
      <c r="C3476" s="1" t="n">
        <v>11</v>
      </c>
      <c r="D3476" s="1" t="s">
        <v>3820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5353</v>
      </c>
      <c r="N3476" s="1" t="n">
        <v>6</v>
      </c>
      <c r="O3476" s="1" t="n">
        <v>19.74</v>
      </c>
      <c r="P3476" s="1" t="s">
        <v>3814</v>
      </c>
    </row>
    <row r="3477" customFormat="false" ht="15" hidden="false" customHeight="true" outlineLevel="0" collapsed="false">
      <c r="A3477" s="1" t="n">
        <v>3</v>
      </c>
      <c r="B3477" s="76" t="n">
        <v>46203</v>
      </c>
      <c r="C3477" s="1" t="n">
        <v>11</v>
      </c>
      <c r="D3477" s="1" t="s">
        <v>3820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5354</v>
      </c>
      <c r="N3477" s="1" t="n">
        <v>6</v>
      </c>
      <c r="O3477" s="1" t="n">
        <v>19.74</v>
      </c>
      <c r="P3477" s="1" t="s">
        <v>3814</v>
      </c>
    </row>
    <row r="3478" customFormat="false" ht="15" hidden="false" customHeight="true" outlineLevel="0" collapsed="false">
      <c r="A3478" s="1" t="n">
        <v>3</v>
      </c>
      <c r="B3478" s="76" t="n">
        <v>46203</v>
      </c>
      <c r="C3478" s="1" t="n">
        <v>11</v>
      </c>
      <c r="D3478" s="1" t="s">
        <v>3820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5355</v>
      </c>
      <c r="N3478" s="1" t="n">
        <v>6</v>
      </c>
      <c r="O3478" s="1" t="n">
        <v>19.74</v>
      </c>
      <c r="P3478" s="1" t="s">
        <v>3814</v>
      </c>
    </row>
    <row r="3479" customFormat="false" ht="15" hidden="false" customHeight="true" outlineLevel="0" collapsed="false">
      <c r="A3479" s="1" t="n">
        <v>3</v>
      </c>
      <c r="B3479" s="76" t="n">
        <v>46203</v>
      </c>
      <c r="C3479" s="1" t="n">
        <v>11</v>
      </c>
      <c r="D3479" s="1" t="s">
        <v>3820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5356</v>
      </c>
      <c r="N3479" s="1" t="n">
        <v>6</v>
      </c>
      <c r="O3479" s="1" t="n">
        <v>19.74</v>
      </c>
      <c r="P3479" s="1" t="s">
        <v>3814</v>
      </c>
    </row>
    <row r="3480" customFormat="false" ht="15" hidden="false" customHeight="true" outlineLevel="0" collapsed="false">
      <c r="A3480" s="1" t="n">
        <v>3</v>
      </c>
      <c r="B3480" s="76" t="n">
        <v>46203</v>
      </c>
      <c r="C3480" s="1" t="n">
        <v>11</v>
      </c>
      <c r="D3480" s="1" t="s">
        <v>3820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5357</v>
      </c>
      <c r="N3480" s="1" t="n">
        <v>6</v>
      </c>
      <c r="O3480" s="1" t="n">
        <v>19.74</v>
      </c>
      <c r="P3480" s="1" t="s">
        <v>3814</v>
      </c>
    </row>
    <row r="3481" customFormat="false" ht="15" hidden="false" customHeight="true" outlineLevel="0" collapsed="false">
      <c r="A3481" s="1" t="n">
        <v>3</v>
      </c>
      <c r="B3481" s="76" t="n">
        <v>46203</v>
      </c>
      <c r="C3481" s="1" t="n">
        <v>11</v>
      </c>
      <c r="D3481" s="1" t="s">
        <v>3820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5358</v>
      </c>
      <c r="N3481" s="1" t="n">
        <v>6</v>
      </c>
      <c r="O3481" s="1" t="n">
        <v>21.3</v>
      </c>
      <c r="P3481" s="1" t="s">
        <v>3814</v>
      </c>
    </row>
    <row r="3482" customFormat="false" ht="15" hidden="false" customHeight="true" outlineLevel="0" collapsed="false">
      <c r="A3482" s="1" t="n">
        <v>3</v>
      </c>
      <c r="B3482" s="76" t="n">
        <v>46203</v>
      </c>
      <c r="C3482" s="1" t="n">
        <v>11</v>
      </c>
      <c r="D3482" s="1" t="s">
        <v>3820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5359</v>
      </c>
      <c r="N3482" s="1" t="n">
        <v>6</v>
      </c>
      <c r="O3482" s="1" t="n">
        <v>21.3</v>
      </c>
      <c r="P3482" s="1" t="s">
        <v>3814</v>
      </c>
    </row>
    <row r="3483" customFormat="false" ht="15" hidden="false" customHeight="true" outlineLevel="0" collapsed="false">
      <c r="A3483" s="1" t="n">
        <v>3</v>
      </c>
      <c r="B3483" s="76" t="n">
        <v>46203</v>
      </c>
      <c r="C3483" s="1" t="n">
        <v>11</v>
      </c>
      <c r="D3483" s="1" t="s">
        <v>3820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5360</v>
      </c>
      <c r="N3483" s="1" t="n">
        <v>6</v>
      </c>
      <c r="O3483" s="1" t="n">
        <v>21.3</v>
      </c>
      <c r="P3483" s="1" t="s">
        <v>3814</v>
      </c>
    </row>
    <row r="3484" customFormat="false" ht="15" hidden="false" customHeight="true" outlineLevel="0" collapsed="false">
      <c r="A3484" s="1" t="n">
        <v>3</v>
      </c>
      <c r="B3484" s="76" t="n">
        <v>46203</v>
      </c>
      <c r="C3484" s="1" t="n">
        <v>11</v>
      </c>
      <c r="D3484" s="1" t="s">
        <v>3820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5361</v>
      </c>
      <c r="N3484" s="1" t="n">
        <v>6</v>
      </c>
      <c r="O3484" s="1" t="n">
        <v>21.3</v>
      </c>
      <c r="P3484" s="1" t="s">
        <v>3814</v>
      </c>
    </row>
    <row r="3485" customFormat="false" ht="15" hidden="false" customHeight="true" outlineLevel="0" collapsed="false">
      <c r="A3485" s="1" t="n">
        <v>3</v>
      </c>
      <c r="B3485" s="76" t="n">
        <v>46203</v>
      </c>
      <c r="C3485" s="1" t="n">
        <v>11</v>
      </c>
      <c r="D3485" s="1" t="s">
        <v>3820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5362</v>
      </c>
      <c r="N3485" s="1" t="n">
        <v>6</v>
      </c>
      <c r="O3485" s="1" t="n">
        <v>21.3</v>
      </c>
      <c r="P3485" s="1" t="s">
        <v>3814</v>
      </c>
    </row>
    <row r="3486" customFormat="false" ht="15" hidden="false" customHeight="true" outlineLevel="0" collapsed="false">
      <c r="A3486" s="1" t="n">
        <v>3</v>
      </c>
      <c r="B3486" s="76" t="n">
        <v>46203</v>
      </c>
      <c r="C3486" s="1" t="n">
        <v>11</v>
      </c>
      <c r="D3486" s="1" t="s">
        <v>3820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4726</v>
      </c>
      <c r="N3486" s="1" t="n">
        <v>60</v>
      </c>
      <c r="O3486" s="1" t="n">
        <v>120.98</v>
      </c>
      <c r="P3486" s="1" t="s">
        <v>3814</v>
      </c>
    </row>
    <row r="3487" customFormat="false" ht="15" hidden="false" customHeight="true" outlineLevel="0" collapsed="false">
      <c r="A3487" s="1" t="n">
        <v>3</v>
      </c>
      <c r="B3487" s="76" t="n">
        <v>46203</v>
      </c>
      <c r="C3487" s="1" t="n">
        <v>11</v>
      </c>
      <c r="D3487" s="1" t="s">
        <v>3820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4727</v>
      </c>
      <c r="N3487" s="1" t="n">
        <v>60</v>
      </c>
      <c r="O3487" s="1" t="n">
        <v>120.98</v>
      </c>
      <c r="P3487" s="1" t="s">
        <v>3814</v>
      </c>
    </row>
    <row r="3488" customFormat="false" ht="15" hidden="false" customHeight="true" outlineLevel="0" collapsed="false">
      <c r="A3488" s="1" t="n">
        <v>3</v>
      </c>
      <c r="B3488" s="76" t="n">
        <v>46203</v>
      </c>
      <c r="C3488" s="1" t="n">
        <v>11</v>
      </c>
      <c r="D3488" s="1" t="s">
        <v>3820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3822</v>
      </c>
      <c r="N3488" s="1" t="n">
        <v>48</v>
      </c>
      <c r="O3488" s="1" t="n">
        <v>410.37</v>
      </c>
      <c r="P3488" s="1" t="s">
        <v>3814</v>
      </c>
    </row>
    <row r="3489" customFormat="false" ht="15" hidden="false" customHeight="true" outlineLevel="0" collapsed="false">
      <c r="A3489" s="1" t="n">
        <v>3</v>
      </c>
      <c r="B3489" s="76" t="n">
        <v>46203</v>
      </c>
      <c r="C3489" s="1" t="n">
        <v>11</v>
      </c>
      <c r="D3489" s="1" t="s">
        <v>3820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3823</v>
      </c>
      <c r="N3489" s="1" t="n">
        <v>6</v>
      </c>
      <c r="O3489" s="1" t="n">
        <v>51.3</v>
      </c>
      <c r="P3489" s="1" t="s">
        <v>3814</v>
      </c>
    </row>
    <row r="3490" customFormat="false" ht="15" hidden="false" customHeight="true" outlineLevel="0" collapsed="false">
      <c r="A3490" s="1" t="n">
        <v>3</v>
      </c>
      <c r="B3490" s="76" t="n">
        <v>46203</v>
      </c>
      <c r="C3490" s="1" t="n">
        <v>11</v>
      </c>
      <c r="D3490" s="1" t="s">
        <v>3820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5150</v>
      </c>
      <c r="N3490" s="1" t="n">
        <v>6</v>
      </c>
      <c r="O3490" s="1" t="n">
        <v>51.3</v>
      </c>
      <c r="P3490" s="1" t="s">
        <v>3814</v>
      </c>
    </row>
    <row r="3491" customFormat="false" ht="15" hidden="false" customHeight="true" outlineLevel="0" collapsed="false">
      <c r="A3491" s="1" t="n">
        <v>3</v>
      </c>
      <c r="B3491" s="76" t="n">
        <v>46203</v>
      </c>
      <c r="C3491" s="1" t="n">
        <v>11</v>
      </c>
      <c r="D3491" s="1" t="s">
        <v>3820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3826</v>
      </c>
      <c r="N3491" s="1" t="n">
        <v>6</v>
      </c>
      <c r="O3491" s="1" t="n">
        <v>51.3</v>
      </c>
      <c r="P3491" s="1" t="s">
        <v>3814</v>
      </c>
    </row>
    <row r="3492" customFormat="false" ht="15" hidden="false" customHeight="true" outlineLevel="0" collapsed="false">
      <c r="A3492" s="1" t="n">
        <v>3</v>
      </c>
      <c r="B3492" s="76" t="n">
        <v>46203</v>
      </c>
      <c r="C3492" s="1" t="n">
        <v>11</v>
      </c>
      <c r="D3492" s="1" t="s">
        <v>3820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4729</v>
      </c>
      <c r="N3492" s="1" t="n">
        <v>120</v>
      </c>
      <c r="O3492" s="1" t="n">
        <v>469.4</v>
      </c>
      <c r="P3492" s="1" t="s">
        <v>3814</v>
      </c>
    </row>
    <row r="3493" customFormat="false" ht="15" hidden="false" customHeight="true" outlineLevel="0" collapsed="false">
      <c r="A3493" s="1" t="n">
        <v>3</v>
      </c>
      <c r="B3493" s="76" t="n">
        <v>46203</v>
      </c>
      <c r="C3493" s="1" t="n">
        <v>11</v>
      </c>
      <c r="D3493" s="1" t="s">
        <v>3820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5151</v>
      </c>
      <c r="N3493" s="1" t="n">
        <v>24</v>
      </c>
      <c r="O3493" s="1" t="n">
        <v>205.18</v>
      </c>
      <c r="P3493" s="1" t="s">
        <v>3814</v>
      </c>
    </row>
    <row r="3494" customFormat="false" ht="15" hidden="false" customHeight="true" outlineLevel="0" collapsed="false">
      <c r="A3494" s="1" t="n">
        <v>3</v>
      </c>
      <c r="B3494" s="76" t="n">
        <v>46203</v>
      </c>
      <c r="C3494" s="1" t="n">
        <v>11</v>
      </c>
      <c r="D3494" s="1" t="s">
        <v>3820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4805</v>
      </c>
      <c r="N3494" s="1" t="n">
        <v>60</v>
      </c>
      <c r="O3494" s="1" t="n">
        <v>875.4</v>
      </c>
      <c r="P3494" s="1" t="s">
        <v>3814</v>
      </c>
    </row>
    <row r="3495" customFormat="false" ht="15" hidden="false" customHeight="true" outlineLevel="0" collapsed="false">
      <c r="A3495" s="1" t="n">
        <v>3</v>
      </c>
      <c r="B3495" s="76" t="n">
        <v>46203</v>
      </c>
      <c r="C3495" s="1" t="n">
        <v>11</v>
      </c>
      <c r="D3495" s="1" t="s">
        <v>3820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3922</v>
      </c>
      <c r="N3495" s="1" t="n">
        <v>150</v>
      </c>
      <c r="O3495" s="1" t="n">
        <v>1528.5</v>
      </c>
      <c r="P3495" s="1" t="s">
        <v>3814</v>
      </c>
    </row>
    <row r="3496" customFormat="false" ht="15" hidden="false" customHeight="true" outlineLevel="0" collapsed="false">
      <c r="A3496" s="1" t="n">
        <v>3</v>
      </c>
      <c r="B3496" s="76" t="n">
        <v>46203</v>
      </c>
      <c r="C3496" s="1" t="n">
        <v>11</v>
      </c>
      <c r="D3496" s="1" t="s">
        <v>3820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4807</v>
      </c>
      <c r="N3496" s="1" t="n">
        <v>60</v>
      </c>
      <c r="O3496" s="1" t="n">
        <v>708</v>
      </c>
      <c r="P3496" s="1" t="s">
        <v>3814</v>
      </c>
    </row>
    <row r="3497" customFormat="false" ht="15" hidden="false" customHeight="true" outlineLevel="0" collapsed="false">
      <c r="A3497" s="1" t="n">
        <v>3</v>
      </c>
      <c r="B3497" s="76" t="n">
        <v>46203</v>
      </c>
      <c r="C3497" s="1" t="n">
        <v>11</v>
      </c>
      <c r="D3497" s="1" t="s">
        <v>3820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4375</v>
      </c>
      <c r="N3497" s="1" t="n">
        <v>8</v>
      </c>
      <c r="O3497" s="1" t="n">
        <v>108.76</v>
      </c>
      <c r="P3497" s="1" t="s">
        <v>3814</v>
      </c>
    </row>
    <row r="3498" customFormat="false" ht="15" hidden="false" customHeight="true" outlineLevel="0" collapsed="false">
      <c r="A3498" s="1" t="n">
        <v>3</v>
      </c>
      <c r="B3498" s="76" t="n">
        <v>46203</v>
      </c>
      <c r="C3498" s="1" t="n">
        <v>11</v>
      </c>
      <c r="D3498" s="1" t="s">
        <v>3820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4376</v>
      </c>
      <c r="N3498" s="1" t="n">
        <v>12</v>
      </c>
      <c r="O3498" s="1" t="n">
        <v>204.6</v>
      </c>
      <c r="P3498" s="1" t="s">
        <v>3814</v>
      </c>
    </row>
    <row r="3499" customFormat="false" ht="15" hidden="false" customHeight="true" outlineLevel="0" collapsed="false">
      <c r="A3499" s="1" t="n">
        <v>3</v>
      </c>
      <c r="B3499" s="76" t="n">
        <v>46203</v>
      </c>
      <c r="C3499" s="1" t="n">
        <v>11</v>
      </c>
      <c r="D3499" s="1" t="s">
        <v>3820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4809</v>
      </c>
      <c r="N3499" s="1" t="n">
        <v>60</v>
      </c>
      <c r="O3499" s="1" t="n">
        <v>771.6</v>
      </c>
      <c r="P3499" s="1" t="s">
        <v>3814</v>
      </c>
    </row>
    <row r="3500" customFormat="false" ht="15" hidden="false" customHeight="true" outlineLevel="0" collapsed="false">
      <c r="A3500" s="1" t="n">
        <v>3</v>
      </c>
      <c r="B3500" s="76" t="n">
        <v>46203</v>
      </c>
      <c r="C3500" s="1" t="n">
        <v>11</v>
      </c>
      <c r="D3500" s="1" t="s">
        <v>3820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4795</v>
      </c>
      <c r="N3500" s="1" t="n">
        <v>18</v>
      </c>
      <c r="O3500" s="1" t="n">
        <v>105.98</v>
      </c>
      <c r="P3500" s="1" t="s">
        <v>3814</v>
      </c>
    </row>
    <row r="3501" customFormat="false" ht="15" hidden="false" customHeight="true" outlineLevel="0" collapsed="false">
      <c r="A3501" s="1" t="n">
        <v>3</v>
      </c>
      <c r="B3501" s="76" t="n">
        <v>46203</v>
      </c>
      <c r="C3501" s="1" t="n">
        <v>11</v>
      </c>
      <c r="D3501" s="1" t="s">
        <v>3820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3833</v>
      </c>
      <c r="N3501" s="1" t="n">
        <v>18</v>
      </c>
      <c r="O3501" s="1" t="n">
        <v>92.91</v>
      </c>
      <c r="P3501" s="1" t="s">
        <v>3814</v>
      </c>
    </row>
    <row r="3502" customFormat="false" ht="15" hidden="false" customHeight="true" outlineLevel="0" collapsed="false">
      <c r="A3502" s="1" t="n">
        <v>3</v>
      </c>
      <c r="B3502" s="76" t="n">
        <v>46203</v>
      </c>
      <c r="C3502" s="1" t="n">
        <v>11</v>
      </c>
      <c r="D3502" s="1" t="s">
        <v>3820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3835</v>
      </c>
      <c r="N3502" s="1" t="n">
        <v>120</v>
      </c>
      <c r="O3502" s="1" t="n">
        <v>723.46</v>
      </c>
      <c r="P3502" s="1" t="s">
        <v>3814</v>
      </c>
    </row>
    <row r="3503" customFormat="false" ht="15" hidden="false" customHeight="true" outlineLevel="0" collapsed="false">
      <c r="A3503" s="1" t="n">
        <v>3</v>
      </c>
      <c r="B3503" s="76" t="n">
        <v>46203</v>
      </c>
      <c r="C3503" s="1" t="n">
        <v>11</v>
      </c>
      <c r="D3503" s="1" t="s">
        <v>3820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3837</v>
      </c>
      <c r="N3503" s="1" t="n">
        <v>30</v>
      </c>
      <c r="O3503" s="1" t="n">
        <v>175.72</v>
      </c>
      <c r="P3503" s="1" t="s">
        <v>3814</v>
      </c>
    </row>
    <row r="3504" customFormat="false" ht="15" hidden="false" customHeight="true" outlineLevel="0" collapsed="false">
      <c r="A3504" s="1" t="n">
        <v>3</v>
      </c>
      <c r="B3504" s="76" t="n">
        <v>46203</v>
      </c>
      <c r="C3504" s="1" t="n">
        <v>11</v>
      </c>
      <c r="D3504" s="1" t="s">
        <v>3820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4411</v>
      </c>
      <c r="N3504" s="1" t="n">
        <v>60</v>
      </c>
      <c r="O3504" s="1" t="n">
        <v>517.19</v>
      </c>
      <c r="P3504" s="1" t="s">
        <v>3814</v>
      </c>
    </row>
    <row r="3505" customFormat="false" ht="15" hidden="false" customHeight="true" outlineLevel="0" collapsed="false">
      <c r="A3505" s="1" t="n">
        <v>3</v>
      </c>
      <c r="B3505" s="76" t="n">
        <v>46203</v>
      </c>
      <c r="C3505" s="1" t="n">
        <v>11</v>
      </c>
      <c r="D3505" s="1" t="s">
        <v>3820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4412</v>
      </c>
      <c r="N3505" s="1" t="n">
        <v>27</v>
      </c>
      <c r="O3505" s="1" t="n">
        <v>158.97</v>
      </c>
      <c r="P3505" s="1" t="s">
        <v>3814</v>
      </c>
    </row>
    <row r="3506" customFormat="false" ht="15" hidden="false" customHeight="true" outlineLevel="0" collapsed="false">
      <c r="A3506" s="1" t="n">
        <v>3</v>
      </c>
      <c r="B3506" s="76" t="n">
        <v>46203</v>
      </c>
      <c r="C3506" s="1" t="n">
        <v>11</v>
      </c>
      <c r="D3506" s="1" t="s">
        <v>3820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3839</v>
      </c>
      <c r="N3506" s="1" t="n">
        <v>90</v>
      </c>
      <c r="O3506" s="1" t="n">
        <v>607.02</v>
      </c>
      <c r="P3506" s="1" t="s">
        <v>3814</v>
      </c>
    </row>
    <row r="3507" customFormat="false" ht="15" hidden="false" customHeight="true" outlineLevel="0" collapsed="false">
      <c r="A3507" s="1" t="n">
        <v>3</v>
      </c>
      <c r="B3507" s="76" t="n">
        <v>46203</v>
      </c>
      <c r="C3507" s="1" t="n">
        <v>11</v>
      </c>
      <c r="D3507" s="1" t="s">
        <v>3820</v>
      </c>
      <c r="E3507" s="1" t="n">
        <v>1705</v>
      </c>
      <c r="F3507" s="1" t="s">
        <v>139</v>
      </c>
      <c r="I3507" s="1" t="n">
        <v>1909041</v>
      </c>
      <c r="J3507" s="1" t="n">
        <v>29614</v>
      </c>
      <c r="K3507" s="1" t="n">
        <v>7894900550030</v>
      </c>
      <c r="L3507" s="1" t="s">
        <v>4797</v>
      </c>
      <c r="N3507" s="1" t="n">
        <v>18</v>
      </c>
      <c r="O3507" s="1" t="n">
        <v>88.74</v>
      </c>
      <c r="P3507" s="1" t="s">
        <v>3814</v>
      </c>
    </row>
    <row r="3508" customFormat="false" ht="15" hidden="false" customHeight="true" outlineLevel="0" collapsed="false">
      <c r="A3508" s="1" t="n">
        <v>3</v>
      </c>
      <c r="B3508" s="76" t="n">
        <v>46203</v>
      </c>
      <c r="C3508" s="1" t="n">
        <v>11</v>
      </c>
      <c r="D3508" s="1" t="s">
        <v>3820</v>
      </c>
      <c r="E3508" s="1" t="n">
        <v>1705</v>
      </c>
      <c r="F3508" s="1" t="s">
        <v>139</v>
      </c>
      <c r="I3508" s="1" t="n">
        <v>1909041</v>
      </c>
      <c r="J3508" s="1" t="n">
        <v>27643</v>
      </c>
      <c r="K3508" s="1" t="n">
        <v>7894900031713</v>
      </c>
      <c r="L3508" s="1" t="s">
        <v>4413</v>
      </c>
      <c r="N3508" s="1" t="n">
        <v>12</v>
      </c>
      <c r="O3508" s="1" t="n">
        <v>56.86</v>
      </c>
      <c r="P3508" s="1" t="s">
        <v>3814</v>
      </c>
    </row>
    <row r="3509" customFormat="false" ht="15" hidden="false" customHeight="true" outlineLevel="0" collapsed="false">
      <c r="A3509" s="1" t="n">
        <v>3</v>
      </c>
      <c r="B3509" s="76" t="n">
        <v>46203</v>
      </c>
      <c r="C3509" s="1" t="n">
        <v>11</v>
      </c>
      <c r="D3509" s="1" t="s">
        <v>3820</v>
      </c>
      <c r="E3509" s="1" t="n">
        <v>1705</v>
      </c>
      <c r="F3509" s="1" t="s">
        <v>139</v>
      </c>
      <c r="I3509" s="1" t="n">
        <v>1909041</v>
      </c>
      <c r="J3509" s="1" t="n">
        <v>28739</v>
      </c>
      <c r="K3509" s="1" t="n">
        <v>7894900027044</v>
      </c>
      <c r="L3509" s="1" t="s">
        <v>4415</v>
      </c>
      <c r="N3509" s="1" t="n">
        <v>60</v>
      </c>
      <c r="O3509" s="1" t="n">
        <v>336.33</v>
      </c>
      <c r="P3509" s="1" t="s">
        <v>3814</v>
      </c>
    </row>
    <row r="3510" customFormat="false" ht="15" hidden="false" customHeight="true" outlineLevel="0" collapsed="false">
      <c r="A3510" s="1" t="n">
        <v>3</v>
      </c>
      <c r="B3510" s="76" t="n">
        <v>46203</v>
      </c>
      <c r="C3510" s="1" t="n">
        <v>11</v>
      </c>
      <c r="D3510" s="1" t="s">
        <v>3820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5363</v>
      </c>
      <c r="N3510" s="1" t="n">
        <v>36</v>
      </c>
      <c r="O3510" s="1" t="n">
        <v>116.14</v>
      </c>
      <c r="P3510" s="1" t="s">
        <v>3814</v>
      </c>
    </row>
    <row r="3511" customFormat="false" ht="15" hidden="false" customHeight="true" outlineLevel="0" collapsed="false">
      <c r="A3511" s="1" t="n">
        <v>3</v>
      </c>
      <c r="B3511" s="76" t="n">
        <v>46203</v>
      </c>
      <c r="C3511" s="1" t="n">
        <v>11</v>
      </c>
      <c r="D3511" s="1" t="s">
        <v>3820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3840</v>
      </c>
      <c r="N3511" s="1" t="n">
        <v>45</v>
      </c>
      <c r="O3511" s="1" t="n">
        <v>264.95</v>
      </c>
      <c r="P3511" s="1" t="s">
        <v>3814</v>
      </c>
    </row>
    <row r="3512" customFormat="false" ht="15" hidden="false" customHeight="true" outlineLevel="0" collapsed="false">
      <c r="A3512" s="1" t="n">
        <v>3</v>
      </c>
      <c r="B3512" s="76" t="n">
        <v>46203</v>
      </c>
      <c r="C3512" s="1" t="n">
        <v>11</v>
      </c>
      <c r="D3512" s="1" t="s">
        <v>3820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5364</v>
      </c>
      <c r="N3512" s="1" t="n">
        <v>9</v>
      </c>
      <c r="O3512" s="1" t="n">
        <v>34.12</v>
      </c>
      <c r="P3512" s="1" t="s">
        <v>3814</v>
      </c>
    </row>
    <row r="3513" customFormat="false" ht="15" hidden="false" customHeight="true" outlineLevel="0" collapsed="false">
      <c r="A3513" s="1" t="n">
        <v>3</v>
      </c>
      <c r="B3513" s="76" t="n">
        <v>46203</v>
      </c>
      <c r="C3513" s="1" t="n">
        <v>11</v>
      </c>
      <c r="D3513" s="1" t="s">
        <v>3820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3841</v>
      </c>
      <c r="N3513" s="1" t="n">
        <v>36</v>
      </c>
      <c r="O3513" s="1" t="n">
        <v>434.44</v>
      </c>
      <c r="P3513" s="1" t="s">
        <v>3814</v>
      </c>
    </row>
    <row r="3514" customFormat="false" ht="15" hidden="false" customHeight="true" outlineLevel="0" collapsed="false">
      <c r="A3514" s="1" t="n">
        <v>3</v>
      </c>
      <c r="B3514" s="76" t="n">
        <v>46203</v>
      </c>
      <c r="C3514" s="1" t="n">
        <v>11</v>
      </c>
      <c r="D3514" s="1" t="s">
        <v>3820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4800</v>
      </c>
      <c r="N3514" s="1" t="n">
        <v>24</v>
      </c>
      <c r="O3514" s="1" t="n">
        <v>181.95</v>
      </c>
      <c r="P3514" s="1" t="s">
        <v>3814</v>
      </c>
    </row>
    <row r="3515" customFormat="false" ht="15" hidden="false" customHeight="true" outlineLevel="0" collapsed="false">
      <c r="A3515" s="1" t="n">
        <v>3</v>
      </c>
      <c r="B3515" s="76" t="n">
        <v>46203</v>
      </c>
      <c r="C3515" s="1" t="n">
        <v>11</v>
      </c>
      <c r="D3515" s="1" t="s">
        <v>3820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3843</v>
      </c>
      <c r="N3515" s="1" t="n">
        <v>36</v>
      </c>
      <c r="O3515" s="1" t="n">
        <v>344.43</v>
      </c>
      <c r="P3515" s="1" t="s">
        <v>3814</v>
      </c>
    </row>
    <row r="3516" customFormat="false" ht="15" hidden="false" customHeight="true" outlineLevel="0" collapsed="false">
      <c r="A3516" s="1" t="n">
        <v>3</v>
      </c>
      <c r="B3516" s="76" t="n">
        <v>46203</v>
      </c>
      <c r="C3516" s="1" t="n">
        <v>11</v>
      </c>
      <c r="D3516" s="1" t="s">
        <v>3820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3844</v>
      </c>
      <c r="N3516" s="1" t="n">
        <v>120</v>
      </c>
      <c r="O3516" s="1" t="n">
        <v>1065.84</v>
      </c>
      <c r="P3516" s="1" t="s">
        <v>3814</v>
      </c>
    </row>
    <row r="3517" customFormat="false" ht="15" hidden="false" customHeight="true" outlineLevel="0" collapsed="false">
      <c r="A3517" s="1" t="n">
        <v>3</v>
      </c>
      <c r="B3517" s="76" t="n">
        <v>46203</v>
      </c>
      <c r="C3517" s="1" t="n">
        <v>11</v>
      </c>
      <c r="D3517" s="1" t="s">
        <v>3820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4416</v>
      </c>
      <c r="N3517" s="1" t="n">
        <v>48</v>
      </c>
      <c r="O3517" s="1" t="n">
        <v>162.6</v>
      </c>
      <c r="P3517" s="1" t="s">
        <v>3814</v>
      </c>
    </row>
    <row r="3518" customFormat="false" ht="15" hidden="false" customHeight="true" outlineLevel="0" collapsed="false">
      <c r="A3518" s="1" t="n">
        <v>3</v>
      </c>
      <c r="B3518" s="76" t="n">
        <v>46203</v>
      </c>
      <c r="C3518" s="1" t="n">
        <v>11</v>
      </c>
      <c r="D3518" s="1" t="s">
        <v>3820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3846</v>
      </c>
      <c r="N3518" s="1" t="n">
        <v>24</v>
      </c>
      <c r="O3518" s="1" t="n">
        <v>90.98</v>
      </c>
      <c r="P3518" s="1" t="s">
        <v>3814</v>
      </c>
    </row>
    <row r="3519" customFormat="false" ht="15" hidden="false" customHeight="true" outlineLevel="0" collapsed="false">
      <c r="A3519" s="1" t="n">
        <v>3</v>
      </c>
      <c r="B3519" s="76" t="n">
        <v>46203</v>
      </c>
      <c r="C3519" s="1" t="n">
        <v>11</v>
      </c>
      <c r="D3519" s="1" t="s">
        <v>3820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5178</v>
      </c>
      <c r="N3519" s="1" t="n">
        <v>12</v>
      </c>
      <c r="O3519" s="1" t="n">
        <v>40.53</v>
      </c>
      <c r="P3519" s="1" t="s">
        <v>3814</v>
      </c>
    </row>
    <row r="3520" customFormat="false" ht="15" hidden="false" customHeight="true" outlineLevel="0" collapsed="false">
      <c r="A3520" s="1" t="n">
        <v>3</v>
      </c>
      <c r="B3520" s="76" t="n">
        <v>46203</v>
      </c>
      <c r="C3520" s="1" t="n">
        <v>22</v>
      </c>
      <c r="D3520" s="1" t="s">
        <v>3967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3982</v>
      </c>
      <c r="N3520" s="1" t="n">
        <v>2.65</v>
      </c>
      <c r="O3520" s="1" t="n">
        <v>67.95</v>
      </c>
      <c r="P3520" s="1" t="s">
        <v>3814</v>
      </c>
    </row>
    <row r="3521" customFormat="false" ht="15" hidden="false" customHeight="true" outlineLevel="0" collapsed="false">
      <c r="A3521" s="1" t="n">
        <v>3</v>
      </c>
      <c r="B3521" s="76" t="n">
        <v>46203</v>
      </c>
      <c r="C3521" s="1" t="n">
        <v>22</v>
      </c>
      <c r="D3521" s="1" t="s">
        <v>3967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4199</v>
      </c>
      <c r="N3521" s="1" t="n">
        <v>8.62</v>
      </c>
      <c r="O3521" s="1" t="n">
        <v>175.3</v>
      </c>
      <c r="P3521" s="1" t="s">
        <v>3814</v>
      </c>
    </row>
    <row r="3522" customFormat="false" ht="15" hidden="false" customHeight="true" outlineLevel="0" collapsed="false">
      <c r="A3522" s="1" t="n">
        <v>3</v>
      </c>
      <c r="B3522" s="76" t="n">
        <v>46203</v>
      </c>
      <c r="C3522" s="1" t="n">
        <v>22</v>
      </c>
      <c r="D3522" s="1" t="s">
        <v>3967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3968</v>
      </c>
      <c r="N3522" s="1" t="n">
        <v>1.85</v>
      </c>
      <c r="O3522" s="1" t="n">
        <v>65.44</v>
      </c>
      <c r="P3522" s="1" t="s">
        <v>3814</v>
      </c>
    </row>
    <row r="3523" customFormat="false" ht="15" hidden="false" customHeight="true" outlineLevel="0" collapsed="false">
      <c r="A3523" s="1" t="n">
        <v>3</v>
      </c>
      <c r="B3523" s="76" t="n">
        <v>46203</v>
      </c>
      <c r="C3523" s="1" t="n">
        <v>22</v>
      </c>
      <c r="D3523" s="1" t="s">
        <v>3967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3986</v>
      </c>
      <c r="N3523" s="1" t="n">
        <v>3.392</v>
      </c>
      <c r="O3523" s="1" t="n">
        <v>101.98</v>
      </c>
      <c r="P3523" s="1" t="s">
        <v>3814</v>
      </c>
    </row>
    <row r="3524" customFormat="false" ht="15" hidden="false" customHeight="true" outlineLevel="0" collapsed="false">
      <c r="A3524" s="1" t="n">
        <v>3</v>
      </c>
      <c r="B3524" s="76" t="n">
        <v>46203</v>
      </c>
      <c r="C3524" s="1" t="n">
        <v>22</v>
      </c>
      <c r="D3524" s="1" t="s">
        <v>3967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3969</v>
      </c>
      <c r="N3524" s="1" t="n">
        <v>10.025</v>
      </c>
      <c r="O3524" s="1" t="n">
        <v>363.49</v>
      </c>
      <c r="P3524" s="1" t="s">
        <v>3814</v>
      </c>
    </row>
    <row r="3525" customFormat="false" ht="15" hidden="false" customHeight="true" outlineLevel="0" collapsed="false">
      <c r="A3525" s="1" t="n">
        <v>3</v>
      </c>
      <c r="B3525" s="76" t="n">
        <v>46203</v>
      </c>
      <c r="C3525" s="1" t="n">
        <v>22</v>
      </c>
      <c r="D3525" s="1" t="s">
        <v>3967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3970</v>
      </c>
      <c r="N3525" s="1" t="n">
        <v>1.952</v>
      </c>
      <c r="O3525" s="1" t="n">
        <v>81.14</v>
      </c>
      <c r="P3525" s="1" t="s">
        <v>3814</v>
      </c>
    </row>
    <row r="3526" customFormat="false" ht="15" hidden="false" customHeight="true" outlineLevel="0" collapsed="false">
      <c r="A3526" s="1" t="n">
        <v>3</v>
      </c>
      <c r="B3526" s="76" t="n">
        <v>46203</v>
      </c>
      <c r="C3526" s="1" t="n">
        <v>22</v>
      </c>
      <c r="D3526" s="1" t="s">
        <v>3967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3971</v>
      </c>
      <c r="N3526" s="1" t="n">
        <v>4.728</v>
      </c>
      <c r="O3526" s="1" t="n">
        <v>196.52</v>
      </c>
      <c r="P3526" s="1" t="s">
        <v>3814</v>
      </c>
    </row>
    <row r="3527" customFormat="false" ht="15" hidden="false" customHeight="true" outlineLevel="0" collapsed="false">
      <c r="A3527" s="1" t="n">
        <v>3</v>
      </c>
      <c r="B3527" s="76" t="n">
        <v>46203</v>
      </c>
      <c r="C3527" s="1" t="n">
        <v>22</v>
      </c>
      <c r="D3527" s="1" t="s">
        <v>3967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3972</v>
      </c>
      <c r="N3527" s="1" t="n">
        <v>5.292</v>
      </c>
      <c r="O3527" s="1" t="n">
        <v>238.69</v>
      </c>
      <c r="P3527" s="1" t="s">
        <v>3814</v>
      </c>
    </row>
    <row r="3528" customFormat="false" ht="15" hidden="false" customHeight="true" outlineLevel="0" collapsed="false">
      <c r="A3528" s="1" t="n">
        <v>3</v>
      </c>
      <c r="B3528" s="76" t="n">
        <v>46203</v>
      </c>
      <c r="C3528" s="1" t="n">
        <v>22</v>
      </c>
      <c r="D3528" s="1" t="s">
        <v>3967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3973</v>
      </c>
      <c r="N3528" s="1" t="n">
        <v>8.655</v>
      </c>
      <c r="O3528" s="1" t="n">
        <v>420.99</v>
      </c>
      <c r="P3528" s="1" t="s">
        <v>3814</v>
      </c>
    </row>
    <row r="3529" customFormat="false" ht="15" hidden="false" customHeight="true" outlineLevel="0" collapsed="false">
      <c r="A3529" s="1" t="n">
        <v>3</v>
      </c>
      <c r="B3529" s="76" t="n">
        <v>46203</v>
      </c>
      <c r="C3529" s="1" t="n">
        <v>22</v>
      </c>
      <c r="D3529" s="1" t="s">
        <v>3967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3974</v>
      </c>
      <c r="N3529" s="1" t="n">
        <v>3.6</v>
      </c>
      <c r="O3529" s="1" t="n">
        <v>178.29</v>
      </c>
      <c r="P3529" s="1" t="s">
        <v>3814</v>
      </c>
    </row>
    <row r="3530" customFormat="false" ht="15" hidden="false" customHeight="true" outlineLevel="0" collapsed="false">
      <c r="A3530" s="1" t="n">
        <v>3</v>
      </c>
      <c r="B3530" s="76" t="n">
        <v>46203</v>
      </c>
      <c r="C3530" s="1" t="n">
        <v>22</v>
      </c>
      <c r="D3530" s="1" t="s">
        <v>3967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3975</v>
      </c>
      <c r="N3530" s="1" t="n">
        <v>1.28</v>
      </c>
      <c r="O3530" s="1" t="n">
        <v>57.73</v>
      </c>
      <c r="P3530" s="1" t="s">
        <v>3814</v>
      </c>
    </row>
    <row r="3531" customFormat="false" ht="15" hidden="false" customHeight="true" outlineLevel="0" collapsed="false">
      <c r="A3531" s="1" t="n">
        <v>3</v>
      </c>
      <c r="B3531" s="76" t="n">
        <v>46203</v>
      </c>
      <c r="C3531" s="1" t="n">
        <v>22</v>
      </c>
      <c r="D3531" s="1" t="s">
        <v>3967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3976</v>
      </c>
      <c r="N3531" s="1" t="n">
        <v>1.68</v>
      </c>
      <c r="O3531" s="1" t="n">
        <v>81.72</v>
      </c>
      <c r="P3531" s="1" t="s">
        <v>3814</v>
      </c>
    </row>
    <row r="3532" customFormat="false" ht="15" hidden="false" customHeight="true" outlineLevel="0" collapsed="false">
      <c r="A3532" s="1" t="n">
        <v>3</v>
      </c>
      <c r="B3532" s="76" t="n">
        <v>46203</v>
      </c>
      <c r="C3532" s="1" t="n">
        <v>22</v>
      </c>
      <c r="D3532" s="1" t="s">
        <v>3967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3977</v>
      </c>
      <c r="N3532" s="1" t="n">
        <v>1.69</v>
      </c>
      <c r="O3532" s="1" t="n">
        <v>97.15</v>
      </c>
      <c r="P3532" s="1" t="s">
        <v>3814</v>
      </c>
    </row>
    <row r="3533" customFormat="false" ht="15" hidden="false" customHeight="true" outlineLevel="0" collapsed="false">
      <c r="A3533" s="1" t="n">
        <v>3</v>
      </c>
      <c r="B3533" s="76" t="n">
        <v>46203</v>
      </c>
      <c r="C3533" s="1" t="n">
        <v>22</v>
      </c>
      <c r="D3533" s="1" t="s">
        <v>3967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3987</v>
      </c>
      <c r="N3533" s="1" t="n">
        <v>1.9</v>
      </c>
      <c r="O3533" s="1" t="n">
        <v>68.89</v>
      </c>
      <c r="P3533" s="1" t="s">
        <v>3814</v>
      </c>
    </row>
    <row r="3534" customFormat="false" ht="15" hidden="false" customHeight="true" outlineLevel="0" collapsed="false">
      <c r="A3534" s="1" t="n">
        <v>3</v>
      </c>
      <c r="B3534" s="76" t="n">
        <v>46203</v>
      </c>
      <c r="C3534" s="1" t="n">
        <v>22</v>
      </c>
      <c r="D3534" s="1" t="s">
        <v>3967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3979</v>
      </c>
      <c r="N3534" s="1" t="n">
        <v>2.036</v>
      </c>
      <c r="O3534" s="1" t="n">
        <v>3.58</v>
      </c>
      <c r="P3534" s="1" t="s">
        <v>3814</v>
      </c>
    </row>
    <row r="3535" customFormat="false" ht="15" hidden="false" customHeight="true" outlineLevel="0" collapsed="false">
      <c r="A3535" s="1" t="n">
        <v>3</v>
      </c>
      <c r="B3535" s="76" t="n">
        <v>46203</v>
      </c>
      <c r="C3535" s="1" t="n">
        <v>22</v>
      </c>
      <c r="D3535" s="1" t="s">
        <v>3967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3980</v>
      </c>
      <c r="N3535" s="1" t="n">
        <v>9.5</v>
      </c>
      <c r="O3535" s="1" t="n">
        <v>25.13</v>
      </c>
      <c r="P3535" s="1" t="s">
        <v>3814</v>
      </c>
    </row>
    <row r="3536" customFormat="false" ht="15" hidden="false" customHeight="true" outlineLevel="0" collapsed="false">
      <c r="A3536" s="1" t="n">
        <v>3</v>
      </c>
      <c r="B3536" s="76" t="n">
        <v>46203</v>
      </c>
      <c r="C3536" s="1" t="n">
        <v>22</v>
      </c>
      <c r="D3536" s="1" t="s">
        <v>3967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3981</v>
      </c>
      <c r="N3536" s="1" t="n">
        <v>0.65</v>
      </c>
      <c r="O3536" s="1" t="n">
        <v>0.01</v>
      </c>
      <c r="P3536" s="1" t="s">
        <v>3814</v>
      </c>
    </row>
    <row r="3537" customFormat="false" ht="15" hidden="false" customHeight="true" outlineLevel="0" collapsed="false">
      <c r="A3537" s="1" t="n">
        <v>3</v>
      </c>
      <c r="B3537" s="76" t="n">
        <v>46203</v>
      </c>
      <c r="C3537" s="1" t="n">
        <v>22</v>
      </c>
      <c r="D3537" s="1" t="s">
        <v>3967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3968</v>
      </c>
      <c r="N3537" s="1" t="n">
        <v>30.358</v>
      </c>
      <c r="O3537" s="1" t="n">
        <v>1006.08</v>
      </c>
      <c r="P3537" s="1" t="s">
        <v>3814</v>
      </c>
    </row>
    <row r="3538" customFormat="false" ht="15" hidden="false" customHeight="true" outlineLevel="0" collapsed="false">
      <c r="A3538" s="1" t="n">
        <v>3</v>
      </c>
      <c r="B3538" s="76" t="n">
        <v>46203</v>
      </c>
      <c r="C3538" s="1" t="n">
        <v>22</v>
      </c>
      <c r="D3538" s="1" t="s">
        <v>3967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3969</v>
      </c>
      <c r="N3538" s="1" t="n">
        <v>55.5</v>
      </c>
      <c r="O3538" s="1" t="n">
        <v>1885.28</v>
      </c>
      <c r="P3538" s="1" t="s">
        <v>3814</v>
      </c>
    </row>
    <row r="3539" customFormat="false" ht="15" hidden="false" customHeight="true" outlineLevel="0" collapsed="false">
      <c r="A3539" s="1" t="n">
        <v>3</v>
      </c>
      <c r="B3539" s="76" t="n">
        <v>46203</v>
      </c>
      <c r="C3539" s="1" t="n">
        <v>22</v>
      </c>
      <c r="D3539" s="1" t="s">
        <v>3967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3970</v>
      </c>
      <c r="N3539" s="1" t="n">
        <v>10.812</v>
      </c>
      <c r="O3539" s="1" t="n">
        <v>421.04</v>
      </c>
      <c r="P3539" s="1" t="s">
        <v>3814</v>
      </c>
    </row>
    <row r="3540" customFormat="false" ht="15" hidden="false" customHeight="true" outlineLevel="0" collapsed="false">
      <c r="A3540" s="1" t="n">
        <v>3</v>
      </c>
      <c r="B3540" s="76" t="n">
        <v>46203</v>
      </c>
      <c r="C3540" s="1" t="n">
        <v>22</v>
      </c>
      <c r="D3540" s="1" t="s">
        <v>3967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3971</v>
      </c>
      <c r="N3540" s="1" t="n">
        <v>25.558</v>
      </c>
      <c r="O3540" s="1" t="n">
        <v>995.26</v>
      </c>
      <c r="P3540" s="1" t="s">
        <v>3814</v>
      </c>
    </row>
    <row r="3541" customFormat="false" ht="15" hidden="false" customHeight="true" outlineLevel="0" collapsed="false">
      <c r="A3541" s="1" t="n">
        <v>3</v>
      </c>
      <c r="B3541" s="76" t="n">
        <v>46203</v>
      </c>
      <c r="C3541" s="1" t="n">
        <v>22</v>
      </c>
      <c r="D3541" s="1" t="s">
        <v>3967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3972</v>
      </c>
      <c r="N3541" s="1" t="n">
        <v>23.4</v>
      </c>
      <c r="O3541" s="1" t="n">
        <v>988.8</v>
      </c>
      <c r="P3541" s="1" t="s">
        <v>3814</v>
      </c>
    </row>
    <row r="3542" customFormat="false" ht="15" hidden="false" customHeight="true" outlineLevel="0" collapsed="false">
      <c r="A3542" s="1" t="n">
        <v>3</v>
      </c>
      <c r="B3542" s="76" t="n">
        <v>46203</v>
      </c>
      <c r="C3542" s="1" t="n">
        <v>22</v>
      </c>
      <c r="D3542" s="1" t="s">
        <v>3967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3973</v>
      </c>
      <c r="N3542" s="1" t="n">
        <v>40.71</v>
      </c>
      <c r="O3542" s="1" t="n">
        <v>1855.2</v>
      </c>
      <c r="P3542" s="1" t="s">
        <v>3814</v>
      </c>
    </row>
    <row r="3543" customFormat="false" ht="15" hidden="false" customHeight="true" outlineLevel="0" collapsed="false">
      <c r="A3543" s="1" t="n">
        <v>3</v>
      </c>
      <c r="B3543" s="76" t="n">
        <v>46203</v>
      </c>
      <c r="C3543" s="1" t="n">
        <v>22</v>
      </c>
      <c r="D3543" s="1" t="s">
        <v>3967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3974</v>
      </c>
      <c r="N3543" s="1" t="n">
        <v>17.146</v>
      </c>
      <c r="O3543" s="1" t="n">
        <v>795.56</v>
      </c>
      <c r="P3543" s="1" t="s">
        <v>3814</v>
      </c>
    </row>
    <row r="3544" customFormat="false" ht="15" hidden="false" customHeight="true" outlineLevel="0" collapsed="false">
      <c r="A3544" s="1" t="n">
        <v>3</v>
      </c>
      <c r="B3544" s="76" t="n">
        <v>46203</v>
      </c>
      <c r="C3544" s="1" t="n">
        <v>22</v>
      </c>
      <c r="D3544" s="1" t="s">
        <v>3967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3975</v>
      </c>
      <c r="N3544" s="1" t="n">
        <v>6.636</v>
      </c>
      <c r="O3544" s="1" t="n">
        <v>280.42</v>
      </c>
      <c r="P3544" s="1" t="s">
        <v>3814</v>
      </c>
    </row>
    <row r="3545" customFormat="false" ht="15" hidden="false" customHeight="true" outlineLevel="0" collapsed="false">
      <c r="A3545" s="1" t="n">
        <v>3</v>
      </c>
      <c r="B3545" s="76" t="n">
        <v>46203</v>
      </c>
      <c r="C3545" s="1" t="n">
        <v>22</v>
      </c>
      <c r="D3545" s="1" t="s">
        <v>3967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3976</v>
      </c>
      <c r="N3545" s="1" t="n">
        <v>8.106</v>
      </c>
      <c r="O3545" s="1" t="n">
        <v>369.4</v>
      </c>
      <c r="P3545" s="1" t="s">
        <v>3814</v>
      </c>
    </row>
    <row r="3546" customFormat="false" ht="15" hidden="false" customHeight="true" outlineLevel="0" collapsed="false">
      <c r="A3546" s="1" t="n">
        <v>3</v>
      </c>
      <c r="B3546" s="76" t="n">
        <v>46203</v>
      </c>
      <c r="C3546" s="1" t="n">
        <v>22</v>
      </c>
      <c r="D3546" s="1" t="s">
        <v>3967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3977</v>
      </c>
      <c r="N3546" s="1" t="n">
        <v>8.128</v>
      </c>
      <c r="O3546" s="1" t="n">
        <v>437.76</v>
      </c>
      <c r="P3546" s="1" t="s">
        <v>3814</v>
      </c>
    </row>
    <row r="3547" customFormat="false" ht="15" hidden="false" customHeight="true" outlineLevel="0" collapsed="false">
      <c r="A3547" s="1" t="n">
        <v>3</v>
      </c>
      <c r="B3547" s="76" t="n">
        <v>46203</v>
      </c>
      <c r="C3547" s="1" t="n">
        <v>22</v>
      </c>
      <c r="D3547" s="1" t="s">
        <v>3967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5365</v>
      </c>
      <c r="N3547" s="1" t="n">
        <v>1.508</v>
      </c>
      <c r="O3547" s="1" t="n">
        <v>17.48</v>
      </c>
      <c r="P3547" s="1" t="s">
        <v>3814</v>
      </c>
    </row>
    <row r="3548" customFormat="false" ht="15" hidden="false" customHeight="true" outlineLevel="0" collapsed="false">
      <c r="A3548" s="1" t="n">
        <v>3</v>
      </c>
      <c r="B3548" s="76" t="n">
        <v>46203</v>
      </c>
      <c r="C3548" s="1" t="n">
        <v>22</v>
      </c>
      <c r="D3548" s="1" t="s">
        <v>3967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3978</v>
      </c>
      <c r="N3548" s="1" t="n">
        <v>7.95</v>
      </c>
      <c r="O3548" s="1" t="n">
        <v>296.4</v>
      </c>
      <c r="P3548" s="1" t="s">
        <v>3814</v>
      </c>
    </row>
    <row r="3549" customFormat="false" ht="15" hidden="false" customHeight="true" outlineLevel="0" collapsed="false">
      <c r="A3549" s="1" t="n">
        <v>3</v>
      </c>
      <c r="B3549" s="76" t="n">
        <v>46203</v>
      </c>
      <c r="C3549" s="1" t="n">
        <v>22</v>
      </c>
      <c r="D3549" s="1" t="s">
        <v>3967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3979</v>
      </c>
      <c r="N3549" s="1" t="n">
        <v>10.412</v>
      </c>
      <c r="O3549" s="1" t="n">
        <v>17.18</v>
      </c>
      <c r="P3549" s="1" t="s">
        <v>3814</v>
      </c>
    </row>
    <row r="3550" customFormat="false" ht="15" hidden="false" customHeight="true" outlineLevel="0" collapsed="false">
      <c r="A3550" s="1" t="n">
        <v>3</v>
      </c>
      <c r="B3550" s="76" t="n">
        <v>46203</v>
      </c>
      <c r="C3550" s="1" t="n">
        <v>22</v>
      </c>
      <c r="D3550" s="1" t="s">
        <v>3967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3980</v>
      </c>
      <c r="N3550" s="1" t="n">
        <v>48.01</v>
      </c>
      <c r="O3550" s="1" t="n">
        <v>118.96</v>
      </c>
      <c r="P3550" s="1" t="s">
        <v>3814</v>
      </c>
    </row>
    <row r="3551" customFormat="false" ht="15" hidden="false" customHeight="true" outlineLevel="0" collapsed="false">
      <c r="A3551" s="1" t="n">
        <v>3</v>
      </c>
      <c r="B3551" s="76" t="n">
        <v>46203</v>
      </c>
      <c r="C3551" s="1" t="n">
        <v>22</v>
      </c>
      <c r="D3551" s="1" t="s">
        <v>3967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3981</v>
      </c>
      <c r="N3551" s="1" t="n">
        <v>2.166</v>
      </c>
      <c r="O3551" s="1" t="n">
        <v>0</v>
      </c>
      <c r="P3551" s="1" t="s">
        <v>3814</v>
      </c>
    </row>
    <row r="3552" customFormat="false" ht="15" hidden="false" customHeight="true" outlineLevel="0" collapsed="false">
      <c r="A3552" s="1" t="n">
        <v>3</v>
      </c>
      <c r="B3552" s="76" t="n">
        <v>46203</v>
      </c>
      <c r="C3552" s="1" t="n">
        <v>39</v>
      </c>
      <c r="D3552" s="1" t="s">
        <v>4046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5366</v>
      </c>
      <c r="N3552" s="1" t="n">
        <v>16</v>
      </c>
      <c r="O3552" s="1" t="n">
        <v>260.73</v>
      </c>
      <c r="P3552" s="1" t="s">
        <v>3814</v>
      </c>
    </row>
    <row r="3553" customFormat="false" ht="15" hidden="false" customHeight="true" outlineLevel="0" collapsed="false">
      <c r="A3553" s="1" t="n">
        <v>3</v>
      </c>
      <c r="B3553" s="76" t="n">
        <v>46203</v>
      </c>
      <c r="C3553" s="1" t="n">
        <v>39</v>
      </c>
      <c r="D3553" s="1" t="s">
        <v>4046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5367</v>
      </c>
      <c r="N3553" s="1" t="n">
        <v>8</v>
      </c>
      <c r="O3553" s="1" t="n">
        <v>162.98</v>
      </c>
      <c r="P3553" s="1" t="s">
        <v>3814</v>
      </c>
    </row>
    <row r="3554" customFormat="false" ht="15" hidden="false" customHeight="true" outlineLevel="0" collapsed="false">
      <c r="A3554" s="1" t="n">
        <v>3</v>
      </c>
      <c r="B3554" s="76" t="n">
        <v>46203</v>
      </c>
      <c r="C3554" s="1" t="n">
        <v>100</v>
      </c>
      <c r="D3554" s="1" t="s">
        <v>3988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3982</v>
      </c>
      <c r="N3554" s="1" t="n">
        <v>2.65</v>
      </c>
      <c r="O3554" s="1" t="n">
        <v>67.95</v>
      </c>
      <c r="P3554" s="1" t="s">
        <v>3814</v>
      </c>
    </row>
    <row r="3555" customFormat="false" ht="15" hidden="false" customHeight="true" outlineLevel="0" collapsed="false">
      <c r="A3555" s="1" t="n">
        <v>3</v>
      </c>
      <c r="B3555" s="76" t="n">
        <v>46203</v>
      </c>
      <c r="C3555" s="1" t="n">
        <v>100</v>
      </c>
      <c r="D3555" s="1" t="s">
        <v>3988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4199</v>
      </c>
      <c r="N3555" s="1" t="n">
        <v>8.62</v>
      </c>
      <c r="O3555" s="1" t="n">
        <v>175.3</v>
      </c>
      <c r="P3555" s="1" t="s">
        <v>3814</v>
      </c>
    </row>
    <row r="3556" customFormat="false" ht="15" hidden="false" customHeight="true" outlineLevel="0" collapsed="false">
      <c r="A3556" s="1" t="n">
        <v>3</v>
      </c>
      <c r="B3556" s="76" t="n">
        <v>46203</v>
      </c>
      <c r="C3556" s="1" t="n">
        <v>100</v>
      </c>
      <c r="D3556" s="1" t="s">
        <v>3988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3968</v>
      </c>
      <c r="N3556" s="1" t="n">
        <v>1.85</v>
      </c>
      <c r="O3556" s="1" t="n">
        <v>65.44</v>
      </c>
      <c r="P3556" s="1" t="s">
        <v>3814</v>
      </c>
    </row>
    <row r="3557" customFormat="false" ht="15" hidden="false" customHeight="true" outlineLevel="0" collapsed="false">
      <c r="A3557" s="1" t="n">
        <v>3</v>
      </c>
      <c r="B3557" s="76" t="n">
        <v>46203</v>
      </c>
      <c r="C3557" s="1" t="n">
        <v>100</v>
      </c>
      <c r="D3557" s="1" t="s">
        <v>3988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3986</v>
      </c>
      <c r="N3557" s="1" t="n">
        <v>3.392</v>
      </c>
      <c r="O3557" s="1" t="n">
        <v>101.98</v>
      </c>
      <c r="P3557" s="1" t="s">
        <v>3814</v>
      </c>
    </row>
    <row r="3558" customFormat="false" ht="15" hidden="false" customHeight="true" outlineLevel="0" collapsed="false">
      <c r="A3558" s="1" t="n">
        <v>3</v>
      </c>
      <c r="B3558" s="76" t="n">
        <v>46203</v>
      </c>
      <c r="C3558" s="1" t="n">
        <v>100</v>
      </c>
      <c r="D3558" s="1" t="s">
        <v>3988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3969</v>
      </c>
      <c r="N3558" s="1" t="n">
        <v>10.025</v>
      </c>
      <c r="O3558" s="1" t="n">
        <v>363.49</v>
      </c>
      <c r="P3558" s="1" t="s">
        <v>3814</v>
      </c>
    </row>
    <row r="3559" customFormat="false" ht="15" hidden="false" customHeight="true" outlineLevel="0" collapsed="false">
      <c r="A3559" s="1" t="n">
        <v>3</v>
      </c>
      <c r="B3559" s="76" t="n">
        <v>46203</v>
      </c>
      <c r="C3559" s="1" t="n">
        <v>100</v>
      </c>
      <c r="D3559" s="1" t="s">
        <v>3988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3970</v>
      </c>
      <c r="N3559" s="1" t="n">
        <v>1.952</v>
      </c>
      <c r="O3559" s="1" t="n">
        <v>81.14</v>
      </c>
      <c r="P3559" s="1" t="s">
        <v>3814</v>
      </c>
    </row>
    <row r="3560" customFormat="false" ht="15" hidden="false" customHeight="true" outlineLevel="0" collapsed="false">
      <c r="A3560" s="1" t="n">
        <v>3</v>
      </c>
      <c r="B3560" s="76" t="n">
        <v>46203</v>
      </c>
      <c r="C3560" s="1" t="n">
        <v>100</v>
      </c>
      <c r="D3560" s="1" t="s">
        <v>3988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3971</v>
      </c>
      <c r="N3560" s="1" t="n">
        <v>4.728</v>
      </c>
      <c r="O3560" s="1" t="n">
        <v>196.52</v>
      </c>
      <c r="P3560" s="1" t="s">
        <v>3814</v>
      </c>
    </row>
    <row r="3561" customFormat="false" ht="15" hidden="false" customHeight="true" outlineLevel="0" collapsed="false">
      <c r="A3561" s="1" t="n">
        <v>3</v>
      </c>
      <c r="B3561" s="76" t="n">
        <v>46203</v>
      </c>
      <c r="C3561" s="1" t="n">
        <v>100</v>
      </c>
      <c r="D3561" s="1" t="s">
        <v>3988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3972</v>
      </c>
      <c r="N3561" s="1" t="n">
        <v>5.292</v>
      </c>
      <c r="O3561" s="1" t="n">
        <v>238.69</v>
      </c>
      <c r="P3561" s="1" t="s">
        <v>3814</v>
      </c>
    </row>
    <row r="3562" customFormat="false" ht="15" hidden="false" customHeight="true" outlineLevel="0" collapsed="false">
      <c r="A3562" s="1" t="n">
        <v>3</v>
      </c>
      <c r="B3562" s="76" t="n">
        <v>46203</v>
      </c>
      <c r="C3562" s="1" t="n">
        <v>100</v>
      </c>
      <c r="D3562" s="1" t="s">
        <v>3988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3973</v>
      </c>
      <c r="N3562" s="1" t="n">
        <v>8.655</v>
      </c>
      <c r="O3562" s="1" t="n">
        <v>420.99</v>
      </c>
      <c r="P3562" s="1" t="s">
        <v>3814</v>
      </c>
    </row>
    <row r="3563" customFormat="false" ht="15" hidden="false" customHeight="true" outlineLevel="0" collapsed="false">
      <c r="A3563" s="1" t="n">
        <v>3</v>
      </c>
      <c r="B3563" s="76" t="n">
        <v>46203</v>
      </c>
      <c r="C3563" s="1" t="n">
        <v>100</v>
      </c>
      <c r="D3563" s="1" t="s">
        <v>3988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3974</v>
      </c>
      <c r="N3563" s="1" t="n">
        <v>3.6</v>
      </c>
      <c r="O3563" s="1" t="n">
        <v>178.29</v>
      </c>
      <c r="P3563" s="1" t="s">
        <v>3814</v>
      </c>
    </row>
    <row r="3564" customFormat="false" ht="15" hidden="false" customHeight="true" outlineLevel="0" collapsed="false">
      <c r="A3564" s="1" t="n">
        <v>3</v>
      </c>
      <c r="B3564" s="76" t="n">
        <v>46203</v>
      </c>
      <c r="C3564" s="1" t="n">
        <v>100</v>
      </c>
      <c r="D3564" s="1" t="s">
        <v>3988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3975</v>
      </c>
      <c r="N3564" s="1" t="n">
        <v>1.28</v>
      </c>
      <c r="O3564" s="1" t="n">
        <v>57.73</v>
      </c>
      <c r="P3564" s="1" t="s">
        <v>3814</v>
      </c>
    </row>
    <row r="3565" customFormat="false" ht="15" hidden="false" customHeight="true" outlineLevel="0" collapsed="false">
      <c r="A3565" s="1" t="n">
        <v>3</v>
      </c>
      <c r="B3565" s="76" t="n">
        <v>46203</v>
      </c>
      <c r="C3565" s="1" t="n">
        <v>100</v>
      </c>
      <c r="D3565" s="1" t="s">
        <v>3988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3976</v>
      </c>
      <c r="N3565" s="1" t="n">
        <v>1.68</v>
      </c>
      <c r="O3565" s="1" t="n">
        <v>81.72</v>
      </c>
      <c r="P3565" s="1" t="s">
        <v>3814</v>
      </c>
    </row>
    <row r="3566" customFormat="false" ht="15" hidden="false" customHeight="true" outlineLevel="0" collapsed="false">
      <c r="A3566" s="1" t="n">
        <v>3</v>
      </c>
      <c r="B3566" s="76" t="n">
        <v>46203</v>
      </c>
      <c r="C3566" s="1" t="n">
        <v>100</v>
      </c>
      <c r="D3566" s="1" t="s">
        <v>3988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3977</v>
      </c>
      <c r="N3566" s="1" t="n">
        <v>1.69</v>
      </c>
      <c r="O3566" s="1" t="n">
        <v>97.15</v>
      </c>
      <c r="P3566" s="1" t="s">
        <v>3814</v>
      </c>
    </row>
    <row r="3567" customFormat="false" ht="15" hidden="false" customHeight="true" outlineLevel="0" collapsed="false">
      <c r="A3567" s="1" t="n">
        <v>3</v>
      </c>
      <c r="B3567" s="76" t="n">
        <v>46203</v>
      </c>
      <c r="C3567" s="1" t="n">
        <v>100</v>
      </c>
      <c r="D3567" s="1" t="s">
        <v>3988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3987</v>
      </c>
      <c r="N3567" s="1" t="n">
        <v>1.9</v>
      </c>
      <c r="O3567" s="1" t="n">
        <v>68.89</v>
      </c>
      <c r="P3567" s="1" t="s">
        <v>3814</v>
      </c>
    </row>
    <row r="3568" customFormat="false" ht="15" hidden="false" customHeight="true" outlineLevel="0" collapsed="false">
      <c r="A3568" s="1" t="n">
        <v>3</v>
      </c>
      <c r="B3568" s="76" t="n">
        <v>46203</v>
      </c>
      <c r="C3568" s="1" t="n">
        <v>100</v>
      </c>
      <c r="D3568" s="1" t="s">
        <v>3988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3979</v>
      </c>
      <c r="N3568" s="1" t="n">
        <v>2.036</v>
      </c>
      <c r="O3568" s="1" t="n">
        <v>3.58</v>
      </c>
      <c r="P3568" s="1" t="s">
        <v>3814</v>
      </c>
    </row>
    <row r="3569" customFormat="false" ht="15" hidden="false" customHeight="true" outlineLevel="0" collapsed="false">
      <c r="A3569" s="1" t="n">
        <v>3</v>
      </c>
      <c r="B3569" s="76" t="n">
        <v>46203</v>
      </c>
      <c r="C3569" s="1" t="n">
        <v>100</v>
      </c>
      <c r="D3569" s="1" t="s">
        <v>3988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3980</v>
      </c>
      <c r="N3569" s="1" t="n">
        <v>9.5</v>
      </c>
      <c r="O3569" s="1" t="n">
        <v>25.13</v>
      </c>
      <c r="P3569" s="1" t="s">
        <v>3814</v>
      </c>
    </row>
    <row r="3570" customFormat="false" ht="15" hidden="false" customHeight="true" outlineLevel="0" collapsed="false">
      <c r="A3570" s="1" t="n">
        <v>3</v>
      </c>
      <c r="B3570" s="76" t="n">
        <v>46203</v>
      </c>
      <c r="C3570" s="1" t="n">
        <v>100</v>
      </c>
      <c r="D3570" s="1" t="s">
        <v>3988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3981</v>
      </c>
      <c r="N3570" s="1" t="n">
        <v>0.65</v>
      </c>
      <c r="O3570" s="1" t="n">
        <v>0.01</v>
      </c>
      <c r="P3570" s="1" t="s">
        <v>3814</v>
      </c>
    </row>
    <row r="3571" customFormat="false" ht="15" hidden="false" customHeight="true" outlineLevel="0" collapsed="false">
      <c r="A3571" s="1" t="n">
        <v>3</v>
      </c>
      <c r="B3571" s="76" t="n">
        <v>46203</v>
      </c>
      <c r="C3571" s="1" t="n">
        <v>100</v>
      </c>
      <c r="D3571" s="1" t="s">
        <v>3988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3968</v>
      </c>
      <c r="N3571" s="1" t="n">
        <v>15.179</v>
      </c>
      <c r="O3571" s="1" t="n">
        <v>503.04</v>
      </c>
      <c r="P3571" s="1" t="s">
        <v>3814</v>
      </c>
    </row>
    <row r="3572" customFormat="false" ht="15" hidden="false" customHeight="true" outlineLevel="0" collapsed="false">
      <c r="A3572" s="1" t="n">
        <v>3</v>
      </c>
      <c r="B3572" s="76" t="n">
        <v>46203</v>
      </c>
      <c r="C3572" s="1" t="n">
        <v>100</v>
      </c>
      <c r="D3572" s="1" t="s">
        <v>3988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3969</v>
      </c>
      <c r="N3572" s="1" t="n">
        <v>27.75</v>
      </c>
      <c r="O3572" s="1" t="n">
        <v>942.64</v>
      </c>
      <c r="P3572" s="1" t="s">
        <v>3814</v>
      </c>
    </row>
    <row r="3573" customFormat="false" ht="15" hidden="false" customHeight="true" outlineLevel="0" collapsed="false">
      <c r="A3573" s="1" t="n">
        <v>3</v>
      </c>
      <c r="B3573" s="76" t="n">
        <v>46203</v>
      </c>
      <c r="C3573" s="1" t="n">
        <v>100</v>
      </c>
      <c r="D3573" s="1" t="s">
        <v>3988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3970</v>
      </c>
      <c r="N3573" s="1" t="n">
        <v>5.406</v>
      </c>
      <c r="O3573" s="1" t="n">
        <v>210.52</v>
      </c>
      <c r="P3573" s="1" t="s">
        <v>3814</v>
      </c>
    </row>
    <row r="3574" customFormat="false" ht="15" hidden="false" customHeight="true" outlineLevel="0" collapsed="false">
      <c r="A3574" s="1" t="n">
        <v>3</v>
      </c>
      <c r="B3574" s="76" t="n">
        <v>46203</v>
      </c>
      <c r="C3574" s="1" t="n">
        <v>100</v>
      </c>
      <c r="D3574" s="1" t="s">
        <v>3988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3971</v>
      </c>
      <c r="N3574" s="1" t="n">
        <v>12.779</v>
      </c>
      <c r="O3574" s="1" t="n">
        <v>497.63</v>
      </c>
      <c r="P3574" s="1" t="s">
        <v>3814</v>
      </c>
    </row>
    <row r="3575" customFormat="false" ht="15" hidden="false" customHeight="true" outlineLevel="0" collapsed="false">
      <c r="A3575" s="1" t="n">
        <v>3</v>
      </c>
      <c r="B3575" s="76" t="n">
        <v>46203</v>
      </c>
      <c r="C3575" s="1" t="n">
        <v>100</v>
      </c>
      <c r="D3575" s="1" t="s">
        <v>3988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3972</v>
      </c>
      <c r="N3575" s="1" t="n">
        <v>11.7</v>
      </c>
      <c r="O3575" s="1" t="n">
        <v>494.4</v>
      </c>
      <c r="P3575" s="1" t="s">
        <v>3814</v>
      </c>
    </row>
    <row r="3576" customFormat="false" ht="15" hidden="false" customHeight="true" outlineLevel="0" collapsed="false">
      <c r="A3576" s="1" t="n">
        <v>3</v>
      </c>
      <c r="B3576" s="76" t="n">
        <v>46203</v>
      </c>
      <c r="C3576" s="1" t="n">
        <v>100</v>
      </c>
      <c r="D3576" s="1" t="s">
        <v>3988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3973</v>
      </c>
      <c r="N3576" s="1" t="n">
        <v>20.355</v>
      </c>
      <c r="O3576" s="1" t="n">
        <v>927.6</v>
      </c>
      <c r="P3576" s="1" t="s">
        <v>3814</v>
      </c>
    </row>
    <row r="3577" customFormat="false" ht="15" hidden="false" customHeight="true" outlineLevel="0" collapsed="false">
      <c r="A3577" s="1" t="n">
        <v>3</v>
      </c>
      <c r="B3577" s="76" t="n">
        <v>46203</v>
      </c>
      <c r="C3577" s="1" t="n">
        <v>100</v>
      </c>
      <c r="D3577" s="1" t="s">
        <v>3988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3974</v>
      </c>
      <c r="N3577" s="1" t="n">
        <v>8.573</v>
      </c>
      <c r="O3577" s="1" t="n">
        <v>397.78</v>
      </c>
      <c r="P3577" s="1" t="s">
        <v>3814</v>
      </c>
    </row>
    <row r="3578" customFormat="false" ht="15" hidden="false" customHeight="true" outlineLevel="0" collapsed="false">
      <c r="A3578" s="1" t="n">
        <v>3</v>
      </c>
      <c r="B3578" s="76" t="n">
        <v>46203</v>
      </c>
      <c r="C3578" s="1" t="n">
        <v>100</v>
      </c>
      <c r="D3578" s="1" t="s">
        <v>3988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3975</v>
      </c>
      <c r="N3578" s="1" t="n">
        <v>3.318</v>
      </c>
      <c r="O3578" s="1" t="n">
        <v>140.21</v>
      </c>
      <c r="P3578" s="1" t="s">
        <v>3814</v>
      </c>
    </row>
    <row r="3579" customFormat="false" ht="15" hidden="false" customHeight="true" outlineLevel="0" collapsed="false">
      <c r="A3579" s="1" t="n">
        <v>3</v>
      </c>
      <c r="B3579" s="76" t="n">
        <v>46203</v>
      </c>
      <c r="C3579" s="1" t="n">
        <v>100</v>
      </c>
      <c r="D3579" s="1" t="s">
        <v>3988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3976</v>
      </c>
      <c r="N3579" s="1" t="n">
        <v>4.053</v>
      </c>
      <c r="O3579" s="1" t="n">
        <v>184.7</v>
      </c>
      <c r="P3579" s="1" t="s">
        <v>3814</v>
      </c>
    </row>
    <row r="3580" customFormat="false" ht="15" hidden="false" customHeight="true" outlineLevel="0" collapsed="false">
      <c r="A3580" s="1" t="n">
        <v>3</v>
      </c>
      <c r="B3580" s="76" t="n">
        <v>46203</v>
      </c>
      <c r="C3580" s="1" t="n">
        <v>100</v>
      </c>
      <c r="D3580" s="1" t="s">
        <v>3988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3977</v>
      </c>
      <c r="N3580" s="1" t="n">
        <v>4.064</v>
      </c>
      <c r="O3580" s="1" t="n">
        <v>218.88</v>
      </c>
      <c r="P3580" s="1" t="s">
        <v>3814</v>
      </c>
    </row>
    <row r="3581" customFormat="false" ht="15" hidden="false" customHeight="true" outlineLevel="0" collapsed="false">
      <c r="A3581" s="1" t="n">
        <v>3</v>
      </c>
      <c r="B3581" s="76" t="n">
        <v>46203</v>
      </c>
      <c r="C3581" s="1" t="n">
        <v>100</v>
      </c>
      <c r="D3581" s="1" t="s">
        <v>3988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5365</v>
      </c>
      <c r="N3581" s="1" t="n">
        <v>0.754</v>
      </c>
      <c r="O3581" s="1" t="n">
        <v>8.74</v>
      </c>
      <c r="P3581" s="1" t="s">
        <v>3814</v>
      </c>
    </row>
    <row r="3582" customFormat="false" ht="15" hidden="false" customHeight="true" outlineLevel="0" collapsed="false">
      <c r="A3582" s="1" t="n">
        <v>3</v>
      </c>
      <c r="B3582" s="76" t="n">
        <v>46203</v>
      </c>
      <c r="C3582" s="1" t="n">
        <v>100</v>
      </c>
      <c r="D3582" s="1" t="s">
        <v>3988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3978</v>
      </c>
      <c r="N3582" s="1" t="n">
        <v>3.975</v>
      </c>
      <c r="O3582" s="1" t="n">
        <v>148.2</v>
      </c>
      <c r="P3582" s="1" t="s">
        <v>3814</v>
      </c>
    </row>
    <row r="3583" customFormat="false" ht="15" hidden="false" customHeight="true" outlineLevel="0" collapsed="false">
      <c r="A3583" s="1" t="n">
        <v>3</v>
      </c>
      <c r="B3583" s="76" t="n">
        <v>46203</v>
      </c>
      <c r="C3583" s="1" t="n">
        <v>100</v>
      </c>
      <c r="D3583" s="1" t="s">
        <v>3988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3979</v>
      </c>
      <c r="N3583" s="1" t="n">
        <v>5.206</v>
      </c>
      <c r="O3583" s="1" t="n">
        <v>8.59</v>
      </c>
      <c r="P3583" s="1" t="s">
        <v>3814</v>
      </c>
    </row>
    <row r="3584" customFormat="false" ht="15" hidden="false" customHeight="true" outlineLevel="0" collapsed="false">
      <c r="A3584" s="1" t="n">
        <v>3</v>
      </c>
      <c r="B3584" s="76" t="n">
        <v>46203</v>
      </c>
      <c r="C3584" s="1" t="n">
        <v>100</v>
      </c>
      <c r="D3584" s="1" t="s">
        <v>3988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3980</v>
      </c>
      <c r="N3584" s="1" t="n">
        <v>24.005</v>
      </c>
      <c r="O3584" s="1" t="n">
        <v>59.48</v>
      </c>
      <c r="P3584" s="1" t="s">
        <v>3814</v>
      </c>
    </row>
    <row r="3585" customFormat="false" ht="15" hidden="false" customHeight="true" outlineLevel="0" collapsed="false">
      <c r="A3585" s="1" t="n">
        <v>3</v>
      </c>
      <c r="B3585" s="76" t="n">
        <v>46203</v>
      </c>
      <c r="C3585" s="1" t="n">
        <v>100</v>
      </c>
      <c r="D3585" s="1" t="s">
        <v>3988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3981</v>
      </c>
      <c r="N3585" s="1" t="n">
        <v>1.083</v>
      </c>
      <c r="O3585" s="1" t="n">
        <v>0</v>
      </c>
      <c r="P3585" s="1" t="s">
        <v>3814</v>
      </c>
    </row>
    <row r="3586" customFormat="false" ht="15" hidden="false" customHeight="true" outlineLevel="0" collapsed="false">
      <c r="A3586" s="1" t="n">
        <v>3</v>
      </c>
      <c r="B3586" s="76" t="n">
        <v>46203</v>
      </c>
      <c r="C3586" s="1" t="n">
        <v>100</v>
      </c>
      <c r="D3586" s="1" t="s">
        <v>3988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3968</v>
      </c>
      <c r="N3586" s="1" t="n">
        <v>15.179</v>
      </c>
      <c r="O3586" s="1" t="n">
        <v>503.04</v>
      </c>
      <c r="P3586" s="1" t="s">
        <v>3814</v>
      </c>
    </row>
    <row r="3587" customFormat="false" ht="15" hidden="false" customHeight="true" outlineLevel="0" collapsed="false">
      <c r="A3587" s="1" t="n">
        <v>3</v>
      </c>
      <c r="B3587" s="76" t="n">
        <v>46203</v>
      </c>
      <c r="C3587" s="1" t="n">
        <v>100</v>
      </c>
      <c r="D3587" s="1" t="s">
        <v>3988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3969</v>
      </c>
      <c r="N3587" s="1" t="n">
        <v>27.75</v>
      </c>
      <c r="O3587" s="1" t="n">
        <v>942.64</v>
      </c>
      <c r="P3587" s="1" t="s">
        <v>3814</v>
      </c>
    </row>
    <row r="3588" customFormat="false" ht="15" hidden="false" customHeight="true" outlineLevel="0" collapsed="false">
      <c r="A3588" s="1" t="n">
        <v>3</v>
      </c>
      <c r="B3588" s="76" t="n">
        <v>46203</v>
      </c>
      <c r="C3588" s="1" t="n">
        <v>100</v>
      </c>
      <c r="D3588" s="1" t="s">
        <v>3988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3970</v>
      </c>
      <c r="N3588" s="1" t="n">
        <v>5.406</v>
      </c>
      <c r="O3588" s="1" t="n">
        <v>210.52</v>
      </c>
      <c r="P3588" s="1" t="s">
        <v>3814</v>
      </c>
    </row>
    <row r="3589" customFormat="false" ht="15" hidden="false" customHeight="true" outlineLevel="0" collapsed="false">
      <c r="A3589" s="1" t="n">
        <v>3</v>
      </c>
      <c r="B3589" s="76" t="n">
        <v>46203</v>
      </c>
      <c r="C3589" s="1" t="n">
        <v>100</v>
      </c>
      <c r="D3589" s="1" t="s">
        <v>3988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3971</v>
      </c>
      <c r="N3589" s="1" t="n">
        <v>12.779</v>
      </c>
      <c r="O3589" s="1" t="n">
        <v>497.63</v>
      </c>
      <c r="P3589" s="1" t="s">
        <v>3814</v>
      </c>
    </row>
    <row r="3590" customFormat="false" ht="15" hidden="false" customHeight="true" outlineLevel="0" collapsed="false">
      <c r="A3590" s="1" t="n">
        <v>3</v>
      </c>
      <c r="B3590" s="76" t="n">
        <v>46203</v>
      </c>
      <c r="C3590" s="1" t="n">
        <v>100</v>
      </c>
      <c r="D3590" s="1" t="s">
        <v>3988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3972</v>
      </c>
      <c r="N3590" s="1" t="n">
        <v>11.7</v>
      </c>
      <c r="O3590" s="1" t="n">
        <v>494.4</v>
      </c>
      <c r="P3590" s="1" t="s">
        <v>3814</v>
      </c>
    </row>
    <row r="3591" customFormat="false" ht="15" hidden="false" customHeight="true" outlineLevel="0" collapsed="false">
      <c r="A3591" s="1" t="n">
        <v>3</v>
      </c>
      <c r="B3591" s="76" t="n">
        <v>46203</v>
      </c>
      <c r="C3591" s="1" t="n">
        <v>100</v>
      </c>
      <c r="D3591" s="1" t="s">
        <v>3988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3973</v>
      </c>
      <c r="N3591" s="1" t="n">
        <v>20.355</v>
      </c>
      <c r="O3591" s="1" t="n">
        <v>927.6</v>
      </c>
      <c r="P3591" s="1" t="s">
        <v>3814</v>
      </c>
    </row>
    <row r="3592" customFormat="false" ht="15" hidden="false" customHeight="true" outlineLevel="0" collapsed="false">
      <c r="A3592" s="1" t="n">
        <v>3</v>
      </c>
      <c r="B3592" s="76" t="n">
        <v>46203</v>
      </c>
      <c r="C3592" s="1" t="n">
        <v>100</v>
      </c>
      <c r="D3592" s="1" t="s">
        <v>3988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3974</v>
      </c>
      <c r="N3592" s="1" t="n">
        <v>8.573</v>
      </c>
      <c r="O3592" s="1" t="n">
        <v>397.78</v>
      </c>
      <c r="P3592" s="1" t="s">
        <v>3814</v>
      </c>
    </row>
    <row r="3593" customFormat="false" ht="15" hidden="false" customHeight="true" outlineLevel="0" collapsed="false">
      <c r="A3593" s="1" t="n">
        <v>3</v>
      </c>
      <c r="B3593" s="76" t="n">
        <v>46203</v>
      </c>
      <c r="C3593" s="1" t="n">
        <v>100</v>
      </c>
      <c r="D3593" s="1" t="s">
        <v>3988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3975</v>
      </c>
      <c r="N3593" s="1" t="n">
        <v>3.318</v>
      </c>
      <c r="O3593" s="1" t="n">
        <v>140.21</v>
      </c>
      <c r="P3593" s="1" t="s">
        <v>3814</v>
      </c>
    </row>
    <row r="3594" customFormat="false" ht="15" hidden="false" customHeight="true" outlineLevel="0" collapsed="false">
      <c r="A3594" s="1" t="n">
        <v>3</v>
      </c>
      <c r="B3594" s="76" t="n">
        <v>46203</v>
      </c>
      <c r="C3594" s="1" t="n">
        <v>100</v>
      </c>
      <c r="D3594" s="1" t="s">
        <v>3988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3976</v>
      </c>
      <c r="N3594" s="1" t="n">
        <v>4.053</v>
      </c>
      <c r="O3594" s="1" t="n">
        <v>184.7</v>
      </c>
      <c r="P3594" s="1" t="s">
        <v>3814</v>
      </c>
    </row>
    <row r="3595" customFormat="false" ht="15" hidden="false" customHeight="true" outlineLevel="0" collapsed="false">
      <c r="A3595" s="1" t="n">
        <v>3</v>
      </c>
      <c r="B3595" s="76" t="n">
        <v>46203</v>
      </c>
      <c r="C3595" s="1" t="n">
        <v>100</v>
      </c>
      <c r="D3595" s="1" t="s">
        <v>3988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3977</v>
      </c>
      <c r="N3595" s="1" t="n">
        <v>4.064</v>
      </c>
      <c r="O3595" s="1" t="n">
        <v>218.88</v>
      </c>
      <c r="P3595" s="1" t="s">
        <v>3814</v>
      </c>
    </row>
    <row r="3596" customFormat="false" ht="15" hidden="false" customHeight="true" outlineLevel="0" collapsed="false">
      <c r="A3596" s="1" t="n">
        <v>3</v>
      </c>
      <c r="B3596" s="76" t="n">
        <v>46203</v>
      </c>
      <c r="C3596" s="1" t="n">
        <v>100</v>
      </c>
      <c r="D3596" s="1" t="s">
        <v>3988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5365</v>
      </c>
      <c r="N3596" s="1" t="n">
        <v>0.754</v>
      </c>
      <c r="O3596" s="1" t="n">
        <v>8.74</v>
      </c>
      <c r="P3596" s="1" t="s">
        <v>3814</v>
      </c>
    </row>
    <row r="3597" customFormat="false" ht="15" hidden="false" customHeight="true" outlineLevel="0" collapsed="false">
      <c r="A3597" s="1" t="n">
        <v>3</v>
      </c>
      <c r="B3597" s="76" t="n">
        <v>46203</v>
      </c>
      <c r="C3597" s="1" t="n">
        <v>100</v>
      </c>
      <c r="D3597" s="1" t="s">
        <v>3988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3978</v>
      </c>
      <c r="N3597" s="1" t="n">
        <v>3.975</v>
      </c>
      <c r="O3597" s="1" t="n">
        <v>148.2</v>
      </c>
      <c r="P3597" s="1" t="s">
        <v>3814</v>
      </c>
    </row>
    <row r="3598" customFormat="false" ht="15" hidden="false" customHeight="true" outlineLevel="0" collapsed="false">
      <c r="A3598" s="1" t="n">
        <v>3</v>
      </c>
      <c r="B3598" s="76" t="n">
        <v>46203</v>
      </c>
      <c r="C3598" s="1" t="n">
        <v>100</v>
      </c>
      <c r="D3598" s="1" t="s">
        <v>3988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3979</v>
      </c>
      <c r="N3598" s="1" t="n">
        <v>5.206</v>
      </c>
      <c r="O3598" s="1" t="n">
        <v>8.59</v>
      </c>
      <c r="P3598" s="1" t="s">
        <v>3814</v>
      </c>
    </row>
    <row r="3599" customFormat="false" ht="15" hidden="false" customHeight="true" outlineLevel="0" collapsed="false">
      <c r="A3599" s="1" t="n">
        <v>3</v>
      </c>
      <c r="B3599" s="76" t="n">
        <v>46203</v>
      </c>
      <c r="C3599" s="1" t="n">
        <v>100</v>
      </c>
      <c r="D3599" s="1" t="s">
        <v>3988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3980</v>
      </c>
      <c r="N3599" s="1" t="n">
        <v>24.005</v>
      </c>
      <c r="O3599" s="1" t="n">
        <v>59.48</v>
      </c>
      <c r="P3599" s="1" t="s">
        <v>3814</v>
      </c>
    </row>
    <row r="3600" customFormat="false" ht="15" hidden="false" customHeight="true" outlineLevel="0" collapsed="false">
      <c r="A3600" s="1" t="n">
        <v>3</v>
      </c>
      <c r="B3600" s="76" t="n">
        <v>46203</v>
      </c>
      <c r="C3600" s="1" t="n">
        <v>100</v>
      </c>
      <c r="D3600" s="1" t="s">
        <v>3988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3981</v>
      </c>
      <c r="N3600" s="1" t="n">
        <v>1.083</v>
      </c>
      <c r="O3600" s="1" t="n">
        <v>0</v>
      </c>
      <c r="P3600" s="1" t="s">
        <v>3814</v>
      </c>
    </row>
    <row r="3601" customFormat="false" ht="15" hidden="false" customHeight="true" outlineLevel="0" collapsed="false">
      <c r="A3601" s="1" t="n">
        <v>3</v>
      </c>
      <c r="B3601" s="76" t="n">
        <v>46203</v>
      </c>
      <c r="C3601" s="1" t="n">
        <v>107</v>
      </c>
      <c r="D3601" s="1" t="s">
        <v>4267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5314</v>
      </c>
      <c r="N3601" s="1" t="n">
        <v>1</v>
      </c>
      <c r="O3601" s="1" t="n">
        <v>20</v>
      </c>
      <c r="P3601" s="1" t="s">
        <v>3814</v>
      </c>
    </row>
    <row r="3602" customFormat="false" ht="15" hidden="false" customHeight="true" outlineLevel="0" collapsed="false">
      <c r="A3602" s="1" t="n">
        <v>3</v>
      </c>
      <c r="B3602" s="76" t="n">
        <v>46203</v>
      </c>
      <c r="C3602" s="1" t="n">
        <v>107</v>
      </c>
      <c r="D3602" s="1" t="s">
        <v>4267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5316</v>
      </c>
      <c r="N3602" s="1" t="n">
        <v>3</v>
      </c>
      <c r="O3602" s="1" t="n">
        <v>109.5</v>
      </c>
      <c r="P3602" s="1" t="s">
        <v>3814</v>
      </c>
    </row>
    <row r="3603" customFormat="false" ht="15" hidden="false" customHeight="true" outlineLevel="0" collapsed="false">
      <c r="A3603" s="1" t="n">
        <v>3</v>
      </c>
      <c r="B3603" s="76" t="n">
        <v>46203</v>
      </c>
      <c r="C3603" s="1" t="n">
        <v>171</v>
      </c>
      <c r="D3603" s="1" t="s">
        <v>4048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5368</v>
      </c>
      <c r="N3603" s="1" t="n">
        <v>108</v>
      </c>
      <c r="O3603" s="1" t="n">
        <v>166.32</v>
      </c>
      <c r="P3603" s="1" t="s">
        <v>4050</v>
      </c>
    </row>
    <row r="3604" customFormat="false" ht="15" hidden="false" customHeight="true" outlineLevel="0" collapsed="false">
      <c r="A3604" s="1" t="n">
        <v>3</v>
      </c>
      <c r="B3604" s="76" t="n">
        <v>46204</v>
      </c>
      <c r="C3604" s="1" t="n">
        <v>1</v>
      </c>
      <c r="D3604" s="1" t="s">
        <v>3848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5369</v>
      </c>
      <c r="N3604" s="1" t="n">
        <v>50</v>
      </c>
      <c r="O3604" s="1" t="n">
        <v>150</v>
      </c>
      <c r="P3604" s="1" t="s">
        <v>3814</v>
      </c>
    </row>
    <row r="3605" customFormat="false" ht="15" hidden="false" customHeight="true" outlineLevel="0" collapsed="false">
      <c r="A3605" s="1" t="n">
        <v>3</v>
      </c>
      <c r="B3605" s="76" t="n">
        <v>46204</v>
      </c>
      <c r="C3605" s="1" t="n">
        <v>1</v>
      </c>
      <c r="D3605" s="1" t="s">
        <v>3848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5370</v>
      </c>
      <c r="N3605" s="1" t="n">
        <v>5</v>
      </c>
      <c r="O3605" s="1" t="n">
        <v>35</v>
      </c>
      <c r="P3605" s="1" t="s">
        <v>3814</v>
      </c>
    </row>
    <row r="3606" customFormat="false" ht="15" hidden="false" customHeight="true" outlineLevel="0" collapsed="false">
      <c r="A3606" s="1" t="n">
        <v>3</v>
      </c>
      <c r="B3606" s="76" t="n">
        <v>46204</v>
      </c>
      <c r="C3606" s="1" t="n">
        <v>1</v>
      </c>
      <c r="D3606" s="1" t="s">
        <v>3848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5371</v>
      </c>
      <c r="N3606" s="1" t="n">
        <v>48</v>
      </c>
      <c r="O3606" s="1" t="n">
        <v>160</v>
      </c>
      <c r="P3606" s="1" t="s">
        <v>3814</v>
      </c>
    </row>
    <row r="3607" customFormat="false" ht="15" hidden="false" customHeight="true" outlineLevel="0" collapsed="false">
      <c r="A3607" s="1" t="n">
        <v>3</v>
      </c>
      <c r="B3607" s="76" t="n">
        <v>46204</v>
      </c>
      <c r="C3607" s="1" t="n">
        <v>2</v>
      </c>
      <c r="D3607" s="1" t="s">
        <v>3812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3813</v>
      </c>
      <c r="N3607" s="1" t="n">
        <v>10</v>
      </c>
      <c r="O3607" s="1" t="n">
        <v>25</v>
      </c>
      <c r="P3607" s="1" t="s">
        <v>3814</v>
      </c>
    </row>
    <row r="3608" customFormat="false" ht="15" hidden="false" customHeight="true" outlineLevel="0" collapsed="false">
      <c r="A3608" s="1" t="n">
        <v>3</v>
      </c>
      <c r="B3608" s="76" t="n">
        <v>46204</v>
      </c>
      <c r="C3608" s="1" t="n">
        <v>2</v>
      </c>
      <c r="D3608" s="1" t="s">
        <v>3812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3816</v>
      </c>
      <c r="N3608" s="1" t="n">
        <v>50</v>
      </c>
      <c r="O3608" s="1" t="n">
        <v>100</v>
      </c>
      <c r="P3608" s="1" t="s">
        <v>3814</v>
      </c>
    </row>
    <row r="3609" customFormat="false" ht="15" hidden="false" customHeight="true" outlineLevel="0" collapsed="false">
      <c r="A3609" s="1" t="n">
        <v>3</v>
      </c>
      <c r="B3609" s="76" t="n">
        <v>46204</v>
      </c>
      <c r="C3609" s="1" t="n">
        <v>6</v>
      </c>
      <c r="D3609" s="1" t="s">
        <v>3819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3813</v>
      </c>
      <c r="N3609" s="1" t="n">
        <v>10</v>
      </c>
      <c r="O3609" s="1" t="n">
        <v>25</v>
      </c>
      <c r="P3609" s="1" t="s">
        <v>3814</v>
      </c>
    </row>
    <row r="3610" customFormat="false" ht="15" hidden="false" customHeight="true" outlineLevel="0" collapsed="false">
      <c r="A3610" s="1" t="n">
        <v>3</v>
      </c>
      <c r="B3610" s="76" t="n">
        <v>46204</v>
      </c>
      <c r="C3610" s="1" t="n">
        <v>6</v>
      </c>
      <c r="D3610" s="1" t="s">
        <v>3819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3816</v>
      </c>
      <c r="N3610" s="1" t="n">
        <v>50</v>
      </c>
      <c r="O3610" s="1" t="n">
        <v>100</v>
      </c>
      <c r="P3610" s="1" t="s">
        <v>3814</v>
      </c>
    </row>
    <row r="3611" customFormat="false" ht="15" hidden="false" customHeight="true" outlineLevel="0" collapsed="false">
      <c r="A3611" s="1" t="n">
        <v>3</v>
      </c>
      <c r="B3611" s="76" t="n">
        <v>46204</v>
      </c>
      <c r="C3611" s="1" t="n">
        <v>11</v>
      </c>
      <c r="D3611" s="1" t="s">
        <v>3820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4269</v>
      </c>
      <c r="N3611" s="1" t="n">
        <v>8</v>
      </c>
      <c r="O3611" s="1" t="n">
        <v>43.92</v>
      </c>
      <c r="P3611" s="1" t="s">
        <v>3814</v>
      </c>
    </row>
    <row r="3612" customFormat="false" ht="15" hidden="false" customHeight="true" outlineLevel="0" collapsed="false">
      <c r="A3612" s="1" t="n">
        <v>3</v>
      </c>
      <c r="B3612" s="76" t="n">
        <v>46204</v>
      </c>
      <c r="C3612" s="1" t="n">
        <v>11</v>
      </c>
      <c r="D3612" s="1" t="s">
        <v>3820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4270</v>
      </c>
      <c r="N3612" s="1" t="n">
        <v>8</v>
      </c>
      <c r="O3612" s="1" t="n">
        <v>43.92</v>
      </c>
      <c r="P3612" s="1" t="s">
        <v>3814</v>
      </c>
    </row>
    <row r="3613" customFormat="false" ht="15" hidden="false" customHeight="true" outlineLevel="0" collapsed="false">
      <c r="A3613" s="1" t="n">
        <v>3</v>
      </c>
      <c r="B3613" s="76" t="n">
        <v>46204</v>
      </c>
      <c r="C3613" s="1" t="n">
        <v>11</v>
      </c>
      <c r="D3613" s="1" t="s">
        <v>3820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5132</v>
      </c>
      <c r="N3613" s="1" t="n">
        <v>4</v>
      </c>
      <c r="O3613" s="1" t="n">
        <v>48.36</v>
      </c>
      <c r="P3613" s="1" t="s">
        <v>3814</v>
      </c>
    </row>
    <row r="3614" customFormat="false" ht="15" hidden="false" customHeight="true" outlineLevel="0" collapsed="false">
      <c r="A3614" s="1" t="n">
        <v>3</v>
      </c>
      <c r="B3614" s="76" t="n">
        <v>46204</v>
      </c>
      <c r="C3614" s="1" t="n">
        <v>11</v>
      </c>
      <c r="D3614" s="1" t="s">
        <v>3820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4271</v>
      </c>
      <c r="N3614" s="1" t="n">
        <v>6</v>
      </c>
      <c r="O3614" s="1" t="n">
        <v>65.28</v>
      </c>
      <c r="P3614" s="1" t="s">
        <v>3814</v>
      </c>
    </row>
    <row r="3615" customFormat="false" ht="15" hidden="false" customHeight="true" outlineLevel="0" collapsed="false">
      <c r="A3615" s="1" t="n">
        <v>3</v>
      </c>
      <c r="B3615" s="76" t="n">
        <v>46204</v>
      </c>
      <c r="C3615" s="1" t="n">
        <v>11</v>
      </c>
      <c r="D3615" s="1" t="s">
        <v>3820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5136</v>
      </c>
      <c r="N3615" s="1" t="n">
        <v>3</v>
      </c>
      <c r="O3615" s="1" t="n">
        <v>13.17</v>
      </c>
      <c r="P3615" s="1" t="s">
        <v>3814</v>
      </c>
    </row>
    <row r="3616" customFormat="false" ht="15" hidden="false" customHeight="true" outlineLevel="0" collapsed="false">
      <c r="A3616" s="1" t="n">
        <v>3</v>
      </c>
      <c r="B3616" s="76" t="n">
        <v>46204</v>
      </c>
      <c r="C3616" s="1" t="n">
        <v>11</v>
      </c>
      <c r="D3616" s="1" t="s">
        <v>3820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5138</v>
      </c>
      <c r="N3616" s="1" t="n">
        <v>3</v>
      </c>
      <c r="O3616" s="1" t="n">
        <v>13.17</v>
      </c>
      <c r="P3616" s="1" t="s">
        <v>3814</v>
      </c>
    </row>
    <row r="3617" customFormat="false" ht="15" hidden="false" customHeight="true" outlineLevel="0" collapsed="false">
      <c r="A3617" s="1" t="n">
        <v>3</v>
      </c>
      <c r="B3617" s="76" t="n">
        <v>46204</v>
      </c>
      <c r="C3617" s="1" t="n">
        <v>11</v>
      </c>
      <c r="D3617" s="1" t="s">
        <v>3820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5139</v>
      </c>
      <c r="N3617" s="1" t="n">
        <v>3</v>
      </c>
      <c r="O3617" s="1" t="n">
        <v>13.17</v>
      </c>
      <c r="P3617" s="1" t="s">
        <v>3814</v>
      </c>
    </row>
    <row r="3618" customFormat="false" ht="15" hidden="false" customHeight="true" outlineLevel="0" collapsed="false">
      <c r="A3618" s="1" t="n">
        <v>3</v>
      </c>
      <c r="B3618" s="76" t="n">
        <v>46204</v>
      </c>
      <c r="C3618" s="1" t="n">
        <v>11</v>
      </c>
      <c r="D3618" s="1" t="s">
        <v>3820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5372</v>
      </c>
      <c r="N3618" s="1" t="n">
        <v>3</v>
      </c>
      <c r="O3618" s="1" t="n">
        <v>21.75</v>
      </c>
      <c r="P3618" s="1" t="s">
        <v>3814</v>
      </c>
    </row>
    <row r="3619" customFormat="false" ht="15" hidden="false" customHeight="true" outlineLevel="0" collapsed="false">
      <c r="A3619" s="1" t="n">
        <v>3</v>
      </c>
      <c r="B3619" s="76" t="n">
        <v>46204</v>
      </c>
      <c r="C3619" s="1" t="n">
        <v>11</v>
      </c>
      <c r="D3619" s="1" t="s">
        <v>3820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4012</v>
      </c>
      <c r="N3619" s="1" t="n">
        <v>8</v>
      </c>
      <c r="O3619" s="1" t="n">
        <v>43.92</v>
      </c>
      <c r="P3619" s="1" t="s">
        <v>3814</v>
      </c>
    </row>
    <row r="3620" customFormat="false" ht="15" hidden="false" customHeight="true" outlineLevel="0" collapsed="false">
      <c r="A3620" s="1" t="n">
        <v>3</v>
      </c>
      <c r="B3620" s="76" t="n">
        <v>46204</v>
      </c>
      <c r="C3620" s="1" t="n">
        <v>11</v>
      </c>
      <c r="D3620" s="1" t="s">
        <v>3820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5144</v>
      </c>
      <c r="N3620" s="1" t="n">
        <v>3</v>
      </c>
      <c r="O3620" s="1" t="n">
        <v>21.75</v>
      </c>
      <c r="P3620" s="1" t="s">
        <v>3814</v>
      </c>
    </row>
    <row r="3621" customFormat="false" ht="15" hidden="false" customHeight="true" outlineLevel="0" collapsed="false">
      <c r="A3621" s="1" t="n">
        <v>3</v>
      </c>
      <c r="B3621" s="76" t="n">
        <v>46204</v>
      </c>
      <c r="C3621" s="1" t="n">
        <v>11</v>
      </c>
      <c r="D3621" s="1" t="s">
        <v>3820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3893</v>
      </c>
      <c r="N3621" s="1" t="n">
        <v>104.8</v>
      </c>
      <c r="O3621" s="1" t="n">
        <v>2305.6</v>
      </c>
      <c r="P3621" s="1" t="s">
        <v>3814</v>
      </c>
    </row>
    <row r="3622" customFormat="false" ht="15" hidden="false" customHeight="true" outlineLevel="0" collapsed="false">
      <c r="A3622" s="1" t="n">
        <v>3</v>
      </c>
      <c r="B3622" s="76" t="n">
        <v>46204</v>
      </c>
      <c r="C3622" s="1" t="n">
        <v>11</v>
      </c>
      <c r="D3622" s="1" t="s">
        <v>3820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3908</v>
      </c>
      <c r="N3622" s="1" t="n">
        <v>30</v>
      </c>
      <c r="O3622" s="1" t="n">
        <v>72.38</v>
      </c>
      <c r="P3622" s="1" t="s">
        <v>3814</v>
      </c>
    </row>
    <row r="3623" customFormat="false" ht="15" hidden="false" customHeight="true" outlineLevel="0" collapsed="false">
      <c r="A3623" s="1" t="n">
        <v>3</v>
      </c>
      <c r="B3623" s="76" t="n">
        <v>46204</v>
      </c>
      <c r="C3623" s="1" t="n">
        <v>11</v>
      </c>
      <c r="D3623" s="1" t="s">
        <v>3820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4740</v>
      </c>
      <c r="N3623" s="1" t="n">
        <v>30</v>
      </c>
      <c r="O3623" s="1" t="n">
        <v>72.38</v>
      </c>
      <c r="P3623" s="1" t="s">
        <v>3814</v>
      </c>
    </row>
    <row r="3624" customFormat="false" ht="15" hidden="false" customHeight="true" outlineLevel="0" collapsed="false">
      <c r="A3624" s="1" t="n">
        <v>3</v>
      </c>
      <c r="B3624" s="76" t="n">
        <v>46204</v>
      </c>
      <c r="C3624" s="1" t="n">
        <v>11</v>
      </c>
      <c r="D3624" s="1" t="s">
        <v>3820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4255</v>
      </c>
      <c r="N3624" s="1" t="n">
        <v>12</v>
      </c>
      <c r="O3624" s="1" t="n">
        <v>62.94</v>
      </c>
      <c r="P3624" s="1" t="s">
        <v>3814</v>
      </c>
    </row>
    <row r="3625" customFormat="false" ht="15" hidden="false" customHeight="true" outlineLevel="0" collapsed="false">
      <c r="A3625" s="1" t="n">
        <v>3</v>
      </c>
      <c r="B3625" s="76" t="n">
        <v>46204</v>
      </c>
      <c r="C3625" s="1" t="n">
        <v>11</v>
      </c>
      <c r="D3625" s="1" t="s">
        <v>3820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3910</v>
      </c>
      <c r="N3625" s="1" t="n">
        <v>16</v>
      </c>
      <c r="O3625" s="1" t="n">
        <v>75.53</v>
      </c>
      <c r="P3625" s="1" t="s">
        <v>3814</v>
      </c>
    </row>
    <row r="3626" customFormat="false" ht="15" hidden="false" customHeight="true" outlineLevel="0" collapsed="false">
      <c r="A3626" s="1" t="n">
        <v>3</v>
      </c>
      <c r="B3626" s="76" t="n">
        <v>46204</v>
      </c>
      <c r="C3626" s="1" t="n">
        <v>11</v>
      </c>
      <c r="D3626" s="1" t="s">
        <v>3820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4258</v>
      </c>
      <c r="N3626" s="1" t="n">
        <v>8</v>
      </c>
      <c r="O3626" s="1" t="n">
        <v>50.35</v>
      </c>
      <c r="P3626" s="1" t="s">
        <v>3814</v>
      </c>
    </row>
    <row r="3627" customFormat="false" ht="15" hidden="false" customHeight="true" outlineLevel="0" collapsed="false">
      <c r="A3627" s="1" t="n">
        <v>3</v>
      </c>
      <c r="B3627" s="76" t="n">
        <v>46204</v>
      </c>
      <c r="C3627" s="1" t="n">
        <v>11</v>
      </c>
      <c r="D3627" s="1" t="s">
        <v>3820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5373</v>
      </c>
      <c r="N3627" s="1" t="n">
        <v>8</v>
      </c>
      <c r="O3627" s="1" t="n">
        <v>50.35</v>
      </c>
      <c r="P3627" s="1" t="s">
        <v>3814</v>
      </c>
    </row>
    <row r="3628" customFormat="false" ht="15" hidden="false" customHeight="true" outlineLevel="0" collapsed="false">
      <c r="A3628" s="1" t="n">
        <v>3</v>
      </c>
      <c r="B3628" s="76" t="n">
        <v>46204</v>
      </c>
      <c r="C3628" s="1" t="n">
        <v>11</v>
      </c>
      <c r="D3628" s="1" t="s">
        <v>3820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3913</v>
      </c>
      <c r="N3628" s="1" t="n">
        <v>2</v>
      </c>
      <c r="O3628" s="1" t="n">
        <v>39.86</v>
      </c>
      <c r="P3628" s="1" t="s">
        <v>3814</v>
      </c>
    </row>
    <row r="3629" customFormat="false" ht="15" hidden="false" customHeight="true" outlineLevel="0" collapsed="false">
      <c r="A3629" s="1" t="n">
        <v>3</v>
      </c>
      <c r="B3629" s="76" t="n">
        <v>46204</v>
      </c>
      <c r="C3629" s="1" t="n">
        <v>11</v>
      </c>
      <c r="D3629" s="1" t="s">
        <v>3820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4231</v>
      </c>
      <c r="N3629" s="1" t="n">
        <v>2</v>
      </c>
      <c r="O3629" s="1" t="n">
        <v>39.86</v>
      </c>
      <c r="P3629" s="1" t="s">
        <v>3814</v>
      </c>
    </row>
    <row r="3630" customFormat="false" ht="15" hidden="false" customHeight="true" outlineLevel="0" collapsed="false">
      <c r="A3630" s="1" t="n">
        <v>3</v>
      </c>
      <c r="B3630" s="76" t="n">
        <v>46204</v>
      </c>
      <c r="C3630" s="1" t="n">
        <v>11</v>
      </c>
      <c r="D3630" s="1" t="s">
        <v>3820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4233</v>
      </c>
      <c r="N3630" s="1" t="n">
        <v>4</v>
      </c>
      <c r="O3630" s="1" t="n">
        <v>50.35</v>
      </c>
      <c r="P3630" s="1" t="s">
        <v>3814</v>
      </c>
    </row>
    <row r="3631" customFormat="false" ht="15" hidden="false" customHeight="true" outlineLevel="0" collapsed="false">
      <c r="A3631" s="1" t="n">
        <v>3</v>
      </c>
      <c r="B3631" s="76" t="n">
        <v>46204</v>
      </c>
      <c r="C3631" s="1" t="n">
        <v>11</v>
      </c>
      <c r="D3631" s="1" t="s">
        <v>3820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4234</v>
      </c>
      <c r="N3631" s="1" t="n">
        <v>2</v>
      </c>
      <c r="O3631" s="1" t="n">
        <v>39.86</v>
      </c>
      <c r="P3631" s="1" t="s">
        <v>3814</v>
      </c>
    </row>
    <row r="3632" customFormat="false" ht="15" hidden="false" customHeight="true" outlineLevel="0" collapsed="false">
      <c r="A3632" s="1" t="n">
        <v>3</v>
      </c>
      <c r="B3632" s="76" t="n">
        <v>46204</v>
      </c>
      <c r="C3632" s="1" t="n">
        <v>11</v>
      </c>
      <c r="D3632" s="1" t="s">
        <v>3820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4235</v>
      </c>
      <c r="N3632" s="1" t="n">
        <v>4</v>
      </c>
      <c r="O3632" s="1" t="n">
        <v>50.35</v>
      </c>
      <c r="P3632" s="1" t="s">
        <v>3814</v>
      </c>
    </row>
    <row r="3633" customFormat="false" ht="15" hidden="false" customHeight="true" outlineLevel="0" collapsed="false">
      <c r="A3633" s="1" t="n">
        <v>3</v>
      </c>
      <c r="B3633" s="76" t="n">
        <v>46204</v>
      </c>
      <c r="C3633" s="1" t="n">
        <v>11</v>
      </c>
      <c r="D3633" s="1" t="s">
        <v>3820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5374</v>
      </c>
      <c r="N3633" s="1" t="n">
        <v>2</v>
      </c>
      <c r="O3633" s="1" t="n">
        <v>39.86</v>
      </c>
      <c r="P3633" s="1" t="s">
        <v>3814</v>
      </c>
    </row>
    <row r="3634" customFormat="false" ht="15" hidden="false" customHeight="true" outlineLevel="0" collapsed="false">
      <c r="A3634" s="1" t="n">
        <v>3</v>
      </c>
      <c r="B3634" s="76" t="n">
        <v>46204</v>
      </c>
      <c r="C3634" s="1" t="n">
        <v>11</v>
      </c>
      <c r="D3634" s="1" t="s">
        <v>3820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3913</v>
      </c>
      <c r="N3634" s="1" t="n">
        <v>2</v>
      </c>
      <c r="O3634" s="1" t="n">
        <v>39.86</v>
      </c>
      <c r="P3634" s="1" t="s">
        <v>3814</v>
      </c>
    </row>
    <row r="3635" customFormat="false" ht="15" hidden="false" customHeight="true" outlineLevel="0" collapsed="false">
      <c r="A3635" s="1" t="n">
        <v>3</v>
      </c>
      <c r="B3635" s="76" t="n">
        <v>46204</v>
      </c>
      <c r="C3635" s="1" t="n">
        <v>11</v>
      </c>
      <c r="D3635" s="1" t="s">
        <v>3820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4236</v>
      </c>
      <c r="N3635" s="1" t="n">
        <v>4</v>
      </c>
      <c r="O3635" s="1" t="n">
        <v>50.35</v>
      </c>
      <c r="P3635" s="1" t="s">
        <v>3814</v>
      </c>
    </row>
    <row r="3636" customFormat="false" ht="15" hidden="false" customHeight="true" outlineLevel="0" collapsed="false">
      <c r="A3636" s="1" t="n">
        <v>3</v>
      </c>
      <c r="B3636" s="76" t="n">
        <v>46204</v>
      </c>
      <c r="C3636" s="1" t="n">
        <v>11</v>
      </c>
      <c r="D3636" s="1" t="s">
        <v>3820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4237</v>
      </c>
      <c r="N3636" s="1" t="n">
        <v>4</v>
      </c>
      <c r="O3636" s="1" t="n">
        <v>50.35</v>
      </c>
      <c r="P3636" s="1" t="s">
        <v>3814</v>
      </c>
    </row>
    <row r="3637" customFormat="false" ht="15" hidden="false" customHeight="true" outlineLevel="0" collapsed="false">
      <c r="A3637" s="1" t="n">
        <v>3</v>
      </c>
      <c r="B3637" s="76" t="n">
        <v>46204</v>
      </c>
      <c r="C3637" s="1" t="n">
        <v>11</v>
      </c>
      <c r="D3637" s="1" t="s">
        <v>3820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4238</v>
      </c>
      <c r="N3637" s="1" t="n">
        <v>4</v>
      </c>
      <c r="O3637" s="1" t="n">
        <v>50.35</v>
      </c>
      <c r="P3637" s="1" t="s">
        <v>3814</v>
      </c>
    </row>
    <row r="3638" customFormat="false" ht="15" hidden="false" customHeight="true" outlineLevel="0" collapsed="false">
      <c r="A3638" s="1" t="n">
        <v>3</v>
      </c>
      <c r="B3638" s="76" t="n">
        <v>46204</v>
      </c>
      <c r="C3638" s="1" t="n">
        <v>11</v>
      </c>
      <c r="D3638" s="1" t="s">
        <v>3820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3915</v>
      </c>
      <c r="N3638" s="1" t="n">
        <v>2</v>
      </c>
      <c r="O3638" s="1" t="n">
        <v>39.86</v>
      </c>
      <c r="P3638" s="1" t="s">
        <v>3814</v>
      </c>
    </row>
    <row r="3639" customFormat="false" ht="15" hidden="false" customHeight="true" outlineLevel="0" collapsed="false">
      <c r="A3639" s="1" t="n">
        <v>3</v>
      </c>
      <c r="B3639" s="76" t="n">
        <v>46204</v>
      </c>
      <c r="C3639" s="1" t="n">
        <v>11</v>
      </c>
      <c r="D3639" s="1" t="s">
        <v>3820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5375</v>
      </c>
      <c r="N3639" s="1" t="n">
        <v>2</v>
      </c>
      <c r="O3639" s="1" t="n">
        <v>39.86</v>
      </c>
      <c r="P3639" s="1" t="s">
        <v>3814</v>
      </c>
    </row>
    <row r="3640" customFormat="false" ht="15" hidden="false" customHeight="true" outlineLevel="0" collapsed="false">
      <c r="A3640" s="1" t="n">
        <v>3</v>
      </c>
      <c r="B3640" s="76" t="n">
        <v>46204</v>
      </c>
      <c r="C3640" s="1" t="n">
        <v>11</v>
      </c>
      <c r="D3640" s="1" t="s">
        <v>3820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3918</v>
      </c>
      <c r="N3640" s="1" t="n">
        <v>2</v>
      </c>
      <c r="O3640" s="1" t="n">
        <v>39.86</v>
      </c>
      <c r="P3640" s="1" t="s">
        <v>3814</v>
      </c>
    </row>
    <row r="3641" customFormat="false" ht="15" hidden="false" customHeight="true" outlineLevel="0" collapsed="false">
      <c r="A3641" s="1" t="n">
        <v>3</v>
      </c>
      <c r="B3641" s="76" t="n">
        <v>46204</v>
      </c>
      <c r="C3641" s="1" t="n">
        <v>11</v>
      </c>
      <c r="D3641" s="1" t="s">
        <v>3820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3919</v>
      </c>
      <c r="N3641" s="1" t="n">
        <v>2</v>
      </c>
      <c r="O3641" s="1" t="n">
        <v>39.86</v>
      </c>
      <c r="P3641" s="1" t="s">
        <v>3814</v>
      </c>
    </row>
    <row r="3642" customFormat="false" ht="15" hidden="false" customHeight="true" outlineLevel="0" collapsed="false">
      <c r="A3642" s="1" t="n">
        <v>3</v>
      </c>
      <c r="B3642" s="76" t="n">
        <v>46204</v>
      </c>
      <c r="C3642" s="1" t="n">
        <v>11</v>
      </c>
      <c r="D3642" s="1" t="s">
        <v>3820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3920</v>
      </c>
      <c r="N3642" s="1" t="n">
        <v>2</v>
      </c>
      <c r="O3642" s="1" t="n">
        <v>39.86</v>
      </c>
      <c r="P3642" s="1" t="s">
        <v>3814</v>
      </c>
    </row>
    <row r="3643" customFormat="false" ht="15" hidden="false" customHeight="true" outlineLevel="0" collapsed="false">
      <c r="A3643" s="1" t="n">
        <v>3</v>
      </c>
      <c r="B3643" s="76" t="n">
        <v>46204</v>
      </c>
      <c r="C3643" s="1" t="n">
        <v>11</v>
      </c>
      <c r="D3643" s="1" t="s">
        <v>3820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4015</v>
      </c>
      <c r="N3643" s="1" t="n">
        <v>3</v>
      </c>
      <c r="O3643" s="1" t="n">
        <v>11.34</v>
      </c>
      <c r="P3643" s="1" t="s">
        <v>3814</v>
      </c>
    </row>
    <row r="3644" customFormat="false" ht="15" hidden="false" customHeight="true" outlineLevel="0" collapsed="false">
      <c r="A3644" s="1" t="n">
        <v>3</v>
      </c>
      <c r="B3644" s="76" t="n">
        <v>46204</v>
      </c>
      <c r="C3644" s="1" t="n">
        <v>11</v>
      </c>
      <c r="D3644" s="1" t="s">
        <v>3820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4627</v>
      </c>
      <c r="N3644" s="1" t="n">
        <v>6</v>
      </c>
      <c r="O3644" s="1" t="n">
        <v>65.94</v>
      </c>
      <c r="P3644" s="1" t="s">
        <v>3814</v>
      </c>
    </row>
    <row r="3645" customFormat="false" ht="15" hidden="false" customHeight="true" outlineLevel="0" collapsed="false">
      <c r="A3645" s="1" t="n">
        <v>3</v>
      </c>
      <c r="B3645" s="76" t="n">
        <v>46204</v>
      </c>
      <c r="C3645" s="1" t="n">
        <v>11</v>
      </c>
      <c r="D3645" s="1" t="s">
        <v>3820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4049</v>
      </c>
      <c r="N3645" s="1" t="n">
        <v>6</v>
      </c>
      <c r="O3645" s="1" t="n">
        <v>65.94</v>
      </c>
      <c r="P3645" s="1" t="s">
        <v>3814</v>
      </c>
    </row>
    <row r="3646" customFormat="false" ht="15" hidden="false" customHeight="true" outlineLevel="0" collapsed="false">
      <c r="A3646" s="1" t="n">
        <v>3</v>
      </c>
      <c r="B3646" s="76" t="n">
        <v>46204</v>
      </c>
      <c r="C3646" s="1" t="n">
        <v>11</v>
      </c>
      <c r="D3646" s="1" t="s">
        <v>3820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4019</v>
      </c>
      <c r="N3646" s="1" t="n">
        <v>2</v>
      </c>
      <c r="O3646" s="1" t="n">
        <v>24.58</v>
      </c>
      <c r="P3646" s="1" t="s">
        <v>3814</v>
      </c>
    </row>
    <row r="3647" customFormat="false" ht="15" hidden="false" customHeight="true" outlineLevel="0" collapsed="false">
      <c r="A3647" s="1" t="n">
        <v>3</v>
      </c>
      <c r="B3647" s="76" t="n">
        <v>46204</v>
      </c>
      <c r="C3647" s="1" t="n">
        <v>11</v>
      </c>
      <c r="D3647" s="1" t="s">
        <v>3820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4020</v>
      </c>
      <c r="N3647" s="1" t="n">
        <v>6</v>
      </c>
      <c r="O3647" s="1" t="n">
        <v>53.1</v>
      </c>
      <c r="P3647" s="1" t="s">
        <v>3814</v>
      </c>
    </row>
    <row r="3648" customFormat="false" ht="15" hidden="false" customHeight="true" outlineLevel="0" collapsed="false">
      <c r="A3648" s="1" t="n">
        <v>3</v>
      </c>
      <c r="B3648" s="76" t="n">
        <v>46204</v>
      </c>
      <c r="C3648" s="1" t="n">
        <v>11</v>
      </c>
      <c r="D3648" s="1" t="s">
        <v>3820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4630</v>
      </c>
      <c r="N3648" s="1" t="n">
        <v>5</v>
      </c>
      <c r="O3648" s="1" t="n">
        <v>23.65</v>
      </c>
      <c r="P3648" s="1" t="s">
        <v>3814</v>
      </c>
    </row>
    <row r="3649" customFormat="false" ht="15" hidden="false" customHeight="true" outlineLevel="0" collapsed="false">
      <c r="A3649" s="1" t="n">
        <v>3</v>
      </c>
      <c r="B3649" s="76" t="n">
        <v>46204</v>
      </c>
      <c r="C3649" s="1" t="n">
        <v>11</v>
      </c>
      <c r="D3649" s="1" t="s">
        <v>3820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4631</v>
      </c>
      <c r="N3649" s="1" t="n">
        <v>5</v>
      </c>
      <c r="O3649" s="1" t="n">
        <v>23.65</v>
      </c>
      <c r="P3649" s="1" t="s">
        <v>3814</v>
      </c>
    </row>
    <row r="3650" customFormat="false" ht="15" hidden="false" customHeight="true" outlineLevel="0" collapsed="false">
      <c r="A3650" s="1" t="n">
        <v>3</v>
      </c>
      <c r="B3650" s="76" t="n">
        <v>46204</v>
      </c>
      <c r="C3650" s="1" t="n">
        <v>11</v>
      </c>
      <c r="D3650" s="1" t="s">
        <v>3820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4022</v>
      </c>
      <c r="N3650" s="1" t="n">
        <v>6</v>
      </c>
      <c r="O3650" s="1" t="n">
        <v>49.14</v>
      </c>
      <c r="P3650" s="1" t="s">
        <v>3814</v>
      </c>
    </row>
    <row r="3651" customFormat="false" ht="15" hidden="false" customHeight="true" outlineLevel="0" collapsed="false">
      <c r="A3651" s="1" t="n">
        <v>3</v>
      </c>
      <c r="B3651" s="76" t="n">
        <v>46204</v>
      </c>
      <c r="C3651" s="1" t="n">
        <v>11</v>
      </c>
      <c r="D3651" s="1" t="s">
        <v>3820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4023</v>
      </c>
      <c r="N3651" s="1" t="n">
        <v>6</v>
      </c>
      <c r="O3651" s="1" t="n">
        <v>59.88</v>
      </c>
      <c r="P3651" s="1" t="s">
        <v>3814</v>
      </c>
    </row>
    <row r="3652" customFormat="false" ht="15" hidden="false" customHeight="true" outlineLevel="0" collapsed="false">
      <c r="A3652" s="1" t="n">
        <v>3</v>
      </c>
      <c r="B3652" s="76" t="n">
        <v>46204</v>
      </c>
      <c r="C3652" s="1" t="n">
        <v>11</v>
      </c>
      <c r="D3652" s="1" t="s">
        <v>3820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4633</v>
      </c>
      <c r="N3652" s="1" t="n">
        <v>6</v>
      </c>
      <c r="O3652" s="1" t="n">
        <v>66.06</v>
      </c>
      <c r="P3652" s="1" t="s">
        <v>3814</v>
      </c>
    </row>
    <row r="3653" customFormat="false" ht="15" hidden="false" customHeight="true" outlineLevel="0" collapsed="false">
      <c r="A3653" s="1" t="n">
        <v>3</v>
      </c>
      <c r="B3653" s="76" t="n">
        <v>46204</v>
      </c>
      <c r="C3653" s="1" t="n">
        <v>11</v>
      </c>
      <c r="D3653" s="1" t="s">
        <v>3820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5376</v>
      </c>
      <c r="N3653" s="1" t="n">
        <v>3</v>
      </c>
      <c r="O3653" s="1" t="n">
        <v>36.9</v>
      </c>
      <c r="P3653" s="1" t="s">
        <v>3814</v>
      </c>
    </row>
    <row r="3654" customFormat="false" ht="15" hidden="false" customHeight="true" outlineLevel="0" collapsed="false">
      <c r="A3654" s="1" t="n">
        <v>3</v>
      </c>
      <c r="B3654" s="76" t="n">
        <v>46204</v>
      </c>
      <c r="C3654" s="1" t="n">
        <v>11</v>
      </c>
      <c r="D3654" s="1" t="s">
        <v>3820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5377</v>
      </c>
      <c r="N3654" s="1" t="n">
        <v>3</v>
      </c>
      <c r="O3654" s="1" t="n">
        <v>22.02</v>
      </c>
      <c r="P3654" s="1" t="s">
        <v>3814</v>
      </c>
    </row>
    <row r="3655" customFormat="false" ht="15" hidden="false" customHeight="true" outlineLevel="0" collapsed="false">
      <c r="A3655" s="1" t="n">
        <v>3</v>
      </c>
      <c r="B3655" s="76" t="n">
        <v>46204</v>
      </c>
      <c r="C3655" s="1" t="n">
        <v>11</v>
      </c>
      <c r="D3655" s="1" t="s">
        <v>3820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3963</v>
      </c>
      <c r="N3655" s="1" t="n">
        <v>100</v>
      </c>
      <c r="O3655" s="1" t="n">
        <v>2049</v>
      </c>
      <c r="P3655" s="1" t="s">
        <v>3814</v>
      </c>
    </row>
    <row r="3656" customFormat="false" ht="15" hidden="false" customHeight="true" outlineLevel="0" collapsed="false">
      <c r="A3656" s="1" t="n">
        <v>3</v>
      </c>
      <c r="B3656" s="76" t="n">
        <v>46204</v>
      </c>
      <c r="C3656" s="1" t="n">
        <v>11</v>
      </c>
      <c r="D3656" s="1" t="s">
        <v>3820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4808</v>
      </c>
      <c r="N3656" s="1" t="n">
        <v>120</v>
      </c>
      <c r="O3656" s="1" t="n">
        <v>2292</v>
      </c>
      <c r="P3656" s="1" t="s">
        <v>3814</v>
      </c>
    </row>
    <row r="3657" customFormat="false" ht="15" hidden="false" customHeight="true" outlineLevel="0" collapsed="false">
      <c r="A3657" s="1" t="n">
        <v>3</v>
      </c>
      <c r="B3657" s="76" t="n">
        <v>46204</v>
      </c>
      <c r="C3657" s="1" t="n">
        <v>22</v>
      </c>
      <c r="D3657" s="1" t="s">
        <v>3967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3982</v>
      </c>
      <c r="N3657" s="1" t="n">
        <v>5.974</v>
      </c>
      <c r="O3657" s="1" t="n">
        <v>128.24</v>
      </c>
      <c r="P3657" s="1" t="s">
        <v>3814</v>
      </c>
    </row>
    <row r="3658" customFormat="false" ht="15" hidden="false" customHeight="true" outlineLevel="0" collapsed="false">
      <c r="A3658" s="1" t="n">
        <v>3</v>
      </c>
      <c r="B3658" s="76" t="n">
        <v>46204</v>
      </c>
      <c r="C3658" s="1" t="n">
        <v>22</v>
      </c>
      <c r="D3658" s="1" t="s">
        <v>3967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3983</v>
      </c>
      <c r="N3658" s="1" t="n">
        <v>16.7</v>
      </c>
      <c r="O3658" s="1" t="n">
        <v>383.22</v>
      </c>
      <c r="P3658" s="1" t="s">
        <v>3814</v>
      </c>
    </row>
    <row r="3659" customFormat="false" ht="15" hidden="false" customHeight="true" outlineLevel="0" collapsed="false">
      <c r="A3659" s="1" t="n">
        <v>3</v>
      </c>
      <c r="B3659" s="76" t="n">
        <v>46204</v>
      </c>
      <c r="C3659" s="1" t="n">
        <v>22</v>
      </c>
      <c r="D3659" s="1" t="s">
        <v>3967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3984</v>
      </c>
      <c r="N3659" s="1" t="n">
        <v>34.21</v>
      </c>
      <c r="O3659" s="1" t="n">
        <v>810.35</v>
      </c>
      <c r="P3659" s="1" t="s">
        <v>3814</v>
      </c>
    </row>
    <row r="3660" customFormat="false" ht="15" hidden="false" customHeight="true" outlineLevel="0" collapsed="false">
      <c r="A3660" s="1" t="n">
        <v>3</v>
      </c>
      <c r="B3660" s="76" t="n">
        <v>46204</v>
      </c>
      <c r="C3660" s="1" t="n">
        <v>22</v>
      </c>
      <c r="D3660" s="1" t="s">
        <v>3967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3985</v>
      </c>
      <c r="N3660" s="1" t="n">
        <v>29.132</v>
      </c>
      <c r="O3660" s="1" t="n">
        <v>754.78</v>
      </c>
      <c r="P3660" s="1" t="s">
        <v>3814</v>
      </c>
    </row>
    <row r="3661" customFormat="false" ht="15" hidden="false" customHeight="true" outlineLevel="0" collapsed="false">
      <c r="A3661" s="1" t="n">
        <v>3</v>
      </c>
      <c r="B3661" s="76" t="n">
        <v>46204</v>
      </c>
      <c r="C3661" s="1" t="n">
        <v>22</v>
      </c>
      <c r="D3661" s="1" t="s">
        <v>3967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3986</v>
      </c>
      <c r="N3661" s="1" t="n">
        <v>8.461</v>
      </c>
      <c r="O3661" s="1" t="n">
        <v>212.95</v>
      </c>
      <c r="P3661" s="1" t="s">
        <v>3814</v>
      </c>
    </row>
    <row r="3662" customFormat="false" ht="15" hidden="false" customHeight="true" outlineLevel="0" collapsed="false">
      <c r="A3662" s="1" t="n">
        <v>3</v>
      </c>
      <c r="B3662" s="76" t="n">
        <v>46204</v>
      </c>
      <c r="C3662" s="1" t="n">
        <v>22</v>
      </c>
      <c r="D3662" s="1" t="s">
        <v>3967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3979</v>
      </c>
      <c r="N3662" s="1" t="n">
        <v>6.224</v>
      </c>
      <c r="O3662" s="1" t="n">
        <v>9.17</v>
      </c>
      <c r="P3662" s="1" t="s">
        <v>3814</v>
      </c>
    </row>
    <row r="3663" customFormat="false" ht="15" hidden="false" customHeight="true" outlineLevel="0" collapsed="false">
      <c r="A3663" s="1" t="n">
        <v>3</v>
      </c>
      <c r="B3663" s="76" t="n">
        <v>46204</v>
      </c>
      <c r="C3663" s="1" t="n">
        <v>22</v>
      </c>
      <c r="D3663" s="1" t="s">
        <v>3967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3980</v>
      </c>
      <c r="N3663" s="1" t="n">
        <v>3.124</v>
      </c>
      <c r="O3663" s="1" t="n">
        <v>6.92</v>
      </c>
      <c r="P3663" s="1" t="s">
        <v>3814</v>
      </c>
    </row>
    <row r="3664" customFormat="false" ht="15" hidden="false" customHeight="true" outlineLevel="0" collapsed="false">
      <c r="A3664" s="1" t="n">
        <v>3</v>
      </c>
      <c r="B3664" s="76" t="n">
        <v>46204</v>
      </c>
      <c r="C3664" s="1" t="n">
        <v>22</v>
      </c>
      <c r="D3664" s="1" t="s">
        <v>3967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3981</v>
      </c>
      <c r="N3664" s="1" t="n">
        <v>0.976</v>
      </c>
      <c r="O3664" s="1" t="n">
        <v>0</v>
      </c>
      <c r="P3664" s="1" t="s">
        <v>3814</v>
      </c>
    </row>
    <row r="3665" customFormat="false" ht="15" hidden="false" customHeight="true" outlineLevel="0" collapsed="false">
      <c r="A3665" s="1" t="n">
        <v>3</v>
      </c>
      <c r="B3665" s="76" t="n">
        <v>46204</v>
      </c>
      <c r="C3665" s="1" t="n">
        <v>100</v>
      </c>
      <c r="D3665" s="1" t="s">
        <v>3988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3982</v>
      </c>
      <c r="N3665" s="1" t="n">
        <v>5.974</v>
      </c>
      <c r="O3665" s="1" t="n">
        <v>128.24</v>
      </c>
      <c r="P3665" s="1" t="s">
        <v>3814</v>
      </c>
    </row>
    <row r="3666" customFormat="false" ht="15" hidden="false" customHeight="true" outlineLevel="0" collapsed="false">
      <c r="A3666" s="1" t="n">
        <v>3</v>
      </c>
      <c r="B3666" s="76" t="n">
        <v>46204</v>
      </c>
      <c r="C3666" s="1" t="n">
        <v>100</v>
      </c>
      <c r="D3666" s="1" t="s">
        <v>3988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3983</v>
      </c>
      <c r="N3666" s="1" t="n">
        <v>16.7</v>
      </c>
      <c r="O3666" s="1" t="n">
        <v>383.22</v>
      </c>
      <c r="P3666" s="1" t="s">
        <v>3814</v>
      </c>
    </row>
    <row r="3667" customFormat="false" ht="15" hidden="false" customHeight="true" outlineLevel="0" collapsed="false">
      <c r="A3667" s="1" t="n">
        <v>3</v>
      </c>
      <c r="B3667" s="76" t="n">
        <v>46204</v>
      </c>
      <c r="C3667" s="1" t="n">
        <v>100</v>
      </c>
      <c r="D3667" s="1" t="s">
        <v>3988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3984</v>
      </c>
      <c r="N3667" s="1" t="n">
        <v>34.21</v>
      </c>
      <c r="O3667" s="1" t="n">
        <v>810.35</v>
      </c>
      <c r="P3667" s="1" t="s">
        <v>3814</v>
      </c>
    </row>
    <row r="3668" customFormat="false" ht="15" hidden="false" customHeight="true" outlineLevel="0" collapsed="false">
      <c r="A3668" s="1" t="n">
        <v>3</v>
      </c>
      <c r="B3668" s="76" t="n">
        <v>46204</v>
      </c>
      <c r="C3668" s="1" t="n">
        <v>100</v>
      </c>
      <c r="D3668" s="1" t="s">
        <v>3988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3985</v>
      </c>
      <c r="N3668" s="1" t="n">
        <v>29.132</v>
      </c>
      <c r="O3668" s="1" t="n">
        <v>754.78</v>
      </c>
      <c r="P3668" s="1" t="s">
        <v>3814</v>
      </c>
    </row>
    <row r="3669" customFormat="false" ht="15" hidden="false" customHeight="true" outlineLevel="0" collapsed="false">
      <c r="A3669" s="1" t="n">
        <v>3</v>
      </c>
      <c r="B3669" s="76" t="n">
        <v>46204</v>
      </c>
      <c r="C3669" s="1" t="n">
        <v>100</v>
      </c>
      <c r="D3669" s="1" t="s">
        <v>3988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3986</v>
      </c>
      <c r="N3669" s="1" t="n">
        <v>8.461</v>
      </c>
      <c r="O3669" s="1" t="n">
        <v>212.95</v>
      </c>
      <c r="P3669" s="1" t="s">
        <v>3814</v>
      </c>
    </row>
    <row r="3670" customFormat="false" ht="15" hidden="false" customHeight="true" outlineLevel="0" collapsed="false">
      <c r="A3670" s="1" t="n">
        <v>3</v>
      </c>
      <c r="B3670" s="76" t="n">
        <v>46204</v>
      </c>
      <c r="C3670" s="1" t="n">
        <v>100</v>
      </c>
      <c r="D3670" s="1" t="s">
        <v>3988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3979</v>
      </c>
      <c r="N3670" s="1" t="n">
        <v>6.224</v>
      </c>
      <c r="O3670" s="1" t="n">
        <v>9.17</v>
      </c>
      <c r="P3670" s="1" t="s">
        <v>3814</v>
      </c>
    </row>
    <row r="3671" customFormat="false" ht="15" hidden="false" customHeight="true" outlineLevel="0" collapsed="false">
      <c r="A3671" s="1" t="n">
        <v>3</v>
      </c>
      <c r="B3671" s="76" t="n">
        <v>46204</v>
      </c>
      <c r="C3671" s="1" t="n">
        <v>100</v>
      </c>
      <c r="D3671" s="1" t="s">
        <v>3988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3980</v>
      </c>
      <c r="N3671" s="1" t="n">
        <v>3.124</v>
      </c>
      <c r="O3671" s="1" t="n">
        <v>6.92</v>
      </c>
      <c r="P3671" s="1" t="s">
        <v>3814</v>
      </c>
    </row>
    <row r="3672" customFormat="false" ht="15" hidden="false" customHeight="true" outlineLevel="0" collapsed="false">
      <c r="A3672" s="1" t="n">
        <v>3</v>
      </c>
      <c r="B3672" s="76" t="n">
        <v>46204</v>
      </c>
      <c r="C3672" s="1" t="n">
        <v>100</v>
      </c>
      <c r="D3672" s="1" t="s">
        <v>3988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3981</v>
      </c>
      <c r="N3672" s="1" t="n">
        <v>0.976</v>
      </c>
      <c r="O3672" s="1" t="n">
        <v>0</v>
      </c>
      <c r="P3672" s="1" t="s">
        <v>3814</v>
      </c>
    </row>
    <row r="3673" customFormat="false" ht="15" hidden="false" customHeight="true" outlineLevel="0" collapsed="false">
      <c r="A3673" s="1" t="n">
        <v>3</v>
      </c>
      <c r="B3673" s="76" t="n">
        <v>46204</v>
      </c>
      <c r="C3673" s="1" t="n">
        <v>171</v>
      </c>
      <c r="D3673" s="1" t="s">
        <v>4048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4016</v>
      </c>
      <c r="N3673" s="1" t="n">
        <v>3</v>
      </c>
      <c r="O3673" s="1" t="n">
        <v>13.62</v>
      </c>
      <c r="P3673" s="1" t="s">
        <v>4050</v>
      </c>
    </row>
    <row r="3674" customFormat="false" ht="15" hidden="false" customHeight="true" outlineLevel="0" collapsed="false">
      <c r="A3674" s="1" t="n">
        <v>3</v>
      </c>
      <c r="B3674" s="76" t="n">
        <v>46204</v>
      </c>
      <c r="C3674" s="1" t="n">
        <v>171</v>
      </c>
      <c r="D3674" s="1" t="s">
        <v>4048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5378</v>
      </c>
      <c r="N3674" s="1" t="n">
        <v>2</v>
      </c>
      <c r="O3674" s="1" t="n">
        <v>16.38</v>
      </c>
      <c r="P3674" s="1" t="s">
        <v>4050</v>
      </c>
    </row>
    <row r="3675" customFormat="false" ht="15" hidden="false" customHeight="true" outlineLevel="0" collapsed="false">
      <c r="A3675" s="1" t="n">
        <v>3</v>
      </c>
      <c r="B3675" s="76" t="n">
        <v>46204</v>
      </c>
      <c r="C3675" s="1" t="n">
        <v>171</v>
      </c>
      <c r="D3675" s="1" t="s">
        <v>4048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4733</v>
      </c>
      <c r="N3675" s="1" t="n">
        <v>1</v>
      </c>
      <c r="O3675" s="1" t="n">
        <v>14.5</v>
      </c>
      <c r="P3675" s="1" t="s">
        <v>4050</v>
      </c>
    </row>
    <row r="3676" customFormat="false" ht="15" hidden="false" customHeight="true" outlineLevel="0" collapsed="false">
      <c r="A3676" s="1" t="n">
        <v>3</v>
      </c>
      <c r="B3676" s="76" t="n">
        <v>46205</v>
      </c>
      <c r="C3676" s="1" t="n">
        <v>1</v>
      </c>
      <c r="D3676" s="1" t="s">
        <v>3848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3998</v>
      </c>
      <c r="N3676" s="1" t="n">
        <v>10</v>
      </c>
      <c r="O3676" s="1" t="n">
        <v>106.7</v>
      </c>
      <c r="P3676" s="1" t="s">
        <v>3814</v>
      </c>
    </row>
    <row r="3677" customFormat="false" ht="15" hidden="false" customHeight="true" outlineLevel="0" collapsed="false">
      <c r="A3677" s="1" t="n">
        <v>3</v>
      </c>
      <c r="B3677" s="76" t="n">
        <v>46205</v>
      </c>
      <c r="C3677" s="1" t="n">
        <v>1</v>
      </c>
      <c r="D3677" s="1" t="s">
        <v>3848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3999</v>
      </c>
      <c r="N3677" s="1" t="n">
        <v>12</v>
      </c>
      <c r="O3677" s="1" t="n">
        <v>82.32</v>
      </c>
      <c r="P3677" s="1" t="s">
        <v>3814</v>
      </c>
    </row>
    <row r="3678" customFormat="false" ht="15" hidden="false" customHeight="true" outlineLevel="0" collapsed="false">
      <c r="A3678" s="1" t="n">
        <v>3</v>
      </c>
      <c r="B3678" s="76" t="n">
        <v>46205</v>
      </c>
      <c r="C3678" s="1" t="n">
        <v>1</v>
      </c>
      <c r="D3678" s="1" t="s">
        <v>3848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4000</v>
      </c>
      <c r="N3678" s="1" t="n">
        <v>8</v>
      </c>
      <c r="O3678" s="1" t="n">
        <v>109.6</v>
      </c>
      <c r="P3678" s="1" t="s">
        <v>3814</v>
      </c>
    </row>
    <row r="3679" customFormat="false" ht="15" hidden="false" customHeight="true" outlineLevel="0" collapsed="false">
      <c r="A3679" s="1" t="n">
        <v>3</v>
      </c>
      <c r="B3679" s="76" t="n">
        <v>46205</v>
      </c>
      <c r="C3679" s="1" t="n">
        <v>1</v>
      </c>
      <c r="D3679" s="1" t="s">
        <v>3848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4001</v>
      </c>
      <c r="N3679" s="1" t="n">
        <v>8</v>
      </c>
      <c r="O3679" s="1" t="n">
        <v>100.48</v>
      </c>
      <c r="P3679" s="1" t="s">
        <v>3814</v>
      </c>
    </row>
    <row r="3680" customFormat="false" ht="15" hidden="false" customHeight="true" outlineLevel="0" collapsed="false">
      <c r="A3680" s="1" t="n">
        <v>3</v>
      </c>
      <c r="B3680" s="76" t="n">
        <v>46205</v>
      </c>
      <c r="C3680" s="1" t="n">
        <v>1</v>
      </c>
      <c r="D3680" s="1" t="s">
        <v>3848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4002</v>
      </c>
      <c r="N3680" s="1" t="n">
        <v>4</v>
      </c>
      <c r="O3680" s="1" t="n">
        <v>50.24</v>
      </c>
      <c r="P3680" s="1" t="s">
        <v>3814</v>
      </c>
    </row>
    <row r="3681" customFormat="false" ht="15" hidden="false" customHeight="true" outlineLevel="0" collapsed="false">
      <c r="A3681" s="1" t="n">
        <v>3</v>
      </c>
      <c r="B3681" s="76" t="n">
        <v>46205</v>
      </c>
      <c r="C3681" s="1" t="n">
        <v>1</v>
      </c>
      <c r="D3681" s="1" t="s">
        <v>3848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4003</v>
      </c>
      <c r="N3681" s="1" t="n">
        <v>8</v>
      </c>
      <c r="O3681" s="1" t="n">
        <v>93.12</v>
      </c>
      <c r="P3681" s="1" t="s">
        <v>3814</v>
      </c>
    </row>
    <row r="3682" customFormat="false" ht="15" hidden="false" customHeight="true" outlineLevel="0" collapsed="false">
      <c r="A3682" s="1" t="n">
        <v>3</v>
      </c>
      <c r="B3682" s="76" t="n">
        <v>46205</v>
      </c>
      <c r="C3682" s="1" t="n">
        <v>2</v>
      </c>
      <c r="D3682" s="1" t="s">
        <v>3812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5379</v>
      </c>
      <c r="N3682" s="1" t="n">
        <v>0.506</v>
      </c>
      <c r="O3682" s="1" t="n">
        <v>40.48</v>
      </c>
      <c r="P3682" s="1" t="s">
        <v>3814</v>
      </c>
    </row>
    <row r="3683" customFormat="false" ht="15" hidden="false" customHeight="true" outlineLevel="0" collapsed="false">
      <c r="A3683" s="1" t="n">
        <v>3</v>
      </c>
      <c r="B3683" s="76" t="n">
        <v>46205</v>
      </c>
      <c r="C3683" s="1" t="n">
        <v>2</v>
      </c>
      <c r="D3683" s="1" t="s">
        <v>3812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3817</v>
      </c>
      <c r="N3683" s="1" t="n">
        <v>40</v>
      </c>
      <c r="O3683" s="1" t="n">
        <v>240</v>
      </c>
      <c r="P3683" s="1" t="s">
        <v>3814</v>
      </c>
    </row>
    <row r="3684" customFormat="false" ht="15" hidden="false" customHeight="true" outlineLevel="0" collapsed="false">
      <c r="A3684" s="1" t="n">
        <v>3</v>
      </c>
      <c r="B3684" s="76" t="n">
        <v>46205</v>
      </c>
      <c r="C3684" s="1" t="n">
        <v>2</v>
      </c>
      <c r="D3684" s="1" t="s">
        <v>3812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3813</v>
      </c>
      <c r="N3684" s="1" t="n">
        <v>10</v>
      </c>
      <c r="O3684" s="1" t="n">
        <v>25</v>
      </c>
      <c r="P3684" s="1" t="s">
        <v>3814</v>
      </c>
    </row>
    <row r="3685" customFormat="false" ht="15" hidden="false" customHeight="true" outlineLevel="0" collapsed="false">
      <c r="A3685" s="1" t="n">
        <v>3</v>
      </c>
      <c r="B3685" s="76" t="n">
        <v>46205</v>
      </c>
      <c r="C3685" s="1" t="n">
        <v>2</v>
      </c>
      <c r="D3685" s="1" t="s">
        <v>3812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3815</v>
      </c>
      <c r="N3685" s="1" t="n">
        <v>8</v>
      </c>
      <c r="O3685" s="1" t="n">
        <v>48</v>
      </c>
      <c r="P3685" s="1" t="s">
        <v>3814</v>
      </c>
    </row>
    <row r="3686" customFormat="false" ht="15" hidden="false" customHeight="true" outlineLevel="0" collapsed="false">
      <c r="A3686" s="1" t="n">
        <v>3</v>
      </c>
      <c r="B3686" s="76" t="n">
        <v>46205</v>
      </c>
      <c r="C3686" s="1" t="n">
        <v>2</v>
      </c>
      <c r="D3686" s="1" t="s">
        <v>3812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3816</v>
      </c>
      <c r="N3686" s="1" t="n">
        <v>50</v>
      </c>
      <c r="O3686" s="1" t="n">
        <v>100</v>
      </c>
      <c r="P3686" s="1" t="s">
        <v>3814</v>
      </c>
    </row>
    <row r="3687" customFormat="false" ht="15" hidden="false" customHeight="true" outlineLevel="0" collapsed="false">
      <c r="A3687" s="1" t="n">
        <v>3</v>
      </c>
      <c r="B3687" s="76" t="n">
        <v>46205</v>
      </c>
      <c r="C3687" s="1" t="n">
        <v>2</v>
      </c>
      <c r="D3687" s="1" t="s">
        <v>3812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3818</v>
      </c>
      <c r="N3687" s="1" t="n">
        <v>20</v>
      </c>
      <c r="O3687" s="1" t="n">
        <v>280</v>
      </c>
      <c r="P3687" s="1" t="s">
        <v>3814</v>
      </c>
    </row>
    <row r="3688" customFormat="false" ht="15" hidden="false" customHeight="true" outlineLevel="0" collapsed="false">
      <c r="A3688" s="1" t="n">
        <v>3</v>
      </c>
      <c r="B3688" s="76" t="n">
        <v>46205</v>
      </c>
      <c r="C3688" s="1" t="n">
        <v>6</v>
      </c>
      <c r="D3688" s="1" t="s">
        <v>3819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3817</v>
      </c>
      <c r="N3688" s="1" t="n">
        <v>40</v>
      </c>
      <c r="O3688" s="1" t="n">
        <v>240</v>
      </c>
      <c r="P3688" s="1" t="s">
        <v>3814</v>
      </c>
    </row>
    <row r="3689" customFormat="false" ht="15" hidden="false" customHeight="true" outlineLevel="0" collapsed="false">
      <c r="A3689" s="1" t="n">
        <v>3</v>
      </c>
      <c r="B3689" s="76" t="n">
        <v>46205</v>
      </c>
      <c r="C3689" s="1" t="n">
        <v>6</v>
      </c>
      <c r="D3689" s="1" t="s">
        <v>3819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3813</v>
      </c>
      <c r="N3689" s="1" t="n">
        <v>10</v>
      </c>
      <c r="O3689" s="1" t="n">
        <v>25</v>
      </c>
      <c r="P3689" s="1" t="s">
        <v>3814</v>
      </c>
    </row>
    <row r="3690" customFormat="false" ht="15" hidden="false" customHeight="true" outlineLevel="0" collapsed="false">
      <c r="A3690" s="1" t="n">
        <v>3</v>
      </c>
      <c r="B3690" s="76" t="n">
        <v>46205</v>
      </c>
      <c r="C3690" s="1" t="n">
        <v>6</v>
      </c>
      <c r="D3690" s="1" t="s">
        <v>3819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3815</v>
      </c>
      <c r="N3690" s="1" t="n">
        <v>8</v>
      </c>
      <c r="O3690" s="1" t="n">
        <v>48</v>
      </c>
      <c r="P3690" s="1" t="s">
        <v>3814</v>
      </c>
    </row>
    <row r="3691" customFormat="false" ht="15" hidden="false" customHeight="true" outlineLevel="0" collapsed="false">
      <c r="A3691" s="1" t="n">
        <v>3</v>
      </c>
      <c r="B3691" s="76" t="n">
        <v>46205</v>
      </c>
      <c r="C3691" s="1" t="n">
        <v>6</v>
      </c>
      <c r="D3691" s="1" t="s">
        <v>3819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3816</v>
      </c>
      <c r="N3691" s="1" t="n">
        <v>50</v>
      </c>
      <c r="O3691" s="1" t="n">
        <v>100</v>
      </c>
      <c r="P3691" s="1" t="s">
        <v>3814</v>
      </c>
    </row>
    <row r="3692" customFormat="false" ht="15" hidden="false" customHeight="true" outlineLevel="0" collapsed="false">
      <c r="A3692" s="1" t="n">
        <v>3</v>
      </c>
      <c r="B3692" s="76" t="n">
        <v>46205</v>
      </c>
      <c r="C3692" s="1" t="n">
        <v>6</v>
      </c>
      <c r="D3692" s="1" t="s">
        <v>3819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5379</v>
      </c>
      <c r="N3692" s="1" t="n">
        <v>0.506</v>
      </c>
      <c r="O3692" s="1" t="n">
        <v>40.48</v>
      </c>
      <c r="P3692" s="1" t="s">
        <v>3814</v>
      </c>
    </row>
    <row r="3693" customFormat="false" ht="15" hidden="false" customHeight="true" outlineLevel="0" collapsed="false">
      <c r="A3693" s="1" t="n">
        <v>3</v>
      </c>
      <c r="B3693" s="76" t="n">
        <v>46205</v>
      </c>
      <c r="C3693" s="1" t="n">
        <v>6</v>
      </c>
      <c r="D3693" s="1" t="s">
        <v>3819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3818</v>
      </c>
      <c r="N3693" s="1" t="n">
        <v>20</v>
      </c>
      <c r="O3693" s="1" t="n">
        <v>280</v>
      </c>
      <c r="P3693" s="1" t="s">
        <v>3814</v>
      </c>
    </row>
    <row r="3694" customFormat="false" ht="15" hidden="false" customHeight="true" outlineLevel="0" collapsed="false">
      <c r="A3694" s="1" t="n">
        <v>3</v>
      </c>
      <c r="B3694" s="76" t="n">
        <v>46205</v>
      </c>
      <c r="C3694" s="1" t="n">
        <v>11</v>
      </c>
      <c r="D3694" s="1" t="s">
        <v>3820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5380</v>
      </c>
      <c r="N3694" s="1" t="n">
        <v>80</v>
      </c>
      <c r="O3694" s="1" t="n">
        <v>303.8</v>
      </c>
      <c r="P3694" s="1" t="s">
        <v>3814</v>
      </c>
    </row>
    <row r="3695" customFormat="false" ht="15" hidden="false" customHeight="true" outlineLevel="0" collapsed="false">
      <c r="A3695" s="1" t="n">
        <v>3</v>
      </c>
      <c r="B3695" s="76" t="n">
        <v>46205</v>
      </c>
      <c r="C3695" s="1" t="n">
        <v>11</v>
      </c>
      <c r="D3695" s="1" t="s">
        <v>3820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5381</v>
      </c>
      <c r="N3695" s="1" t="n">
        <v>150</v>
      </c>
      <c r="O3695" s="1" t="n">
        <v>649.5</v>
      </c>
      <c r="P3695" s="1" t="s">
        <v>3814</v>
      </c>
    </row>
    <row r="3696" customFormat="false" ht="15" hidden="false" customHeight="true" outlineLevel="0" collapsed="false">
      <c r="A3696" s="1" t="n">
        <v>3</v>
      </c>
      <c r="B3696" s="76" t="n">
        <v>46205</v>
      </c>
      <c r="C3696" s="1" t="n">
        <v>11</v>
      </c>
      <c r="D3696" s="1" t="s">
        <v>3820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4332</v>
      </c>
      <c r="N3696" s="1" t="n">
        <v>120</v>
      </c>
      <c r="O3696" s="1" t="n">
        <v>463.6</v>
      </c>
      <c r="P3696" s="1" t="s">
        <v>3814</v>
      </c>
    </row>
    <row r="3697" customFormat="false" ht="15" hidden="false" customHeight="true" outlineLevel="0" collapsed="false">
      <c r="A3697" s="1" t="n">
        <v>3</v>
      </c>
      <c r="B3697" s="76" t="n">
        <v>46205</v>
      </c>
      <c r="C3697" s="1" t="n">
        <v>11</v>
      </c>
      <c r="D3697" s="1" t="s">
        <v>3820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4834</v>
      </c>
      <c r="N3697" s="1" t="n">
        <v>100</v>
      </c>
      <c r="O3697" s="1" t="n">
        <v>187.5</v>
      </c>
      <c r="P3697" s="1" t="s">
        <v>3814</v>
      </c>
    </row>
    <row r="3698" customFormat="false" ht="15" hidden="false" customHeight="true" outlineLevel="0" collapsed="false">
      <c r="A3698" s="1" t="n">
        <v>3</v>
      </c>
      <c r="B3698" s="76" t="n">
        <v>46205</v>
      </c>
      <c r="C3698" s="1" t="n">
        <v>11</v>
      </c>
      <c r="D3698" s="1" t="s">
        <v>3820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5382</v>
      </c>
      <c r="N3698" s="1" t="n">
        <v>100</v>
      </c>
      <c r="O3698" s="1" t="n">
        <v>1108</v>
      </c>
      <c r="P3698" s="1" t="s">
        <v>3814</v>
      </c>
    </row>
    <row r="3699" customFormat="false" ht="15" hidden="false" customHeight="true" outlineLevel="0" collapsed="false">
      <c r="A3699" s="1" t="n">
        <v>3</v>
      </c>
      <c r="B3699" s="76" t="n">
        <v>46205</v>
      </c>
      <c r="C3699" s="1" t="n">
        <v>11</v>
      </c>
      <c r="D3699" s="1" t="s">
        <v>3820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5383</v>
      </c>
      <c r="N3699" s="1" t="n">
        <v>240</v>
      </c>
      <c r="O3699" s="1" t="n">
        <v>855</v>
      </c>
      <c r="P3699" s="1" t="s">
        <v>3814</v>
      </c>
    </row>
    <row r="3700" customFormat="false" ht="15" hidden="false" customHeight="true" outlineLevel="0" collapsed="false">
      <c r="A3700" s="1" t="n">
        <v>3</v>
      </c>
      <c r="B3700" s="76" t="n">
        <v>46205</v>
      </c>
      <c r="C3700" s="1" t="n">
        <v>11</v>
      </c>
      <c r="D3700" s="1" t="s">
        <v>3820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5384</v>
      </c>
      <c r="N3700" s="1" t="n">
        <v>40</v>
      </c>
      <c r="O3700" s="1" t="n">
        <v>303.8</v>
      </c>
      <c r="P3700" s="1" t="s">
        <v>3814</v>
      </c>
    </row>
    <row r="3701" customFormat="false" ht="15" hidden="false" customHeight="true" outlineLevel="0" collapsed="false">
      <c r="A3701" s="1" t="n">
        <v>3</v>
      </c>
      <c r="B3701" s="76" t="n">
        <v>46205</v>
      </c>
      <c r="C3701" s="1" t="n">
        <v>11</v>
      </c>
      <c r="D3701" s="1" t="s">
        <v>3820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4649</v>
      </c>
      <c r="N3701" s="1" t="n">
        <v>30</v>
      </c>
      <c r="O3701" s="1" t="n">
        <v>85.9</v>
      </c>
      <c r="P3701" s="1" t="s">
        <v>3814</v>
      </c>
    </row>
    <row r="3702" customFormat="false" ht="15" hidden="false" customHeight="true" outlineLevel="0" collapsed="false">
      <c r="A3702" s="1" t="n">
        <v>3</v>
      </c>
      <c r="B3702" s="76" t="n">
        <v>46205</v>
      </c>
      <c r="C3702" s="1" t="n">
        <v>11</v>
      </c>
      <c r="D3702" s="1" t="s">
        <v>3820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4650</v>
      </c>
      <c r="N3702" s="1" t="n">
        <v>180</v>
      </c>
      <c r="O3702" s="1" t="n">
        <v>333</v>
      </c>
      <c r="P3702" s="1" t="s">
        <v>3814</v>
      </c>
    </row>
    <row r="3703" customFormat="false" ht="15" hidden="false" customHeight="true" outlineLevel="0" collapsed="false">
      <c r="A3703" s="1" t="n">
        <v>3</v>
      </c>
      <c r="B3703" s="76" t="n">
        <v>46205</v>
      </c>
      <c r="C3703" s="1" t="n">
        <v>11</v>
      </c>
      <c r="D3703" s="1" t="s">
        <v>3820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4651</v>
      </c>
      <c r="N3703" s="1" t="n">
        <v>40</v>
      </c>
      <c r="O3703" s="1" t="n">
        <v>131</v>
      </c>
      <c r="P3703" s="1" t="s">
        <v>3814</v>
      </c>
    </row>
    <row r="3704" customFormat="false" ht="15" hidden="false" customHeight="true" outlineLevel="0" collapsed="false">
      <c r="A3704" s="1" t="n">
        <v>3</v>
      </c>
      <c r="B3704" s="76" t="n">
        <v>46205</v>
      </c>
      <c r="C3704" s="1" t="n">
        <v>11</v>
      </c>
      <c r="D3704" s="1" t="s">
        <v>3820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4652</v>
      </c>
      <c r="N3704" s="1" t="n">
        <v>100</v>
      </c>
      <c r="O3704" s="1" t="n">
        <v>376</v>
      </c>
      <c r="P3704" s="1" t="s">
        <v>3814</v>
      </c>
    </row>
    <row r="3705" customFormat="false" ht="15" hidden="false" customHeight="true" outlineLevel="0" collapsed="false">
      <c r="A3705" s="1" t="n">
        <v>3</v>
      </c>
      <c r="B3705" s="76" t="n">
        <v>46205</v>
      </c>
      <c r="C3705" s="1" t="n">
        <v>11</v>
      </c>
      <c r="D3705" s="1" t="s">
        <v>3820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5385</v>
      </c>
      <c r="N3705" s="1" t="n">
        <v>2</v>
      </c>
      <c r="O3705" s="1" t="n">
        <v>25.1</v>
      </c>
      <c r="P3705" s="1" t="s">
        <v>3814</v>
      </c>
    </row>
    <row r="3706" customFormat="false" ht="15" hidden="false" customHeight="true" outlineLevel="0" collapsed="false">
      <c r="A3706" s="1" t="n">
        <v>3</v>
      </c>
      <c r="B3706" s="76" t="n">
        <v>46205</v>
      </c>
      <c r="C3706" s="1" t="n">
        <v>11</v>
      </c>
      <c r="D3706" s="1" t="s">
        <v>3820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5385</v>
      </c>
      <c r="N3706" s="1" t="n">
        <v>3</v>
      </c>
      <c r="O3706" s="1" t="n">
        <v>37.65</v>
      </c>
      <c r="P3706" s="1" t="s">
        <v>3814</v>
      </c>
    </row>
    <row r="3707" customFormat="false" ht="15" hidden="false" customHeight="true" outlineLevel="0" collapsed="false">
      <c r="A3707" s="1" t="n">
        <v>3</v>
      </c>
      <c r="B3707" s="76" t="n">
        <v>46205</v>
      </c>
      <c r="C3707" s="1" t="n">
        <v>11</v>
      </c>
      <c r="D3707" s="1" t="s">
        <v>3820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5386</v>
      </c>
      <c r="N3707" s="1" t="n">
        <v>5</v>
      </c>
      <c r="O3707" s="1" t="n">
        <v>15.6</v>
      </c>
      <c r="P3707" s="1" t="s">
        <v>3814</v>
      </c>
    </row>
    <row r="3708" customFormat="false" ht="15" hidden="false" customHeight="true" outlineLevel="0" collapsed="false">
      <c r="A3708" s="1" t="n">
        <v>3</v>
      </c>
      <c r="B3708" s="76" t="n">
        <v>46205</v>
      </c>
      <c r="C3708" s="1" t="n">
        <v>11</v>
      </c>
      <c r="D3708" s="1" t="s">
        <v>3820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5385</v>
      </c>
      <c r="N3708" s="1" t="n">
        <v>5</v>
      </c>
      <c r="O3708" s="1" t="n">
        <v>15.6</v>
      </c>
      <c r="P3708" s="1" t="s">
        <v>3814</v>
      </c>
    </row>
    <row r="3709" customFormat="false" ht="15" hidden="false" customHeight="true" outlineLevel="0" collapsed="false">
      <c r="A3709" s="1" t="n">
        <v>3</v>
      </c>
      <c r="B3709" s="76" t="n">
        <v>46205</v>
      </c>
      <c r="C3709" s="1" t="n">
        <v>11</v>
      </c>
      <c r="D3709" s="1" t="s">
        <v>3820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5387</v>
      </c>
      <c r="N3709" s="1" t="n">
        <v>2</v>
      </c>
      <c r="O3709" s="1" t="n">
        <v>25.1</v>
      </c>
      <c r="P3709" s="1" t="s">
        <v>3814</v>
      </c>
    </row>
    <row r="3710" customFormat="false" ht="15" hidden="false" customHeight="true" outlineLevel="0" collapsed="false">
      <c r="A3710" s="1" t="n">
        <v>3</v>
      </c>
      <c r="B3710" s="76" t="n">
        <v>46205</v>
      </c>
      <c r="C3710" s="1" t="n">
        <v>11</v>
      </c>
      <c r="D3710" s="1" t="s">
        <v>3820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5388</v>
      </c>
      <c r="N3710" s="1" t="n">
        <v>4</v>
      </c>
      <c r="O3710" s="1" t="n">
        <v>49.32</v>
      </c>
      <c r="P3710" s="1" t="s">
        <v>3814</v>
      </c>
    </row>
    <row r="3711" customFormat="false" ht="15" hidden="false" customHeight="true" outlineLevel="0" collapsed="false">
      <c r="A3711" s="1" t="n">
        <v>3</v>
      </c>
      <c r="B3711" s="76" t="n">
        <v>46205</v>
      </c>
      <c r="C3711" s="1" t="n">
        <v>11</v>
      </c>
      <c r="D3711" s="1" t="s">
        <v>3820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5389</v>
      </c>
      <c r="N3711" s="1" t="n">
        <v>10</v>
      </c>
      <c r="O3711" s="1" t="n">
        <v>31.2</v>
      </c>
      <c r="P3711" s="1" t="s">
        <v>3814</v>
      </c>
    </row>
    <row r="3712" customFormat="false" ht="15" hidden="false" customHeight="true" outlineLevel="0" collapsed="false">
      <c r="A3712" s="1" t="n">
        <v>3</v>
      </c>
      <c r="B3712" s="76" t="n">
        <v>46205</v>
      </c>
      <c r="C3712" s="1" t="n">
        <v>11</v>
      </c>
      <c r="D3712" s="1" t="s">
        <v>3820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5390</v>
      </c>
      <c r="N3712" s="1" t="n">
        <v>4</v>
      </c>
      <c r="O3712" s="1" t="n">
        <v>50.2</v>
      </c>
      <c r="P3712" s="1" t="s">
        <v>3814</v>
      </c>
    </row>
    <row r="3713" customFormat="false" ht="15" hidden="false" customHeight="true" outlineLevel="0" collapsed="false">
      <c r="A3713" s="1" t="n">
        <v>3</v>
      </c>
      <c r="B3713" s="76" t="n">
        <v>46205</v>
      </c>
      <c r="C3713" s="1" t="n">
        <v>11</v>
      </c>
      <c r="D3713" s="1" t="s">
        <v>3820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3891</v>
      </c>
      <c r="N3713" s="1" t="n">
        <v>61.6</v>
      </c>
      <c r="O3713" s="1" t="n">
        <v>1971.2</v>
      </c>
      <c r="P3713" s="1" t="s">
        <v>3814</v>
      </c>
    </row>
    <row r="3714" customFormat="false" ht="15" hidden="false" customHeight="true" outlineLevel="0" collapsed="false">
      <c r="A3714" s="1" t="n">
        <v>3</v>
      </c>
      <c r="B3714" s="76" t="n">
        <v>46205</v>
      </c>
      <c r="C3714" s="1" t="n">
        <v>11</v>
      </c>
      <c r="D3714" s="1" t="s">
        <v>3820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4121</v>
      </c>
      <c r="N3714" s="1" t="n">
        <v>50</v>
      </c>
      <c r="O3714" s="1" t="n">
        <v>741.14</v>
      </c>
      <c r="P3714" s="1" t="s">
        <v>3814</v>
      </c>
    </row>
    <row r="3715" customFormat="false" ht="15" hidden="false" customHeight="true" outlineLevel="0" collapsed="false">
      <c r="A3715" s="1" t="n">
        <v>3</v>
      </c>
      <c r="B3715" s="76" t="n">
        <v>46205</v>
      </c>
      <c r="C3715" s="1" t="n">
        <v>11</v>
      </c>
      <c r="D3715" s="1" t="s">
        <v>3820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4124</v>
      </c>
      <c r="N3715" s="1" t="n">
        <v>30</v>
      </c>
      <c r="O3715" s="1" t="n">
        <v>388.21</v>
      </c>
      <c r="P3715" s="1" t="s">
        <v>3814</v>
      </c>
    </row>
    <row r="3716" customFormat="false" ht="15" hidden="false" customHeight="true" outlineLevel="0" collapsed="false">
      <c r="A3716" s="1" t="n">
        <v>3</v>
      </c>
      <c r="B3716" s="76" t="n">
        <v>46205</v>
      </c>
      <c r="C3716" s="1" t="n">
        <v>11</v>
      </c>
      <c r="D3716" s="1" t="s">
        <v>3820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4125</v>
      </c>
      <c r="N3716" s="1" t="n">
        <v>80</v>
      </c>
      <c r="O3716" s="1" t="n">
        <v>1072.88</v>
      </c>
      <c r="P3716" s="1" t="s">
        <v>3814</v>
      </c>
    </row>
    <row r="3717" customFormat="false" ht="15" hidden="false" customHeight="true" outlineLevel="0" collapsed="false">
      <c r="A3717" s="1" t="n">
        <v>3</v>
      </c>
      <c r="B3717" s="76" t="n">
        <v>46205</v>
      </c>
      <c r="C3717" s="1" t="n">
        <v>11</v>
      </c>
      <c r="D3717" s="1" t="s">
        <v>3820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4128</v>
      </c>
      <c r="N3717" s="1" t="n">
        <v>20</v>
      </c>
      <c r="O3717" s="1" t="n">
        <v>188.22</v>
      </c>
      <c r="P3717" s="1" t="s">
        <v>3814</v>
      </c>
    </row>
    <row r="3718" customFormat="false" ht="15" hidden="false" customHeight="true" outlineLevel="0" collapsed="false">
      <c r="A3718" s="1" t="n">
        <v>3</v>
      </c>
      <c r="B3718" s="76" t="n">
        <v>46205</v>
      </c>
      <c r="C3718" s="1" t="n">
        <v>11</v>
      </c>
      <c r="D3718" s="1" t="s">
        <v>3820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4130</v>
      </c>
      <c r="N3718" s="1" t="n">
        <v>80</v>
      </c>
      <c r="O3718" s="1" t="n">
        <v>809.37</v>
      </c>
      <c r="P3718" s="1" t="s">
        <v>3814</v>
      </c>
    </row>
    <row r="3719" customFormat="false" ht="15" hidden="false" customHeight="true" outlineLevel="0" collapsed="false">
      <c r="A3719" s="1" t="n">
        <v>3</v>
      </c>
      <c r="B3719" s="76" t="n">
        <v>46205</v>
      </c>
      <c r="C3719" s="1" t="n">
        <v>11</v>
      </c>
      <c r="D3719" s="1" t="s">
        <v>3820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5391</v>
      </c>
      <c r="N3719" s="1" t="n">
        <v>80</v>
      </c>
      <c r="O3719" s="1" t="n">
        <v>583.5</v>
      </c>
      <c r="P3719" s="1" t="s">
        <v>3814</v>
      </c>
    </row>
    <row r="3720" customFormat="false" ht="15" hidden="false" customHeight="true" outlineLevel="0" collapsed="false">
      <c r="A3720" s="1" t="n">
        <v>3</v>
      </c>
      <c r="B3720" s="76" t="n">
        <v>46205</v>
      </c>
      <c r="C3720" s="1" t="n">
        <v>11</v>
      </c>
      <c r="D3720" s="1" t="s">
        <v>3820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5392</v>
      </c>
      <c r="N3720" s="1" t="n">
        <v>18</v>
      </c>
      <c r="O3720" s="1" t="n">
        <v>190.8</v>
      </c>
      <c r="P3720" s="1" t="s">
        <v>3814</v>
      </c>
    </row>
    <row r="3721" customFormat="false" ht="15" hidden="false" customHeight="true" outlineLevel="0" collapsed="false">
      <c r="A3721" s="1" t="n">
        <v>3</v>
      </c>
      <c r="B3721" s="76" t="n">
        <v>46205</v>
      </c>
      <c r="C3721" s="1" t="n">
        <v>11</v>
      </c>
      <c r="D3721" s="1" t="s">
        <v>3820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5393</v>
      </c>
      <c r="N3721" s="1" t="n">
        <v>18</v>
      </c>
      <c r="O3721" s="1" t="n">
        <v>268.2</v>
      </c>
      <c r="P3721" s="1" t="s">
        <v>3814</v>
      </c>
    </row>
    <row r="3722" customFormat="false" ht="15" hidden="false" customHeight="true" outlineLevel="0" collapsed="false">
      <c r="A3722" s="1" t="n">
        <v>3</v>
      </c>
      <c r="B3722" s="76" t="n">
        <v>46205</v>
      </c>
      <c r="C3722" s="1" t="n">
        <v>11</v>
      </c>
      <c r="D3722" s="1" t="s">
        <v>3820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5394</v>
      </c>
      <c r="N3722" s="1" t="n">
        <v>6</v>
      </c>
      <c r="O3722" s="1" t="n">
        <v>85.2</v>
      </c>
      <c r="P3722" s="1" t="s">
        <v>3814</v>
      </c>
    </row>
    <row r="3723" customFormat="false" ht="15" hidden="false" customHeight="true" outlineLevel="0" collapsed="false">
      <c r="A3723" s="1" t="n">
        <v>3</v>
      </c>
      <c r="B3723" s="76" t="n">
        <v>46205</v>
      </c>
      <c r="C3723" s="1" t="n">
        <v>11</v>
      </c>
      <c r="D3723" s="1" t="s">
        <v>3820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5395</v>
      </c>
      <c r="N3723" s="1" t="n">
        <v>24</v>
      </c>
      <c r="O3723" s="1" t="n">
        <v>254.4</v>
      </c>
      <c r="P3723" s="1" t="s">
        <v>3814</v>
      </c>
    </row>
    <row r="3724" customFormat="false" ht="15" hidden="false" customHeight="true" outlineLevel="0" collapsed="false">
      <c r="A3724" s="1" t="n">
        <v>3</v>
      </c>
      <c r="B3724" s="76" t="n">
        <v>46205</v>
      </c>
      <c r="C3724" s="1" t="n">
        <v>11</v>
      </c>
      <c r="D3724" s="1" t="s">
        <v>3820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5396</v>
      </c>
      <c r="N3724" s="1" t="n">
        <v>24</v>
      </c>
      <c r="O3724" s="1" t="n">
        <v>206.4</v>
      </c>
      <c r="P3724" s="1" t="s">
        <v>3814</v>
      </c>
    </row>
    <row r="3725" customFormat="false" ht="15" hidden="false" customHeight="true" outlineLevel="0" collapsed="false">
      <c r="A3725" s="1" t="n">
        <v>3</v>
      </c>
      <c r="B3725" s="76" t="n">
        <v>46205</v>
      </c>
      <c r="C3725" s="1" t="n">
        <v>11</v>
      </c>
      <c r="D3725" s="1" t="s">
        <v>3820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5397</v>
      </c>
      <c r="N3725" s="1" t="n">
        <v>30</v>
      </c>
      <c r="O3725" s="1" t="n">
        <v>270</v>
      </c>
      <c r="P3725" s="1" t="s">
        <v>3814</v>
      </c>
    </row>
    <row r="3726" customFormat="false" ht="15" hidden="false" customHeight="true" outlineLevel="0" collapsed="false">
      <c r="A3726" s="1" t="n">
        <v>3</v>
      </c>
      <c r="B3726" s="76" t="n">
        <v>46205</v>
      </c>
      <c r="C3726" s="1" t="n">
        <v>11</v>
      </c>
      <c r="D3726" s="1" t="s">
        <v>3820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5398</v>
      </c>
      <c r="N3726" s="1" t="n">
        <v>6</v>
      </c>
      <c r="O3726" s="1" t="n">
        <v>93.6</v>
      </c>
      <c r="P3726" s="1" t="s">
        <v>3814</v>
      </c>
    </row>
    <row r="3727" customFormat="false" ht="15" hidden="false" customHeight="true" outlineLevel="0" collapsed="false">
      <c r="A3727" s="1" t="n">
        <v>3</v>
      </c>
      <c r="B3727" s="76" t="n">
        <v>46205</v>
      </c>
      <c r="C3727" s="1" t="n">
        <v>11</v>
      </c>
      <c r="D3727" s="1" t="s">
        <v>3820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5399</v>
      </c>
      <c r="N3727" s="1" t="n">
        <v>10</v>
      </c>
      <c r="O3727" s="1" t="n">
        <v>600</v>
      </c>
      <c r="P3727" s="1" t="s">
        <v>3814</v>
      </c>
    </row>
    <row r="3728" customFormat="false" ht="15" hidden="false" customHeight="true" outlineLevel="0" collapsed="false">
      <c r="A3728" s="1" t="n">
        <v>3</v>
      </c>
      <c r="B3728" s="76" t="n">
        <v>46205</v>
      </c>
      <c r="C3728" s="1" t="n">
        <v>22</v>
      </c>
      <c r="D3728" s="1" t="s">
        <v>3967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3968</v>
      </c>
      <c r="N3728" s="1" t="n">
        <v>6.08</v>
      </c>
      <c r="O3728" s="1" t="n">
        <v>201.21</v>
      </c>
      <c r="P3728" s="1" t="s">
        <v>3814</v>
      </c>
    </row>
    <row r="3729" customFormat="false" ht="15" hidden="false" customHeight="true" outlineLevel="0" collapsed="false">
      <c r="A3729" s="1" t="n">
        <v>3</v>
      </c>
      <c r="B3729" s="76" t="n">
        <v>46205</v>
      </c>
      <c r="C3729" s="1" t="n">
        <v>22</v>
      </c>
      <c r="D3729" s="1" t="s">
        <v>3967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3969</v>
      </c>
      <c r="N3729" s="1" t="n">
        <v>11.53</v>
      </c>
      <c r="O3729" s="1" t="n">
        <v>391.12</v>
      </c>
      <c r="P3729" s="1" t="s">
        <v>3814</v>
      </c>
    </row>
    <row r="3730" customFormat="false" ht="15" hidden="false" customHeight="true" outlineLevel="0" collapsed="false">
      <c r="A3730" s="1" t="n">
        <v>3</v>
      </c>
      <c r="B3730" s="76" t="n">
        <v>46205</v>
      </c>
      <c r="C3730" s="1" t="n">
        <v>22</v>
      </c>
      <c r="D3730" s="1" t="s">
        <v>3967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3970</v>
      </c>
      <c r="N3730" s="1" t="n">
        <v>2.624</v>
      </c>
      <c r="O3730" s="1" t="n">
        <v>102.04</v>
      </c>
      <c r="P3730" s="1" t="s">
        <v>3814</v>
      </c>
    </row>
    <row r="3731" customFormat="false" ht="15" hidden="false" customHeight="true" outlineLevel="0" collapsed="false">
      <c r="A3731" s="1" t="n">
        <v>3</v>
      </c>
      <c r="B3731" s="76" t="n">
        <v>46205</v>
      </c>
      <c r="C3731" s="1" t="n">
        <v>22</v>
      </c>
      <c r="D3731" s="1" t="s">
        <v>3967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3971</v>
      </c>
      <c r="N3731" s="1" t="n">
        <v>5.21</v>
      </c>
      <c r="O3731" s="1" t="n">
        <v>202.6</v>
      </c>
      <c r="P3731" s="1" t="s">
        <v>3814</v>
      </c>
    </row>
    <row r="3732" customFormat="false" ht="15" hidden="false" customHeight="true" outlineLevel="0" collapsed="false">
      <c r="A3732" s="1" t="n">
        <v>3</v>
      </c>
      <c r="B3732" s="76" t="n">
        <v>46205</v>
      </c>
      <c r="C3732" s="1" t="n">
        <v>22</v>
      </c>
      <c r="D3732" s="1" t="s">
        <v>3967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3972</v>
      </c>
      <c r="N3732" s="1" t="n">
        <v>4.684</v>
      </c>
      <c r="O3732" s="1" t="n">
        <v>197.65</v>
      </c>
      <c r="P3732" s="1" t="s">
        <v>3814</v>
      </c>
    </row>
    <row r="3733" customFormat="false" ht="15" hidden="false" customHeight="true" outlineLevel="0" collapsed="false">
      <c r="A3733" s="1" t="n">
        <v>3</v>
      </c>
      <c r="B3733" s="76" t="n">
        <v>46205</v>
      </c>
      <c r="C3733" s="1" t="n">
        <v>22</v>
      </c>
      <c r="D3733" s="1" t="s">
        <v>3967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3973</v>
      </c>
      <c r="N3733" s="1" t="n">
        <v>9.06</v>
      </c>
      <c r="O3733" s="1" t="n">
        <v>412.3</v>
      </c>
      <c r="P3733" s="1" t="s">
        <v>3814</v>
      </c>
    </row>
    <row r="3734" customFormat="false" ht="15" hidden="false" customHeight="true" outlineLevel="0" collapsed="false">
      <c r="A3734" s="1" t="n">
        <v>3</v>
      </c>
      <c r="B3734" s="76" t="n">
        <v>46205</v>
      </c>
      <c r="C3734" s="1" t="n">
        <v>22</v>
      </c>
      <c r="D3734" s="1" t="s">
        <v>3967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3974</v>
      </c>
      <c r="N3734" s="1" t="n">
        <v>3.682</v>
      </c>
      <c r="O3734" s="1" t="n">
        <v>170.61</v>
      </c>
      <c r="P3734" s="1" t="s">
        <v>3814</v>
      </c>
    </row>
    <row r="3735" customFormat="false" ht="15" hidden="false" customHeight="true" outlineLevel="0" collapsed="false">
      <c r="A3735" s="1" t="n">
        <v>3</v>
      </c>
      <c r="B3735" s="76" t="n">
        <v>46205</v>
      </c>
      <c r="C3735" s="1" t="n">
        <v>22</v>
      </c>
      <c r="D3735" s="1" t="s">
        <v>3967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3975</v>
      </c>
      <c r="N3735" s="1" t="n">
        <v>1.26</v>
      </c>
      <c r="O3735" s="1" t="n">
        <v>53.17</v>
      </c>
      <c r="P3735" s="1" t="s">
        <v>3814</v>
      </c>
    </row>
    <row r="3736" customFormat="false" ht="15" hidden="false" customHeight="true" outlineLevel="0" collapsed="false">
      <c r="A3736" s="1" t="n">
        <v>3</v>
      </c>
      <c r="B3736" s="76" t="n">
        <v>46205</v>
      </c>
      <c r="C3736" s="1" t="n">
        <v>22</v>
      </c>
      <c r="D3736" s="1" t="s">
        <v>3967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3976</v>
      </c>
      <c r="N3736" s="1" t="n">
        <v>1.682</v>
      </c>
      <c r="O3736" s="1" t="n">
        <v>76.54</v>
      </c>
      <c r="P3736" s="1" t="s">
        <v>3814</v>
      </c>
    </row>
    <row r="3737" customFormat="false" ht="15" hidden="false" customHeight="true" outlineLevel="0" collapsed="false">
      <c r="A3737" s="1" t="n">
        <v>3</v>
      </c>
      <c r="B3737" s="76" t="n">
        <v>46205</v>
      </c>
      <c r="C3737" s="1" t="n">
        <v>22</v>
      </c>
      <c r="D3737" s="1" t="s">
        <v>3967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3977</v>
      </c>
      <c r="N3737" s="1" t="n">
        <v>1.732</v>
      </c>
      <c r="O3737" s="1" t="n">
        <v>93.15</v>
      </c>
      <c r="P3737" s="1" t="s">
        <v>3814</v>
      </c>
    </row>
    <row r="3738" customFormat="false" ht="15" hidden="false" customHeight="true" outlineLevel="0" collapsed="false">
      <c r="A3738" s="1" t="n">
        <v>3</v>
      </c>
      <c r="B3738" s="76" t="n">
        <v>46205</v>
      </c>
      <c r="C3738" s="1" t="n">
        <v>22</v>
      </c>
      <c r="D3738" s="1" t="s">
        <v>3967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3978</v>
      </c>
      <c r="N3738" s="1" t="n">
        <v>1.156</v>
      </c>
      <c r="O3738" s="1" t="n">
        <v>43.04</v>
      </c>
      <c r="P3738" s="1" t="s">
        <v>3814</v>
      </c>
    </row>
    <row r="3739" customFormat="false" ht="15" hidden="false" customHeight="true" outlineLevel="0" collapsed="false">
      <c r="A3739" s="1" t="n">
        <v>3</v>
      </c>
      <c r="B3739" s="76" t="n">
        <v>46205</v>
      </c>
      <c r="C3739" s="1" t="n">
        <v>22</v>
      </c>
      <c r="D3739" s="1" t="s">
        <v>3967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3979</v>
      </c>
      <c r="N3739" s="1" t="n">
        <v>3.516</v>
      </c>
      <c r="O3739" s="1" t="n">
        <v>5.79</v>
      </c>
      <c r="P3739" s="1" t="s">
        <v>3814</v>
      </c>
    </row>
    <row r="3740" customFormat="false" ht="15" hidden="false" customHeight="true" outlineLevel="0" collapsed="false">
      <c r="A3740" s="1" t="n">
        <v>3</v>
      </c>
      <c r="B3740" s="76" t="n">
        <v>46205</v>
      </c>
      <c r="C3740" s="1" t="n">
        <v>22</v>
      </c>
      <c r="D3740" s="1" t="s">
        <v>3967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3980</v>
      </c>
      <c r="N3740" s="1" t="n">
        <v>8.885</v>
      </c>
      <c r="O3740" s="1" t="n">
        <v>21.99</v>
      </c>
      <c r="P3740" s="1" t="s">
        <v>3814</v>
      </c>
    </row>
    <row r="3741" customFormat="false" ht="15" hidden="false" customHeight="true" outlineLevel="0" collapsed="false">
      <c r="A3741" s="1" t="n">
        <v>3</v>
      </c>
      <c r="B3741" s="76" t="n">
        <v>46205</v>
      </c>
      <c r="C3741" s="1" t="n">
        <v>22</v>
      </c>
      <c r="D3741" s="1" t="s">
        <v>3967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3981</v>
      </c>
      <c r="N3741" s="1" t="n">
        <v>0.499</v>
      </c>
      <c r="O3741" s="1" t="n">
        <v>0</v>
      </c>
      <c r="P3741" s="1" t="s">
        <v>3814</v>
      </c>
    </row>
    <row r="3742" customFormat="false" ht="15" hidden="false" customHeight="true" outlineLevel="0" collapsed="false">
      <c r="A3742" s="1" t="n">
        <v>3</v>
      </c>
      <c r="B3742" s="76" t="n">
        <v>46205</v>
      </c>
      <c r="C3742" s="1" t="n">
        <v>39</v>
      </c>
      <c r="D3742" s="1" t="s">
        <v>4046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5400</v>
      </c>
      <c r="N3742" s="1" t="n">
        <v>100</v>
      </c>
      <c r="O3742" s="1" t="n">
        <v>460</v>
      </c>
      <c r="P3742" s="1" t="s">
        <v>3814</v>
      </c>
    </row>
    <row r="3743" customFormat="false" ht="15" hidden="false" customHeight="true" outlineLevel="0" collapsed="false">
      <c r="A3743" s="1" t="n">
        <v>3</v>
      </c>
      <c r="B3743" s="76" t="n">
        <v>46205</v>
      </c>
      <c r="C3743" s="1" t="n">
        <v>39</v>
      </c>
      <c r="D3743" s="1" t="s">
        <v>4046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5401</v>
      </c>
      <c r="N3743" s="1" t="n">
        <v>100</v>
      </c>
      <c r="O3743" s="1" t="n">
        <v>529.8</v>
      </c>
      <c r="P3743" s="1" t="s">
        <v>3814</v>
      </c>
    </row>
    <row r="3744" customFormat="false" ht="15" hidden="false" customHeight="true" outlineLevel="0" collapsed="false">
      <c r="A3744" s="1" t="n">
        <v>3</v>
      </c>
      <c r="B3744" s="76" t="n">
        <v>46205</v>
      </c>
      <c r="C3744" s="1" t="n">
        <v>39</v>
      </c>
      <c r="D3744" s="1" t="s">
        <v>4046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4291</v>
      </c>
      <c r="N3744" s="1" t="n">
        <v>80</v>
      </c>
      <c r="O3744" s="1" t="n">
        <v>636.4</v>
      </c>
      <c r="P3744" s="1" t="s">
        <v>3814</v>
      </c>
    </row>
    <row r="3745" customFormat="false" ht="15" hidden="false" customHeight="true" outlineLevel="0" collapsed="false">
      <c r="A3745" s="1" t="n">
        <v>3</v>
      </c>
      <c r="B3745" s="76" t="n">
        <v>46205</v>
      </c>
      <c r="C3745" s="1" t="n">
        <v>39</v>
      </c>
      <c r="D3745" s="1" t="s">
        <v>4046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5402</v>
      </c>
      <c r="N3745" s="1" t="n">
        <v>20</v>
      </c>
      <c r="O3745" s="1" t="n">
        <v>277.6</v>
      </c>
      <c r="P3745" s="1" t="s">
        <v>3814</v>
      </c>
    </row>
    <row r="3746" customFormat="false" ht="15" hidden="false" customHeight="true" outlineLevel="0" collapsed="false">
      <c r="A3746" s="1" t="n">
        <v>3</v>
      </c>
      <c r="B3746" s="76" t="n">
        <v>46205</v>
      </c>
      <c r="C3746" s="1" t="n">
        <v>100</v>
      </c>
      <c r="D3746" s="1" t="s">
        <v>3988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3968</v>
      </c>
      <c r="N3746" s="1" t="n">
        <v>6.08</v>
      </c>
      <c r="O3746" s="1" t="n">
        <v>201.21</v>
      </c>
      <c r="P3746" s="1" t="s">
        <v>3814</v>
      </c>
    </row>
    <row r="3747" customFormat="false" ht="15" hidden="false" customHeight="true" outlineLevel="0" collapsed="false">
      <c r="A3747" s="1" t="n">
        <v>3</v>
      </c>
      <c r="B3747" s="76" t="n">
        <v>46205</v>
      </c>
      <c r="C3747" s="1" t="n">
        <v>100</v>
      </c>
      <c r="D3747" s="1" t="s">
        <v>3988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3969</v>
      </c>
      <c r="N3747" s="1" t="n">
        <v>11.53</v>
      </c>
      <c r="O3747" s="1" t="n">
        <v>391.12</v>
      </c>
      <c r="P3747" s="1" t="s">
        <v>3814</v>
      </c>
    </row>
    <row r="3748" customFormat="false" ht="15" hidden="false" customHeight="true" outlineLevel="0" collapsed="false">
      <c r="A3748" s="1" t="n">
        <v>3</v>
      </c>
      <c r="B3748" s="76" t="n">
        <v>46205</v>
      </c>
      <c r="C3748" s="1" t="n">
        <v>100</v>
      </c>
      <c r="D3748" s="1" t="s">
        <v>3988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3970</v>
      </c>
      <c r="N3748" s="1" t="n">
        <v>2.624</v>
      </c>
      <c r="O3748" s="1" t="n">
        <v>102.04</v>
      </c>
      <c r="P3748" s="1" t="s">
        <v>3814</v>
      </c>
    </row>
    <row r="3749" customFormat="false" ht="15" hidden="false" customHeight="true" outlineLevel="0" collapsed="false">
      <c r="A3749" s="1" t="n">
        <v>3</v>
      </c>
      <c r="B3749" s="76" t="n">
        <v>46205</v>
      </c>
      <c r="C3749" s="1" t="n">
        <v>100</v>
      </c>
      <c r="D3749" s="1" t="s">
        <v>3988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3971</v>
      </c>
      <c r="N3749" s="1" t="n">
        <v>5.21</v>
      </c>
      <c r="O3749" s="1" t="n">
        <v>202.6</v>
      </c>
      <c r="P3749" s="1" t="s">
        <v>3814</v>
      </c>
    </row>
    <row r="3750" customFormat="false" ht="15" hidden="false" customHeight="true" outlineLevel="0" collapsed="false">
      <c r="A3750" s="1" t="n">
        <v>3</v>
      </c>
      <c r="B3750" s="76" t="n">
        <v>46205</v>
      </c>
      <c r="C3750" s="1" t="n">
        <v>100</v>
      </c>
      <c r="D3750" s="1" t="s">
        <v>3988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3972</v>
      </c>
      <c r="N3750" s="1" t="n">
        <v>4.684</v>
      </c>
      <c r="O3750" s="1" t="n">
        <v>197.65</v>
      </c>
      <c r="P3750" s="1" t="s">
        <v>3814</v>
      </c>
    </row>
    <row r="3751" customFormat="false" ht="15" hidden="false" customHeight="true" outlineLevel="0" collapsed="false">
      <c r="A3751" s="1" t="n">
        <v>3</v>
      </c>
      <c r="B3751" s="76" t="n">
        <v>46205</v>
      </c>
      <c r="C3751" s="1" t="n">
        <v>100</v>
      </c>
      <c r="D3751" s="1" t="s">
        <v>3988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3973</v>
      </c>
      <c r="N3751" s="1" t="n">
        <v>9.06</v>
      </c>
      <c r="O3751" s="1" t="n">
        <v>412.3</v>
      </c>
      <c r="P3751" s="1" t="s">
        <v>3814</v>
      </c>
    </row>
    <row r="3752" customFormat="false" ht="15" hidden="false" customHeight="true" outlineLevel="0" collapsed="false">
      <c r="A3752" s="1" t="n">
        <v>3</v>
      </c>
      <c r="B3752" s="76" t="n">
        <v>46205</v>
      </c>
      <c r="C3752" s="1" t="n">
        <v>100</v>
      </c>
      <c r="D3752" s="1" t="s">
        <v>3988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3974</v>
      </c>
      <c r="N3752" s="1" t="n">
        <v>3.682</v>
      </c>
      <c r="O3752" s="1" t="n">
        <v>170.61</v>
      </c>
      <c r="P3752" s="1" t="s">
        <v>3814</v>
      </c>
    </row>
    <row r="3753" customFormat="false" ht="15" hidden="false" customHeight="true" outlineLevel="0" collapsed="false">
      <c r="A3753" s="1" t="n">
        <v>3</v>
      </c>
      <c r="B3753" s="76" t="n">
        <v>46205</v>
      </c>
      <c r="C3753" s="1" t="n">
        <v>100</v>
      </c>
      <c r="D3753" s="1" t="s">
        <v>3988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3975</v>
      </c>
      <c r="N3753" s="1" t="n">
        <v>1.26</v>
      </c>
      <c r="O3753" s="1" t="n">
        <v>53.17</v>
      </c>
      <c r="P3753" s="1" t="s">
        <v>3814</v>
      </c>
    </row>
    <row r="3754" customFormat="false" ht="15" hidden="false" customHeight="true" outlineLevel="0" collapsed="false">
      <c r="A3754" s="1" t="n">
        <v>3</v>
      </c>
      <c r="B3754" s="76" t="n">
        <v>46205</v>
      </c>
      <c r="C3754" s="1" t="n">
        <v>100</v>
      </c>
      <c r="D3754" s="1" t="s">
        <v>3988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3976</v>
      </c>
      <c r="N3754" s="1" t="n">
        <v>1.682</v>
      </c>
      <c r="O3754" s="1" t="n">
        <v>76.54</v>
      </c>
      <c r="P3754" s="1" t="s">
        <v>3814</v>
      </c>
    </row>
    <row r="3755" customFormat="false" ht="15" hidden="false" customHeight="true" outlineLevel="0" collapsed="false">
      <c r="A3755" s="1" t="n">
        <v>3</v>
      </c>
      <c r="B3755" s="76" t="n">
        <v>46205</v>
      </c>
      <c r="C3755" s="1" t="n">
        <v>100</v>
      </c>
      <c r="D3755" s="1" t="s">
        <v>3988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3977</v>
      </c>
      <c r="N3755" s="1" t="n">
        <v>1.732</v>
      </c>
      <c r="O3755" s="1" t="n">
        <v>93.15</v>
      </c>
      <c r="P3755" s="1" t="s">
        <v>3814</v>
      </c>
    </row>
    <row r="3756" customFormat="false" ht="15" hidden="false" customHeight="true" outlineLevel="0" collapsed="false">
      <c r="A3756" s="1" t="n">
        <v>3</v>
      </c>
      <c r="B3756" s="76" t="n">
        <v>46205</v>
      </c>
      <c r="C3756" s="1" t="n">
        <v>100</v>
      </c>
      <c r="D3756" s="1" t="s">
        <v>3988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3978</v>
      </c>
      <c r="N3756" s="1" t="n">
        <v>1.156</v>
      </c>
      <c r="O3756" s="1" t="n">
        <v>43.04</v>
      </c>
      <c r="P3756" s="1" t="s">
        <v>3814</v>
      </c>
    </row>
    <row r="3757" customFormat="false" ht="15" hidden="false" customHeight="true" outlineLevel="0" collapsed="false">
      <c r="A3757" s="1" t="n">
        <v>3</v>
      </c>
      <c r="B3757" s="76" t="n">
        <v>46205</v>
      </c>
      <c r="C3757" s="1" t="n">
        <v>100</v>
      </c>
      <c r="D3757" s="1" t="s">
        <v>3988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3979</v>
      </c>
      <c r="N3757" s="1" t="n">
        <v>3.516</v>
      </c>
      <c r="O3757" s="1" t="n">
        <v>5.79</v>
      </c>
      <c r="P3757" s="1" t="s">
        <v>3814</v>
      </c>
    </row>
    <row r="3758" customFormat="false" ht="15" hidden="false" customHeight="true" outlineLevel="0" collapsed="false">
      <c r="A3758" s="1" t="n">
        <v>3</v>
      </c>
      <c r="B3758" s="76" t="n">
        <v>46205</v>
      </c>
      <c r="C3758" s="1" t="n">
        <v>100</v>
      </c>
      <c r="D3758" s="1" t="s">
        <v>3988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3980</v>
      </c>
      <c r="N3758" s="1" t="n">
        <v>8.885</v>
      </c>
      <c r="O3758" s="1" t="n">
        <v>21.99</v>
      </c>
      <c r="P3758" s="1" t="s">
        <v>3814</v>
      </c>
    </row>
    <row r="3759" customFormat="false" ht="15" hidden="false" customHeight="true" outlineLevel="0" collapsed="false">
      <c r="A3759" s="1" t="n">
        <v>3</v>
      </c>
      <c r="B3759" s="76" t="n">
        <v>46205</v>
      </c>
      <c r="C3759" s="1" t="n">
        <v>100</v>
      </c>
      <c r="D3759" s="1" t="s">
        <v>3988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3981</v>
      </c>
      <c r="N3759" s="1" t="n">
        <v>0.499</v>
      </c>
      <c r="O3759" s="1" t="n">
        <v>0</v>
      </c>
      <c r="P3759" s="1" t="s">
        <v>3814</v>
      </c>
    </row>
    <row r="3760" customFormat="false" ht="15" hidden="false" customHeight="true" outlineLevel="0" collapsed="false">
      <c r="A3760" s="1" t="n">
        <v>3</v>
      </c>
      <c r="B3760" s="76" t="n">
        <v>46205</v>
      </c>
      <c r="C3760" s="1" t="n">
        <v>107</v>
      </c>
      <c r="D3760" s="1" t="s">
        <v>4267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5403</v>
      </c>
      <c r="N3760" s="1" t="n">
        <v>6</v>
      </c>
      <c r="O3760" s="1" t="n">
        <v>79.68</v>
      </c>
      <c r="P3760" s="1" t="s">
        <v>3814</v>
      </c>
    </row>
    <row r="3761" customFormat="false" ht="15" hidden="false" customHeight="true" outlineLevel="0" collapsed="false">
      <c r="A3761" s="1" t="n">
        <v>3</v>
      </c>
      <c r="B3761" s="76" t="n">
        <v>46206</v>
      </c>
      <c r="C3761" s="1" t="n">
        <v>1</v>
      </c>
      <c r="D3761" s="1" t="s">
        <v>3848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3989</v>
      </c>
      <c r="N3761" s="1" t="n">
        <v>80</v>
      </c>
      <c r="O3761" s="1" t="n">
        <v>704</v>
      </c>
      <c r="P3761" s="1" t="s">
        <v>3814</v>
      </c>
    </row>
    <row r="3762" customFormat="false" ht="15" hidden="false" customHeight="true" outlineLevel="0" collapsed="false">
      <c r="A3762" s="1" t="n">
        <v>3</v>
      </c>
      <c r="B3762" s="76" t="n">
        <v>46206</v>
      </c>
      <c r="C3762" s="1" t="n">
        <v>1</v>
      </c>
      <c r="D3762" s="1" t="s">
        <v>3848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4279</v>
      </c>
      <c r="N3762" s="1" t="n">
        <v>30</v>
      </c>
      <c r="O3762" s="1" t="n">
        <v>174</v>
      </c>
      <c r="P3762" s="1" t="s">
        <v>3814</v>
      </c>
    </row>
    <row r="3763" customFormat="false" ht="15" hidden="false" customHeight="true" outlineLevel="0" collapsed="false">
      <c r="A3763" s="1" t="n">
        <v>3</v>
      </c>
      <c r="B3763" s="76" t="n">
        <v>46206</v>
      </c>
      <c r="C3763" s="1" t="n">
        <v>1</v>
      </c>
      <c r="D3763" s="1" t="s">
        <v>3848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4280</v>
      </c>
      <c r="N3763" s="1" t="n">
        <v>42</v>
      </c>
      <c r="O3763" s="1" t="n">
        <v>294</v>
      </c>
      <c r="P3763" s="1" t="s">
        <v>3814</v>
      </c>
    </row>
    <row r="3764" customFormat="false" ht="15" hidden="false" customHeight="true" outlineLevel="0" collapsed="false">
      <c r="A3764" s="1" t="n">
        <v>3</v>
      </c>
      <c r="B3764" s="76" t="n">
        <v>46206</v>
      </c>
      <c r="C3764" s="1" t="n">
        <v>1</v>
      </c>
      <c r="D3764" s="1" t="s">
        <v>3848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4281</v>
      </c>
      <c r="N3764" s="1" t="n">
        <v>50</v>
      </c>
      <c r="O3764" s="1" t="n">
        <v>469.9</v>
      </c>
      <c r="P3764" s="1" t="s">
        <v>3814</v>
      </c>
    </row>
    <row r="3765" customFormat="false" ht="15" hidden="false" customHeight="true" outlineLevel="0" collapsed="false">
      <c r="A3765" s="1" t="n">
        <v>3</v>
      </c>
      <c r="B3765" s="76" t="n">
        <v>46206</v>
      </c>
      <c r="C3765" s="1" t="n">
        <v>1</v>
      </c>
      <c r="D3765" s="1" t="s">
        <v>3848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4051</v>
      </c>
      <c r="N3765" s="1" t="n">
        <v>1080</v>
      </c>
      <c r="O3765" s="1" t="n">
        <v>555</v>
      </c>
      <c r="P3765" s="1" t="s">
        <v>3814</v>
      </c>
    </row>
    <row r="3766" customFormat="false" ht="15" hidden="false" customHeight="true" outlineLevel="0" collapsed="false">
      <c r="A3766" s="1" t="n">
        <v>3</v>
      </c>
      <c r="B3766" s="76" t="n">
        <v>46206</v>
      </c>
      <c r="C3766" s="1" t="n">
        <v>1</v>
      </c>
      <c r="D3766" s="1" t="s">
        <v>3848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4052</v>
      </c>
      <c r="N3766" s="1" t="n">
        <v>2520</v>
      </c>
      <c r="O3766" s="1" t="n">
        <v>1260</v>
      </c>
      <c r="P3766" s="1" t="s">
        <v>3814</v>
      </c>
    </row>
    <row r="3767" customFormat="false" ht="15" hidden="false" customHeight="true" outlineLevel="0" collapsed="false">
      <c r="A3767" s="1" t="n">
        <v>3</v>
      </c>
      <c r="B3767" s="76" t="n">
        <v>46206</v>
      </c>
      <c r="C3767" s="1" t="n">
        <v>1</v>
      </c>
      <c r="D3767" s="1" t="s">
        <v>3848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4626</v>
      </c>
      <c r="N3767" s="1" t="n">
        <v>30</v>
      </c>
      <c r="O3767" s="1" t="n">
        <v>105</v>
      </c>
      <c r="P3767" s="1" t="s">
        <v>3814</v>
      </c>
    </row>
    <row r="3768" customFormat="false" ht="15" hidden="false" customHeight="true" outlineLevel="0" collapsed="false">
      <c r="A3768" s="1" t="n">
        <v>3</v>
      </c>
      <c r="B3768" s="76" t="n">
        <v>46206</v>
      </c>
      <c r="C3768" s="1" t="n">
        <v>1</v>
      </c>
      <c r="D3768" s="1" t="s">
        <v>3848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4100</v>
      </c>
      <c r="N3768" s="1" t="n">
        <v>18</v>
      </c>
      <c r="O3768" s="1" t="n">
        <v>170</v>
      </c>
      <c r="P3768" s="1" t="s">
        <v>3814</v>
      </c>
    </row>
    <row r="3769" customFormat="false" ht="15" hidden="false" customHeight="true" outlineLevel="0" collapsed="false">
      <c r="A3769" s="1" t="n">
        <v>3</v>
      </c>
      <c r="B3769" s="76" t="n">
        <v>46206</v>
      </c>
      <c r="C3769" s="1" t="n">
        <v>1</v>
      </c>
      <c r="D3769" s="1" t="s">
        <v>3848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5267</v>
      </c>
      <c r="N3769" s="1" t="n">
        <v>9</v>
      </c>
      <c r="O3769" s="1" t="n">
        <v>130</v>
      </c>
      <c r="P3769" s="1" t="s">
        <v>3814</v>
      </c>
    </row>
    <row r="3770" customFormat="false" ht="15" hidden="false" customHeight="true" outlineLevel="0" collapsed="false">
      <c r="A3770" s="1" t="n">
        <v>3</v>
      </c>
      <c r="B3770" s="76" t="n">
        <v>46206</v>
      </c>
      <c r="C3770" s="1" t="n">
        <v>1</v>
      </c>
      <c r="D3770" s="1" t="s">
        <v>3848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4101</v>
      </c>
      <c r="N3770" s="1" t="n">
        <v>20</v>
      </c>
      <c r="O3770" s="1" t="n">
        <v>140</v>
      </c>
      <c r="P3770" s="1" t="s">
        <v>3814</v>
      </c>
    </row>
    <row r="3771" customFormat="false" ht="15" hidden="false" customHeight="true" outlineLevel="0" collapsed="false">
      <c r="A3771" s="1" t="n">
        <v>3</v>
      </c>
      <c r="B3771" s="76" t="n">
        <v>46206</v>
      </c>
      <c r="C3771" s="1" t="n">
        <v>1</v>
      </c>
      <c r="D3771" s="1" t="s">
        <v>3848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4988</v>
      </c>
      <c r="N3771" s="1" t="n">
        <v>40</v>
      </c>
      <c r="O3771" s="1" t="n">
        <v>112</v>
      </c>
      <c r="P3771" s="1" t="s">
        <v>3814</v>
      </c>
    </row>
    <row r="3772" customFormat="false" ht="15" hidden="false" customHeight="true" outlineLevel="0" collapsed="false">
      <c r="A3772" s="1" t="n">
        <v>3</v>
      </c>
      <c r="B3772" s="76" t="n">
        <v>46206</v>
      </c>
      <c r="C3772" s="1" t="n">
        <v>1</v>
      </c>
      <c r="D3772" s="1" t="s">
        <v>3848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4103</v>
      </c>
      <c r="N3772" s="1" t="n">
        <v>25</v>
      </c>
      <c r="O3772" s="1" t="n">
        <v>137.5</v>
      </c>
      <c r="P3772" s="1" t="s">
        <v>3814</v>
      </c>
    </row>
    <row r="3773" customFormat="false" ht="15" hidden="false" customHeight="true" outlineLevel="0" collapsed="false">
      <c r="A3773" s="1" t="n">
        <v>3</v>
      </c>
      <c r="B3773" s="76" t="n">
        <v>46206</v>
      </c>
      <c r="C3773" s="1" t="n">
        <v>1</v>
      </c>
      <c r="D3773" s="1" t="s">
        <v>3848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4989</v>
      </c>
      <c r="N3773" s="1" t="n">
        <v>150</v>
      </c>
      <c r="O3773" s="1" t="n">
        <v>1440</v>
      </c>
      <c r="P3773" s="1" t="s">
        <v>3814</v>
      </c>
    </row>
    <row r="3774" customFormat="false" ht="15" hidden="false" customHeight="true" outlineLevel="0" collapsed="false">
      <c r="A3774" s="1" t="n">
        <v>3</v>
      </c>
      <c r="B3774" s="76" t="n">
        <v>46206</v>
      </c>
      <c r="C3774" s="1" t="n">
        <v>2</v>
      </c>
      <c r="D3774" s="1" t="s">
        <v>3812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3813</v>
      </c>
      <c r="N3774" s="1" t="n">
        <v>8</v>
      </c>
      <c r="O3774" s="1" t="n">
        <v>20</v>
      </c>
      <c r="P3774" s="1" t="s">
        <v>3814</v>
      </c>
    </row>
    <row r="3775" customFormat="false" ht="15" hidden="false" customHeight="true" outlineLevel="0" collapsed="false">
      <c r="A3775" s="1" t="n">
        <v>3</v>
      </c>
      <c r="B3775" s="76" t="n">
        <v>46206</v>
      </c>
      <c r="C3775" s="1" t="n">
        <v>2</v>
      </c>
      <c r="D3775" s="1" t="s">
        <v>3812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3815</v>
      </c>
      <c r="N3775" s="1" t="n">
        <v>5</v>
      </c>
      <c r="O3775" s="1" t="n">
        <v>30</v>
      </c>
      <c r="P3775" s="1" t="s">
        <v>3814</v>
      </c>
    </row>
    <row r="3776" customFormat="false" ht="15" hidden="false" customHeight="true" outlineLevel="0" collapsed="false">
      <c r="A3776" s="1" t="n">
        <v>3</v>
      </c>
      <c r="B3776" s="76" t="n">
        <v>46206</v>
      </c>
      <c r="C3776" s="1" t="n">
        <v>2</v>
      </c>
      <c r="D3776" s="1" t="s">
        <v>3812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3816</v>
      </c>
      <c r="N3776" s="1" t="n">
        <v>30</v>
      </c>
      <c r="O3776" s="1" t="n">
        <v>60</v>
      </c>
      <c r="P3776" s="1" t="s">
        <v>3814</v>
      </c>
    </row>
    <row r="3777" customFormat="false" ht="15" hidden="false" customHeight="true" outlineLevel="0" collapsed="false">
      <c r="A3777" s="1" t="n">
        <v>3</v>
      </c>
      <c r="B3777" s="76" t="n">
        <v>46206</v>
      </c>
      <c r="C3777" s="1" t="n">
        <v>2</v>
      </c>
      <c r="D3777" s="1" t="s">
        <v>3812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3851</v>
      </c>
      <c r="N3777" s="1" t="n">
        <v>10.75</v>
      </c>
      <c r="O3777" s="1" t="n">
        <v>129</v>
      </c>
      <c r="P3777" s="1" t="s">
        <v>3814</v>
      </c>
    </row>
    <row r="3778" customFormat="false" ht="15" hidden="false" customHeight="true" outlineLevel="0" collapsed="false">
      <c r="A3778" s="1" t="n">
        <v>3</v>
      </c>
      <c r="B3778" s="76" t="n">
        <v>46206</v>
      </c>
      <c r="C3778" s="1" t="n">
        <v>2</v>
      </c>
      <c r="D3778" s="1" t="s">
        <v>3812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3852</v>
      </c>
      <c r="N3778" s="1" t="n">
        <v>4</v>
      </c>
      <c r="O3778" s="1" t="n">
        <v>28</v>
      </c>
      <c r="P3778" s="1" t="s">
        <v>3814</v>
      </c>
    </row>
    <row r="3779" customFormat="false" ht="15" hidden="false" customHeight="true" outlineLevel="0" collapsed="false">
      <c r="A3779" s="1" t="n">
        <v>3</v>
      </c>
      <c r="B3779" s="76" t="n">
        <v>46206</v>
      </c>
      <c r="C3779" s="1" t="n">
        <v>2</v>
      </c>
      <c r="D3779" s="1" t="s">
        <v>3812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3855</v>
      </c>
      <c r="N3779" s="1" t="n">
        <v>40</v>
      </c>
      <c r="O3779" s="1" t="n">
        <v>280</v>
      </c>
      <c r="P3779" s="1" t="s">
        <v>3814</v>
      </c>
    </row>
    <row r="3780" customFormat="false" ht="15" hidden="false" customHeight="true" outlineLevel="0" collapsed="false">
      <c r="A3780" s="1" t="n">
        <v>3</v>
      </c>
      <c r="B3780" s="76" t="n">
        <v>46206</v>
      </c>
      <c r="C3780" s="1" t="n">
        <v>2</v>
      </c>
      <c r="D3780" s="1" t="s">
        <v>3812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4004</v>
      </c>
      <c r="N3780" s="1" t="n">
        <v>10</v>
      </c>
      <c r="O3780" s="1" t="n">
        <v>130</v>
      </c>
      <c r="P3780" s="1" t="s">
        <v>3814</v>
      </c>
    </row>
    <row r="3781" customFormat="false" ht="15" hidden="false" customHeight="true" outlineLevel="0" collapsed="false">
      <c r="A3781" s="1" t="n">
        <v>3</v>
      </c>
      <c r="B3781" s="76" t="n">
        <v>46206</v>
      </c>
      <c r="C3781" s="1" t="n">
        <v>2</v>
      </c>
      <c r="D3781" s="1" t="s">
        <v>3812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3856</v>
      </c>
      <c r="N3781" s="1" t="n">
        <v>33.9</v>
      </c>
      <c r="O3781" s="1" t="n">
        <v>135</v>
      </c>
      <c r="P3781" s="1" t="s">
        <v>3814</v>
      </c>
    </row>
    <row r="3782" customFormat="false" ht="15" hidden="false" customHeight="true" outlineLevel="0" collapsed="false">
      <c r="A3782" s="1" t="n">
        <v>3</v>
      </c>
      <c r="B3782" s="76" t="n">
        <v>46206</v>
      </c>
      <c r="C3782" s="1" t="n">
        <v>2</v>
      </c>
      <c r="D3782" s="1" t="s">
        <v>3812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3857</v>
      </c>
      <c r="N3782" s="1" t="n">
        <v>40</v>
      </c>
      <c r="O3782" s="1" t="n">
        <v>180</v>
      </c>
      <c r="P3782" s="1" t="s">
        <v>3814</v>
      </c>
    </row>
    <row r="3783" customFormat="false" ht="15" hidden="false" customHeight="true" outlineLevel="0" collapsed="false">
      <c r="A3783" s="1" t="n">
        <v>3</v>
      </c>
      <c r="B3783" s="76" t="n">
        <v>46206</v>
      </c>
      <c r="C3783" s="1" t="n">
        <v>2</v>
      </c>
      <c r="D3783" s="1" t="s">
        <v>3812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4005</v>
      </c>
      <c r="N3783" s="1" t="n">
        <v>15</v>
      </c>
      <c r="O3783" s="1" t="n">
        <v>105</v>
      </c>
      <c r="P3783" s="1" t="s">
        <v>3814</v>
      </c>
    </row>
    <row r="3784" customFormat="false" ht="15" hidden="false" customHeight="true" outlineLevel="0" collapsed="false">
      <c r="A3784" s="1" t="n">
        <v>3</v>
      </c>
      <c r="B3784" s="76" t="n">
        <v>46206</v>
      </c>
      <c r="C3784" s="1" t="n">
        <v>2</v>
      </c>
      <c r="D3784" s="1" t="s">
        <v>3812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3858</v>
      </c>
      <c r="N3784" s="1" t="n">
        <v>4</v>
      </c>
      <c r="O3784" s="1" t="n">
        <v>40</v>
      </c>
      <c r="P3784" s="1" t="s">
        <v>3814</v>
      </c>
    </row>
    <row r="3785" customFormat="false" ht="15" hidden="false" customHeight="true" outlineLevel="0" collapsed="false">
      <c r="A3785" s="1" t="n">
        <v>3</v>
      </c>
      <c r="B3785" s="76" t="n">
        <v>46206</v>
      </c>
      <c r="C3785" s="1" t="n">
        <v>2</v>
      </c>
      <c r="D3785" s="1" t="s">
        <v>3812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3859</v>
      </c>
      <c r="N3785" s="1" t="n">
        <v>5</v>
      </c>
      <c r="O3785" s="1" t="n">
        <v>20</v>
      </c>
      <c r="P3785" s="1" t="s">
        <v>3814</v>
      </c>
    </row>
    <row r="3786" customFormat="false" ht="15" hidden="false" customHeight="true" outlineLevel="0" collapsed="false">
      <c r="A3786" s="1" t="n">
        <v>3</v>
      </c>
      <c r="B3786" s="76" t="n">
        <v>46206</v>
      </c>
      <c r="C3786" s="1" t="n">
        <v>2</v>
      </c>
      <c r="D3786" s="1" t="s">
        <v>3812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4006</v>
      </c>
      <c r="N3786" s="1" t="n">
        <v>2</v>
      </c>
      <c r="O3786" s="1" t="n">
        <v>20</v>
      </c>
      <c r="P3786" s="1" t="s">
        <v>3814</v>
      </c>
    </row>
    <row r="3787" customFormat="false" ht="15" hidden="false" customHeight="true" outlineLevel="0" collapsed="false">
      <c r="A3787" s="1" t="n">
        <v>3</v>
      </c>
      <c r="B3787" s="76" t="n">
        <v>46206</v>
      </c>
      <c r="C3787" s="1" t="n">
        <v>2</v>
      </c>
      <c r="D3787" s="1" t="s">
        <v>3812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4007</v>
      </c>
      <c r="N3787" s="1" t="n">
        <v>8.9</v>
      </c>
      <c r="O3787" s="1" t="n">
        <v>80</v>
      </c>
      <c r="P3787" s="1" t="s">
        <v>3814</v>
      </c>
    </row>
    <row r="3788" customFormat="false" ht="15" hidden="false" customHeight="true" outlineLevel="0" collapsed="false">
      <c r="A3788" s="1" t="n">
        <v>3</v>
      </c>
      <c r="B3788" s="76" t="n">
        <v>46206</v>
      </c>
      <c r="C3788" s="1" t="n">
        <v>2</v>
      </c>
      <c r="D3788" s="1" t="s">
        <v>3812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4643</v>
      </c>
      <c r="N3788" s="1" t="n">
        <v>61.196</v>
      </c>
      <c r="O3788" s="1" t="n">
        <v>224</v>
      </c>
      <c r="P3788" s="1" t="s">
        <v>3814</v>
      </c>
    </row>
    <row r="3789" customFormat="false" ht="15" hidden="false" customHeight="true" outlineLevel="0" collapsed="false">
      <c r="A3789" s="1" t="n">
        <v>3</v>
      </c>
      <c r="B3789" s="76" t="n">
        <v>46206</v>
      </c>
      <c r="C3789" s="1" t="n">
        <v>2</v>
      </c>
      <c r="D3789" s="1" t="s">
        <v>3812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3863</v>
      </c>
      <c r="N3789" s="1" t="n">
        <v>10</v>
      </c>
      <c r="O3789" s="1" t="n">
        <v>50</v>
      </c>
      <c r="P3789" s="1" t="s">
        <v>3814</v>
      </c>
    </row>
    <row r="3790" customFormat="false" ht="15" hidden="false" customHeight="true" outlineLevel="0" collapsed="false">
      <c r="A3790" s="1" t="n">
        <v>3</v>
      </c>
      <c r="B3790" s="76" t="n">
        <v>46206</v>
      </c>
      <c r="C3790" s="1" t="n">
        <v>2</v>
      </c>
      <c r="D3790" s="1" t="s">
        <v>3812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4208</v>
      </c>
      <c r="N3790" s="1" t="n">
        <v>6.2</v>
      </c>
      <c r="O3790" s="1" t="n">
        <v>74</v>
      </c>
      <c r="P3790" s="1" t="s">
        <v>3814</v>
      </c>
    </row>
    <row r="3791" customFormat="false" ht="15" hidden="false" customHeight="true" outlineLevel="0" collapsed="false">
      <c r="A3791" s="1" t="n">
        <v>3</v>
      </c>
      <c r="B3791" s="76" t="n">
        <v>46206</v>
      </c>
      <c r="C3791" s="1" t="n">
        <v>2</v>
      </c>
      <c r="D3791" s="1" t="s">
        <v>3812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3865</v>
      </c>
      <c r="N3791" s="1" t="n">
        <v>20</v>
      </c>
      <c r="O3791" s="1" t="n">
        <v>120</v>
      </c>
      <c r="P3791" s="1" t="s">
        <v>3814</v>
      </c>
    </row>
    <row r="3792" customFormat="false" ht="15" hidden="false" customHeight="true" outlineLevel="0" collapsed="false">
      <c r="A3792" s="1" t="n">
        <v>3</v>
      </c>
      <c r="B3792" s="76" t="n">
        <v>46206</v>
      </c>
      <c r="C3792" s="1" t="n">
        <v>2</v>
      </c>
      <c r="D3792" s="1" t="s">
        <v>3812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3817</v>
      </c>
      <c r="N3792" s="1" t="n">
        <v>40</v>
      </c>
      <c r="O3792" s="1" t="n">
        <v>240</v>
      </c>
      <c r="P3792" s="1" t="s">
        <v>3814</v>
      </c>
    </row>
    <row r="3793" customFormat="false" ht="15" hidden="false" customHeight="true" outlineLevel="0" collapsed="false">
      <c r="A3793" s="1" t="n">
        <v>3</v>
      </c>
      <c r="B3793" s="76" t="n">
        <v>46206</v>
      </c>
      <c r="C3793" s="1" t="n">
        <v>6</v>
      </c>
      <c r="D3793" s="1" t="s">
        <v>3819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3813</v>
      </c>
      <c r="N3793" s="1" t="n">
        <v>8</v>
      </c>
      <c r="O3793" s="1" t="n">
        <v>20</v>
      </c>
      <c r="P3793" s="1" t="s">
        <v>3814</v>
      </c>
    </row>
    <row r="3794" customFormat="false" ht="15" hidden="false" customHeight="true" outlineLevel="0" collapsed="false">
      <c r="A3794" s="1" t="n">
        <v>3</v>
      </c>
      <c r="B3794" s="76" t="n">
        <v>46206</v>
      </c>
      <c r="C3794" s="1" t="n">
        <v>6</v>
      </c>
      <c r="D3794" s="1" t="s">
        <v>3819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3815</v>
      </c>
      <c r="N3794" s="1" t="n">
        <v>5</v>
      </c>
      <c r="O3794" s="1" t="n">
        <v>30</v>
      </c>
      <c r="P3794" s="1" t="s">
        <v>3814</v>
      </c>
    </row>
    <row r="3795" customFormat="false" ht="15" hidden="false" customHeight="true" outlineLevel="0" collapsed="false">
      <c r="A3795" s="1" t="n">
        <v>3</v>
      </c>
      <c r="B3795" s="76" t="n">
        <v>46206</v>
      </c>
      <c r="C3795" s="1" t="n">
        <v>6</v>
      </c>
      <c r="D3795" s="1" t="s">
        <v>3819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3816</v>
      </c>
      <c r="N3795" s="1" t="n">
        <v>30</v>
      </c>
      <c r="O3795" s="1" t="n">
        <v>60</v>
      </c>
      <c r="P3795" s="1" t="s">
        <v>3814</v>
      </c>
    </row>
    <row r="3796" customFormat="false" ht="15" hidden="false" customHeight="true" outlineLevel="0" collapsed="false">
      <c r="A3796" s="1" t="n">
        <v>3</v>
      </c>
      <c r="B3796" s="76" t="n">
        <v>46206</v>
      </c>
      <c r="C3796" s="1" t="n">
        <v>6</v>
      </c>
      <c r="D3796" s="1" t="s">
        <v>3819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3851</v>
      </c>
      <c r="N3796" s="1" t="n">
        <v>10.75</v>
      </c>
      <c r="O3796" s="1" t="n">
        <v>129</v>
      </c>
      <c r="P3796" s="1" t="s">
        <v>3814</v>
      </c>
    </row>
    <row r="3797" customFormat="false" ht="15" hidden="false" customHeight="true" outlineLevel="0" collapsed="false">
      <c r="A3797" s="1" t="n">
        <v>3</v>
      </c>
      <c r="B3797" s="76" t="n">
        <v>46206</v>
      </c>
      <c r="C3797" s="1" t="n">
        <v>6</v>
      </c>
      <c r="D3797" s="1" t="s">
        <v>3819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3852</v>
      </c>
      <c r="N3797" s="1" t="n">
        <v>4</v>
      </c>
      <c r="O3797" s="1" t="n">
        <v>28</v>
      </c>
      <c r="P3797" s="1" t="s">
        <v>3814</v>
      </c>
    </row>
    <row r="3798" customFormat="false" ht="15" hidden="false" customHeight="true" outlineLevel="0" collapsed="false">
      <c r="A3798" s="1" t="n">
        <v>3</v>
      </c>
      <c r="B3798" s="76" t="n">
        <v>46206</v>
      </c>
      <c r="C3798" s="1" t="n">
        <v>6</v>
      </c>
      <c r="D3798" s="1" t="s">
        <v>3819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3855</v>
      </c>
      <c r="N3798" s="1" t="n">
        <v>40</v>
      </c>
      <c r="O3798" s="1" t="n">
        <v>280</v>
      </c>
      <c r="P3798" s="1" t="s">
        <v>3814</v>
      </c>
    </row>
    <row r="3799" customFormat="false" ht="15" hidden="false" customHeight="true" outlineLevel="0" collapsed="false">
      <c r="A3799" s="1" t="n">
        <v>3</v>
      </c>
      <c r="B3799" s="76" t="n">
        <v>46206</v>
      </c>
      <c r="C3799" s="1" t="n">
        <v>6</v>
      </c>
      <c r="D3799" s="1" t="s">
        <v>3819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4004</v>
      </c>
      <c r="N3799" s="1" t="n">
        <v>10</v>
      </c>
      <c r="O3799" s="1" t="n">
        <v>130</v>
      </c>
      <c r="P3799" s="1" t="s">
        <v>3814</v>
      </c>
    </row>
    <row r="3800" customFormat="false" ht="15" hidden="false" customHeight="true" outlineLevel="0" collapsed="false">
      <c r="A3800" s="1" t="n">
        <v>3</v>
      </c>
      <c r="B3800" s="76" t="n">
        <v>46206</v>
      </c>
      <c r="C3800" s="1" t="n">
        <v>6</v>
      </c>
      <c r="D3800" s="1" t="s">
        <v>3819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3856</v>
      </c>
      <c r="N3800" s="1" t="n">
        <v>33.9</v>
      </c>
      <c r="O3800" s="1" t="n">
        <v>135</v>
      </c>
      <c r="P3800" s="1" t="s">
        <v>3814</v>
      </c>
    </row>
    <row r="3801" customFormat="false" ht="15" hidden="false" customHeight="true" outlineLevel="0" collapsed="false">
      <c r="A3801" s="1" t="n">
        <v>3</v>
      </c>
      <c r="B3801" s="76" t="n">
        <v>46206</v>
      </c>
      <c r="C3801" s="1" t="n">
        <v>6</v>
      </c>
      <c r="D3801" s="1" t="s">
        <v>3819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3857</v>
      </c>
      <c r="N3801" s="1" t="n">
        <v>40</v>
      </c>
      <c r="O3801" s="1" t="n">
        <v>180</v>
      </c>
      <c r="P3801" s="1" t="s">
        <v>3814</v>
      </c>
    </row>
    <row r="3802" customFormat="false" ht="15" hidden="false" customHeight="true" outlineLevel="0" collapsed="false">
      <c r="A3802" s="1" t="n">
        <v>3</v>
      </c>
      <c r="B3802" s="76" t="n">
        <v>46206</v>
      </c>
      <c r="C3802" s="1" t="n">
        <v>6</v>
      </c>
      <c r="D3802" s="1" t="s">
        <v>3819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4005</v>
      </c>
      <c r="N3802" s="1" t="n">
        <v>15</v>
      </c>
      <c r="O3802" s="1" t="n">
        <v>105</v>
      </c>
      <c r="P3802" s="1" t="s">
        <v>3814</v>
      </c>
    </row>
    <row r="3803" customFormat="false" ht="15" hidden="false" customHeight="true" outlineLevel="0" collapsed="false">
      <c r="A3803" s="1" t="n">
        <v>3</v>
      </c>
      <c r="B3803" s="76" t="n">
        <v>46206</v>
      </c>
      <c r="C3803" s="1" t="n">
        <v>6</v>
      </c>
      <c r="D3803" s="1" t="s">
        <v>3819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3858</v>
      </c>
      <c r="N3803" s="1" t="n">
        <v>4</v>
      </c>
      <c r="O3803" s="1" t="n">
        <v>40</v>
      </c>
      <c r="P3803" s="1" t="s">
        <v>3814</v>
      </c>
    </row>
    <row r="3804" customFormat="false" ht="15" hidden="false" customHeight="true" outlineLevel="0" collapsed="false">
      <c r="A3804" s="1" t="n">
        <v>3</v>
      </c>
      <c r="B3804" s="76" t="n">
        <v>46206</v>
      </c>
      <c r="C3804" s="1" t="n">
        <v>6</v>
      </c>
      <c r="D3804" s="1" t="s">
        <v>3819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3859</v>
      </c>
      <c r="N3804" s="1" t="n">
        <v>5</v>
      </c>
      <c r="O3804" s="1" t="n">
        <v>20</v>
      </c>
      <c r="P3804" s="1" t="s">
        <v>3814</v>
      </c>
    </row>
    <row r="3805" customFormat="false" ht="15" hidden="false" customHeight="true" outlineLevel="0" collapsed="false">
      <c r="A3805" s="1" t="n">
        <v>3</v>
      </c>
      <c r="B3805" s="76" t="n">
        <v>46206</v>
      </c>
      <c r="C3805" s="1" t="n">
        <v>6</v>
      </c>
      <c r="D3805" s="1" t="s">
        <v>3819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4006</v>
      </c>
      <c r="N3805" s="1" t="n">
        <v>2</v>
      </c>
      <c r="O3805" s="1" t="n">
        <v>20</v>
      </c>
      <c r="P3805" s="1" t="s">
        <v>3814</v>
      </c>
    </row>
    <row r="3806" customFormat="false" ht="15" hidden="false" customHeight="true" outlineLevel="0" collapsed="false">
      <c r="A3806" s="1" t="n">
        <v>3</v>
      </c>
      <c r="B3806" s="76" t="n">
        <v>46206</v>
      </c>
      <c r="C3806" s="1" t="n">
        <v>6</v>
      </c>
      <c r="D3806" s="1" t="s">
        <v>3819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4007</v>
      </c>
      <c r="N3806" s="1" t="n">
        <v>8.9</v>
      </c>
      <c r="O3806" s="1" t="n">
        <v>80</v>
      </c>
      <c r="P3806" s="1" t="s">
        <v>3814</v>
      </c>
    </row>
    <row r="3807" customFormat="false" ht="15" hidden="false" customHeight="true" outlineLevel="0" collapsed="false">
      <c r="A3807" s="1" t="n">
        <v>3</v>
      </c>
      <c r="B3807" s="76" t="n">
        <v>46206</v>
      </c>
      <c r="C3807" s="1" t="n">
        <v>6</v>
      </c>
      <c r="D3807" s="1" t="s">
        <v>3819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4643</v>
      </c>
      <c r="N3807" s="1" t="n">
        <v>61.196</v>
      </c>
      <c r="O3807" s="1" t="n">
        <v>224</v>
      </c>
      <c r="P3807" s="1" t="s">
        <v>3814</v>
      </c>
    </row>
    <row r="3808" customFormat="false" ht="15" hidden="false" customHeight="true" outlineLevel="0" collapsed="false">
      <c r="A3808" s="1" t="n">
        <v>3</v>
      </c>
      <c r="B3808" s="76" t="n">
        <v>46206</v>
      </c>
      <c r="C3808" s="1" t="n">
        <v>6</v>
      </c>
      <c r="D3808" s="1" t="s">
        <v>3819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3863</v>
      </c>
      <c r="N3808" s="1" t="n">
        <v>10</v>
      </c>
      <c r="O3808" s="1" t="n">
        <v>50</v>
      </c>
      <c r="P3808" s="1" t="s">
        <v>3814</v>
      </c>
    </row>
    <row r="3809" customFormat="false" ht="15" hidden="false" customHeight="true" outlineLevel="0" collapsed="false">
      <c r="A3809" s="1" t="n">
        <v>3</v>
      </c>
      <c r="B3809" s="76" t="n">
        <v>46206</v>
      </c>
      <c r="C3809" s="1" t="n">
        <v>6</v>
      </c>
      <c r="D3809" s="1" t="s">
        <v>3819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4208</v>
      </c>
      <c r="N3809" s="1" t="n">
        <v>6.2</v>
      </c>
      <c r="O3809" s="1" t="n">
        <v>74</v>
      </c>
      <c r="P3809" s="1" t="s">
        <v>3814</v>
      </c>
    </row>
    <row r="3810" customFormat="false" ht="15" hidden="false" customHeight="true" outlineLevel="0" collapsed="false">
      <c r="A3810" s="1" t="n">
        <v>3</v>
      </c>
      <c r="B3810" s="76" t="n">
        <v>46206</v>
      </c>
      <c r="C3810" s="1" t="n">
        <v>6</v>
      </c>
      <c r="D3810" s="1" t="s">
        <v>3819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3865</v>
      </c>
      <c r="N3810" s="1" t="n">
        <v>20</v>
      </c>
      <c r="O3810" s="1" t="n">
        <v>120</v>
      </c>
      <c r="P3810" s="1" t="s">
        <v>3814</v>
      </c>
    </row>
    <row r="3811" customFormat="false" ht="15" hidden="false" customHeight="true" outlineLevel="0" collapsed="false">
      <c r="A3811" s="1" t="n">
        <v>3</v>
      </c>
      <c r="B3811" s="76" t="n">
        <v>46206</v>
      </c>
      <c r="C3811" s="1" t="n">
        <v>6</v>
      </c>
      <c r="D3811" s="1" t="s">
        <v>3819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3817</v>
      </c>
      <c r="N3811" s="1" t="n">
        <v>40</v>
      </c>
      <c r="O3811" s="1" t="n">
        <v>240</v>
      </c>
      <c r="P3811" s="1" t="s">
        <v>3814</v>
      </c>
    </row>
    <row r="3812" customFormat="false" ht="15" hidden="false" customHeight="true" outlineLevel="0" collapsed="false">
      <c r="A3812" s="1" t="n">
        <v>3</v>
      </c>
      <c r="B3812" s="76" t="n">
        <v>46206</v>
      </c>
      <c r="C3812" s="1" t="n">
        <v>11</v>
      </c>
      <c r="D3812" s="1" t="s">
        <v>3820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5404</v>
      </c>
      <c r="N3812" s="1" t="n">
        <v>50</v>
      </c>
      <c r="O3812" s="1" t="n">
        <v>90</v>
      </c>
      <c r="P3812" s="1" t="s">
        <v>3814</v>
      </c>
    </row>
    <row r="3813" customFormat="false" ht="15" hidden="false" customHeight="true" outlineLevel="0" collapsed="false">
      <c r="A3813" s="1" t="n">
        <v>3</v>
      </c>
      <c r="B3813" s="76" t="n">
        <v>46206</v>
      </c>
      <c r="C3813" s="1" t="n">
        <v>11</v>
      </c>
      <c r="D3813" s="1" t="s">
        <v>3820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5405</v>
      </c>
      <c r="N3813" s="1" t="n">
        <v>50</v>
      </c>
      <c r="O3813" s="1" t="n">
        <v>90</v>
      </c>
      <c r="P3813" s="1" t="s">
        <v>3814</v>
      </c>
    </row>
    <row r="3814" customFormat="false" ht="15" hidden="false" customHeight="true" outlineLevel="0" collapsed="false">
      <c r="A3814" s="1" t="n">
        <v>3</v>
      </c>
      <c r="B3814" s="76" t="n">
        <v>46206</v>
      </c>
      <c r="C3814" s="1" t="n">
        <v>11</v>
      </c>
      <c r="D3814" s="1" t="s">
        <v>3820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5406</v>
      </c>
      <c r="N3814" s="1" t="n">
        <v>50</v>
      </c>
      <c r="O3814" s="1" t="n">
        <v>90</v>
      </c>
      <c r="P3814" s="1" t="s">
        <v>3814</v>
      </c>
    </row>
    <row r="3815" customFormat="false" ht="15" hidden="false" customHeight="true" outlineLevel="0" collapsed="false">
      <c r="A3815" s="1" t="n">
        <v>3</v>
      </c>
      <c r="B3815" s="76" t="n">
        <v>46206</v>
      </c>
      <c r="C3815" s="1" t="n">
        <v>11</v>
      </c>
      <c r="D3815" s="1" t="s">
        <v>3820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5407</v>
      </c>
      <c r="N3815" s="1" t="n">
        <v>50</v>
      </c>
      <c r="O3815" s="1" t="n">
        <v>90</v>
      </c>
      <c r="P3815" s="1" t="s">
        <v>3814</v>
      </c>
    </row>
    <row r="3816" customFormat="false" ht="15" hidden="false" customHeight="true" outlineLevel="0" collapsed="false">
      <c r="A3816" s="1" t="n">
        <v>3</v>
      </c>
      <c r="B3816" s="76" t="n">
        <v>46206</v>
      </c>
      <c r="C3816" s="1" t="n">
        <v>11</v>
      </c>
      <c r="D3816" s="1" t="s">
        <v>3820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5408</v>
      </c>
      <c r="N3816" s="1" t="n">
        <v>50</v>
      </c>
      <c r="O3816" s="1" t="n">
        <v>90</v>
      </c>
      <c r="P3816" s="1" t="s">
        <v>3814</v>
      </c>
    </row>
    <row r="3817" customFormat="false" ht="15" hidden="false" customHeight="true" outlineLevel="0" collapsed="false">
      <c r="A3817" s="1" t="n">
        <v>3</v>
      </c>
      <c r="B3817" s="76" t="n">
        <v>46206</v>
      </c>
      <c r="C3817" s="1" t="n">
        <v>11</v>
      </c>
      <c r="D3817" s="1" t="s">
        <v>3820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4325</v>
      </c>
      <c r="N3817" s="1" t="n">
        <v>100</v>
      </c>
      <c r="O3817" s="1" t="n">
        <v>2190</v>
      </c>
      <c r="P3817" s="1" t="s">
        <v>3814</v>
      </c>
    </row>
    <row r="3818" customFormat="false" ht="15" hidden="false" customHeight="true" outlineLevel="0" collapsed="false">
      <c r="A3818" s="1" t="n">
        <v>3</v>
      </c>
      <c r="B3818" s="76" t="n">
        <v>46206</v>
      </c>
      <c r="C3818" s="1" t="n">
        <v>11</v>
      </c>
      <c r="D3818" s="1" t="s">
        <v>3820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4116</v>
      </c>
      <c r="N3818" s="1" t="n">
        <v>120</v>
      </c>
      <c r="O3818" s="1" t="n">
        <v>1104</v>
      </c>
      <c r="P3818" s="1" t="s">
        <v>3814</v>
      </c>
    </row>
    <row r="3819" customFormat="false" ht="15" hidden="false" customHeight="true" outlineLevel="0" collapsed="false">
      <c r="A3819" s="1" t="n">
        <v>3</v>
      </c>
      <c r="B3819" s="76" t="n">
        <v>46206</v>
      </c>
      <c r="C3819" s="1" t="n">
        <v>11</v>
      </c>
      <c r="D3819" s="1" t="s">
        <v>3820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5409</v>
      </c>
      <c r="N3819" s="1" t="n">
        <v>12</v>
      </c>
      <c r="O3819" s="1" t="n">
        <v>164.88</v>
      </c>
      <c r="P3819" s="1" t="s">
        <v>3814</v>
      </c>
    </row>
    <row r="3820" customFormat="false" ht="15" hidden="false" customHeight="true" outlineLevel="0" collapsed="false">
      <c r="A3820" s="1" t="n">
        <v>3</v>
      </c>
      <c r="B3820" s="76" t="n">
        <v>46206</v>
      </c>
      <c r="C3820" s="1" t="n">
        <v>11</v>
      </c>
      <c r="D3820" s="1" t="s">
        <v>3820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5410</v>
      </c>
      <c r="N3820" s="1" t="n">
        <v>6</v>
      </c>
      <c r="O3820" s="1" t="n">
        <v>82.44</v>
      </c>
      <c r="P3820" s="1" t="s">
        <v>3814</v>
      </c>
    </row>
    <row r="3821" customFormat="false" ht="15" hidden="false" customHeight="true" outlineLevel="0" collapsed="false">
      <c r="A3821" s="1" t="n">
        <v>3</v>
      </c>
      <c r="B3821" s="76" t="n">
        <v>46206</v>
      </c>
      <c r="C3821" s="1" t="n">
        <v>11</v>
      </c>
      <c r="D3821" s="1" t="s">
        <v>3820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5411</v>
      </c>
      <c r="N3821" s="1" t="n">
        <v>6</v>
      </c>
      <c r="O3821" s="1" t="n">
        <v>41.1</v>
      </c>
      <c r="P3821" s="1" t="s">
        <v>3814</v>
      </c>
    </row>
    <row r="3822" customFormat="false" ht="15" hidden="false" customHeight="true" outlineLevel="0" collapsed="false">
      <c r="A3822" s="1" t="n">
        <v>3</v>
      </c>
      <c r="B3822" s="76" t="n">
        <v>46206</v>
      </c>
      <c r="C3822" s="1" t="n">
        <v>11</v>
      </c>
      <c r="D3822" s="1" t="s">
        <v>3820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5412</v>
      </c>
      <c r="N3822" s="1" t="n">
        <v>6</v>
      </c>
      <c r="O3822" s="1" t="n">
        <v>41.1</v>
      </c>
      <c r="P3822" s="1" t="s">
        <v>3814</v>
      </c>
    </row>
    <row r="3823" customFormat="false" ht="15" hidden="false" customHeight="true" outlineLevel="0" collapsed="false">
      <c r="A3823" s="1" t="n">
        <v>3</v>
      </c>
      <c r="B3823" s="76" t="n">
        <v>46206</v>
      </c>
      <c r="C3823" s="1" t="n">
        <v>11</v>
      </c>
      <c r="D3823" s="1" t="s">
        <v>3820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5413</v>
      </c>
      <c r="N3823" s="1" t="n">
        <v>6</v>
      </c>
      <c r="O3823" s="1" t="n">
        <v>41.1</v>
      </c>
      <c r="P3823" s="1" t="s">
        <v>3814</v>
      </c>
    </row>
    <row r="3824" customFormat="false" ht="15" hidden="false" customHeight="true" outlineLevel="0" collapsed="false">
      <c r="A3824" s="1" t="n">
        <v>3</v>
      </c>
      <c r="B3824" s="76" t="n">
        <v>46206</v>
      </c>
      <c r="C3824" s="1" t="n">
        <v>11</v>
      </c>
      <c r="D3824" s="1" t="s">
        <v>3820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5413</v>
      </c>
      <c r="N3824" s="1" t="n">
        <v>12</v>
      </c>
      <c r="O3824" s="1" t="n">
        <v>164.88</v>
      </c>
      <c r="P3824" s="1" t="s">
        <v>3814</v>
      </c>
    </row>
    <row r="3825" customFormat="false" ht="15" hidden="false" customHeight="true" outlineLevel="0" collapsed="false">
      <c r="A3825" s="1" t="n">
        <v>3</v>
      </c>
      <c r="B3825" s="76" t="n">
        <v>46206</v>
      </c>
      <c r="C3825" s="1" t="n">
        <v>11</v>
      </c>
      <c r="D3825" s="1" t="s">
        <v>3820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5414</v>
      </c>
      <c r="N3825" s="1" t="n">
        <v>6</v>
      </c>
      <c r="O3825" s="1" t="n">
        <v>82.44</v>
      </c>
      <c r="P3825" s="1" t="s">
        <v>3814</v>
      </c>
    </row>
    <row r="3826" customFormat="false" ht="15" hidden="false" customHeight="true" outlineLevel="0" collapsed="false">
      <c r="A3826" s="1" t="n">
        <v>3</v>
      </c>
      <c r="B3826" s="76" t="n">
        <v>46206</v>
      </c>
      <c r="C3826" s="1" t="n">
        <v>11</v>
      </c>
      <c r="D3826" s="1" t="s">
        <v>3820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5415</v>
      </c>
      <c r="N3826" s="1" t="n">
        <v>10</v>
      </c>
      <c r="O3826" s="1" t="n">
        <v>99.6</v>
      </c>
      <c r="P3826" s="1" t="s">
        <v>3814</v>
      </c>
    </row>
    <row r="3827" customFormat="false" ht="15" hidden="false" customHeight="true" outlineLevel="0" collapsed="false">
      <c r="A3827" s="1" t="n">
        <v>3</v>
      </c>
      <c r="B3827" s="76" t="n">
        <v>46206</v>
      </c>
      <c r="C3827" s="1" t="n">
        <v>11</v>
      </c>
      <c r="D3827" s="1" t="s">
        <v>3820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5416</v>
      </c>
      <c r="N3827" s="1" t="n">
        <v>6</v>
      </c>
      <c r="O3827" s="1" t="n">
        <v>82.44</v>
      </c>
      <c r="P3827" s="1" t="s">
        <v>3814</v>
      </c>
    </row>
    <row r="3828" customFormat="false" ht="15" hidden="false" customHeight="true" outlineLevel="0" collapsed="false">
      <c r="A3828" s="1" t="n">
        <v>3</v>
      </c>
      <c r="B3828" s="76" t="n">
        <v>46206</v>
      </c>
      <c r="C3828" s="1" t="n">
        <v>11</v>
      </c>
      <c r="D3828" s="1" t="s">
        <v>3820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5417</v>
      </c>
      <c r="N3828" s="1" t="n">
        <v>10</v>
      </c>
      <c r="O3828" s="1" t="n">
        <v>131.4</v>
      </c>
      <c r="P3828" s="1" t="s">
        <v>3814</v>
      </c>
    </row>
    <row r="3829" customFormat="false" ht="15" hidden="false" customHeight="true" outlineLevel="0" collapsed="false">
      <c r="A3829" s="1" t="n">
        <v>3</v>
      </c>
      <c r="B3829" s="76" t="n">
        <v>46206</v>
      </c>
      <c r="C3829" s="1" t="n">
        <v>11</v>
      </c>
      <c r="D3829" s="1" t="s">
        <v>3820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5418</v>
      </c>
      <c r="N3829" s="1" t="n">
        <v>6</v>
      </c>
      <c r="O3829" s="1" t="n">
        <v>39.96</v>
      </c>
      <c r="P3829" s="1" t="s">
        <v>3814</v>
      </c>
    </row>
    <row r="3830" customFormat="false" ht="15" hidden="false" customHeight="true" outlineLevel="0" collapsed="false">
      <c r="A3830" s="1" t="n">
        <v>3</v>
      </c>
      <c r="B3830" s="76" t="n">
        <v>46206</v>
      </c>
      <c r="C3830" s="1" t="n">
        <v>171</v>
      </c>
      <c r="D3830" s="1" t="s">
        <v>4048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5419</v>
      </c>
      <c r="N3830" s="1" t="n">
        <v>2</v>
      </c>
      <c r="O3830" s="1" t="n">
        <v>2.67</v>
      </c>
      <c r="P3830" s="1" t="s">
        <v>4050</v>
      </c>
    </row>
    <row r="3831" customFormat="false" ht="15" hidden="false" customHeight="true" outlineLevel="0" collapsed="false">
      <c r="A3831" s="1" t="n">
        <v>3</v>
      </c>
      <c r="B3831" s="76" t="n">
        <v>46206</v>
      </c>
      <c r="C3831" s="1" t="n">
        <v>171</v>
      </c>
      <c r="D3831" s="1" t="s">
        <v>4048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5091</v>
      </c>
      <c r="N3831" s="1" t="n">
        <v>1</v>
      </c>
      <c r="O3831" s="1" t="n">
        <v>5.57</v>
      </c>
      <c r="P3831" s="1" t="s">
        <v>4050</v>
      </c>
    </row>
    <row r="3832" customFormat="false" ht="15" hidden="false" customHeight="true" outlineLevel="0" collapsed="false">
      <c r="A3832" s="1" t="n">
        <v>3</v>
      </c>
      <c r="B3832" s="76" t="n">
        <v>46206</v>
      </c>
      <c r="C3832" s="1" t="n">
        <v>171</v>
      </c>
      <c r="D3832" s="1" t="s">
        <v>4048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5420</v>
      </c>
      <c r="N3832" s="1" t="n">
        <v>1</v>
      </c>
      <c r="O3832" s="1" t="n">
        <v>5.57</v>
      </c>
      <c r="P3832" s="1" t="s">
        <v>4050</v>
      </c>
    </row>
    <row r="3833" customFormat="false" ht="15" hidden="false" customHeight="true" outlineLevel="0" collapsed="false">
      <c r="A3833" s="1" t="n">
        <v>3</v>
      </c>
      <c r="B3833" s="76" t="n">
        <v>46206</v>
      </c>
      <c r="C3833" s="1" t="n">
        <v>171</v>
      </c>
      <c r="D3833" s="1" t="s">
        <v>4048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5421</v>
      </c>
      <c r="N3833" s="1" t="n">
        <v>1</v>
      </c>
      <c r="O3833" s="1" t="n">
        <v>3.01</v>
      </c>
      <c r="P3833" s="1" t="s">
        <v>4050</v>
      </c>
    </row>
    <row r="3834" customFormat="false" ht="15" hidden="false" customHeight="true" outlineLevel="0" collapsed="false">
      <c r="A3834" s="1" t="n">
        <v>3</v>
      </c>
      <c r="B3834" s="76" t="n">
        <v>46206</v>
      </c>
      <c r="C3834" s="1" t="n">
        <v>171</v>
      </c>
      <c r="D3834" s="1" t="s">
        <v>4048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5422</v>
      </c>
      <c r="N3834" s="1" t="n">
        <v>1</v>
      </c>
      <c r="O3834" s="1" t="n">
        <v>2.99</v>
      </c>
      <c r="P3834" s="1" t="s">
        <v>4050</v>
      </c>
    </row>
    <row r="3835" customFormat="false" ht="15" hidden="false" customHeight="true" outlineLevel="0" collapsed="false">
      <c r="A3835" s="1" t="n">
        <v>3</v>
      </c>
      <c r="B3835" s="76" t="n">
        <v>46206</v>
      </c>
      <c r="C3835" s="1" t="n">
        <v>171</v>
      </c>
      <c r="D3835" s="1" t="s">
        <v>4048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5423</v>
      </c>
      <c r="N3835" s="1" t="n">
        <v>1</v>
      </c>
      <c r="O3835" s="1" t="n">
        <v>10.27</v>
      </c>
      <c r="P3835" s="1" t="s">
        <v>4050</v>
      </c>
    </row>
    <row r="3836" customFormat="false" ht="15" hidden="false" customHeight="true" outlineLevel="0" collapsed="false">
      <c r="A3836" s="1" t="n">
        <v>3</v>
      </c>
      <c r="B3836" s="76" t="n">
        <v>46207</v>
      </c>
      <c r="C3836" s="1" t="n">
        <v>1</v>
      </c>
      <c r="D3836" s="1" t="s">
        <v>3848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3871</v>
      </c>
      <c r="N3836" s="1" t="n">
        <v>6</v>
      </c>
      <c r="O3836" s="1" t="n">
        <v>30.6</v>
      </c>
      <c r="P3836" s="1" t="s">
        <v>3814</v>
      </c>
    </row>
    <row r="3837" customFormat="false" ht="15" hidden="false" customHeight="true" outlineLevel="0" collapsed="false">
      <c r="A3837" s="1" t="n">
        <v>3</v>
      </c>
      <c r="B3837" s="76" t="n">
        <v>46207</v>
      </c>
      <c r="C3837" s="1" t="n">
        <v>1</v>
      </c>
      <c r="D3837" s="1" t="s">
        <v>3848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3872</v>
      </c>
      <c r="N3837" s="1" t="n">
        <v>6</v>
      </c>
      <c r="O3837" s="1" t="n">
        <v>27</v>
      </c>
      <c r="P3837" s="1" t="s">
        <v>3814</v>
      </c>
    </row>
    <row r="3838" customFormat="false" ht="15" hidden="false" customHeight="true" outlineLevel="0" collapsed="false">
      <c r="A3838" s="1" t="n">
        <v>3</v>
      </c>
      <c r="B3838" s="76" t="n">
        <v>46207</v>
      </c>
      <c r="C3838" s="1" t="n">
        <v>1</v>
      </c>
      <c r="D3838" s="1" t="s">
        <v>3848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3873</v>
      </c>
      <c r="N3838" s="1" t="n">
        <v>6</v>
      </c>
      <c r="O3838" s="1" t="n">
        <v>28.8</v>
      </c>
      <c r="P3838" s="1" t="s">
        <v>3814</v>
      </c>
    </row>
    <row r="3839" customFormat="false" ht="15" hidden="false" customHeight="true" outlineLevel="0" collapsed="false">
      <c r="A3839" s="1" t="n">
        <v>3</v>
      </c>
      <c r="B3839" s="76" t="n">
        <v>46207</v>
      </c>
      <c r="C3839" s="1" t="n">
        <v>1</v>
      </c>
      <c r="D3839" s="1" t="s">
        <v>3848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3874</v>
      </c>
      <c r="N3839" s="1" t="n">
        <v>4</v>
      </c>
      <c r="O3839" s="1" t="n">
        <v>31.2</v>
      </c>
      <c r="P3839" s="1" t="s">
        <v>3814</v>
      </c>
    </row>
    <row r="3840" customFormat="false" ht="15" hidden="false" customHeight="true" outlineLevel="0" collapsed="false">
      <c r="A3840" s="1" t="n">
        <v>3</v>
      </c>
      <c r="B3840" s="76" t="n">
        <v>46207</v>
      </c>
      <c r="C3840" s="1" t="n">
        <v>1</v>
      </c>
      <c r="D3840" s="1" t="s">
        <v>3848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3875</v>
      </c>
      <c r="N3840" s="1" t="n">
        <v>30</v>
      </c>
      <c r="O3840" s="1" t="n">
        <v>174</v>
      </c>
      <c r="P3840" s="1" t="s">
        <v>3814</v>
      </c>
    </row>
    <row r="3841" customFormat="false" ht="15" hidden="false" customHeight="true" outlineLevel="0" collapsed="false">
      <c r="A3841" s="1" t="n">
        <v>3</v>
      </c>
      <c r="B3841" s="76" t="n">
        <v>46207</v>
      </c>
      <c r="C3841" s="1" t="n">
        <v>1</v>
      </c>
      <c r="D3841" s="1" t="s">
        <v>3848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3876</v>
      </c>
      <c r="N3841" s="1" t="n">
        <v>50</v>
      </c>
      <c r="O3841" s="1" t="n">
        <v>108.01</v>
      </c>
      <c r="P3841" s="1" t="s">
        <v>3814</v>
      </c>
    </row>
    <row r="3842" customFormat="false" ht="15" hidden="false" customHeight="true" outlineLevel="0" collapsed="false">
      <c r="A3842" s="1" t="n">
        <v>3</v>
      </c>
      <c r="B3842" s="76" t="n">
        <v>46207</v>
      </c>
      <c r="C3842" s="1" t="n">
        <v>1</v>
      </c>
      <c r="D3842" s="1" t="s">
        <v>3848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3877</v>
      </c>
      <c r="N3842" s="1" t="n">
        <v>50</v>
      </c>
      <c r="O3842" s="1" t="n">
        <v>151.73</v>
      </c>
      <c r="P3842" s="1" t="s">
        <v>3814</v>
      </c>
    </row>
    <row r="3843" customFormat="false" ht="15" hidden="false" customHeight="true" outlineLevel="0" collapsed="false">
      <c r="A3843" s="1" t="n">
        <v>3</v>
      </c>
      <c r="B3843" s="76" t="n">
        <v>46207</v>
      </c>
      <c r="C3843" s="1" t="n">
        <v>1</v>
      </c>
      <c r="D3843" s="1" t="s">
        <v>3848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4769</v>
      </c>
      <c r="N3843" s="1" t="n">
        <v>30</v>
      </c>
      <c r="O3843" s="1" t="n">
        <v>52.15</v>
      </c>
      <c r="P3843" s="1" t="s">
        <v>3814</v>
      </c>
    </row>
    <row r="3844" customFormat="false" ht="15" hidden="false" customHeight="true" outlineLevel="0" collapsed="false">
      <c r="A3844" s="1" t="n">
        <v>3</v>
      </c>
      <c r="B3844" s="76" t="n">
        <v>46207</v>
      </c>
      <c r="C3844" s="1" t="n">
        <v>1</v>
      </c>
      <c r="D3844" s="1" t="s">
        <v>3848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3878</v>
      </c>
      <c r="N3844" s="1" t="n">
        <v>50</v>
      </c>
      <c r="O3844" s="1" t="n">
        <v>56.58</v>
      </c>
      <c r="P3844" s="1" t="s">
        <v>3814</v>
      </c>
    </row>
    <row r="3845" customFormat="false" ht="15" hidden="false" customHeight="true" outlineLevel="0" collapsed="false">
      <c r="A3845" s="1" t="n">
        <v>3</v>
      </c>
      <c r="B3845" s="76" t="n">
        <v>46207</v>
      </c>
      <c r="C3845" s="1" t="n">
        <v>1</v>
      </c>
      <c r="D3845" s="1" t="s">
        <v>3848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3879</v>
      </c>
      <c r="N3845" s="1" t="n">
        <v>100</v>
      </c>
      <c r="O3845" s="1" t="n">
        <v>128.59</v>
      </c>
      <c r="P3845" s="1" t="s">
        <v>3814</v>
      </c>
    </row>
    <row r="3846" customFormat="false" ht="15" hidden="false" customHeight="true" outlineLevel="0" collapsed="false">
      <c r="A3846" s="1" t="n">
        <v>3</v>
      </c>
      <c r="B3846" s="76" t="n">
        <v>46207</v>
      </c>
      <c r="C3846" s="1" t="n">
        <v>1</v>
      </c>
      <c r="D3846" s="1" t="s">
        <v>3848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4770</v>
      </c>
      <c r="N3846" s="1" t="n">
        <v>50</v>
      </c>
      <c r="O3846" s="1" t="n">
        <v>89.5</v>
      </c>
      <c r="P3846" s="1" t="s">
        <v>3814</v>
      </c>
    </row>
    <row r="3847" customFormat="false" ht="15" hidden="false" customHeight="true" outlineLevel="0" collapsed="false">
      <c r="A3847" s="1" t="n">
        <v>3</v>
      </c>
      <c r="B3847" s="76" t="n">
        <v>46207</v>
      </c>
      <c r="C3847" s="1" t="n">
        <v>1</v>
      </c>
      <c r="D3847" s="1" t="s">
        <v>3848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3881</v>
      </c>
      <c r="N3847" s="1" t="n">
        <v>50</v>
      </c>
      <c r="O3847" s="1" t="n">
        <v>69.43</v>
      </c>
      <c r="P3847" s="1" t="s">
        <v>3814</v>
      </c>
    </row>
    <row r="3848" customFormat="false" ht="15" hidden="false" customHeight="true" outlineLevel="0" collapsed="false">
      <c r="A3848" s="1" t="n">
        <v>3</v>
      </c>
      <c r="B3848" s="76" t="n">
        <v>46207</v>
      </c>
      <c r="C3848" s="1" t="n">
        <v>1</v>
      </c>
      <c r="D3848" s="1" t="s">
        <v>3848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3883</v>
      </c>
      <c r="N3848" s="1" t="n">
        <v>6</v>
      </c>
      <c r="O3848" s="1" t="n">
        <v>57.4</v>
      </c>
      <c r="P3848" s="1" t="s">
        <v>3814</v>
      </c>
    </row>
    <row r="3849" customFormat="false" ht="15" hidden="false" customHeight="true" outlineLevel="0" collapsed="false">
      <c r="A3849" s="1" t="n">
        <v>3</v>
      </c>
      <c r="B3849" s="76" t="n">
        <v>46207</v>
      </c>
      <c r="C3849" s="1" t="n">
        <v>1</v>
      </c>
      <c r="D3849" s="1" t="s">
        <v>3848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3887</v>
      </c>
      <c r="N3849" s="1" t="n">
        <v>6</v>
      </c>
      <c r="O3849" s="1" t="n">
        <v>89.5</v>
      </c>
      <c r="P3849" s="1" t="s">
        <v>3814</v>
      </c>
    </row>
    <row r="3850" customFormat="false" ht="15" hidden="false" customHeight="true" outlineLevel="0" collapsed="false">
      <c r="A3850" s="1" t="n">
        <v>3</v>
      </c>
      <c r="B3850" s="76" t="n">
        <v>46207</v>
      </c>
      <c r="C3850" s="1" t="n">
        <v>1</v>
      </c>
      <c r="D3850" s="1" t="s">
        <v>3848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5424</v>
      </c>
      <c r="N3850" s="1" t="n">
        <v>6</v>
      </c>
      <c r="O3850" s="1" t="n">
        <v>95.4</v>
      </c>
      <c r="P3850" s="1" t="s">
        <v>3814</v>
      </c>
    </row>
    <row r="3851" customFormat="false" ht="15" hidden="false" customHeight="true" outlineLevel="0" collapsed="false">
      <c r="A3851" s="1" t="n">
        <v>3</v>
      </c>
      <c r="B3851" s="76" t="n">
        <v>46207</v>
      </c>
      <c r="C3851" s="1" t="n">
        <v>1</v>
      </c>
      <c r="D3851" s="1" t="s">
        <v>3848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3888</v>
      </c>
      <c r="N3851" s="1" t="n">
        <v>15</v>
      </c>
      <c r="O3851" s="1" t="n">
        <v>143.51</v>
      </c>
      <c r="P3851" s="1" t="s">
        <v>3814</v>
      </c>
    </row>
    <row r="3852" customFormat="false" ht="15" hidden="false" customHeight="true" outlineLevel="0" collapsed="false">
      <c r="A3852" s="1" t="n">
        <v>3</v>
      </c>
      <c r="B3852" s="76" t="n">
        <v>46207</v>
      </c>
      <c r="C3852" s="1" t="n">
        <v>1</v>
      </c>
      <c r="D3852" s="1" t="s">
        <v>3848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3890</v>
      </c>
      <c r="N3852" s="1" t="n">
        <v>6</v>
      </c>
      <c r="O3852" s="1" t="n">
        <v>73.45</v>
      </c>
      <c r="P3852" s="1" t="s">
        <v>3814</v>
      </c>
    </row>
    <row r="3853" customFormat="false" ht="15" hidden="false" customHeight="true" outlineLevel="0" collapsed="false">
      <c r="A3853" s="1" t="n">
        <v>3</v>
      </c>
      <c r="B3853" s="76" t="n">
        <v>46207</v>
      </c>
      <c r="C3853" s="1" t="n">
        <v>1</v>
      </c>
      <c r="D3853" s="1" t="s">
        <v>3848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4771</v>
      </c>
      <c r="N3853" s="1" t="n">
        <v>4</v>
      </c>
      <c r="O3853" s="1" t="n">
        <v>60</v>
      </c>
      <c r="P3853" s="1" t="s">
        <v>3814</v>
      </c>
    </row>
    <row r="3854" customFormat="false" ht="15" hidden="false" customHeight="true" outlineLevel="0" collapsed="false">
      <c r="A3854" s="1" t="n">
        <v>3</v>
      </c>
      <c r="B3854" s="76" t="n">
        <v>46207</v>
      </c>
      <c r="C3854" s="1" t="n">
        <v>1</v>
      </c>
      <c r="D3854" s="1" t="s">
        <v>3848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5425</v>
      </c>
      <c r="N3854" s="1" t="n">
        <v>20</v>
      </c>
      <c r="O3854" s="1" t="n">
        <v>104.81</v>
      </c>
      <c r="P3854" s="1" t="s">
        <v>3814</v>
      </c>
    </row>
    <row r="3855" customFormat="false" ht="15" hidden="false" customHeight="true" outlineLevel="0" collapsed="false">
      <c r="A3855" s="1" t="n">
        <v>3</v>
      </c>
      <c r="B3855" s="76" t="n">
        <v>46207</v>
      </c>
      <c r="C3855" s="1" t="n">
        <v>1</v>
      </c>
      <c r="D3855" s="1" t="s">
        <v>3848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5426</v>
      </c>
      <c r="N3855" s="1" t="n">
        <v>20</v>
      </c>
      <c r="O3855" s="1" t="n">
        <v>104.81</v>
      </c>
      <c r="P3855" s="1" t="s">
        <v>3814</v>
      </c>
    </row>
    <row r="3856" customFormat="false" ht="15" hidden="false" customHeight="true" outlineLevel="0" collapsed="false">
      <c r="A3856" s="1" t="n">
        <v>3</v>
      </c>
      <c r="B3856" s="76" t="n">
        <v>46207</v>
      </c>
      <c r="C3856" s="1" t="n">
        <v>1</v>
      </c>
      <c r="D3856" s="1" t="s">
        <v>3848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5427</v>
      </c>
      <c r="N3856" s="1" t="n">
        <v>30</v>
      </c>
      <c r="O3856" s="1" t="n">
        <v>132.66</v>
      </c>
      <c r="P3856" s="1" t="s">
        <v>3814</v>
      </c>
    </row>
    <row r="3857" customFormat="false" ht="15" hidden="false" customHeight="true" outlineLevel="0" collapsed="false">
      <c r="A3857" s="1" t="n">
        <v>3</v>
      </c>
      <c r="B3857" s="76" t="n">
        <v>46207</v>
      </c>
      <c r="C3857" s="1" t="n">
        <v>1</v>
      </c>
      <c r="D3857" s="1" t="s">
        <v>3848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4161</v>
      </c>
      <c r="N3857" s="1" t="n">
        <v>30</v>
      </c>
      <c r="O3857" s="1" t="n">
        <v>132.66</v>
      </c>
      <c r="P3857" s="1" t="s">
        <v>3814</v>
      </c>
    </row>
    <row r="3858" customFormat="false" ht="15" hidden="false" customHeight="true" outlineLevel="0" collapsed="false">
      <c r="A3858" s="1" t="n">
        <v>3</v>
      </c>
      <c r="B3858" s="76" t="n">
        <v>46207</v>
      </c>
      <c r="C3858" s="1" t="n">
        <v>1</v>
      </c>
      <c r="D3858" s="1" t="s">
        <v>3848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4151</v>
      </c>
      <c r="N3858" s="1" t="n">
        <v>35</v>
      </c>
      <c r="O3858" s="1" t="n">
        <v>88.91</v>
      </c>
      <c r="P3858" s="1" t="s">
        <v>3814</v>
      </c>
    </row>
    <row r="3859" customFormat="false" ht="15" hidden="false" customHeight="true" outlineLevel="0" collapsed="false">
      <c r="A3859" s="1" t="n">
        <v>3</v>
      </c>
      <c r="B3859" s="76" t="n">
        <v>46207</v>
      </c>
      <c r="C3859" s="1" t="n">
        <v>1</v>
      </c>
      <c r="D3859" s="1" t="s">
        <v>3848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5428</v>
      </c>
      <c r="N3859" s="1" t="n">
        <v>9</v>
      </c>
      <c r="O3859" s="1" t="n">
        <v>142.91</v>
      </c>
      <c r="P3859" s="1" t="s">
        <v>3814</v>
      </c>
    </row>
    <row r="3860" customFormat="false" ht="15" hidden="false" customHeight="true" outlineLevel="0" collapsed="false">
      <c r="A3860" s="1" t="n">
        <v>3</v>
      </c>
      <c r="B3860" s="76" t="n">
        <v>46207</v>
      </c>
      <c r="C3860" s="1" t="n">
        <v>1</v>
      </c>
      <c r="D3860" s="1" t="s">
        <v>3848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5429</v>
      </c>
      <c r="N3860" s="1" t="n">
        <v>9</v>
      </c>
      <c r="O3860" s="1" t="n">
        <v>142.91</v>
      </c>
      <c r="P3860" s="1" t="s">
        <v>3814</v>
      </c>
    </row>
    <row r="3861" customFormat="false" ht="15" hidden="false" customHeight="true" outlineLevel="0" collapsed="false">
      <c r="A3861" s="1" t="n">
        <v>3</v>
      </c>
      <c r="B3861" s="76" t="n">
        <v>46207</v>
      </c>
      <c r="C3861" s="1" t="n">
        <v>2</v>
      </c>
      <c r="D3861" s="1" t="s">
        <v>3812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3813</v>
      </c>
      <c r="N3861" s="1" t="n">
        <v>12</v>
      </c>
      <c r="O3861" s="1" t="n">
        <v>30</v>
      </c>
      <c r="P3861" s="1" t="s">
        <v>3814</v>
      </c>
    </row>
    <row r="3862" customFormat="false" ht="15" hidden="false" customHeight="true" outlineLevel="0" collapsed="false">
      <c r="A3862" s="1" t="n">
        <v>3</v>
      </c>
      <c r="B3862" s="76" t="n">
        <v>46207</v>
      </c>
      <c r="C3862" s="1" t="n">
        <v>2</v>
      </c>
      <c r="D3862" s="1" t="s">
        <v>3812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3815</v>
      </c>
      <c r="N3862" s="1" t="n">
        <v>120</v>
      </c>
      <c r="O3862" s="1" t="n">
        <v>240</v>
      </c>
      <c r="P3862" s="1" t="s">
        <v>3814</v>
      </c>
    </row>
    <row r="3863" customFormat="false" ht="15" hidden="false" customHeight="true" outlineLevel="0" collapsed="false">
      <c r="A3863" s="1" t="n">
        <v>3</v>
      </c>
      <c r="B3863" s="76" t="n">
        <v>46207</v>
      </c>
      <c r="C3863" s="1" t="n">
        <v>2</v>
      </c>
      <c r="D3863" s="1" t="s">
        <v>3812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3816</v>
      </c>
      <c r="N3863" s="1" t="n">
        <v>8</v>
      </c>
      <c r="O3863" s="1" t="n">
        <v>48</v>
      </c>
      <c r="P3863" s="1" t="s">
        <v>3814</v>
      </c>
    </row>
    <row r="3864" customFormat="false" ht="15" hidden="false" customHeight="true" outlineLevel="0" collapsed="false">
      <c r="A3864" s="1" t="n">
        <v>3</v>
      </c>
      <c r="B3864" s="76" t="n">
        <v>46207</v>
      </c>
      <c r="C3864" s="1" t="n">
        <v>6</v>
      </c>
      <c r="D3864" s="1" t="s">
        <v>3819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3813</v>
      </c>
      <c r="N3864" s="1" t="n">
        <v>12</v>
      </c>
      <c r="O3864" s="1" t="n">
        <v>30</v>
      </c>
      <c r="P3864" s="1" t="s">
        <v>3814</v>
      </c>
    </row>
    <row r="3865" customFormat="false" ht="15" hidden="false" customHeight="true" outlineLevel="0" collapsed="false">
      <c r="A3865" s="1" t="n">
        <v>3</v>
      </c>
      <c r="B3865" s="76" t="n">
        <v>46207</v>
      </c>
      <c r="C3865" s="1" t="n">
        <v>6</v>
      </c>
      <c r="D3865" s="1" t="s">
        <v>3819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3815</v>
      </c>
      <c r="N3865" s="1" t="n">
        <v>120</v>
      </c>
      <c r="O3865" s="1" t="n">
        <v>240</v>
      </c>
      <c r="P3865" s="1" t="s">
        <v>3814</v>
      </c>
    </row>
    <row r="3866" customFormat="false" ht="15" hidden="false" customHeight="true" outlineLevel="0" collapsed="false">
      <c r="A3866" s="1" t="n">
        <v>3</v>
      </c>
      <c r="B3866" s="76" t="n">
        <v>46207</v>
      </c>
      <c r="C3866" s="1" t="n">
        <v>6</v>
      </c>
      <c r="D3866" s="1" t="s">
        <v>3819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3816</v>
      </c>
      <c r="N3866" s="1" t="n">
        <v>8</v>
      </c>
      <c r="O3866" s="1" t="n">
        <v>48</v>
      </c>
      <c r="P3866" s="1" t="s">
        <v>3814</v>
      </c>
    </row>
    <row r="3867" customFormat="false" ht="15" hidden="false" customHeight="true" outlineLevel="0" collapsed="false">
      <c r="A3867" s="1" t="n">
        <v>3</v>
      </c>
      <c r="B3867" s="76" t="n">
        <v>46207</v>
      </c>
      <c r="C3867" s="1" t="n">
        <v>11</v>
      </c>
      <c r="D3867" s="1" t="s">
        <v>3820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3891</v>
      </c>
      <c r="N3867" s="1" t="n">
        <v>137.4</v>
      </c>
      <c r="O3867" s="1" t="n">
        <v>4396.8</v>
      </c>
      <c r="P3867" s="1" t="s">
        <v>3814</v>
      </c>
    </row>
    <row r="3868" customFormat="false" ht="15" hidden="false" customHeight="true" outlineLevel="0" collapsed="false">
      <c r="A3868" s="1" t="n">
        <v>3</v>
      </c>
      <c r="B3868" s="76" t="n">
        <v>46207</v>
      </c>
      <c r="C3868" s="1" t="n">
        <v>11</v>
      </c>
      <c r="D3868" s="1" t="s">
        <v>3820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3893</v>
      </c>
      <c r="N3868" s="1" t="n">
        <v>55.4</v>
      </c>
      <c r="O3868" s="1" t="n">
        <v>1218.8</v>
      </c>
      <c r="P3868" s="1" t="s">
        <v>3814</v>
      </c>
    </row>
    <row r="3869" customFormat="false" ht="15" hidden="false" customHeight="true" outlineLevel="0" collapsed="false">
      <c r="A3869" s="1" t="n">
        <v>3</v>
      </c>
      <c r="B3869" s="76" t="n">
        <v>46207</v>
      </c>
      <c r="C3869" s="1" t="n">
        <v>11</v>
      </c>
      <c r="D3869" s="1" t="s">
        <v>3820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5430</v>
      </c>
      <c r="N3869" s="1" t="n">
        <v>32</v>
      </c>
      <c r="O3869" s="1" t="n">
        <v>52.2</v>
      </c>
      <c r="P3869" s="1" t="s">
        <v>3814</v>
      </c>
    </row>
    <row r="3870" customFormat="false" ht="15" hidden="false" customHeight="true" outlineLevel="0" collapsed="false">
      <c r="A3870" s="1" t="n">
        <v>3</v>
      </c>
      <c r="B3870" s="76" t="n">
        <v>46207</v>
      </c>
      <c r="C3870" s="1" t="n">
        <v>11</v>
      </c>
      <c r="D3870" s="1" t="s">
        <v>3820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5431</v>
      </c>
      <c r="N3870" s="1" t="n">
        <v>30</v>
      </c>
      <c r="O3870" s="1" t="n">
        <v>132.44</v>
      </c>
      <c r="P3870" s="1" t="s">
        <v>3814</v>
      </c>
    </row>
    <row r="3871" customFormat="false" ht="15" hidden="false" customHeight="true" outlineLevel="0" collapsed="false">
      <c r="A3871" s="1" t="n">
        <v>3</v>
      </c>
      <c r="B3871" s="76" t="n">
        <v>46207</v>
      </c>
      <c r="C3871" s="1" t="n">
        <v>11</v>
      </c>
      <c r="D3871" s="1" t="s">
        <v>3820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5432</v>
      </c>
      <c r="N3871" s="1" t="n">
        <v>40</v>
      </c>
      <c r="O3871" s="1" t="n">
        <v>34.79</v>
      </c>
      <c r="P3871" s="1" t="s">
        <v>3814</v>
      </c>
    </row>
    <row r="3872" customFormat="false" ht="15" hidden="false" customHeight="true" outlineLevel="0" collapsed="false">
      <c r="A3872" s="1" t="n">
        <v>3</v>
      </c>
      <c r="B3872" s="76" t="n">
        <v>46207</v>
      </c>
      <c r="C3872" s="1" t="n">
        <v>11</v>
      </c>
      <c r="D3872" s="1" t="s">
        <v>3820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5433</v>
      </c>
      <c r="N3872" s="1" t="n">
        <v>12</v>
      </c>
      <c r="O3872" s="1" t="n">
        <v>31.09</v>
      </c>
      <c r="P3872" s="1" t="s">
        <v>3814</v>
      </c>
    </row>
    <row r="3873" customFormat="false" ht="15" hidden="false" customHeight="true" outlineLevel="0" collapsed="false">
      <c r="A3873" s="1" t="n">
        <v>3</v>
      </c>
      <c r="B3873" s="76" t="n">
        <v>46207</v>
      </c>
      <c r="C3873" s="1" t="n">
        <v>11</v>
      </c>
      <c r="D3873" s="1" t="s">
        <v>3820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5434</v>
      </c>
      <c r="N3873" s="1" t="n">
        <v>20</v>
      </c>
      <c r="O3873" s="1" t="n">
        <v>104.56</v>
      </c>
      <c r="P3873" s="1" t="s">
        <v>3814</v>
      </c>
    </row>
    <row r="3874" customFormat="false" ht="15" hidden="false" customHeight="true" outlineLevel="0" collapsed="false">
      <c r="A3874" s="1" t="n">
        <v>3</v>
      </c>
      <c r="B3874" s="76" t="n">
        <v>46207</v>
      </c>
      <c r="C3874" s="1" t="n">
        <v>11</v>
      </c>
      <c r="D3874" s="1" t="s">
        <v>3820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5435</v>
      </c>
      <c r="N3874" s="1" t="n">
        <v>6</v>
      </c>
      <c r="O3874" s="1" t="n">
        <v>63.51</v>
      </c>
      <c r="P3874" s="1" t="s">
        <v>3814</v>
      </c>
    </row>
    <row r="3875" customFormat="false" ht="15" hidden="false" customHeight="true" outlineLevel="0" collapsed="false">
      <c r="A3875" s="1" t="n">
        <v>3</v>
      </c>
      <c r="B3875" s="76" t="n">
        <v>46207</v>
      </c>
      <c r="C3875" s="1" t="n">
        <v>11</v>
      </c>
      <c r="D3875" s="1" t="s">
        <v>3820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5436</v>
      </c>
      <c r="N3875" s="1" t="n">
        <v>6</v>
      </c>
      <c r="O3875" s="1" t="n">
        <v>63.48</v>
      </c>
      <c r="P3875" s="1" t="s">
        <v>3814</v>
      </c>
    </row>
    <row r="3876" customFormat="false" ht="15" hidden="false" customHeight="true" outlineLevel="0" collapsed="false">
      <c r="A3876" s="1" t="n">
        <v>3</v>
      </c>
      <c r="B3876" s="76" t="n">
        <v>46207</v>
      </c>
      <c r="C3876" s="1" t="n">
        <v>11</v>
      </c>
      <c r="D3876" s="1" t="s">
        <v>3820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5437</v>
      </c>
      <c r="N3876" s="1" t="n">
        <v>40</v>
      </c>
      <c r="O3876" s="1" t="n">
        <v>34.79</v>
      </c>
      <c r="P3876" s="1" t="s">
        <v>3814</v>
      </c>
    </row>
    <row r="3877" customFormat="false" ht="15" hidden="false" customHeight="true" outlineLevel="0" collapsed="false">
      <c r="A3877" s="1" t="n">
        <v>3</v>
      </c>
      <c r="B3877" s="76" t="n">
        <v>46207</v>
      </c>
      <c r="C3877" s="1" t="n">
        <v>11</v>
      </c>
      <c r="D3877" s="1" t="s">
        <v>3820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5438</v>
      </c>
      <c r="N3877" s="1" t="n">
        <v>6</v>
      </c>
      <c r="O3877" s="1" t="n">
        <v>51.62</v>
      </c>
      <c r="P3877" s="1" t="s">
        <v>3814</v>
      </c>
    </row>
    <row r="3878" customFormat="false" ht="15" hidden="false" customHeight="true" outlineLevel="0" collapsed="false">
      <c r="A3878" s="1" t="n">
        <v>3</v>
      </c>
      <c r="B3878" s="76" t="n">
        <v>46207</v>
      </c>
      <c r="C3878" s="1" t="n">
        <v>11</v>
      </c>
      <c r="D3878" s="1" t="s">
        <v>3820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5439</v>
      </c>
      <c r="N3878" s="1" t="n">
        <v>6</v>
      </c>
      <c r="O3878" s="1" t="n">
        <v>93.06</v>
      </c>
      <c r="P3878" s="1" t="s">
        <v>3814</v>
      </c>
    </row>
    <row r="3879" customFormat="false" ht="15" hidden="false" customHeight="true" outlineLevel="0" collapsed="false">
      <c r="A3879" s="1" t="n">
        <v>3</v>
      </c>
      <c r="B3879" s="76" t="n">
        <v>46207</v>
      </c>
      <c r="C3879" s="1" t="n">
        <v>11</v>
      </c>
      <c r="D3879" s="1" t="s">
        <v>3820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5440</v>
      </c>
      <c r="N3879" s="1" t="n">
        <v>12</v>
      </c>
      <c r="O3879" s="1" t="n">
        <v>31.11</v>
      </c>
      <c r="P3879" s="1" t="s">
        <v>3814</v>
      </c>
    </row>
    <row r="3880" customFormat="false" ht="15" hidden="false" customHeight="true" outlineLevel="0" collapsed="false">
      <c r="A3880" s="1" t="n">
        <v>3</v>
      </c>
      <c r="B3880" s="76" t="n">
        <v>46207</v>
      </c>
      <c r="C3880" s="1" t="n">
        <v>11</v>
      </c>
      <c r="D3880" s="1" t="s">
        <v>3820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4155</v>
      </c>
      <c r="N3880" s="1" t="n">
        <v>2</v>
      </c>
      <c r="O3880" s="1" t="n">
        <v>4.5</v>
      </c>
      <c r="P3880" s="1" t="s">
        <v>3814</v>
      </c>
    </row>
    <row r="3881" customFormat="false" ht="15" hidden="false" customHeight="true" outlineLevel="0" collapsed="false">
      <c r="A3881" s="1" t="n">
        <v>3</v>
      </c>
      <c r="B3881" s="76" t="n">
        <v>46207</v>
      </c>
      <c r="C3881" s="1" t="n">
        <v>11</v>
      </c>
      <c r="D3881" s="1" t="s">
        <v>3820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5441</v>
      </c>
      <c r="N3881" s="1" t="n">
        <v>6</v>
      </c>
      <c r="O3881" s="1" t="n">
        <v>63.52</v>
      </c>
      <c r="P3881" s="1" t="s">
        <v>3814</v>
      </c>
    </row>
    <row r="3882" customFormat="false" ht="15" hidden="false" customHeight="true" outlineLevel="0" collapsed="false">
      <c r="A3882" s="1" t="n">
        <v>3</v>
      </c>
      <c r="B3882" s="76" t="n">
        <v>46207</v>
      </c>
      <c r="C3882" s="1" t="n">
        <v>11</v>
      </c>
      <c r="D3882" s="1" t="s">
        <v>3820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5442</v>
      </c>
      <c r="N3882" s="1" t="n">
        <v>6</v>
      </c>
      <c r="O3882" s="1" t="n">
        <v>73.94</v>
      </c>
      <c r="P3882" s="1" t="s">
        <v>3814</v>
      </c>
    </row>
    <row r="3883" customFormat="false" ht="15" hidden="false" customHeight="true" outlineLevel="0" collapsed="false">
      <c r="A3883" s="1" t="n">
        <v>3</v>
      </c>
      <c r="B3883" s="76" t="n">
        <v>46207</v>
      </c>
      <c r="C3883" s="1" t="n">
        <v>11</v>
      </c>
      <c r="D3883" s="1" t="s">
        <v>3820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4148</v>
      </c>
      <c r="N3883" s="1" t="n">
        <v>35</v>
      </c>
      <c r="O3883" s="1" t="n">
        <v>79.81</v>
      </c>
      <c r="P3883" s="1" t="s">
        <v>3814</v>
      </c>
    </row>
    <row r="3884" customFormat="false" ht="15" hidden="false" customHeight="true" outlineLevel="0" collapsed="false">
      <c r="A3884" s="1" t="n">
        <v>3</v>
      </c>
      <c r="B3884" s="76" t="n">
        <v>46207</v>
      </c>
      <c r="C3884" s="1" t="n">
        <v>22</v>
      </c>
      <c r="D3884" s="1" t="s">
        <v>3967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3982</v>
      </c>
      <c r="N3884" s="1" t="n">
        <v>2.03</v>
      </c>
      <c r="O3884" s="1" t="n">
        <v>44</v>
      </c>
      <c r="P3884" s="1" t="s">
        <v>3814</v>
      </c>
    </row>
    <row r="3885" customFormat="false" ht="15" hidden="false" customHeight="true" outlineLevel="0" collapsed="false">
      <c r="A3885" s="1" t="n">
        <v>3</v>
      </c>
      <c r="B3885" s="76" t="n">
        <v>46207</v>
      </c>
      <c r="C3885" s="1" t="n">
        <v>22</v>
      </c>
      <c r="D3885" s="1" t="s">
        <v>3967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3982</v>
      </c>
      <c r="N3885" s="1" t="n">
        <v>5.561</v>
      </c>
      <c r="O3885" s="1" t="n">
        <v>128.14</v>
      </c>
      <c r="P3885" s="1" t="s">
        <v>3814</v>
      </c>
    </row>
    <row r="3886" customFormat="false" ht="15" hidden="false" customHeight="true" outlineLevel="0" collapsed="false">
      <c r="A3886" s="1" t="n">
        <v>3</v>
      </c>
      <c r="B3886" s="76" t="n">
        <v>46207</v>
      </c>
      <c r="C3886" s="1" t="n">
        <v>22</v>
      </c>
      <c r="D3886" s="1" t="s">
        <v>3967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3983</v>
      </c>
      <c r="N3886" s="1" t="n">
        <v>12.365</v>
      </c>
      <c r="O3886" s="1" t="n">
        <v>286.53</v>
      </c>
      <c r="P3886" s="1" t="s">
        <v>3814</v>
      </c>
    </row>
    <row r="3887" customFormat="false" ht="15" hidden="false" customHeight="true" outlineLevel="0" collapsed="false">
      <c r="A3887" s="1" t="n">
        <v>3</v>
      </c>
      <c r="B3887" s="76" t="n">
        <v>46207</v>
      </c>
      <c r="C3887" s="1" t="n">
        <v>22</v>
      </c>
      <c r="D3887" s="1" t="s">
        <v>3967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3984</v>
      </c>
      <c r="N3887" s="1" t="n">
        <v>15.875</v>
      </c>
      <c r="O3887" s="1" t="n">
        <v>379.74</v>
      </c>
      <c r="P3887" s="1" t="s">
        <v>3814</v>
      </c>
    </row>
    <row r="3888" customFormat="false" ht="15" hidden="false" customHeight="true" outlineLevel="0" collapsed="false">
      <c r="A3888" s="1" t="n">
        <v>3</v>
      </c>
      <c r="B3888" s="76" t="n">
        <v>46207</v>
      </c>
      <c r="C3888" s="1" t="n">
        <v>22</v>
      </c>
      <c r="D3888" s="1" t="s">
        <v>3967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3985</v>
      </c>
      <c r="N3888" s="1" t="n">
        <v>15.821</v>
      </c>
      <c r="O3888" s="1" t="n">
        <v>413.94</v>
      </c>
      <c r="P3888" s="1" t="s">
        <v>3814</v>
      </c>
    </row>
    <row r="3889" customFormat="false" ht="15" hidden="false" customHeight="true" outlineLevel="0" collapsed="false">
      <c r="A3889" s="1" t="n">
        <v>3</v>
      </c>
      <c r="B3889" s="76" t="n">
        <v>46207</v>
      </c>
      <c r="C3889" s="1" t="n">
        <v>22</v>
      </c>
      <c r="D3889" s="1" t="s">
        <v>3967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3968</v>
      </c>
      <c r="N3889" s="1" t="n">
        <v>10.414</v>
      </c>
      <c r="O3889" s="1" t="n">
        <v>331.02</v>
      </c>
      <c r="P3889" s="1" t="s">
        <v>3814</v>
      </c>
    </row>
    <row r="3890" customFormat="false" ht="15" hidden="false" customHeight="true" outlineLevel="0" collapsed="false">
      <c r="A3890" s="1" t="n">
        <v>3</v>
      </c>
      <c r="B3890" s="76" t="n">
        <v>46207</v>
      </c>
      <c r="C3890" s="1" t="n">
        <v>22</v>
      </c>
      <c r="D3890" s="1" t="s">
        <v>3967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3986</v>
      </c>
      <c r="N3890" s="1" t="n">
        <v>3.29</v>
      </c>
      <c r="O3890" s="1" t="n">
        <v>83.62</v>
      </c>
      <c r="P3890" s="1" t="s">
        <v>3814</v>
      </c>
    </row>
    <row r="3891" customFormat="false" ht="15" hidden="false" customHeight="true" outlineLevel="0" collapsed="false">
      <c r="A3891" s="1" t="n">
        <v>3</v>
      </c>
      <c r="B3891" s="76" t="n">
        <v>46207</v>
      </c>
      <c r="C3891" s="1" t="n">
        <v>22</v>
      </c>
      <c r="D3891" s="1" t="s">
        <v>3967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3969</v>
      </c>
      <c r="N3891" s="1" t="n">
        <v>24.439</v>
      </c>
      <c r="O3891" s="1" t="n">
        <v>796.23</v>
      </c>
      <c r="P3891" s="1" t="s">
        <v>3814</v>
      </c>
    </row>
    <row r="3892" customFormat="false" ht="15" hidden="false" customHeight="true" outlineLevel="0" collapsed="false">
      <c r="A3892" s="1" t="n">
        <v>3</v>
      </c>
      <c r="B3892" s="76" t="n">
        <v>46207</v>
      </c>
      <c r="C3892" s="1" t="n">
        <v>22</v>
      </c>
      <c r="D3892" s="1" t="s">
        <v>3967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3970</v>
      </c>
      <c r="N3892" s="1" t="n">
        <v>6.068</v>
      </c>
      <c r="O3892" s="1" t="n">
        <v>226.64</v>
      </c>
      <c r="P3892" s="1" t="s">
        <v>3814</v>
      </c>
    </row>
    <row r="3893" customFormat="false" ht="15" hidden="false" customHeight="true" outlineLevel="0" collapsed="false">
      <c r="A3893" s="1" t="n">
        <v>3</v>
      </c>
      <c r="B3893" s="76" t="n">
        <v>46207</v>
      </c>
      <c r="C3893" s="1" t="n">
        <v>22</v>
      </c>
      <c r="D3893" s="1" t="s">
        <v>3967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3971</v>
      </c>
      <c r="N3893" s="1" t="n">
        <v>11.924</v>
      </c>
      <c r="O3893" s="1" t="n">
        <v>445.36</v>
      </c>
      <c r="P3893" s="1" t="s">
        <v>3814</v>
      </c>
    </row>
    <row r="3894" customFormat="false" ht="15" hidden="false" customHeight="true" outlineLevel="0" collapsed="false">
      <c r="A3894" s="1" t="n">
        <v>3</v>
      </c>
      <c r="B3894" s="76" t="n">
        <v>46207</v>
      </c>
      <c r="C3894" s="1" t="n">
        <v>22</v>
      </c>
      <c r="D3894" s="1" t="s">
        <v>3967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3972</v>
      </c>
      <c r="N3894" s="1" t="n">
        <v>10.699</v>
      </c>
      <c r="O3894" s="1" t="n">
        <v>433.62</v>
      </c>
      <c r="P3894" s="1" t="s">
        <v>3814</v>
      </c>
    </row>
    <row r="3895" customFormat="false" ht="15" hidden="false" customHeight="true" outlineLevel="0" collapsed="false">
      <c r="A3895" s="1" t="n">
        <v>3</v>
      </c>
      <c r="B3895" s="76" t="n">
        <v>46207</v>
      </c>
      <c r="C3895" s="1" t="n">
        <v>22</v>
      </c>
      <c r="D3895" s="1" t="s">
        <v>3967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3973</v>
      </c>
      <c r="N3895" s="1" t="n">
        <v>22.84</v>
      </c>
      <c r="O3895" s="1" t="n">
        <v>998.3</v>
      </c>
      <c r="P3895" s="1" t="s">
        <v>3814</v>
      </c>
    </row>
    <row r="3896" customFormat="false" ht="15" hidden="false" customHeight="true" outlineLevel="0" collapsed="false">
      <c r="A3896" s="1" t="n">
        <v>3</v>
      </c>
      <c r="B3896" s="76" t="n">
        <v>46207</v>
      </c>
      <c r="C3896" s="1" t="n">
        <v>22</v>
      </c>
      <c r="D3896" s="1" t="s">
        <v>3967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3974</v>
      </c>
      <c r="N3896" s="1" t="n">
        <v>8.486</v>
      </c>
      <c r="O3896" s="1" t="n">
        <v>377.65</v>
      </c>
      <c r="P3896" s="1" t="s">
        <v>3814</v>
      </c>
    </row>
    <row r="3897" customFormat="false" ht="15" hidden="false" customHeight="true" outlineLevel="0" collapsed="false">
      <c r="A3897" s="1" t="n">
        <v>3</v>
      </c>
      <c r="B3897" s="76" t="n">
        <v>46207</v>
      </c>
      <c r="C3897" s="1" t="n">
        <v>22</v>
      </c>
      <c r="D3897" s="1" t="s">
        <v>3967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3975</v>
      </c>
      <c r="N3897" s="1" t="n">
        <v>2.857</v>
      </c>
      <c r="O3897" s="1" t="n">
        <v>115.79</v>
      </c>
      <c r="P3897" s="1" t="s">
        <v>3814</v>
      </c>
    </row>
    <row r="3898" customFormat="false" ht="15" hidden="false" customHeight="true" outlineLevel="0" collapsed="false">
      <c r="A3898" s="1" t="n">
        <v>3</v>
      </c>
      <c r="B3898" s="76" t="n">
        <v>46207</v>
      </c>
      <c r="C3898" s="1" t="n">
        <v>22</v>
      </c>
      <c r="D3898" s="1" t="s">
        <v>3967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3976</v>
      </c>
      <c r="N3898" s="1" t="n">
        <v>3.583</v>
      </c>
      <c r="O3898" s="1" t="n">
        <v>156.61</v>
      </c>
      <c r="P3898" s="1" t="s">
        <v>3814</v>
      </c>
    </row>
    <row r="3899" customFormat="false" ht="15" hidden="false" customHeight="true" outlineLevel="0" collapsed="false">
      <c r="A3899" s="1" t="n">
        <v>3</v>
      </c>
      <c r="B3899" s="76" t="n">
        <v>46207</v>
      </c>
      <c r="C3899" s="1" t="n">
        <v>22</v>
      </c>
      <c r="D3899" s="1" t="s">
        <v>3967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3977</v>
      </c>
      <c r="N3899" s="1" t="n">
        <v>3.261</v>
      </c>
      <c r="O3899" s="1" t="n">
        <v>168.45</v>
      </c>
      <c r="P3899" s="1" t="s">
        <v>3814</v>
      </c>
    </row>
    <row r="3900" customFormat="false" ht="15" hidden="false" customHeight="true" outlineLevel="0" collapsed="false">
      <c r="A3900" s="1" t="n">
        <v>3</v>
      </c>
      <c r="B3900" s="76" t="n">
        <v>46207</v>
      </c>
      <c r="C3900" s="1" t="n">
        <v>22</v>
      </c>
      <c r="D3900" s="1" t="s">
        <v>3967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3987</v>
      </c>
      <c r="N3900" s="1" t="n">
        <v>2.22</v>
      </c>
      <c r="O3900" s="1" t="n">
        <v>72.33</v>
      </c>
      <c r="P3900" s="1" t="s">
        <v>3814</v>
      </c>
    </row>
    <row r="3901" customFormat="false" ht="15" hidden="false" customHeight="true" outlineLevel="0" collapsed="false">
      <c r="A3901" s="1" t="n">
        <v>3</v>
      </c>
      <c r="B3901" s="76" t="n">
        <v>46207</v>
      </c>
      <c r="C3901" s="1" t="n">
        <v>22</v>
      </c>
      <c r="D3901" s="1" t="s">
        <v>3967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3978</v>
      </c>
      <c r="N3901" s="1" t="n">
        <v>2.734</v>
      </c>
      <c r="O3901" s="1" t="n">
        <v>97.77</v>
      </c>
      <c r="P3901" s="1" t="s">
        <v>3814</v>
      </c>
    </row>
    <row r="3902" customFormat="false" ht="15" hidden="false" customHeight="true" outlineLevel="0" collapsed="false">
      <c r="A3902" s="1" t="n">
        <v>3</v>
      </c>
      <c r="B3902" s="76" t="n">
        <v>46207</v>
      </c>
      <c r="C3902" s="1" t="n">
        <v>22</v>
      </c>
      <c r="D3902" s="1" t="s">
        <v>3967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3979</v>
      </c>
      <c r="N3902" s="1" t="n">
        <v>3.542</v>
      </c>
      <c r="O3902" s="1" t="n">
        <v>5.6</v>
      </c>
      <c r="P3902" s="1" t="s">
        <v>3814</v>
      </c>
    </row>
    <row r="3903" customFormat="false" ht="15" hidden="false" customHeight="true" outlineLevel="0" collapsed="false">
      <c r="A3903" s="1" t="n">
        <v>3</v>
      </c>
      <c r="B3903" s="76" t="n">
        <v>46207</v>
      </c>
      <c r="C3903" s="1" t="n">
        <v>22</v>
      </c>
      <c r="D3903" s="1" t="s">
        <v>3967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3979</v>
      </c>
      <c r="N3903" s="1" t="n">
        <v>2.122</v>
      </c>
      <c r="O3903" s="1" t="n">
        <v>3.16</v>
      </c>
      <c r="P3903" s="1" t="s">
        <v>3814</v>
      </c>
    </row>
    <row r="3904" customFormat="false" ht="15" hidden="false" customHeight="true" outlineLevel="0" collapsed="false">
      <c r="A3904" s="1" t="n">
        <v>3</v>
      </c>
      <c r="B3904" s="76" t="n">
        <v>46207</v>
      </c>
      <c r="C3904" s="1" t="n">
        <v>22</v>
      </c>
      <c r="D3904" s="1" t="s">
        <v>3967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3980</v>
      </c>
      <c r="N3904" s="1" t="n">
        <v>18.221</v>
      </c>
      <c r="O3904" s="1" t="n">
        <v>43.3</v>
      </c>
      <c r="P3904" s="1" t="s">
        <v>3814</v>
      </c>
    </row>
    <row r="3905" customFormat="false" ht="15" hidden="false" customHeight="true" outlineLevel="0" collapsed="false">
      <c r="A3905" s="1" t="n">
        <v>3</v>
      </c>
      <c r="B3905" s="76" t="n">
        <v>46207</v>
      </c>
      <c r="C3905" s="1" t="n">
        <v>22</v>
      </c>
      <c r="D3905" s="1" t="s">
        <v>3967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3980</v>
      </c>
      <c r="N3905" s="1" t="n">
        <v>3.496</v>
      </c>
      <c r="O3905" s="1" t="n">
        <v>7.82</v>
      </c>
      <c r="P3905" s="1" t="s">
        <v>3814</v>
      </c>
    </row>
    <row r="3906" customFormat="false" ht="15" hidden="false" customHeight="true" outlineLevel="0" collapsed="false">
      <c r="A3906" s="1" t="n">
        <v>3</v>
      </c>
      <c r="B3906" s="76" t="n">
        <v>46207</v>
      </c>
      <c r="C3906" s="1" t="n">
        <v>22</v>
      </c>
      <c r="D3906" s="1" t="s">
        <v>3967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3981</v>
      </c>
      <c r="N3906" s="1" t="n">
        <v>0.401</v>
      </c>
      <c r="O3906" s="1" t="n">
        <v>0</v>
      </c>
      <c r="P3906" s="1" t="s">
        <v>3814</v>
      </c>
    </row>
    <row r="3907" customFormat="false" ht="15" hidden="false" customHeight="true" outlineLevel="0" collapsed="false">
      <c r="A3907" s="1" t="n">
        <v>3</v>
      </c>
      <c r="B3907" s="76" t="n">
        <v>46207</v>
      </c>
      <c r="C3907" s="1" t="n">
        <v>22</v>
      </c>
      <c r="D3907" s="1" t="s">
        <v>3967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3981</v>
      </c>
      <c r="N3907" s="1" t="n">
        <v>0.551</v>
      </c>
      <c r="O3907" s="1" t="n">
        <v>0</v>
      </c>
      <c r="P3907" s="1" t="s">
        <v>3814</v>
      </c>
    </row>
    <row r="3908" customFormat="false" ht="15" hidden="false" customHeight="true" outlineLevel="0" collapsed="false">
      <c r="A3908" s="1" t="n">
        <v>3</v>
      </c>
      <c r="B3908" s="76" t="n">
        <v>46207</v>
      </c>
      <c r="C3908" s="1" t="n">
        <v>100</v>
      </c>
      <c r="D3908" s="1" t="s">
        <v>3988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3982</v>
      </c>
      <c r="N3908" s="1" t="n">
        <v>2.03</v>
      </c>
      <c r="O3908" s="1" t="n">
        <v>44</v>
      </c>
      <c r="P3908" s="1" t="s">
        <v>3814</v>
      </c>
    </row>
    <row r="3909" customFormat="false" ht="15" hidden="false" customHeight="true" outlineLevel="0" collapsed="false">
      <c r="A3909" s="1" t="n">
        <v>3</v>
      </c>
      <c r="B3909" s="76" t="n">
        <v>46207</v>
      </c>
      <c r="C3909" s="1" t="n">
        <v>100</v>
      </c>
      <c r="D3909" s="1" t="s">
        <v>3988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3983</v>
      </c>
      <c r="N3909" s="1" t="n">
        <v>12.365</v>
      </c>
      <c r="O3909" s="1" t="n">
        <v>286.53</v>
      </c>
      <c r="P3909" s="1" t="s">
        <v>3814</v>
      </c>
    </row>
    <row r="3910" customFormat="false" ht="15" hidden="false" customHeight="true" outlineLevel="0" collapsed="false">
      <c r="A3910" s="1" t="n">
        <v>3</v>
      </c>
      <c r="B3910" s="76" t="n">
        <v>46207</v>
      </c>
      <c r="C3910" s="1" t="n">
        <v>100</v>
      </c>
      <c r="D3910" s="1" t="s">
        <v>3988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3984</v>
      </c>
      <c r="N3910" s="1" t="n">
        <v>15.875</v>
      </c>
      <c r="O3910" s="1" t="n">
        <v>379.74</v>
      </c>
      <c r="P3910" s="1" t="s">
        <v>3814</v>
      </c>
    </row>
    <row r="3911" customFormat="false" ht="15" hidden="false" customHeight="true" outlineLevel="0" collapsed="false">
      <c r="A3911" s="1" t="n">
        <v>3</v>
      </c>
      <c r="B3911" s="76" t="n">
        <v>46207</v>
      </c>
      <c r="C3911" s="1" t="n">
        <v>100</v>
      </c>
      <c r="D3911" s="1" t="s">
        <v>3988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3985</v>
      </c>
      <c r="N3911" s="1" t="n">
        <v>15.821</v>
      </c>
      <c r="O3911" s="1" t="n">
        <v>413.94</v>
      </c>
      <c r="P3911" s="1" t="s">
        <v>3814</v>
      </c>
    </row>
    <row r="3912" customFormat="false" ht="15" hidden="false" customHeight="true" outlineLevel="0" collapsed="false">
      <c r="A3912" s="1" t="n">
        <v>3</v>
      </c>
      <c r="B3912" s="76" t="n">
        <v>46207</v>
      </c>
      <c r="C3912" s="1" t="n">
        <v>100</v>
      </c>
      <c r="D3912" s="1" t="s">
        <v>3988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3986</v>
      </c>
      <c r="N3912" s="1" t="n">
        <v>3.29</v>
      </c>
      <c r="O3912" s="1" t="n">
        <v>83.62</v>
      </c>
      <c r="P3912" s="1" t="s">
        <v>3814</v>
      </c>
    </row>
    <row r="3913" customFormat="false" ht="15" hidden="false" customHeight="true" outlineLevel="0" collapsed="false">
      <c r="A3913" s="1" t="n">
        <v>3</v>
      </c>
      <c r="B3913" s="76" t="n">
        <v>46207</v>
      </c>
      <c r="C3913" s="1" t="n">
        <v>100</v>
      </c>
      <c r="D3913" s="1" t="s">
        <v>3988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3979</v>
      </c>
      <c r="N3913" s="1" t="n">
        <v>2.122</v>
      </c>
      <c r="O3913" s="1" t="n">
        <v>3.16</v>
      </c>
      <c r="P3913" s="1" t="s">
        <v>3814</v>
      </c>
    </row>
    <row r="3914" customFormat="false" ht="15" hidden="false" customHeight="true" outlineLevel="0" collapsed="false">
      <c r="A3914" s="1" t="n">
        <v>3</v>
      </c>
      <c r="B3914" s="76" t="n">
        <v>46207</v>
      </c>
      <c r="C3914" s="1" t="n">
        <v>100</v>
      </c>
      <c r="D3914" s="1" t="s">
        <v>3988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3980</v>
      </c>
      <c r="N3914" s="1" t="n">
        <v>3.496</v>
      </c>
      <c r="O3914" s="1" t="n">
        <v>7.82</v>
      </c>
      <c r="P3914" s="1" t="s">
        <v>3814</v>
      </c>
    </row>
    <row r="3915" customFormat="false" ht="15" hidden="false" customHeight="true" outlineLevel="0" collapsed="false">
      <c r="A3915" s="1" t="n">
        <v>3</v>
      </c>
      <c r="B3915" s="76" t="n">
        <v>46207</v>
      </c>
      <c r="C3915" s="1" t="n">
        <v>100</v>
      </c>
      <c r="D3915" s="1" t="s">
        <v>3988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3981</v>
      </c>
      <c r="N3915" s="1" t="n">
        <v>0.401</v>
      </c>
      <c r="O3915" s="1" t="n">
        <v>0</v>
      </c>
      <c r="P3915" s="1" t="s">
        <v>3814</v>
      </c>
    </row>
    <row r="3916" customFormat="false" ht="15" hidden="false" customHeight="true" outlineLevel="0" collapsed="false">
      <c r="A3916" s="1" t="n">
        <v>3</v>
      </c>
      <c r="B3916" s="76" t="n">
        <v>46207</v>
      </c>
      <c r="C3916" s="1" t="n">
        <v>100</v>
      </c>
      <c r="D3916" s="1" t="s">
        <v>3988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3982</v>
      </c>
      <c r="N3916" s="1" t="n">
        <v>5.561</v>
      </c>
      <c r="O3916" s="1" t="n">
        <v>128.14</v>
      </c>
      <c r="P3916" s="1" t="s">
        <v>3814</v>
      </c>
    </row>
    <row r="3917" customFormat="false" ht="15" hidden="false" customHeight="true" outlineLevel="0" collapsed="false">
      <c r="A3917" s="1" t="n">
        <v>3</v>
      </c>
      <c r="B3917" s="76" t="n">
        <v>46207</v>
      </c>
      <c r="C3917" s="1" t="n">
        <v>100</v>
      </c>
      <c r="D3917" s="1" t="s">
        <v>3988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3968</v>
      </c>
      <c r="N3917" s="1" t="n">
        <v>10.414</v>
      </c>
      <c r="O3917" s="1" t="n">
        <v>331.02</v>
      </c>
      <c r="P3917" s="1" t="s">
        <v>3814</v>
      </c>
    </row>
    <row r="3918" customFormat="false" ht="15" hidden="false" customHeight="true" outlineLevel="0" collapsed="false">
      <c r="A3918" s="1" t="n">
        <v>3</v>
      </c>
      <c r="B3918" s="76" t="n">
        <v>46207</v>
      </c>
      <c r="C3918" s="1" t="n">
        <v>100</v>
      </c>
      <c r="D3918" s="1" t="s">
        <v>3988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3969</v>
      </c>
      <c r="N3918" s="1" t="n">
        <v>24.439</v>
      </c>
      <c r="O3918" s="1" t="n">
        <v>796.23</v>
      </c>
      <c r="P3918" s="1" t="s">
        <v>3814</v>
      </c>
    </row>
    <row r="3919" customFormat="false" ht="15" hidden="false" customHeight="true" outlineLevel="0" collapsed="false">
      <c r="A3919" s="1" t="n">
        <v>3</v>
      </c>
      <c r="B3919" s="76" t="n">
        <v>46207</v>
      </c>
      <c r="C3919" s="1" t="n">
        <v>100</v>
      </c>
      <c r="D3919" s="1" t="s">
        <v>3988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3970</v>
      </c>
      <c r="N3919" s="1" t="n">
        <v>6.068</v>
      </c>
      <c r="O3919" s="1" t="n">
        <v>226.64</v>
      </c>
      <c r="P3919" s="1" t="s">
        <v>3814</v>
      </c>
    </row>
    <row r="3920" customFormat="false" ht="15" hidden="false" customHeight="true" outlineLevel="0" collapsed="false">
      <c r="A3920" s="1" t="n">
        <v>3</v>
      </c>
      <c r="B3920" s="76" t="n">
        <v>46207</v>
      </c>
      <c r="C3920" s="1" t="n">
        <v>100</v>
      </c>
      <c r="D3920" s="1" t="s">
        <v>3988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3971</v>
      </c>
      <c r="N3920" s="1" t="n">
        <v>11.924</v>
      </c>
      <c r="O3920" s="1" t="n">
        <v>445.36</v>
      </c>
      <c r="P3920" s="1" t="s">
        <v>3814</v>
      </c>
    </row>
    <row r="3921" customFormat="false" ht="15" hidden="false" customHeight="true" outlineLevel="0" collapsed="false">
      <c r="A3921" s="1" t="n">
        <v>3</v>
      </c>
      <c r="B3921" s="76" t="n">
        <v>46207</v>
      </c>
      <c r="C3921" s="1" t="n">
        <v>100</v>
      </c>
      <c r="D3921" s="1" t="s">
        <v>3988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3972</v>
      </c>
      <c r="N3921" s="1" t="n">
        <v>10.699</v>
      </c>
      <c r="O3921" s="1" t="n">
        <v>433.62</v>
      </c>
      <c r="P3921" s="1" t="s">
        <v>3814</v>
      </c>
    </row>
    <row r="3922" customFormat="false" ht="15" hidden="false" customHeight="true" outlineLevel="0" collapsed="false">
      <c r="A3922" s="1" t="n">
        <v>3</v>
      </c>
      <c r="B3922" s="76" t="n">
        <v>46207</v>
      </c>
      <c r="C3922" s="1" t="n">
        <v>100</v>
      </c>
      <c r="D3922" s="1" t="s">
        <v>3988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3973</v>
      </c>
      <c r="N3922" s="1" t="n">
        <v>22.84</v>
      </c>
      <c r="O3922" s="1" t="n">
        <v>998.3</v>
      </c>
      <c r="P3922" s="1" t="s">
        <v>3814</v>
      </c>
    </row>
    <row r="3923" customFormat="false" ht="15" hidden="false" customHeight="true" outlineLevel="0" collapsed="false">
      <c r="A3923" s="1" t="n">
        <v>3</v>
      </c>
      <c r="B3923" s="76" t="n">
        <v>46207</v>
      </c>
      <c r="C3923" s="1" t="n">
        <v>100</v>
      </c>
      <c r="D3923" s="1" t="s">
        <v>3988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3974</v>
      </c>
      <c r="N3923" s="1" t="n">
        <v>8.486</v>
      </c>
      <c r="O3923" s="1" t="n">
        <v>377.65</v>
      </c>
      <c r="P3923" s="1" t="s">
        <v>3814</v>
      </c>
    </row>
    <row r="3924" customFormat="false" ht="15" hidden="false" customHeight="true" outlineLevel="0" collapsed="false">
      <c r="A3924" s="1" t="n">
        <v>3</v>
      </c>
      <c r="B3924" s="76" t="n">
        <v>46207</v>
      </c>
      <c r="C3924" s="1" t="n">
        <v>100</v>
      </c>
      <c r="D3924" s="1" t="s">
        <v>3988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3975</v>
      </c>
      <c r="N3924" s="1" t="n">
        <v>2.857</v>
      </c>
      <c r="O3924" s="1" t="n">
        <v>115.79</v>
      </c>
      <c r="P3924" s="1" t="s">
        <v>3814</v>
      </c>
    </row>
    <row r="3925" customFormat="false" ht="15" hidden="false" customHeight="true" outlineLevel="0" collapsed="false">
      <c r="A3925" s="1" t="n">
        <v>3</v>
      </c>
      <c r="B3925" s="76" t="n">
        <v>46207</v>
      </c>
      <c r="C3925" s="1" t="n">
        <v>100</v>
      </c>
      <c r="D3925" s="1" t="s">
        <v>3988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3976</v>
      </c>
      <c r="N3925" s="1" t="n">
        <v>3.583</v>
      </c>
      <c r="O3925" s="1" t="n">
        <v>156.61</v>
      </c>
      <c r="P3925" s="1" t="s">
        <v>3814</v>
      </c>
    </row>
    <row r="3926" customFormat="false" ht="15" hidden="false" customHeight="true" outlineLevel="0" collapsed="false">
      <c r="A3926" s="1" t="n">
        <v>3</v>
      </c>
      <c r="B3926" s="76" t="n">
        <v>46207</v>
      </c>
      <c r="C3926" s="1" t="n">
        <v>100</v>
      </c>
      <c r="D3926" s="1" t="s">
        <v>3988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3977</v>
      </c>
      <c r="N3926" s="1" t="n">
        <v>3.261</v>
      </c>
      <c r="O3926" s="1" t="n">
        <v>168.45</v>
      </c>
      <c r="P3926" s="1" t="s">
        <v>3814</v>
      </c>
    </row>
    <row r="3927" customFormat="false" ht="15" hidden="false" customHeight="true" outlineLevel="0" collapsed="false">
      <c r="A3927" s="1" t="n">
        <v>3</v>
      </c>
      <c r="B3927" s="76" t="n">
        <v>46207</v>
      </c>
      <c r="C3927" s="1" t="n">
        <v>100</v>
      </c>
      <c r="D3927" s="1" t="s">
        <v>3988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3987</v>
      </c>
      <c r="N3927" s="1" t="n">
        <v>2.22</v>
      </c>
      <c r="O3927" s="1" t="n">
        <v>72.33</v>
      </c>
      <c r="P3927" s="1" t="s">
        <v>3814</v>
      </c>
    </row>
    <row r="3928" customFormat="false" ht="15" hidden="false" customHeight="true" outlineLevel="0" collapsed="false">
      <c r="A3928" s="1" t="n">
        <v>3</v>
      </c>
      <c r="B3928" s="76" t="n">
        <v>46207</v>
      </c>
      <c r="C3928" s="1" t="n">
        <v>100</v>
      </c>
      <c r="D3928" s="1" t="s">
        <v>3988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3978</v>
      </c>
      <c r="N3928" s="1" t="n">
        <v>2.734</v>
      </c>
      <c r="O3928" s="1" t="n">
        <v>97.77</v>
      </c>
      <c r="P3928" s="1" t="s">
        <v>3814</v>
      </c>
    </row>
    <row r="3929" customFormat="false" ht="15" hidden="false" customHeight="true" outlineLevel="0" collapsed="false">
      <c r="A3929" s="1" t="n">
        <v>3</v>
      </c>
      <c r="B3929" s="76" t="n">
        <v>46207</v>
      </c>
      <c r="C3929" s="1" t="n">
        <v>100</v>
      </c>
      <c r="D3929" s="1" t="s">
        <v>3988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3979</v>
      </c>
      <c r="N3929" s="1" t="n">
        <v>3.542</v>
      </c>
      <c r="O3929" s="1" t="n">
        <v>5.6</v>
      </c>
      <c r="P3929" s="1" t="s">
        <v>3814</v>
      </c>
    </row>
    <row r="3930" customFormat="false" ht="15" hidden="false" customHeight="true" outlineLevel="0" collapsed="false">
      <c r="A3930" s="1" t="n">
        <v>3</v>
      </c>
      <c r="B3930" s="76" t="n">
        <v>46207</v>
      </c>
      <c r="C3930" s="1" t="n">
        <v>100</v>
      </c>
      <c r="D3930" s="1" t="s">
        <v>3988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3980</v>
      </c>
      <c r="N3930" s="1" t="n">
        <v>18.221</v>
      </c>
      <c r="O3930" s="1" t="n">
        <v>43.3</v>
      </c>
      <c r="P3930" s="1" t="s">
        <v>3814</v>
      </c>
    </row>
    <row r="3931" customFormat="false" ht="15" hidden="false" customHeight="true" outlineLevel="0" collapsed="false">
      <c r="A3931" s="1" t="n">
        <v>3</v>
      </c>
      <c r="B3931" s="76" t="n">
        <v>46207</v>
      </c>
      <c r="C3931" s="1" t="n">
        <v>100</v>
      </c>
      <c r="D3931" s="1" t="s">
        <v>3988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3981</v>
      </c>
      <c r="N3931" s="1" t="n">
        <v>0.551</v>
      </c>
      <c r="O3931" s="1" t="n">
        <v>0</v>
      </c>
      <c r="P3931" s="1" t="s">
        <v>3814</v>
      </c>
    </row>
    <row r="3932" customFormat="false" ht="15" hidden="false" customHeight="true" outlineLevel="0" collapsed="false">
      <c r="A3932" s="1" t="n">
        <v>3</v>
      </c>
      <c r="B3932" s="76" t="n">
        <v>46209</v>
      </c>
      <c r="C3932" s="1" t="n">
        <v>1</v>
      </c>
      <c r="D3932" s="1" t="s">
        <v>3848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3990</v>
      </c>
      <c r="N3932" s="1" t="n">
        <v>30</v>
      </c>
      <c r="O3932" s="1" t="n">
        <v>135</v>
      </c>
      <c r="P3932" s="1" t="s">
        <v>3814</v>
      </c>
    </row>
    <row r="3933" customFormat="false" ht="15" hidden="false" customHeight="true" outlineLevel="0" collapsed="false">
      <c r="A3933" s="1" t="n">
        <v>3</v>
      </c>
      <c r="B3933" s="76" t="n">
        <v>46209</v>
      </c>
      <c r="C3933" s="1" t="n">
        <v>1</v>
      </c>
      <c r="D3933" s="1" t="s">
        <v>3848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3991</v>
      </c>
      <c r="N3933" s="1" t="n">
        <v>10</v>
      </c>
      <c r="O3933" s="1" t="n">
        <v>185</v>
      </c>
      <c r="P3933" s="1" t="s">
        <v>3814</v>
      </c>
    </row>
    <row r="3934" customFormat="false" ht="15" hidden="false" customHeight="true" outlineLevel="0" collapsed="false">
      <c r="A3934" s="1" t="n">
        <v>3</v>
      </c>
      <c r="B3934" s="76" t="n">
        <v>46209</v>
      </c>
      <c r="C3934" s="1" t="n">
        <v>1</v>
      </c>
      <c r="D3934" s="1" t="s">
        <v>3848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4098</v>
      </c>
      <c r="N3934" s="1" t="n">
        <v>25</v>
      </c>
      <c r="O3934" s="1" t="n">
        <v>300</v>
      </c>
      <c r="P3934" s="1" t="s">
        <v>3814</v>
      </c>
    </row>
    <row r="3935" customFormat="false" ht="15" hidden="false" customHeight="true" outlineLevel="0" collapsed="false">
      <c r="A3935" s="1" t="n">
        <v>3</v>
      </c>
      <c r="B3935" s="76" t="n">
        <v>46209</v>
      </c>
      <c r="C3935" s="1" t="n">
        <v>1</v>
      </c>
      <c r="D3935" s="1" t="s">
        <v>3848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5443</v>
      </c>
      <c r="N3935" s="1" t="n">
        <v>12</v>
      </c>
      <c r="O3935" s="1" t="n">
        <v>33.86</v>
      </c>
      <c r="P3935" s="1" t="s">
        <v>3814</v>
      </c>
    </row>
    <row r="3936" customFormat="false" ht="15" hidden="false" customHeight="true" outlineLevel="0" collapsed="false">
      <c r="A3936" s="1" t="n">
        <v>3</v>
      </c>
      <c r="B3936" s="76" t="n">
        <v>46209</v>
      </c>
      <c r="C3936" s="1" t="n">
        <v>1</v>
      </c>
      <c r="D3936" s="1" t="s">
        <v>3848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4065</v>
      </c>
      <c r="N3936" s="1" t="n">
        <v>12</v>
      </c>
      <c r="O3936" s="1" t="n">
        <v>36.02</v>
      </c>
      <c r="P3936" s="1" t="s">
        <v>3814</v>
      </c>
    </row>
    <row r="3937" customFormat="false" ht="15" hidden="false" customHeight="true" outlineLevel="0" collapsed="false">
      <c r="A3937" s="1" t="n">
        <v>3</v>
      </c>
      <c r="B3937" s="76" t="n">
        <v>46209</v>
      </c>
      <c r="C3937" s="1" t="n">
        <v>1</v>
      </c>
      <c r="D3937" s="1" t="s">
        <v>3848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5444</v>
      </c>
      <c r="N3937" s="1" t="n">
        <v>12</v>
      </c>
      <c r="O3937" s="1" t="n">
        <v>36.02</v>
      </c>
      <c r="P3937" s="1" t="s">
        <v>3814</v>
      </c>
    </row>
    <row r="3938" customFormat="false" ht="15" hidden="false" customHeight="true" outlineLevel="0" collapsed="false">
      <c r="A3938" s="1" t="n">
        <v>3</v>
      </c>
      <c r="B3938" s="76" t="n">
        <v>46209</v>
      </c>
      <c r="C3938" s="1" t="n">
        <v>1</v>
      </c>
      <c r="D3938" s="1" t="s">
        <v>3848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4067</v>
      </c>
      <c r="N3938" s="1" t="n">
        <v>6</v>
      </c>
      <c r="O3938" s="1" t="n">
        <v>33.49</v>
      </c>
      <c r="P3938" s="1" t="s">
        <v>3814</v>
      </c>
    </row>
    <row r="3939" customFormat="false" ht="15" hidden="false" customHeight="true" outlineLevel="0" collapsed="false">
      <c r="A3939" s="1" t="n">
        <v>3</v>
      </c>
      <c r="B3939" s="76" t="n">
        <v>46209</v>
      </c>
      <c r="C3939" s="1" t="n">
        <v>1</v>
      </c>
      <c r="D3939" s="1" t="s">
        <v>3848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4429</v>
      </c>
      <c r="N3939" s="1" t="n">
        <v>6</v>
      </c>
      <c r="O3939" s="1" t="n">
        <v>46.19</v>
      </c>
      <c r="P3939" s="1" t="s">
        <v>3814</v>
      </c>
    </row>
    <row r="3940" customFormat="false" ht="15" hidden="false" customHeight="true" outlineLevel="0" collapsed="false">
      <c r="A3940" s="1" t="n">
        <v>3</v>
      </c>
      <c r="B3940" s="76" t="n">
        <v>46209</v>
      </c>
      <c r="C3940" s="1" t="n">
        <v>1</v>
      </c>
      <c r="D3940" s="1" t="s">
        <v>3848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4069</v>
      </c>
      <c r="N3940" s="1" t="n">
        <v>60</v>
      </c>
      <c r="O3940" s="1" t="n">
        <v>275.4</v>
      </c>
      <c r="P3940" s="1" t="s">
        <v>3814</v>
      </c>
    </row>
    <row r="3941" customFormat="false" ht="15" hidden="false" customHeight="true" outlineLevel="0" collapsed="false">
      <c r="A3941" s="1" t="n">
        <v>3</v>
      </c>
      <c r="B3941" s="76" t="n">
        <v>46209</v>
      </c>
      <c r="C3941" s="1" t="n">
        <v>1</v>
      </c>
      <c r="D3941" s="1" t="s">
        <v>3848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4431</v>
      </c>
      <c r="N3941" s="1" t="n">
        <v>12</v>
      </c>
      <c r="O3941" s="1" t="n">
        <v>92.39</v>
      </c>
      <c r="P3941" s="1" t="s">
        <v>3814</v>
      </c>
    </row>
    <row r="3942" customFormat="false" ht="15" hidden="false" customHeight="true" outlineLevel="0" collapsed="false">
      <c r="A3942" s="1" t="n">
        <v>3</v>
      </c>
      <c r="B3942" s="76" t="n">
        <v>46209</v>
      </c>
      <c r="C3942" s="1" t="n">
        <v>1</v>
      </c>
      <c r="D3942" s="1" t="s">
        <v>3848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4071</v>
      </c>
      <c r="N3942" s="1" t="n">
        <v>12</v>
      </c>
      <c r="O3942" s="1" t="n">
        <v>34.91</v>
      </c>
      <c r="P3942" s="1" t="s">
        <v>3814</v>
      </c>
    </row>
    <row r="3943" customFormat="false" ht="15" hidden="false" customHeight="true" outlineLevel="0" collapsed="false">
      <c r="A3943" s="1" t="n">
        <v>3</v>
      </c>
      <c r="B3943" s="76" t="n">
        <v>46209</v>
      </c>
      <c r="C3943" s="1" t="n">
        <v>1</v>
      </c>
      <c r="D3943" s="1" t="s">
        <v>3848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5445</v>
      </c>
      <c r="N3943" s="1" t="n">
        <v>6</v>
      </c>
      <c r="O3943" s="1" t="n">
        <v>31.23</v>
      </c>
      <c r="P3943" s="1" t="s">
        <v>3814</v>
      </c>
    </row>
    <row r="3944" customFormat="false" ht="15" hidden="false" customHeight="true" outlineLevel="0" collapsed="false">
      <c r="A3944" s="1" t="n">
        <v>3</v>
      </c>
      <c r="B3944" s="76" t="n">
        <v>46209</v>
      </c>
      <c r="C3944" s="1" t="n">
        <v>1</v>
      </c>
      <c r="D3944" s="1" t="s">
        <v>3848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5446</v>
      </c>
      <c r="N3944" s="1" t="n">
        <v>12</v>
      </c>
      <c r="O3944" s="1" t="n">
        <v>33.16</v>
      </c>
      <c r="P3944" s="1" t="s">
        <v>3814</v>
      </c>
    </row>
    <row r="3945" customFormat="false" ht="15" hidden="false" customHeight="true" outlineLevel="0" collapsed="false">
      <c r="A3945" s="1" t="n">
        <v>3</v>
      </c>
      <c r="B3945" s="76" t="n">
        <v>46209</v>
      </c>
      <c r="C3945" s="1" t="n">
        <v>1</v>
      </c>
      <c r="D3945" s="1" t="s">
        <v>3848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5446</v>
      </c>
      <c r="N3945" s="1" t="n">
        <v>12</v>
      </c>
      <c r="O3945" s="1" t="n">
        <v>34.91</v>
      </c>
      <c r="P3945" s="1" t="s">
        <v>3814</v>
      </c>
    </row>
    <row r="3946" customFormat="false" ht="15" hidden="false" customHeight="true" outlineLevel="0" collapsed="false">
      <c r="A3946" s="1" t="n">
        <v>3</v>
      </c>
      <c r="B3946" s="76" t="n">
        <v>46209</v>
      </c>
      <c r="C3946" s="1" t="n">
        <v>1</v>
      </c>
      <c r="D3946" s="1" t="s">
        <v>3848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4072</v>
      </c>
      <c r="N3946" s="1" t="n">
        <v>4</v>
      </c>
      <c r="O3946" s="1" t="n">
        <v>32.81</v>
      </c>
      <c r="P3946" s="1" t="s">
        <v>3814</v>
      </c>
    </row>
    <row r="3947" customFormat="false" ht="15" hidden="false" customHeight="true" outlineLevel="0" collapsed="false">
      <c r="A3947" s="1" t="n">
        <v>3</v>
      </c>
      <c r="B3947" s="76" t="n">
        <v>46209</v>
      </c>
      <c r="C3947" s="1" t="n">
        <v>1</v>
      </c>
      <c r="D3947" s="1" t="s">
        <v>3848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5447</v>
      </c>
      <c r="N3947" s="1" t="n">
        <v>6</v>
      </c>
      <c r="O3947" s="1" t="n">
        <v>26.29</v>
      </c>
      <c r="P3947" s="1" t="s">
        <v>3814</v>
      </c>
    </row>
    <row r="3948" customFormat="false" ht="15" hidden="false" customHeight="true" outlineLevel="0" collapsed="false">
      <c r="A3948" s="1" t="n">
        <v>3</v>
      </c>
      <c r="B3948" s="76" t="n">
        <v>46209</v>
      </c>
      <c r="C3948" s="1" t="n">
        <v>1</v>
      </c>
      <c r="D3948" s="1" t="s">
        <v>3848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5448</v>
      </c>
      <c r="N3948" s="1" t="n">
        <v>24</v>
      </c>
      <c r="O3948" s="1" t="n">
        <v>164.26997</v>
      </c>
      <c r="P3948" s="1" t="s">
        <v>3814</v>
      </c>
    </row>
    <row r="3949" customFormat="false" ht="15" hidden="false" customHeight="true" outlineLevel="0" collapsed="false">
      <c r="A3949" s="1" t="n">
        <v>3</v>
      </c>
      <c r="B3949" s="76" t="n">
        <v>46209</v>
      </c>
      <c r="C3949" s="1" t="n">
        <v>1</v>
      </c>
      <c r="D3949" s="1" t="s">
        <v>3848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4074</v>
      </c>
      <c r="N3949" s="1" t="n">
        <v>30</v>
      </c>
      <c r="O3949" s="1" t="n">
        <v>81.990123</v>
      </c>
      <c r="P3949" s="1" t="s">
        <v>3814</v>
      </c>
    </row>
    <row r="3950" customFormat="false" ht="15" hidden="false" customHeight="true" outlineLevel="0" collapsed="false">
      <c r="A3950" s="1" t="n">
        <v>3</v>
      </c>
      <c r="B3950" s="76" t="n">
        <v>46209</v>
      </c>
      <c r="C3950" s="1" t="n">
        <v>1</v>
      </c>
      <c r="D3950" s="1" t="s">
        <v>3848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4433</v>
      </c>
      <c r="N3950" s="1" t="n">
        <v>8</v>
      </c>
      <c r="O3950" s="1" t="n">
        <v>26.910113</v>
      </c>
      <c r="P3950" s="1" t="s">
        <v>3814</v>
      </c>
    </row>
    <row r="3951" customFormat="false" ht="15" hidden="false" customHeight="true" outlineLevel="0" collapsed="false">
      <c r="A3951" s="1" t="n">
        <v>3</v>
      </c>
      <c r="B3951" s="76" t="n">
        <v>46209</v>
      </c>
      <c r="C3951" s="1" t="n">
        <v>1</v>
      </c>
      <c r="D3951" s="1" t="s">
        <v>3848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5449</v>
      </c>
      <c r="N3951" s="1" t="n">
        <v>6</v>
      </c>
      <c r="O3951" s="1" t="n">
        <v>31.23</v>
      </c>
      <c r="P3951" s="1" t="s">
        <v>3814</v>
      </c>
    </row>
    <row r="3952" customFormat="false" ht="15" hidden="false" customHeight="true" outlineLevel="0" collapsed="false">
      <c r="A3952" s="1" t="n">
        <v>3</v>
      </c>
      <c r="B3952" s="76" t="n">
        <v>46209</v>
      </c>
      <c r="C3952" s="1" t="n">
        <v>1</v>
      </c>
      <c r="D3952" s="1" t="s">
        <v>3848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5450</v>
      </c>
      <c r="N3952" s="1" t="n">
        <v>30</v>
      </c>
      <c r="O3952" s="1" t="n">
        <v>79.420093</v>
      </c>
      <c r="P3952" s="1" t="s">
        <v>3814</v>
      </c>
    </row>
    <row r="3953" customFormat="false" ht="15" hidden="false" customHeight="true" outlineLevel="0" collapsed="false">
      <c r="A3953" s="1" t="n">
        <v>3</v>
      </c>
      <c r="B3953" s="76" t="n">
        <v>46209</v>
      </c>
      <c r="C3953" s="1" t="n">
        <v>1</v>
      </c>
      <c r="D3953" s="1" t="s">
        <v>3848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4075</v>
      </c>
      <c r="N3953" s="1" t="n">
        <v>8</v>
      </c>
      <c r="O3953" s="1" t="n">
        <v>45.979886</v>
      </c>
      <c r="P3953" s="1" t="s">
        <v>3814</v>
      </c>
    </row>
    <row r="3954" customFormat="false" ht="15" hidden="false" customHeight="true" outlineLevel="0" collapsed="false">
      <c r="A3954" s="1" t="n">
        <v>3</v>
      </c>
      <c r="B3954" s="76" t="n">
        <v>46209</v>
      </c>
      <c r="C3954" s="1" t="n">
        <v>1</v>
      </c>
      <c r="D3954" s="1" t="s">
        <v>3848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4077</v>
      </c>
      <c r="N3954" s="1" t="n">
        <v>32</v>
      </c>
      <c r="O3954" s="1" t="n">
        <v>92.920016</v>
      </c>
      <c r="P3954" s="1" t="s">
        <v>3814</v>
      </c>
    </row>
    <row r="3955" customFormat="false" ht="15" hidden="false" customHeight="true" outlineLevel="0" collapsed="false">
      <c r="A3955" s="1" t="n">
        <v>3</v>
      </c>
      <c r="B3955" s="76" t="n">
        <v>46209</v>
      </c>
      <c r="C3955" s="1" t="n">
        <v>1</v>
      </c>
      <c r="D3955" s="1" t="s">
        <v>3848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5451</v>
      </c>
      <c r="N3955" s="1" t="n">
        <v>60</v>
      </c>
      <c r="O3955" s="1" t="n">
        <v>256.559927</v>
      </c>
      <c r="P3955" s="1" t="s">
        <v>3814</v>
      </c>
    </row>
    <row r="3956" customFormat="false" ht="15" hidden="false" customHeight="true" outlineLevel="0" collapsed="false">
      <c r="A3956" s="1" t="n">
        <v>3</v>
      </c>
      <c r="B3956" s="76" t="n">
        <v>46209</v>
      </c>
      <c r="C3956" s="1" t="n">
        <v>1</v>
      </c>
      <c r="D3956" s="1" t="s">
        <v>3848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4434</v>
      </c>
      <c r="N3956" s="1" t="n">
        <v>30</v>
      </c>
      <c r="O3956" s="1" t="n">
        <v>81.990089</v>
      </c>
      <c r="P3956" s="1" t="s">
        <v>3814</v>
      </c>
    </row>
    <row r="3957" customFormat="false" ht="15" hidden="false" customHeight="true" outlineLevel="0" collapsed="false">
      <c r="A3957" s="1" t="n">
        <v>3</v>
      </c>
      <c r="B3957" s="76" t="n">
        <v>46209</v>
      </c>
      <c r="C3957" s="1" t="n">
        <v>1</v>
      </c>
      <c r="D3957" s="1" t="s">
        <v>3848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4435</v>
      </c>
      <c r="N3957" s="1" t="n">
        <v>72</v>
      </c>
      <c r="O3957" s="1" t="n">
        <v>404.790091</v>
      </c>
      <c r="P3957" s="1" t="s">
        <v>3814</v>
      </c>
    </row>
    <row r="3958" customFormat="false" ht="15" hidden="false" customHeight="true" outlineLevel="0" collapsed="false">
      <c r="A3958" s="1" t="n">
        <v>3</v>
      </c>
      <c r="B3958" s="76" t="n">
        <v>46209</v>
      </c>
      <c r="C3958" s="1" t="n">
        <v>1</v>
      </c>
      <c r="D3958" s="1" t="s">
        <v>3848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4436</v>
      </c>
      <c r="N3958" s="1" t="n">
        <v>24</v>
      </c>
      <c r="O3958" s="1" t="n">
        <v>76.23</v>
      </c>
      <c r="P3958" s="1" t="s">
        <v>3814</v>
      </c>
    </row>
    <row r="3959" customFormat="false" ht="15" hidden="false" customHeight="true" outlineLevel="0" collapsed="false">
      <c r="A3959" s="1" t="n">
        <v>3</v>
      </c>
      <c r="B3959" s="76" t="n">
        <v>46209</v>
      </c>
      <c r="C3959" s="1" t="n">
        <v>1</v>
      </c>
      <c r="D3959" s="1" t="s">
        <v>3848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5452</v>
      </c>
      <c r="N3959" s="1" t="n">
        <v>6</v>
      </c>
      <c r="O3959" s="1" t="n">
        <v>23.74</v>
      </c>
      <c r="P3959" s="1" t="s">
        <v>3814</v>
      </c>
    </row>
    <row r="3960" customFormat="false" ht="15" hidden="false" customHeight="true" outlineLevel="0" collapsed="false">
      <c r="A3960" s="1" t="n">
        <v>3</v>
      </c>
      <c r="B3960" s="76" t="n">
        <v>46209</v>
      </c>
      <c r="C3960" s="1" t="n">
        <v>1</v>
      </c>
      <c r="D3960" s="1" t="s">
        <v>3848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5452</v>
      </c>
      <c r="N3960" s="1" t="n">
        <v>6</v>
      </c>
      <c r="O3960" s="1" t="n">
        <v>24.73</v>
      </c>
      <c r="P3960" s="1" t="s">
        <v>3814</v>
      </c>
    </row>
    <row r="3961" customFormat="false" ht="15" hidden="false" customHeight="true" outlineLevel="0" collapsed="false">
      <c r="A3961" s="1" t="n">
        <v>3</v>
      </c>
      <c r="B3961" s="76" t="n">
        <v>46209</v>
      </c>
      <c r="C3961" s="1" t="n">
        <v>1</v>
      </c>
      <c r="D3961" s="1" t="s">
        <v>3848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4079</v>
      </c>
      <c r="N3961" s="1" t="n">
        <v>18</v>
      </c>
      <c r="O3961" s="1" t="n">
        <v>69.38</v>
      </c>
      <c r="P3961" s="1" t="s">
        <v>3814</v>
      </c>
    </row>
    <row r="3962" customFormat="false" ht="15" hidden="false" customHeight="true" outlineLevel="0" collapsed="false">
      <c r="A3962" s="1" t="n">
        <v>3</v>
      </c>
      <c r="B3962" s="76" t="n">
        <v>46209</v>
      </c>
      <c r="C3962" s="1" t="n">
        <v>1</v>
      </c>
      <c r="D3962" s="1" t="s">
        <v>3848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4437</v>
      </c>
      <c r="N3962" s="1" t="n">
        <v>48</v>
      </c>
      <c r="O3962" s="1" t="n">
        <v>205.169874</v>
      </c>
      <c r="P3962" s="1" t="s">
        <v>3814</v>
      </c>
    </row>
    <row r="3963" customFormat="false" ht="15" hidden="false" customHeight="true" outlineLevel="0" collapsed="false">
      <c r="A3963" s="1" t="n">
        <v>3</v>
      </c>
      <c r="B3963" s="76" t="n">
        <v>46209</v>
      </c>
      <c r="C3963" s="1" t="n">
        <v>1</v>
      </c>
      <c r="D3963" s="1" t="s">
        <v>3848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4439</v>
      </c>
      <c r="N3963" s="1" t="n">
        <v>96</v>
      </c>
      <c r="O3963" s="1" t="n">
        <v>327.2</v>
      </c>
      <c r="P3963" s="1" t="s">
        <v>3814</v>
      </c>
    </row>
    <row r="3964" customFormat="false" ht="15" hidden="false" customHeight="true" outlineLevel="0" collapsed="false">
      <c r="A3964" s="1" t="n">
        <v>3</v>
      </c>
      <c r="B3964" s="76" t="n">
        <v>46209</v>
      </c>
      <c r="C3964" s="1" t="n">
        <v>1</v>
      </c>
      <c r="D3964" s="1" t="s">
        <v>3848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4994</v>
      </c>
      <c r="N3964" s="1" t="n">
        <v>24</v>
      </c>
      <c r="O3964" s="1" t="n">
        <v>137.930037</v>
      </c>
      <c r="P3964" s="1" t="s">
        <v>3814</v>
      </c>
    </row>
    <row r="3965" customFormat="false" ht="15" hidden="false" customHeight="true" outlineLevel="0" collapsed="false">
      <c r="A3965" s="1" t="n">
        <v>3</v>
      </c>
      <c r="B3965" s="76" t="n">
        <v>46209</v>
      </c>
      <c r="C3965" s="1" t="n">
        <v>1</v>
      </c>
      <c r="D3965" s="1" t="s">
        <v>3848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5453</v>
      </c>
      <c r="N3965" s="1" t="n">
        <v>8</v>
      </c>
      <c r="O3965" s="1" t="n">
        <v>35.220024</v>
      </c>
      <c r="P3965" s="1" t="s">
        <v>3814</v>
      </c>
    </row>
    <row r="3966" customFormat="false" ht="15" hidden="false" customHeight="true" outlineLevel="0" collapsed="false">
      <c r="A3966" s="1" t="n">
        <v>3</v>
      </c>
      <c r="B3966" s="76" t="n">
        <v>46209</v>
      </c>
      <c r="C3966" s="1" t="n">
        <v>1</v>
      </c>
      <c r="D3966" s="1" t="s">
        <v>3848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4440</v>
      </c>
      <c r="N3966" s="1" t="n">
        <v>60</v>
      </c>
      <c r="O3966" s="1" t="n">
        <v>200.180086</v>
      </c>
      <c r="P3966" s="1" t="s">
        <v>3814</v>
      </c>
    </row>
    <row r="3967" customFormat="false" ht="15" hidden="false" customHeight="true" outlineLevel="0" collapsed="false">
      <c r="A3967" s="1" t="n">
        <v>3</v>
      </c>
      <c r="B3967" s="76" t="n">
        <v>46209</v>
      </c>
      <c r="C3967" s="1" t="n">
        <v>1</v>
      </c>
      <c r="D3967" s="1" t="s">
        <v>3848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4081</v>
      </c>
      <c r="N3967" s="1" t="n">
        <v>24</v>
      </c>
      <c r="O3967" s="1" t="n">
        <v>161.649876</v>
      </c>
      <c r="P3967" s="1" t="s">
        <v>3814</v>
      </c>
    </row>
    <row r="3968" customFormat="false" ht="15" hidden="false" customHeight="true" outlineLevel="0" collapsed="false">
      <c r="A3968" s="1" t="n">
        <v>3</v>
      </c>
      <c r="B3968" s="76" t="n">
        <v>46209</v>
      </c>
      <c r="C3968" s="1" t="n">
        <v>1</v>
      </c>
      <c r="D3968" s="1" t="s">
        <v>3848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4441</v>
      </c>
      <c r="N3968" s="1" t="n">
        <v>30</v>
      </c>
      <c r="O3968" s="1" t="n">
        <v>87.119906</v>
      </c>
      <c r="P3968" s="1" t="s">
        <v>3814</v>
      </c>
    </row>
    <row r="3969" customFormat="false" ht="15" hidden="false" customHeight="true" outlineLevel="0" collapsed="false">
      <c r="A3969" s="1" t="n">
        <v>3</v>
      </c>
      <c r="B3969" s="76" t="n">
        <v>46209</v>
      </c>
      <c r="C3969" s="1" t="n">
        <v>1</v>
      </c>
      <c r="D3969" s="1" t="s">
        <v>3848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5454</v>
      </c>
      <c r="N3969" s="1" t="n">
        <v>12</v>
      </c>
      <c r="O3969" s="1" t="n">
        <v>90.359865</v>
      </c>
      <c r="P3969" s="1" t="s">
        <v>3814</v>
      </c>
    </row>
    <row r="3970" customFormat="false" ht="15" hidden="false" customHeight="true" outlineLevel="0" collapsed="false">
      <c r="A3970" s="1" t="n">
        <v>3</v>
      </c>
      <c r="B3970" s="76" t="n">
        <v>46209</v>
      </c>
      <c r="C3970" s="1" t="n">
        <v>1</v>
      </c>
      <c r="D3970" s="1" t="s">
        <v>3848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4442</v>
      </c>
      <c r="N3970" s="1" t="n">
        <v>15</v>
      </c>
      <c r="O3970" s="1" t="n">
        <v>37.640084</v>
      </c>
      <c r="P3970" s="1" t="s">
        <v>3814</v>
      </c>
    </row>
    <row r="3971" customFormat="false" ht="15" hidden="false" customHeight="true" outlineLevel="0" collapsed="false">
      <c r="A3971" s="1" t="n">
        <v>3</v>
      </c>
      <c r="B3971" s="76" t="n">
        <v>46209</v>
      </c>
      <c r="C3971" s="1" t="n">
        <v>1</v>
      </c>
      <c r="D3971" s="1" t="s">
        <v>3848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4084</v>
      </c>
      <c r="N3971" s="1" t="n">
        <v>6</v>
      </c>
      <c r="O3971" s="1" t="n">
        <v>20.55</v>
      </c>
      <c r="P3971" s="1" t="s">
        <v>3814</v>
      </c>
    </row>
    <row r="3972" customFormat="false" ht="15" hidden="false" customHeight="true" outlineLevel="0" collapsed="false">
      <c r="A3972" s="1" t="n">
        <v>3</v>
      </c>
      <c r="B3972" s="76" t="n">
        <v>46209</v>
      </c>
      <c r="C3972" s="1" t="n">
        <v>1</v>
      </c>
      <c r="D3972" s="1" t="s">
        <v>3848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5455</v>
      </c>
      <c r="N3972" s="1" t="n">
        <v>16</v>
      </c>
      <c r="O3972" s="1" t="n">
        <v>86.20005</v>
      </c>
      <c r="P3972" s="1" t="s">
        <v>3814</v>
      </c>
    </row>
    <row r="3973" customFormat="false" ht="15" hidden="false" customHeight="true" outlineLevel="0" collapsed="false">
      <c r="A3973" s="1" t="n">
        <v>3</v>
      </c>
      <c r="B3973" s="76" t="n">
        <v>46209</v>
      </c>
      <c r="C3973" s="1" t="n">
        <v>1</v>
      </c>
      <c r="D3973" s="1" t="s">
        <v>3848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4445</v>
      </c>
      <c r="N3973" s="1" t="n">
        <v>48</v>
      </c>
      <c r="O3973" s="1" t="n">
        <v>287.770006</v>
      </c>
      <c r="P3973" s="1" t="s">
        <v>3814</v>
      </c>
    </row>
    <row r="3974" customFormat="false" ht="15" hidden="false" customHeight="true" outlineLevel="0" collapsed="false">
      <c r="A3974" s="1" t="n">
        <v>3</v>
      </c>
      <c r="B3974" s="76" t="n">
        <v>46209</v>
      </c>
      <c r="C3974" s="1" t="n">
        <v>1</v>
      </c>
      <c r="D3974" s="1" t="s">
        <v>3848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4086</v>
      </c>
      <c r="N3974" s="1" t="n">
        <v>6</v>
      </c>
      <c r="O3974" s="1" t="n">
        <v>32.87</v>
      </c>
      <c r="P3974" s="1" t="s">
        <v>3814</v>
      </c>
    </row>
    <row r="3975" customFormat="false" ht="15" hidden="false" customHeight="true" outlineLevel="0" collapsed="false">
      <c r="A3975" s="1" t="n">
        <v>3</v>
      </c>
      <c r="B3975" s="76" t="n">
        <v>46209</v>
      </c>
      <c r="C3975" s="1" t="n">
        <v>1</v>
      </c>
      <c r="D3975" s="1" t="s">
        <v>3848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4087</v>
      </c>
      <c r="N3975" s="1" t="n">
        <v>8</v>
      </c>
      <c r="O3975" s="1" t="n">
        <v>45.979886</v>
      </c>
      <c r="P3975" s="1" t="s">
        <v>3814</v>
      </c>
    </row>
    <row r="3976" customFormat="false" ht="15" hidden="false" customHeight="true" outlineLevel="0" collapsed="false">
      <c r="A3976" s="1" t="n">
        <v>3</v>
      </c>
      <c r="B3976" s="76" t="n">
        <v>46209</v>
      </c>
      <c r="C3976" s="1" t="n">
        <v>1</v>
      </c>
      <c r="D3976" s="1" t="s">
        <v>3848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5456</v>
      </c>
      <c r="N3976" s="1" t="n">
        <v>12</v>
      </c>
      <c r="O3976" s="1" t="n">
        <v>80.800045</v>
      </c>
      <c r="P3976" s="1" t="s">
        <v>3814</v>
      </c>
    </row>
    <row r="3977" customFormat="false" ht="15" hidden="false" customHeight="true" outlineLevel="0" collapsed="false">
      <c r="A3977" s="1" t="n">
        <v>3</v>
      </c>
      <c r="B3977" s="76" t="n">
        <v>46209</v>
      </c>
      <c r="C3977" s="1" t="n">
        <v>1</v>
      </c>
      <c r="D3977" s="1" t="s">
        <v>3848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4088</v>
      </c>
      <c r="N3977" s="1" t="n">
        <v>120</v>
      </c>
      <c r="O3977" s="1" t="n">
        <v>440.960059</v>
      </c>
      <c r="P3977" s="1" t="s">
        <v>3814</v>
      </c>
    </row>
    <row r="3978" customFormat="false" ht="15" hidden="false" customHeight="true" outlineLevel="0" collapsed="false">
      <c r="A3978" s="1" t="n">
        <v>3</v>
      </c>
      <c r="B3978" s="76" t="n">
        <v>46209</v>
      </c>
      <c r="C3978" s="1" t="n">
        <v>1</v>
      </c>
      <c r="D3978" s="1" t="s">
        <v>3848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5457</v>
      </c>
      <c r="N3978" s="1" t="n">
        <v>24</v>
      </c>
      <c r="O3978" s="1" t="n">
        <v>129.319895</v>
      </c>
      <c r="P3978" s="1" t="s">
        <v>3814</v>
      </c>
    </row>
    <row r="3979" customFormat="false" ht="15" hidden="false" customHeight="true" outlineLevel="0" collapsed="false">
      <c r="A3979" s="1" t="n">
        <v>3</v>
      </c>
      <c r="B3979" s="76" t="n">
        <v>46209</v>
      </c>
      <c r="C3979" s="1" t="n">
        <v>1</v>
      </c>
      <c r="D3979" s="1" t="s">
        <v>3848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5458</v>
      </c>
      <c r="N3979" s="1" t="n">
        <v>24</v>
      </c>
      <c r="O3979" s="1" t="n">
        <v>192.18</v>
      </c>
      <c r="P3979" s="1" t="s">
        <v>3814</v>
      </c>
    </row>
    <row r="3980" customFormat="false" ht="15" hidden="false" customHeight="true" outlineLevel="0" collapsed="false">
      <c r="A3980" s="1" t="n">
        <v>3</v>
      </c>
      <c r="B3980" s="76" t="n">
        <v>46209</v>
      </c>
      <c r="C3980" s="1" t="n">
        <v>1</v>
      </c>
      <c r="D3980" s="1" t="s">
        <v>3848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5459</v>
      </c>
      <c r="N3980" s="1" t="n">
        <v>125</v>
      </c>
      <c r="O3980" s="1" t="n">
        <v>1573.75</v>
      </c>
      <c r="P3980" s="1" t="s">
        <v>3814</v>
      </c>
    </row>
    <row r="3981" customFormat="false" ht="15" hidden="false" customHeight="true" outlineLevel="0" collapsed="false">
      <c r="A3981" s="1" t="n">
        <v>3</v>
      </c>
      <c r="B3981" s="76" t="n">
        <v>46209</v>
      </c>
      <c r="C3981" s="1" t="n">
        <v>2</v>
      </c>
      <c r="D3981" s="1" t="s">
        <v>3812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3813</v>
      </c>
      <c r="N3981" s="1" t="n">
        <v>12</v>
      </c>
      <c r="O3981" s="1" t="n">
        <v>30</v>
      </c>
      <c r="P3981" s="1" t="s">
        <v>3814</v>
      </c>
    </row>
    <row r="3982" customFormat="false" ht="15" hidden="false" customHeight="true" outlineLevel="0" collapsed="false">
      <c r="A3982" s="1" t="n">
        <v>3</v>
      </c>
      <c r="B3982" s="76" t="n">
        <v>46209</v>
      </c>
      <c r="C3982" s="1" t="n">
        <v>2</v>
      </c>
      <c r="D3982" s="1" t="s">
        <v>3812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3816</v>
      </c>
      <c r="N3982" s="1" t="n">
        <v>30</v>
      </c>
      <c r="O3982" s="1" t="n">
        <v>60</v>
      </c>
      <c r="P3982" s="1" t="s">
        <v>3814</v>
      </c>
    </row>
    <row r="3983" customFormat="false" ht="15" hidden="false" customHeight="true" outlineLevel="0" collapsed="false">
      <c r="A3983" s="1" t="n">
        <v>3</v>
      </c>
      <c r="B3983" s="76" t="n">
        <v>46209</v>
      </c>
      <c r="C3983" s="1" t="n">
        <v>2</v>
      </c>
      <c r="D3983" s="1" t="s">
        <v>3812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3817</v>
      </c>
      <c r="N3983" s="1" t="n">
        <v>40</v>
      </c>
      <c r="O3983" s="1" t="n">
        <v>240</v>
      </c>
      <c r="P3983" s="1" t="s">
        <v>3814</v>
      </c>
    </row>
    <row r="3984" customFormat="false" ht="15" hidden="false" customHeight="true" outlineLevel="0" collapsed="false">
      <c r="A3984" s="1" t="n">
        <v>3</v>
      </c>
      <c r="B3984" s="76" t="n">
        <v>46209</v>
      </c>
      <c r="C3984" s="1" t="n">
        <v>6</v>
      </c>
      <c r="D3984" s="1" t="s">
        <v>3819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3813</v>
      </c>
      <c r="N3984" s="1" t="n">
        <v>12</v>
      </c>
      <c r="O3984" s="1" t="n">
        <v>30</v>
      </c>
      <c r="P3984" s="1" t="s">
        <v>3814</v>
      </c>
    </row>
    <row r="3985" customFormat="false" ht="15" hidden="false" customHeight="true" outlineLevel="0" collapsed="false">
      <c r="A3985" s="1" t="n">
        <v>3</v>
      </c>
      <c r="B3985" s="76" t="n">
        <v>46209</v>
      </c>
      <c r="C3985" s="1" t="n">
        <v>6</v>
      </c>
      <c r="D3985" s="1" t="s">
        <v>3819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3816</v>
      </c>
      <c r="N3985" s="1" t="n">
        <v>30</v>
      </c>
      <c r="O3985" s="1" t="n">
        <v>60</v>
      </c>
      <c r="P3985" s="1" t="s">
        <v>3814</v>
      </c>
    </row>
    <row r="3986" customFormat="false" ht="15" hidden="false" customHeight="true" outlineLevel="0" collapsed="false">
      <c r="A3986" s="1" t="n">
        <v>3</v>
      </c>
      <c r="B3986" s="76" t="n">
        <v>46209</v>
      </c>
      <c r="C3986" s="1" t="n">
        <v>6</v>
      </c>
      <c r="D3986" s="1" t="s">
        <v>3819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3817</v>
      </c>
      <c r="N3986" s="1" t="n">
        <v>40</v>
      </c>
      <c r="O3986" s="1" t="n">
        <v>240</v>
      </c>
      <c r="P3986" s="1" t="s">
        <v>3814</v>
      </c>
    </row>
    <row r="3987" customFormat="false" ht="15" hidden="false" customHeight="true" outlineLevel="0" collapsed="false">
      <c r="A3987" s="1" t="n">
        <v>3</v>
      </c>
      <c r="B3987" s="76" t="n">
        <v>46209</v>
      </c>
      <c r="C3987" s="1" t="n">
        <v>11</v>
      </c>
      <c r="D3987" s="1" t="s">
        <v>3820</v>
      </c>
      <c r="E3987" s="1" t="n">
        <v>1955</v>
      </c>
      <c r="F3987" s="1" t="s">
        <v>3727</v>
      </c>
      <c r="I3987" s="1" t="n">
        <v>47190</v>
      </c>
      <c r="J3987" s="1" t="n">
        <v>37740</v>
      </c>
      <c r="K3987" s="1" t="n">
        <v>7899403635857</v>
      </c>
      <c r="L3987" s="1" t="s">
        <v>5217</v>
      </c>
      <c r="N3987" s="1" t="n">
        <v>10</v>
      </c>
      <c r="O3987" s="1" t="n">
        <v>110</v>
      </c>
      <c r="P3987" s="1" t="s">
        <v>3814</v>
      </c>
    </row>
    <row r="3988" customFormat="false" ht="15" hidden="false" customHeight="true" outlineLevel="0" collapsed="false">
      <c r="A3988" s="1" t="n">
        <v>3</v>
      </c>
      <c r="B3988" s="76" t="n">
        <v>46209</v>
      </c>
      <c r="C3988" s="1" t="n">
        <v>11</v>
      </c>
      <c r="D3988" s="1" t="s">
        <v>3820</v>
      </c>
      <c r="E3988" s="1" t="n">
        <v>1955</v>
      </c>
      <c r="F3988" s="1" t="s">
        <v>3727</v>
      </c>
      <c r="I3988" s="1" t="n">
        <v>47190</v>
      </c>
      <c r="J3988" s="1" t="n">
        <v>37742</v>
      </c>
      <c r="K3988" s="1" t="n">
        <v>7898575226504</v>
      </c>
      <c r="L3988" s="1" t="s">
        <v>5046</v>
      </c>
      <c r="N3988" s="1" t="n">
        <v>25</v>
      </c>
      <c r="O3988" s="1" t="n">
        <v>175</v>
      </c>
      <c r="P3988" s="1" t="s">
        <v>3814</v>
      </c>
    </row>
    <row r="3989" customFormat="false" ht="15" hidden="false" customHeight="true" outlineLevel="0" collapsed="false">
      <c r="A3989" s="1" t="n">
        <v>3</v>
      </c>
      <c r="B3989" s="76" t="n">
        <v>46209</v>
      </c>
      <c r="C3989" s="1" t="n">
        <v>11</v>
      </c>
      <c r="D3989" s="1" t="s">
        <v>3820</v>
      </c>
      <c r="E3989" s="1" t="n">
        <v>1955</v>
      </c>
      <c r="F3989" s="1" t="s">
        <v>3727</v>
      </c>
      <c r="I3989" s="1" t="n">
        <v>47190</v>
      </c>
      <c r="J3989" s="1" t="n">
        <v>37744</v>
      </c>
      <c r="K3989" s="1" t="n">
        <v>7894537020739</v>
      </c>
      <c r="L3989" s="1" t="s">
        <v>5218</v>
      </c>
      <c r="N3989" s="1" t="n">
        <v>10</v>
      </c>
      <c r="O3989" s="1" t="n">
        <v>110</v>
      </c>
      <c r="P3989" s="1" t="s">
        <v>3814</v>
      </c>
    </row>
    <row r="3990" customFormat="false" ht="15" hidden="false" customHeight="true" outlineLevel="0" collapsed="false">
      <c r="A3990" s="1" t="n">
        <v>3</v>
      </c>
      <c r="B3990" s="76" t="n">
        <v>46209</v>
      </c>
      <c r="C3990" s="1" t="n">
        <v>11</v>
      </c>
      <c r="D3990" s="1" t="s">
        <v>3820</v>
      </c>
      <c r="E3990" s="1" t="n">
        <v>1955</v>
      </c>
      <c r="F3990" s="1" t="s">
        <v>3727</v>
      </c>
      <c r="I3990" s="1" t="n">
        <v>47190</v>
      </c>
      <c r="J3990" s="1" t="n">
        <v>37744</v>
      </c>
      <c r="K3990" s="1" t="n">
        <v>7894537020739</v>
      </c>
      <c r="L3990" s="1" t="s">
        <v>5218</v>
      </c>
      <c r="N3990" s="1" t="n">
        <v>20</v>
      </c>
      <c r="O3990" s="1" t="n">
        <v>280</v>
      </c>
      <c r="P3990" s="1" t="s">
        <v>3814</v>
      </c>
    </row>
    <row r="3991" customFormat="false" ht="15" hidden="false" customHeight="true" outlineLevel="0" collapsed="false">
      <c r="A3991" s="1" t="n">
        <v>3</v>
      </c>
      <c r="B3991" s="76" t="n">
        <v>46209</v>
      </c>
      <c r="C3991" s="1" t="n">
        <v>11</v>
      </c>
      <c r="D3991" s="1" t="s">
        <v>3820</v>
      </c>
      <c r="E3991" s="1" t="n">
        <v>1955</v>
      </c>
      <c r="F3991" s="1" t="s">
        <v>3727</v>
      </c>
      <c r="I3991" s="1" t="n">
        <v>47190</v>
      </c>
      <c r="J3991" s="1" t="n">
        <v>37745</v>
      </c>
      <c r="K3991" s="1" t="n">
        <v>7894537020746</v>
      </c>
      <c r="L3991" s="1" t="s">
        <v>5219</v>
      </c>
      <c r="N3991" s="1" t="n">
        <v>20</v>
      </c>
      <c r="O3991" s="1" t="n">
        <v>140</v>
      </c>
      <c r="P3991" s="1" t="s">
        <v>3814</v>
      </c>
    </row>
    <row r="3992" customFormat="false" ht="15" hidden="false" customHeight="true" outlineLevel="0" collapsed="false">
      <c r="A3992" s="1" t="n">
        <v>3</v>
      </c>
      <c r="B3992" s="76" t="n">
        <v>46209</v>
      </c>
      <c r="C3992" s="1" t="n">
        <v>11</v>
      </c>
      <c r="D3992" s="1" t="s">
        <v>3820</v>
      </c>
      <c r="E3992" s="1" t="n">
        <v>1955</v>
      </c>
      <c r="F3992" s="1" t="s">
        <v>3727</v>
      </c>
      <c r="I3992" s="1" t="n">
        <v>47190</v>
      </c>
      <c r="J3992" s="1" t="n">
        <v>37858</v>
      </c>
      <c r="K3992" s="1" t="n">
        <v>7899403636076</v>
      </c>
      <c r="L3992" s="1" t="s">
        <v>5220</v>
      </c>
      <c r="N3992" s="1" t="n">
        <v>10</v>
      </c>
      <c r="O3992" s="1" t="n">
        <v>70</v>
      </c>
      <c r="P3992" s="1" t="s">
        <v>3814</v>
      </c>
    </row>
    <row r="3993" customFormat="false" ht="15" hidden="false" customHeight="true" outlineLevel="0" collapsed="false">
      <c r="A3993" s="1" t="n">
        <v>3</v>
      </c>
      <c r="B3993" s="76" t="n">
        <v>46209</v>
      </c>
      <c r="C3993" s="1" t="n">
        <v>11</v>
      </c>
      <c r="D3993" s="1" t="s">
        <v>3820</v>
      </c>
      <c r="E3993" s="1" t="n">
        <v>1955</v>
      </c>
      <c r="F3993" s="1" t="s">
        <v>3727</v>
      </c>
      <c r="I3993" s="1" t="n">
        <v>47190</v>
      </c>
      <c r="J3993" s="1" t="n">
        <v>50870</v>
      </c>
      <c r="K3993" s="1" t="n">
        <v>7899403636373</v>
      </c>
      <c r="L3993" s="1" t="s">
        <v>5221</v>
      </c>
      <c r="N3993" s="1" t="n">
        <v>10</v>
      </c>
      <c r="O3993" s="1" t="n">
        <v>140</v>
      </c>
      <c r="P3993" s="1" t="s">
        <v>3814</v>
      </c>
    </row>
    <row r="3994" customFormat="false" ht="15" hidden="false" customHeight="true" outlineLevel="0" collapsed="false">
      <c r="A3994" s="1" t="n">
        <v>3</v>
      </c>
      <c r="B3994" s="76" t="n">
        <v>46209</v>
      </c>
      <c r="C3994" s="1" t="n">
        <v>11</v>
      </c>
      <c r="D3994" s="1" t="s">
        <v>3820</v>
      </c>
      <c r="E3994" s="1" t="n">
        <v>1955</v>
      </c>
      <c r="F3994" s="1" t="s">
        <v>3727</v>
      </c>
      <c r="I3994" s="1" t="n">
        <v>47190</v>
      </c>
      <c r="J3994" s="1" t="n">
        <v>62812</v>
      </c>
      <c r="K3994" s="1" t="n">
        <v>7898933090877</v>
      </c>
      <c r="L3994" s="1" t="s">
        <v>5047</v>
      </c>
      <c r="N3994" s="1" t="n">
        <v>25</v>
      </c>
      <c r="O3994" s="1" t="n">
        <v>349.99</v>
      </c>
      <c r="P3994" s="1" t="s">
        <v>3814</v>
      </c>
    </row>
    <row r="3995" customFormat="false" ht="15" hidden="false" customHeight="true" outlineLevel="0" collapsed="false">
      <c r="A3995" s="1" t="n">
        <v>3</v>
      </c>
      <c r="B3995" s="76" t="n">
        <v>46209</v>
      </c>
      <c r="C3995" s="1" t="n">
        <v>11</v>
      </c>
      <c r="D3995" s="1" t="s">
        <v>3820</v>
      </c>
      <c r="E3995" s="1" t="n">
        <v>1955</v>
      </c>
      <c r="F3995" s="1" t="s">
        <v>3727</v>
      </c>
      <c r="I3995" s="1" t="n">
        <v>47190</v>
      </c>
      <c r="J3995" s="1" t="n">
        <v>72901</v>
      </c>
      <c r="K3995" s="1" t="n">
        <v>7898602918563</v>
      </c>
      <c r="L3995" s="1" t="s">
        <v>5048</v>
      </c>
      <c r="N3995" s="1" t="n">
        <v>15</v>
      </c>
      <c r="O3995" s="1" t="n">
        <v>165</v>
      </c>
      <c r="P3995" s="1" t="s">
        <v>3814</v>
      </c>
    </row>
    <row r="3996" customFormat="false" ht="15" hidden="false" customHeight="true" outlineLevel="0" collapsed="false">
      <c r="A3996" s="1" t="n">
        <v>3</v>
      </c>
      <c r="B3996" s="76" t="n">
        <v>46209</v>
      </c>
      <c r="C3996" s="1" t="n">
        <v>11</v>
      </c>
      <c r="D3996" s="1" t="s">
        <v>3820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3891</v>
      </c>
      <c r="N3996" s="1" t="n">
        <v>143.4</v>
      </c>
      <c r="O3996" s="1" t="n">
        <v>4588.8</v>
      </c>
      <c r="P3996" s="1" t="s">
        <v>3814</v>
      </c>
    </row>
    <row r="3997" customFormat="false" ht="15" hidden="false" customHeight="true" outlineLevel="0" collapsed="false">
      <c r="A3997" s="1" t="n">
        <v>3</v>
      </c>
      <c r="B3997" s="76" t="n">
        <v>46209</v>
      </c>
      <c r="C3997" s="1" t="n">
        <v>11</v>
      </c>
      <c r="D3997" s="1" t="s">
        <v>3820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4117</v>
      </c>
      <c r="N3997" s="1" t="n">
        <v>33.9</v>
      </c>
      <c r="O3997" s="1" t="n">
        <v>644.1</v>
      </c>
      <c r="P3997" s="1" t="s">
        <v>3814</v>
      </c>
    </row>
    <row r="3998" customFormat="false" ht="15" hidden="false" customHeight="true" outlineLevel="0" collapsed="false">
      <c r="A3998" s="1" t="n">
        <v>3</v>
      </c>
      <c r="B3998" s="76" t="n">
        <v>46209</v>
      </c>
      <c r="C3998" s="1" t="n">
        <v>11</v>
      </c>
      <c r="D3998" s="1" t="s">
        <v>3820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3893</v>
      </c>
      <c r="N3998" s="1" t="n">
        <v>52.35</v>
      </c>
      <c r="O3998" s="1" t="n">
        <v>1151.7</v>
      </c>
      <c r="P3998" s="1" t="s">
        <v>3814</v>
      </c>
    </row>
    <row r="3999" customFormat="false" ht="15" hidden="false" customHeight="true" outlineLevel="0" collapsed="false">
      <c r="A3999" s="1" t="n">
        <v>3</v>
      </c>
      <c r="B3999" s="76" t="n">
        <v>46209</v>
      </c>
      <c r="C3999" s="1" t="n">
        <v>11</v>
      </c>
      <c r="D3999" s="1" t="s">
        <v>3820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5460</v>
      </c>
      <c r="N3999" s="1" t="n">
        <v>40</v>
      </c>
      <c r="O3999" s="1" t="n">
        <v>534.72</v>
      </c>
      <c r="P3999" s="1" t="s">
        <v>3814</v>
      </c>
    </row>
    <row r="4000" customFormat="false" ht="15" hidden="false" customHeight="true" outlineLevel="0" collapsed="false">
      <c r="A4000" s="1" t="n">
        <v>3</v>
      </c>
      <c r="B4000" s="76" t="n">
        <v>46209</v>
      </c>
      <c r="C4000" s="1" t="n">
        <v>11</v>
      </c>
      <c r="D4000" s="1" t="s">
        <v>3820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4292</v>
      </c>
      <c r="N4000" s="1" t="n">
        <v>12</v>
      </c>
      <c r="O4000" s="1" t="n">
        <v>32.93</v>
      </c>
      <c r="P4000" s="1" t="s">
        <v>3814</v>
      </c>
    </row>
    <row r="4001" customFormat="false" ht="15" hidden="false" customHeight="true" outlineLevel="0" collapsed="false">
      <c r="A4001" s="1" t="n">
        <v>3</v>
      </c>
      <c r="B4001" s="76" t="n">
        <v>46209</v>
      </c>
      <c r="C4001" s="1" t="n">
        <v>11</v>
      </c>
      <c r="D4001" s="1" t="s">
        <v>3820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5461</v>
      </c>
      <c r="N4001" s="1" t="n">
        <v>40</v>
      </c>
      <c r="O4001" s="1" t="n">
        <v>510.52</v>
      </c>
      <c r="P4001" s="1" t="s">
        <v>3814</v>
      </c>
    </row>
    <row r="4002" customFormat="false" ht="15" hidden="false" customHeight="true" outlineLevel="0" collapsed="false">
      <c r="A4002" s="1" t="n">
        <v>3</v>
      </c>
      <c r="B4002" s="76" t="n">
        <v>46209</v>
      </c>
      <c r="C4002" s="1" t="n">
        <v>11</v>
      </c>
      <c r="D4002" s="1" t="s">
        <v>3820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5459</v>
      </c>
      <c r="N4002" s="1" t="n">
        <v>50</v>
      </c>
      <c r="O4002" s="1" t="n">
        <v>772.04</v>
      </c>
      <c r="P4002" s="1" t="s">
        <v>3814</v>
      </c>
    </row>
    <row r="4003" customFormat="false" ht="15" hidden="false" customHeight="true" outlineLevel="0" collapsed="false">
      <c r="A4003" s="1" t="n">
        <v>3</v>
      </c>
      <c r="B4003" s="76" t="n">
        <v>46209</v>
      </c>
      <c r="C4003" s="1" t="n">
        <v>11</v>
      </c>
      <c r="D4003" s="1" t="s">
        <v>3820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5462</v>
      </c>
      <c r="N4003" s="1" t="n">
        <v>6</v>
      </c>
      <c r="O4003" s="1" t="n">
        <v>111.18</v>
      </c>
      <c r="P4003" s="1" t="s">
        <v>3814</v>
      </c>
    </row>
    <row r="4004" customFormat="false" ht="15" hidden="false" customHeight="true" outlineLevel="0" collapsed="false">
      <c r="A4004" s="1" t="n">
        <v>3</v>
      </c>
      <c r="B4004" s="76" t="n">
        <v>46209</v>
      </c>
      <c r="C4004" s="1" t="n">
        <v>11</v>
      </c>
      <c r="D4004" s="1" t="s">
        <v>3820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5463</v>
      </c>
      <c r="N4004" s="1" t="n">
        <v>12</v>
      </c>
      <c r="O4004" s="1" t="n">
        <v>62.69</v>
      </c>
      <c r="P4004" s="1" t="s">
        <v>3814</v>
      </c>
    </row>
    <row r="4005" customFormat="false" ht="15" hidden="false" customHeight="true" outlineLevel="0" collapsed="false">
      <c r="A4005" s="1" t="n">
        <v>3</v>
      </c>
      <c r="B4005" s="76" t="n">
        <v>46209</v>
      </c>
      <c r="C4005" s="1" t="n">
        <v>11</v>
      </c>
      <c r="D4005" s="1" t="s">
        <v>3820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5464</v>
      </c>
      <c r="N4005" s="1" t="n">
        <v>100</v>
      </c>
      <c r="O4005" s="1" t="n">
        <v>232.3</v>
      </c>
      <c r="P4005" s="1" t="s">
        <v>3814</v>
      </c>
    </row>
    <row r="4006" customFormat="false" ht="15" hidden="false" customHeight="true" outlineLevel="0" collapsed="false">
      <c r="A4006" s="1" t="n">
        <v>3</v>
      </c>
      <c r="B4006" s="76" t="n">
        <v>46209</v>
      </c>
      <c r="C4006" s="1" t="n">
        <v>11</v>
      </c>
      <c r="D4006" s="1" t="s">
        <v>3820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5465</v>
      </c>
      <c r="N4006" s="1" t="n">
        <v>108</v>
      </c>
      <c r="O4006" s="1" t="n">
        <v>678.52</v>
      </c>
      <c r="P4006" s="1" t="s">
        <v>3814</v>
      </c>
    </row>
    <row r="4007" customFormat="false" ht="15" hidden="false" customHeight="true" outlineLevel="0" collapsed="false">
      <c r="A4007" s="1" t="n">
        <v>3</v>
      </c>
      <c r="B4007" s="76" t="n">
        <v>46209</v>
      </c>
      <c r="C4007" s="1" t="n">
        <v>11</v>
      </c>
      <c r="D4007" s="1" t="s">
        <v>3820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4657</v>
      </c>
      <c r="N4007" s="1" t="n">
        <v>300</v>
      </c>
      <c r="O4007" s="1" t="n">
        <v>234.42</v>
      </c>
      <c r="P4007" s="1" t="s">
        <v>3814</v>
      </c>
    </row>
    <row r="4008" customFormat="false" ht="15" hidden="false" customHeight="true" outlineLevel="0" collapsed="false">
      <c r="A4008" s="1" t="n">
        <v>3</v>
      </c>
      <c r="B4008" s="76" t="n">
        <v>46209</v>
      </c>
      <c r="C4008" s="1" t="n">
        <v>11</v>
      </c>
      <c r="D4008" s="1" t="s">
        <v>3820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4383</v>
      </c>
      <c r="N4008" s="1" t="n">
        <v>24</v>
      </c>
      <c r="O4008" s="1" t="n">
        <v>90.53</v>
      </c>
      <c r="P4008" s="1" t="s">
        <v>3814</v>
      </c>
    </row>
    <row r="4009" customFormat="false" ht="15" hidden="false" customHeight="true" outlineLevel="0" collapsed="false">
      <c r="A4009" s="1" t="n">
        <v>3</v>
      </c>
      <c r="B4009" s="76" t="n">
        <v>46209</v>
      </c>
      <c r="C4009" s="1" t="n">
        <v>11</v>
      </c>
      <c r="D4009" s="1" t="s">
        <v>3820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5462</v>
      </c>
      <c r="N4009" s="1" t="n">
        <v>6</v>
      </c>
      <c r="O4009" s="1" t="n">
        <v>249.42</v>
      </c>
      <c r="P4009" s="1" t="s">
        <v>3814</v>
      </c>
    </row>
    <row r="4010" customFormat="false" ht="15" hidden="false" customHeight="true" outlineLevel="0" collapsed="false">
      <c r="A4010" s="1" t="n">
        <v>3</v>
      </c>
      <c r="B4010" s="76" t="n">
        <v>46209</v>
      </c>
      <c r="C4010" s="1" t="n">
        <v>11</v>
      </c>
      <c r="D4010" s="1" t="s">
        <v>3820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5466</v>
      </c>
      <c r="N4010" s="1" t="n">
        <v>20</v>
      </c>
      <c r="O4010" s="1" t="n">
        <v>103.87</v>
      </c>
      <c r="P4010" s="1" t="s">
        <v>3814</v>
      </c>
    </row>
    <row r="4011" customFormat="false" ht="15" hidden="false" customHeight="true" outlineLevel="0" collapsed="false">
      <c r="A4011" s="1" t="n">
        <v>3</v>
      </c>
      <c r="B4011" s="76" t="n">
        <v>46209</v>
      </c>
      <c r="C4011" s="1" t="n">
        <v>11</v>
      </c>
      <c r="D4011" s="1" t="s">
        <v>3820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5467</v>
      </c>
      <c r="N4011" s="1" t="n">
        <v>36</v>
      </c>
      <c r="O4011" s="1" t="n">
        <v>303.54</v>
      </c>
      <c r="P4011" s="1" t="s">
        <v>3814</v>
      </c>
    </row>
    <row r="4012" customFormat="false" ht="15" hidden="false" customHeight="true" outlineLevel="0" collapsed="false">
      <c r="A4012" s="1" t="n">
        <v>3</v>
      </c>
      <c r="B4012" s="76" t="n">
        <v>46209</v>
      </c>
      <c r="C4012" s="1" t="n">
        <v>11</v>
      </c>
      <c r="D4012" s="1" t="s">
        <v>3820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5468</v>
      </c>
      <c r="N4012" s="1" t="n">
        <v>24</v>
      </c>
      <c r="O4012" s="1" t="n">
        <v>202.36</v>
      </c>
      <c r="P4012" s="1" t="s">
        <v>3814</v>
      </c>
    </row>
    <row r="4013" customFormat="false" ht="15" hidden="false" customHeight="true" outlineLevel="0" collapsed="false">
      <c r="A4013" s="1" t="n">
        <v>3</v>
      </c>
      <c r="B4013" s="76" t="n">
        <v>46209</v>
      </c>
      <c r="C4013" s="1" t="n">
        <v>11</v>
      </c>
      <c r="D4013" s="1" t="s">
        <v>3820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5469</v>
      </c>
      <c r="N4013" s="1" t="n">
        <v>50</v>
      </c>
      <c r="O4013" s="1" t="n">
        <v>194.11</v>
      </c>
      <c r="P4013" s="1" t="s">
        <v>3814</v>
      </c>
    </row>
    <row r="4014" customFormat="false" ht="15" hidden="false" customHeight="true" outlineLevel="0" collapsed="false">
      <c r="A4014" s="1" t="n">
        <v>3</v>
      </c>
      <c r="B4014" s="76" t="n">
        <v>46209</v>
      </c>
      <c r="C4014" s="1" t="n">
        <v>11</v>
      </c>
      <c r="D4014" s="1" t="s">
        <v>3820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5470</v>
      </c>
      <c r="N4014" s="1" t="n">
        <v>40</v>
      </c>
      <c r="O4014" s="1" t="n">
        <v>167.42</v>
      </c>
      <c r="P4014" s="1" t="s">
        <v>3814</v>
      </c>
    </row>
    <row r="4015" customFormat="false" ht="15" hidden="false" customHeight="true" outlineLevel="0" collapsed="false">
      <c r="A4015" s="1" t="n">
        <v>3</v>
      </c>
      <c r="B4015" s="76" t="n">
        <v>46209</v>
      </c>
      <c r="C4015" s="1" t="n">
        <v>11</v>
      </c>
      <c r="D4015" s="1" t="s">
        <v>3820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5471</v>
      </c>
      <c r="N4015" s="1" t="n">
        <v>20</v>
      </c>
      <c r="O4015" s="1" t="n">
        <v>67.68</v>
      </c>
      <c r="P4015" s="1" t="s">
        <v>3814</v>
      </c>
    </row>
    <row r="4016" customFormat="false" ht="15" hidden="false" customHeight="true" outlineLevel="0" collapsed="false">
      <c r="A4016" s="1" t="n">
        <v>3</v>
      </c>
      <c r="B4016" s="76" t="n">
        <v>46209</v>
      </c>
      <c r="C4016" s="1" t="n">
        <v>11</v>
      </c>
      <c r="D4016" s="1" t="s">
        <v>3820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5472</v>
      </c>
      <c r="N4016" s="1" t="n">
        <v>108</v>
      </c>
      <c r="O4016" s="1" t="n">
        <v>338.68</v>
      </c>
      <c r="P4016" s="1" t="s">
        <v>3814</v>
      </c>
    </row>
    <row r="4017" customFormat="false" ht="15" hidden="false" customHeight="true" outlineLevel="0" collapsed="false">
      <c r="A4017" s="1" t="n">
        <v>3</v>
      </c>
      <c r="B4017" s="76" t="n">
        <v>46209</v>
      </c>
      <c r="C4017" s="1" t="n">
        <v>11</v>
      </c>
      <c r="D4017" s="1" t="s">
        <v>3820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5473</v>
      </c>
      <c r="N4017" s="1" t="n">
        <v>48</v>
      </c>
      <c r="O4017" s="1" t="n">
        <v>571</v>
      </c>
      <c r="P4017" s="1" t="s">
        <v>3814</v>
      </c>
    </row>
    <row r="4018" customFormat="false" ht="15" hidden="false" customHeight="true" outlineLevel="0" collapsed="false">
      <c r="A4018" s="1" t="n">
        <v>3</v>
      </c>
      <c r="B4018" s="76" t="n">
        <v>46209</v>
      </c>
      <c r="C4018" s="1" t="n">
        <v>22</v>
      </c>
      <c r="D4018" s="1" t="s">
        <v>3967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3982</v>
      </c>
      <c r="N4018" s="1" t="n">
        <v>6.041</v>
      </c>
      <c r="O4018" s="1" t="n">
        <v>148.45</v>
      </c>
      <c r="P4018" s="1" t="s">
        <v>3814</v>
      </c>
    </row>
    <row r="4019" customFormat="false" ht="15" hidden="false" customHeight="true" outlineLevel="0" collapsed="false">
      <c r="A4019" s="1" t="n">
        <v>3</v>
      </c>
      <c r="B4019" s="76" t="n">
        <v>46209</v>
      </c>
      <c r="C4019" s="1" t="n">
        <v>22</v>
      </c>
      <c r="D4019" s="1" t="s">
        <v>3967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4199</v>
      </c>
      <c r="N4019" s="1" t="n">
        <v>26.946</v>
      </c>
      <c r="O4019" s="1" t="n">
        <v>442.49</v>
      </c>
      <c r="P4019" s="1" t="s">
        <v>3814</v>
      </c>
    </row>
    <row r="4020" customFormat="false" ht="15" hidden="false" customHeight="true" outlineLevel="0" collapsed="false">
      <c r="A4020" s="1" t="n">
        <v>3</v>
      </c>
      <c r="B4020" s="76" t="n">
        <v>46209</v>
      </c>
      <c r="C4020" s="1" t="n">
        <v>22</v>
      </c>
      <c r="D4020" s="1" t="s">
        <v>3967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3968</v>
      </c>
      <c r="N4020" s="1" t="n">
        <v>9.988</v>
      </c>
      <c r="O4020" s="1" t="n">
        <v>338.57</v>
      </c>
      <c r="P4020" s="1" t="s">
        <v>3814</v>
      </c>
    </row>
    <row r="4021" customFormat="false" ht="15" hidden="false" customHeight="true" outlineLevel="0" collapsed="false">
      <c r="A4021" s="1" t="n">
        <v>3</v>
      </c>
      <c r="B4021" s="76" t="n">
        <v>46209</v>
      </c>
      <c r="C4021" s="1" t="n">
        <v>22</v>
      </c>
      <c r="D4021" s="1" t="s">
        <v>3967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3969</v>
      </c>
      <c r="N4021" s="1" t="n">
        <v>26.515</v>
      </c>
      <c r="O4021" s="1" t="n">
        <v>921.27</v>
      </c>
      <c r="P4021" s="1" t="s">
        <v>3814</v>
      </c>
    </row>
    <row r="4022" customFormat="false" ht="15" hidden="false" customHeight="true" outlineLevel="0" collapsed="false">
      <c r="A4022" s="1" t="n">
        <v>3</v>
      </c>
      <c r="B4022" s="76" t="n">
        <v>46209</v>
      </c>
      <c r="C4022" s="1" t="n">
        <v>22</v>
      </c>
      <c r="D4022" s="1" t="s">
        <v>3967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3970</v>
      </c>
      <c r="N4022" s="1" t="n">
        <v>5.812</v>
      </c>
      <c r="O4022" s="1" t="n">
        <v>231.5</v>
      </c>
      <c r="P4022" s="1" t="s">
        <v>3814</v>
      </c>
    </row>
    <row r="4023" customFormat="false" ht="15" hidden="false" customHeight="true" outlineLevel="0" collapsed="false">
      <c r="A4023" s="1" t="n">
        <v>3</v>
      </c>
      <c r="B4023" s="76" t="n">
        <v>46209</v>
      </c>
      <c r="C4023" s="1" t="n">
        <v>22</v>
      </c>
      <c r="D4023" s="1" t="s">
        <v>3967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3971</v>
      </c>
      <c r="N4023" s="1" t="n">
        <v>12.48</v>
      </c>
      <c r="O4023" s="1" t="n">
        <v>497.09</v>
      </c>
      <c r="P4023" s="1" t="s">
        <v>3814</v>
      </c>
    </row>
    <row r="4024" customFormat="false" ht="15" hidden="false" customHeight="true" outlineLevel="0" collapsed="false">
      <c r="A4024" s="1" t="n">
        <v>3</v>
      </c>
      <c r="B4024" s="76" t="n">
        <v>46209</v>
      </c>
      <c r="C4024" s="1" t="n">
        <v>22</v>
      </c>
      <c r="D4024" s="1" t="s">
        <v>3967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3972</v>
      </c>
      <c r="N4024" s="1" t="n">
        <v>10.953</v>
      </c>
      <c r="O4024" s="1" t="n">
        <v>473.41</v>
      </c>
      <c r="P4024" s="1" t="s">
        <v>3814</v>
      </c>
    </row>
    <row r="4025" customFormat="false" ht="15" hidden="false" customHeight="true" outlineLevel="0" collapsed="false">
      <c r="A4025" s="1" t="n">
        <v>3</v>
      </c>
      <c r="B4025" s="76" t="n">
        <v>46209</v>
      </c>
      <c r="C4025" s="1" t="n">
        <v>22</v>
      </c>
      <c r="D4025" s="1" t="s">
        <v>3967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3973</v>
      </c>
      <c r="N4025" s="1" t="n">
        <v>19.435</v>
      </c>
      <c r="O4025" s="1" t="n">
        <v>905.91</v>
      </c>
      <c r="P4025" s="1" t="s">
        <v>3814</v>
      </c>
    </row>
    <row r="4026" customFormat="false" ht="15" hidden="false" customHeight="true" outlineLevel="0" collapsed="false">
      <c r="A4026" s="1" t="n">
        <v>3</v>
      </c>
      <c r="B4026" s="76" t="n">
        <v>46209</v>
      </c>
      <c r="C4026" s="1" t="n">
        <v>22</v>
      </c>
      <c r="D4026" s="1" t="s">
        <v>3967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3974</v>
      </c>
      <c r="N4026" s="1" t="n">
        <v>8.291</v>
      </c>
      <c r="O4026" s="1" t="n">
        <v>393.49</v>
      </c>
      <c r="P4026" s="1" t="s">
        <v>3814</v>
      </c>
    </row>
    <row r="4027" customFormat="false" ht="15" hidden="false" customHeight="true" outlineLevel="0" collapsed="false">
      <c r="A4027" s="1" t="n">
        <v>3</v>
      </c>
      <c r="B4027" s="76" t="n">
        <v>46209</v>
      </c>
      <c r="C4027" s="1" t="n">
        <v>22</v>
      </c>
      <c r="D4027" s="1" t="s">
        <v>3967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3975</v>
      </c>
      <c r="N4027" s="1" t="n">
        <v>3.019</v>
      </c>
      <c r="O4027" s="1" t="n">
        <v>130.49</v>
      </c>
      <c r="P4027" s="1" t="s">
        <v>3814</v>
      </c>
    </row>
    <row r="4028" customFormat="false" ht="15" hidden="false" customHeight="true" outlineLevel="0" collapsed="false">
      <c r="A4028" s="1" t="n">
        <v>3</v>
      </c>
      <c r="B4028" s="76" t="n">
        <v>46209</v>
      </c>
      <c r="C4028" s="1" t="n">
        <v>22</v>
      </c>
      <c r="D4028" s="1" t="s">
        <v>3967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3976</v>
      </c>
      <c r="N4028" s="1" t="n">
        <v>3.978</v>
      </c>
      <c r="O4028" s="1" t="n">
        <v>185.42</v>
      </c>
      <c r="P4028" s="1" t="s">
        <v>3814</v>
      </c>
    </row>
    <row r="4029" customFormat="false" ht="15" hidden="false" customHeight="true" outlineLevel="0" collapsed="false">
      <c r="A4029" s="1" t="n">
        <v>3</v>
      </c>
      <c r="B4029" s="76" t="n">
        <v>46209</v>
      </c>
      <c r="C4029" s="1" t="n">
        <v>22</v>
      </c>
      <c r="D4029" s="1" t="s">
        <v>3967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3977</v>
      </c>
      <c r="N4029" s="1" t="n">
        <v>3.376</v>
      </c>
      <c r="O4029" s="1" t="n">
        <v>185.98</v>
      </c>
      <c r="P4029" s="1" t="s">
        <v>3814</v>
      </c>
    </row>
    <row r="4030" customFormat="false" ht="15" hidden="false" customHeight="true" outlineLevel="0" collapsed="false">
      <c r="A4030" s="1" t="n">
        <v>3</v>
      </c>
      <c r="B4030" s="76" t="n">
        <v>46209</v>
      </c>
      <c r="C4030" s="1" t="n">
        <v>22</v>
      </c>
      <c r="D4030" s="1" t="s">
        <v>3967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3987</v>
      </c>
      <c r="N4030" s="1" t="n">
        <v>6.886</v>
      </c>
      <c r="O4030" s="1" t="n">
        <v>201.61</v>
      </c>
      <c r="P4030" s="1" t="s">
        <v>3814</v>
      </c>
    </row>
    <row r="4031" customFormat="false" ht="15" hidden="false" customHeight="true" outlineLevel="0" collapsed="false">
      <c r="A4031" s="1" t="n">
        <v>3</v>
      </c>
      <c r="B4031" s="76" t="n">
        <v>46209</v>
      </c>
      <c r="C4031" s="1" t="n">
        <v>22</v>
      </c>
      <c r="D4031" s="1" t="s">
        <v>3967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3978</v>
      </c>
      <c r="N4031" s="1" t="n">
        <v>2.821</v>
      </c>
      <c r="O4031" s="1" t="n">
        <v>107.58</v>
      </c>
      <c r="P4031" s="1" t="s">
        <v>3814</v>
      </c>
    </row>
    <row r="4032" customFormat="false" ht="15" hidden="false" customHeight="true" outlineLevel="0" collapsed="false">
      <c r="A4032" s="1" t="n">
        <v>3</v>
      </c>
      <c r="B4032" s="76" t="n">
        <v>46209</v>
      </c>
      <c r="C4032" s="1" t="n">
        <v>22</v>
      </c>
      <c r="D4032" s="1" t="s">
        <v>3967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3979</v>
      </c>
      <c r="N4032" s="1" t="n">
        <v>5.661</v>
      </c>
      <c r="O4032" s="1" t="n">
        <v>9.55</v>
      </c>
      <c r="P4032" s="1" t="s">
        <v>3814</v>
      </c>
    </row>
    <row r="4033" customFormat="false" ht="15" hidden="false" customHeight="true" outlineLevel="0" collapsed="false">
      <c r="A4033" s="1" t="n">
        <v>3</v>
      </c>
      <c r="B4033" s="76" t="n">
        <v>46209</v>
      </c>
      <c r="C4033" s="1" t="n">
        <v>22</v>
      </c>
      <c r="D4033" s="1" t="s">
        <v>3967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3980</v>
      </c>
      <c r="N4033" s="1" t="n">
        <v>23.715</v>
      </c>
      <c r="O4033" s="1" t="n">
        <v>60.1</v>
      </c>
      <c r="P4033" s="1" t="s">
        <v>3814</v>
      </c>
    </row>
    <row r="4034" customFormat="false" ht="15" hidden="false" customHeight="true" outlineLevel="0" collapsed="false">
      <c r="A4034" s="1" t="n">
        <v>3</v>
      </c>
      <c r="B4034" s="76" t="n">
        <v>46209</v>
      </c>
      <c r="C4034" s="1" t="n">
        <v>22</v>
      </c>
      <c r="D4034" s="1" t="s">
        <v>3967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3981</v>
      </c>
      <c r="N4034" s="1" t="n">
        <v>0.068</v>
      </c>
      <c r="O4034" s="1" t="n">
        <v>0</v>
      </c>
      <c r="P4034" s="1" t="s">
        <v>3814</v>
      </c>
    </row>
    <row r="4035" customFormat="false" ht="15" hidden="false" customHeight="true" outlineLevel="0" collapsed="false">
      <c r="A4035" s="1" t="n">
        <v>3</v>
      </c>
      <c r="B4035" s="76" t="n">
        <v>46209</v>
      </c>
      <c r="C4035" s="1" t="n">
        <v>22</v>
      </c>
      <c r="D4035" s="1" t="s">
        <v>3967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3981</v>
      </c>
      <c r="N4035" s="1" t="n">
        <v>1.315</v>
      </c>
      <c r="O4035" s="1" t="n">
        <v>0</v>
      </c>
      <c r="P4035" s="1" t="s">
        <v>3814</v>
      </c>
    </row>
    <row r="4036" customFormat="false" ht="15" hidden="false" customHeight="true" outlineLevel="0" collapsed="false">
      <c r="A4036" s="1" t="n">
        <v>3</v>
      </c>
      <c r="B4036" s="76" t="n">
        <v>46209</v>
      </c>
      <c r="C4036" s="1" t="n">
        <v>22</v>
      </c>
      <c r="D4036" s="1" t="s">
        <v>3967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3982</v>
      </c>
      <c r="N4036" s="1" t="n">
        <v>3.68</v>
      </c>
      <c r="O4036" s="1" t="n">
        <v>72.21</v>
      </c>
      <c r="P4036" s="1" t="s">
        <v>3814</v>
      </c>
    </row>
    <row r="4037" customFormat="false" ht="15" hidden="false" customHeight="true" outlineLevel="0" collapsed="false">
      <c r="A4037" s="1" t="n">
        <v>3</v>
      </c>
      <c r="B4037" s="76" t="n">
        <v>46209</v>
      </c>
      <c r="C4037" s="1" t="n">
        <v>22</v>
      </c>
      <c r="D4037" s="1" t="s">
        <v>3967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3983</v>
      </c>
      <c r="N4037" s="1" t="n">
        <v>12.62</v>
      </c>
      <c r="O4037" s="1" t="n">
        <v>264.72</v>
      </c>
      <c r="P4037" s="1" t="s">
        <v>3814</v>
      </c>
    </row>
    <row r="4038" customFormat="false" ht="15" hidden="false" customHeight="true" outlineLevel="0" collapsed="false">
      <c r="A4038" s="1" t="n">
        <v>3</v>
      </c>
      <c r="B4038" s="76" t="n">
        <v>46209</v>
      </c>
      <c r="C4038" s="1" t="n">
        <v>22</v>
      </c>
      <c r="D4038" s="1" t="s">
        <v>3967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3984</v>
      </c>
      <c r="N4038" s="1" t="n">
        <v>15.735</v>
      </c>
      <c r="O4038" s="1" t="n">
        <v>340.71</v>
      </c>
      <c r="P4038" s="1" t="s">
        <v>3814</v>
      </c>
    </row>
    <row r="4039" customFormat="false" ht="15" hidden="false" customHeight="true" outlineLevel="0" collapsed="false">
      <c r="A4039" s="1" t="n">
        <v>3</v>
      </c>
      <c r="B4039" s="76" t="n">
        <v>46209</v>
      </c>
      <c r="C4039" s="1" t="n">
        <v>22</v>
      </c>
      <c r="D4039" s="1" t="s">
        <v>3967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3985</v>
      </c>
      <c r="N4039" s="1" t="n">
        <v>20.017</v>
      </c>
      <c r="O4039" s="1" t="n">
        <v>474.07</v>
      </c>
      <c r="P4039" s="1" t="s">
        <v>3814</v>
      </c>
    </row>
    <row r="4040" customFormat="false" ht="15" hidden="false" customHeight="true" outlineLevel="0" collapsed="false">
      <c r="A4040" s="1" t="n">
        <v>3</v>
      </c>
      <c r="B4040" s="76" t="n">
        <v>46209</v>
      </c>
      <c r="C4040" s="1" t="n">
        <v>22</v>
      </c>
      <c r="D4040" s="1" t="s">
        <v>3967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3981</v>
      </c>
      <c r="N4040" s="1" t="n">
        <v>0.298</v>
      </c>
      <c r="O4040" s="1" t="n">
        <v>0</v>
      </c>
      <c r="P4040" s="1" t="s">
        <v>3814</v>
      </c>
    </row>
    <row r="4041" customFormat="false" ht="15" hidden="false" customHeight="true" outlineLevel="0" collapsed="false">
      <c r="A4041" s="1" t="n">
        <v>3</v>
      </c>
      <c r="B4041" s="76" t="n">
        <v>46209</v>
      </c>
      <c r="C4041" s="1" t="n">
        <v>100</v>
      </c>
      <c r="D4041" s="1" t="s">
        <v>3988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4199</v>
      </c>
      <c r="N4041" s="1" t="n">
        <v>26.946</v>
      </c>
      <c r="O4041" s="1" t="n">
        <v>442.49</v>
      </c>
      <c r="P4041" s="1" t="s">
        <v>3814</v>
      </c>
    </row>
    <row r="4042" customFormat="false" ht="15" hidden="false" customHeight="true" outlineLevel="0" collapsed="false">
      <c r="A4042" s="1" t="n">
        <v>3</v>
      </c>
      <c r="B4042" s="76" t="n">
        <v>46209</v>
      </c>
      <c r="C4042" s="1" t="n">
        <v>100</v>
      </c>
      <c r="D4042" s="1" t="s">
        <v>3988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3987</v>
      </c>
      <c r="N4042" s="1" t="n">
        <v>6.886</v>
      </c>
      <c r="O4042" s="1" t="n">
        <v>201.61</v>
      </c>
      <c r="P4042" s="1" t="s">
        <v>3814</v>
      </c>
    </row>
    <row r="4043" customFormat="false" ht="15" hidden="false" customHeight="true" outlineLevel="0" collapsed="false">
      <c r="A4043" s="1" t="n">
        <v>3</v>
      </c>
      <c r="B4043" s="76" t="n">
        <v>46209</v>
      </c>
      <c r="C4043" s="1" t="n">
        <v>100</v>
      </c>
      <c r="D4043" s="1" t="s">
        <v>3988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3981</v>
      </c>
      <c r="N4043" s="1" t="n">
        <v>0.068</v>
      </c>
      <c r="O4043" s="1" t="n">
        <v>0</v>
      </c>
      <c r="P4043" s="1" t="s">
        <v>3814</v>
      </c>
    </row>
    <row r="4044" customFormat="false" ht="15" hidden="false" customHeight="true" outlineLevel="0" collapsed="false">
      <c r="A4044" s="1" t="n">
        <v>3</v>
      </c>
      <c r="B4044" s="76" t="n">
        <v>46209</v>
      </c>
      <c r="C4044" s="1" t="n">
        <v>100</v>
      </c>
      <c r="D4044" s="1" t="s">
        <v>3988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3982</v>
      </c>
      <c r="N4044" s="1" t="n">
        <v>6.041</v>
      </c>
      <c r="O4044" s="1" t="n">
        <v>148.45</v>
      </c>
      <c r="P4044" s="1" t="s">
        <v>3814</v>
      </c>
    </row>
    <row r="4045" customFormat="false" ht="15" hidden="false" customHeight="true" outlineLevel="0" collapsed="false">
      <c r="A4045" s="1" t="n">
        <v>3</v>
      </c>
      <c r="B4045" s="76" t="n">
        <v>46209</v>
      </c>
      <c r="C4045" s="1" t="n">
        <v>100</v>
      </c>
      <c r="D4045" s="1" t="s">
        <v>3988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3968</v>
      </c>
      <c r="N4045" s="1" t="n">
        <v>9.988</v>
      </c>
      <c r="O4045" s="1" t="n">
        <v>338.57</v>
      </c>
      <c r="P4045" s="1" t="s">
        <v>3814</v>
      </c>
    </row>
    <row r="4046" customFormat="false" ht="15" hidden="false" customHeight="true" outlineLevel="0" collapsed="false">
      <c r="A4046" s="1" t="n">
        <v>3</v>
      </c>
      <c r="B4046" s="76" t="n">
        <v>46209</v>
      </c>
      <c r="C4046" s="1" t="n">
        <v>100</v>
      </c>
      <c r="D4046" s="1" t="s">
        <v>3988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3969</v>
      </c>
      <c r="N4046" s="1" t="n">
        <v>26.515</v>
      </c>
      <c r="O4046" s="1" t="n">
        <v>921.27</v>
      </c>
      <c r="P4046" s="1" t="s">
        <v>3814</v>
      </c>
    </row>
    <row r="4047" customFormat="false" ht="15" hidden="false" customHeight="true" outlineLevel="0" collapsed="false">
      <c r="A4047" s="1" t="n">
        <v>3</v>
      </c>
      <c r="B4047" s="76" t="n">
        <v>46209</v>
      </c>
      <c r="C4047" s="1" t="n">
        <v>100</v>
      </c>
      <c r="D4047" s="1" t="s">
        <v>3988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3970</v>
      </c>
      <c r="N4047" s="1" t="n">
        <v>5.812</v>
      </c>
      <c r="O4047" s="1" t="n">
        <v>231.5</v>
      </c>
      <c r="P4047" s="1" t="s">
        <v>3814</v>
      </c>
    </row>
    <row r="4048" customFormat="false" ht="15" hidden="false" customHeight="true" outlineLevel="0" collapsed="false">
      <c r="A4048" s="1" t="n">
        <v>3</v>
      </c>
      <c r="B4048" s="76" t="n">
        <v>46209</v>
      </c>
      <c r="C4048" s="1" t="n">
        <v>100</v>
      </c>
      <c r="D4048" s="1" t="s">
        <v>3988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3971</v>
      </c>
      <c r="N4048" s="1" t="n">
        <v>12.48</v>
      </c>
      <c r="O4048" s="1" t="n">
        <v>497.09</v>
      </c>
      <c r="P4048" s="1" t="s">
        <v>3814</v>
      </c>
    </row>
    <row r="4049" customFormat="false" ht="15" hidden="false" customHeight="true" outlineLevel="0" collapsed="false">
      <c r="A4049" s="1" t="n">
        <v>3</v>
      </c>
      <c r="B4049" s="76" t="n">
        <v>46209</v>
      </c>
      <c r="C4049" s="1" t="n">
        <v>100</v>
      </c>
      <c r="D4049" s="1" t="s">
        <v>3988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3972</v>
      </c>
      <c r="N4049" s="1" t="n">
        <v>10.953</v>
      </c>
      <c r="O4049" s="1" t="n">
        <v>473.41</v>
      </c>
      <c r="P4049" s="1" t="s">
        <v>3814</v>
      </c>
    </row>
    <row r="4050" customFormat="false" ht="15" hidden="false" customHeight="true" outlineLevel="0" collapsed="false">
      <c r="A4050" s="1" t="n">
        <v>3</v>
      </c>
      <c r="B4050" s="76" t="n">
        <v>46209</v>
      </c>
      <c r="C4050" s="1" t="n">
        <v>100</v>
      </c>
      <c r="D4050" s="1" t="s">
        <v>3988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3973</v>
      </c>
      <c r="N4050" s="1" t="n">
        <v>19.435</v>
      </c>
      <c r="O4050" s="1" t="n">
        <v>905.91</v>
      </c>
      <c r="P4050" s="1" t="s">
        <v>3814</v>
      </c>
    </row>
    <row r="4051" customFormat="false" ht="15" hidden="false" customHeight="true" outlineLevel="0" collapsed="false">
      <c r="A4051" s="1" t="n">
        <v>3</v>
      </c>
      <c r="B4051" s="76" t="n">
        <v>46209</v>
      </c>
      <c r="C4051" s="1" t="n">
        <v>100</v>
      </c>
      <c r="D4051" s="1" t="s">
        <v>3988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3974</v>
      </c>
      <c r="N4051" s="1" t="n">
        <v>8.291</v>
      </c>
      <c r="O4051" s="1" t="n">
        <v>393.49</v>
      </c>
      <c r="P4051" s="1" t="s">
        <v>3814</v>
      </c>
    </row>
    <row r="4052" customFormat="false" ht="15" hidden="false" customHeight="true" outlineLevel="0" collapsed="false">
      <c r="A4052" s="1" t="n">
        <v>3</v>
      </c>
      <c r="B4052" s="76" t="n">
        <v>46209</v>
      </c>
      <c r="C4052" s="1" t="n">
        <v>100</v>
      </c>
      <c r="D4052" s="1" t="s">
        <v>3988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3975</v>
      </c>
      <c r="N4052" s="1" t="n">
        <v>3.019</v>
      </c>
      <c r="O4052" s="1" t="n">
        <v>130.49</v>
      </c>
      <c r="P4052" s="1" t="s">
        <v>3814</v>
      </c>
    </row>
    <row r="4053" customFormat="false" ht="15" hidden="false" customHeight="true" outlineLevel="0" collapsed="false">
      <c r="A4053" s="1" t="n">
        <v>3</v>
      </c>
      <c r="B4053" s="76" t="n">
        <v>46209</v>
      </c>
      <c r="C4053" s="1" t="n">
        <v>100</v>
      </c>
      <c r="D4053" s="1" t="s">
        <v>3988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3976</v>
      </c>
      <c r="N4053" s="1" t="n">
        <v>3.978</v>
      </c>
      <c r="O4053" s="1" t="n">
        <v>185.42</v>
      </c>
      <c r="P4053" s="1" t="s">
        <v>3814</v>
      </c>
    </row>
    <row r="4054" customFormat="false" ht="15" hidden="false" customHeight="true" outlineLevel="0" collapsed="false">
      <c r="A4054" s="1" t="n">
        <v>3</v>
      </c>
      <c r="B4054" s="76" t="n">
        <v>46209</v>
      </c>
      <c r="C4054" s="1" t="n">
        <v>100</v>
      </c>
      <c r="D4054" s="1" t="s">
        <v>3988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3977</v>
      </c>
      <c r="N4054" s="1" t="n">
        <v>3.376</v>
      </c>
      <c r="O4054" s="1" t="n">
        <v>185.98</v>
      </c>
      <c r="P4054" s="1" t="s">
        <v>3814</v>
      </c>
    </row>
    <row r="4055" customFormat="false" ht="15" hidden="false" customHeight="true" outlineLevel="0" collapsed="false">
      <c r="A4055" s="1" t="n">
        <v>3</v>
      </c>
      <c r="B4055" s="76" t="n">
        <v>46209</v>
      </c>
      <c r="C4055" s="1" t="n">
        <v>100</v>
      </c>
      <c r="D4055" s="1" t="s">
        <v>3988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3978</v>
      </c>
      <c r="N4055" s="1" t="n">
        <v>2.821</v>
      </c>
      <c r="O4055" s="1" t="n">
        <v>107.58</v>
      </c>
      <c r="P4055" s="1" t="s">
        <v>3814</v>
      </c>
    </row>
    <row r="4056" customFormat="false" ht="15" hidden="false" customHeight="true" outlineLevel="0" collapsed="false">
      <c r="A4056" s="1" t="n">
        <v>3</v>
      </c>
      <c r="B4056" s="76" t="n">
        <v>46209</v>
      </c>
      <c r="C4056" s="1" t="n">
        <v>100</v>
      </c>
      <c r="D4056" s="1" t="s">
        <v>3988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3979</v>
      </c>
      <c r="N4056" s="1" t="n">
        <v>5.661</v>
      </c>
      <c r="O4056" s="1" t="n">
        <v>9.55</v>
      </c>
      <c r="P4056" s="1" t="s">
        <v>3814</v>
      </c>
    </row>
    <row r="4057" customFormat="false" ht="15" hidden="false" customHeight="true" outlineLevel="0" collapsed="false">
      <c r="A4057" s="1" t="n">
        <v>3</v>
      </c>
      <c r="B4057" s="76" t="n">
        <v>46209</v>
      </c>
      <c r="C4057" s="1" t="n">
        <v>100</v>
      </c>
      <c r="D4057" s="1" t="s">
        <v>3988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3980</v>
      </c>
      <c r="N4057" s="1" t="n">
        <v>23.715</v>
      </c>
      <c r="O4057" s="1" t="n">
        <v>60.1</v>
      </c>
      <c r="P4057" s="1" t="s">
        <v>3814</v>
      </c>
    </row>
    <row r="4058" customFormat="false" ht="15" hidden="false" customHeight="true" outlineLevel="0" collapsed="false">
      <c r="A4058" s="1" t="n">
        <v>3</v>
      </c>
      <c r="B4058" s="76" t="n">
        <v>46209</v>
      </c>
      <c r="C4058" s="1" t="n">
        <v>100</v>
      </c>
      <c r="D4058" s="1" t="s">
        <v>3988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3981</v>
      </c>
      <c r="N4058" s="1" t="n">
        <v>1.315</v>
      </c>
      <c r="O4058" s="1" t="n">
        <v>0</v>
      </c>
      <c r="P4058" s="1" t="s">
        <v>3814</v>
      </c>
    </row>
    <row r="4059" customFormat="false" ht="15" hidden="false" customHeight="true" outlineLevel="0" collapsed="false">
      <c r="A4059" s="1" t="n">
        <v>3</v>
      </c>
      <c r="B4059" s="76" t="n">
        <v>46209</v>
      </c>
      <c r="C4059" s="1" t="n">
        <v>100</v>
      </c>
      <c r="D4059" s="1" t="s">
        <v>3988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3982</v>
      </c>
      <c r="N4059" s="1" t="n">
        <v>3.68</v>
      </c>
      <c r="O4059" s="1" t="n">
        <v>72.21</v>
      </c>
      <c r="P4059" s="1" t="s">
        <v>3814</v>
      </c>
    </row>
    <row r="4060" customFormat="false" ht="15" hidden="false" customHeight="true" outlineLevel="0" collapsed="false">
      <c r="A4060" s="1" t="n">
        <v>3</v>
      </c>
      <c r="B4060" s="76" t="n">
        <v>46209</v>
      </c>
      <c r="C4060" s="1" t="n">
        <v>100</v>
      </c>
      <c r="D4060" s="1" t="s">
        <v>3988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3983</v>
      </c>
      <c r="N4060" s="1" t="n">
        <v>12.62</v>
      </c>
      <c r="O4060" s="1" t="n">
        <v>264.72</v>
      </c>
      <c r="P4060" s="1" t="s">
        <v>3814</v>
      </c>
    </row>
    <row r="4061" customFormat="false" ht="15" hidden="false" customHeight="true" outlineLevel="0" collapsed="false">
      <c r="A4061" s="1" t="n">
        <v>3</v>
      </c>
      <c r="B4061" s="76" t="n">
        <v>46209</v>
      </c>
      <c r="C4061" s="1" t="n">
        <v>100</v>
      </c>
      <c r="D4061" s="1" t="s">
        <v>3988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3984</v>
      </c>
      <c r="N4061" s="1" t="n">
        <v>15.735</v>
      </c>
      <c r="O4061" s="1" t="n">
        <v>340.71</v>
      </c>
      <c r="P4061" s="1" t="s">
        <v>3814</v>
      </c>
    </row>
    <row r="4062" customFormat="false" ht="15" hidden="false" customHeight="true" outlineLevel="0" collapsed="false">
      <c r="A4062" s="1" t="n">
        <v>3</v>
      </c>
      <c r="B4062" s="76" t="n">
        <v>46209</v>
      </c>
      <c r="C4062" s="1" t="n">
        <v>100</v>
      </c>
      <c r="D4062" s="1" t="s">
        <v>3988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3985</v>
      </c>
      <c r="N4062" s="1" t="n">
        <v>20.017</v>
      </c>
      <c r="O4062" s="1" t="n">
        <v>474.07</v>
      </c>
      <c r="P4062" s="1" t="s">
        <v>3814</v>
      </c>
    </row>
    <row r="4063" customFormat="false" ht="15" hidden="false" customHeight="true" outlineLevel="0" collapsed="false">
      <c r="A4063" s="1" t="n">
        <v>3</v>
      </c>
      <c r="B4063" s="76" t="n">
        <v>46209</v>
      </c>
      <c r="C4063" s="1" t="n">
        <v>100</v>
      </c>
      <c r="D4063" s="1" t="s">
        <v>3988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3981</v>
      </c>
      <c r="N4063" s="1" t="n">
        <v>0.298</v>
      </c>
      <c r="O4063" s="1" t="n">
        <v>0</v>
      </c>
      <c r="P4063" s="1" t="s">
        <v>3814</v>
      </c>
    </row>
    <row r="4064" customFormat="false" ht="15" hidden="false" customHeight="true" outlineLevel="0" collapsed="false">
      <c r="A4064" s="1" t="n">
        <v>3</v>
      </c>
      <c r="B4064" s="76" t="n">
        <v>46209</v>
      </c>
      <c r="C4064" s="1" t="n">
        <v>171</v>
      </c>
      <c r="D4064" s="1" t="s">
        <v>4048</v>
      </c>
      <c r="E4064" s="1" t="n">
        <v>1955</v>
      </c>
      <c r="F4064" s="1" t="s">
        <v>3727</v>
      </c>
      <c r="I4064" s="1" t="n">
        <v>47191</v>
      </c>
      <c r="J4064" s="1" t="n">
        <v>45153</v>
      </c>
      <c r="K4064" s="1" t="n">
        <v>7899403713715</v>
      </c>
      <c r="L4064" s="1" t="s">
        <v>5043</v>
      </c>
      <c r="N4064" s="1" t="n">
        <v>50</v>
      </c>
      <c r="O4064" s="1" t="n">
        <v>49.25</v>
      </c>
      <c r="P4064" s="1" t="s">
        <v>4050</v>
      </c>
    </row>
    <row r="4065" customFormat="false" ht="15" hidden="false" customHeight="true" outlineLevel="0" collapsed="false">
      <c r="A4065" s="1" t="n">
        <v>3</v>
      </c>
      <c r="B4065" s="76" t="n">
        <v>46209</v>
      </c>
      <c r="C4065" s="1" t="n">
        <v>171</v>
      </c>
      <c r="D4065" s="1" t="s">
        <v>4048</v>
      </c>
      <c r="E4065" s="1" t="n">
        <v>1955</v>
      </c>
      <c r="F4065" s="1" t="s">
        <v>3727</v>
      </c>
      <c r="I4065" s="1" t="n">
        <v>47191</v>
      </c>
      <c r="J4065" s="1" t="n">
        <v>45154</v>
      </c>
      <c r="K4065" s="1" t="n">
        <v>2246390</v>
      </c>
      <c r="L4065" s="1" t="s">
        <v>5044</v>
      </c>
      <c r="N4065" s="1" t="n">
        <v>112</v>
      </c>
      <c r="O4065" s="1" t="n">
        <v>109.93</v>
      </c>
      <c r="P4065" s="1" t="s">
        <v>4050</v>
      </c>
    </row>
    <row r="4066" customFormat="false" ht="15" hidden="false" customHeight="true" outlineLevel="0" collapsed="false">
      <c r="A4066" s="1" t="n">
        <v>3</v>
      </c>
      <c r="B4066" s="76" t="n">
        <v>46209</v>
      </c>
      <c r="C4066" s="1" t="n">
        <v>171</v>
      </c>
      <c r="D4066" s="1" t="s">
        <v>4048</v>
      </c>
      <c r="E4066" s="1" t="n">
        <v>1955</v>
      </c>
      <c r="F4066" s="1" t="s">
        <v>3727</v>
      </c>
      <c r="I4066" s="1" t="n">
        <v>47191</v>
      </c>
      <c r="J4066" s="1" t="n">
        <v>45155</v>
      </c>
      <c r="K4066" s="1" t="n">
        <v>2246406</v>
      </c>
      <c r="L4066" s="1" t="s">
        <v>5045</v>
      </c>
      <c r="N4066" s="1" t="n">
        <v>190</v>
      </c>
      <c r="O4066" s="1" t="n">
        <v>187.14</v>
      </c>
      <c r="P4066" s="1" t="s">
        <v>4050</v>
      </c>
    </row>
    <row r="4067" customFormat="false" ht="15" hidden="false" customHeight="true" outlineLevel="0" collapsed="false">
      <c r="A4067" s="1" t="n">
        <v>3</v>
      </c>
      <c r="B4067" s="76" t="n">
        <v>46210</v>
      </c>
      <c r="C4067" s="1" t="n">
        <v>1</v>
      </c>
      <c r="D4067" s="1" t="s">
        <v>3848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3849</v>
      </c>
      <c r="N4067" s="1" t="n">
        <v>180</v>
      </c>
      <c r="O4067" s="1" t="n">
        <v>270</v>
      </c>
      <c r="P4067" s="1" t="s">
        <v>3814</v>
      </c>
    </row>
    <row r="4068" customFormat="false" ht="15" hidden="false" customHeight="true" outlineLevel="0" collapsed="false">
      <c r="A4068" s="1" t="n">
        <v>3</v>
      </c>
      <c r="B4068" s="76" t="n">
        <v>46210</v>
      </c>
      <c r="C4068" s="1" t="n">
        <v>1</v>
      </c>
      <c r="D4068" s="1" t="s">
        <v>3848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4100</v>
      </c>
      <c r="N4068" s="1" t="n">
        <v>18</v>
      </c>
      <c r="O4068" s="1" t="n">
        <v>170</v>
      </c>
      <c r="P4068" s="1" t="s">
        <v>3814</v>
      </c>
    </row>
    <row r="4069" customFormat="false" ht="15" hidden="false" customHeight="true" outlineLevel="0" collapsed="false">
      <c r="A4069" s="1" t="n">
        <v>3</v>
      </c>
      <c r="B4069" s="76" t="n">
        <v>46210</v>
      </c>
      <c r="C4069" s="1" t="n">
        <v>1</v>
      </c>
      <c r="D4069" s="1" t="s">
        <v>3848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4101</v>
      </c>
      <c r="N4069" s="1" t="n">
        <v>20</v>
      </c>
      <c r="O4069" s="1" t="n">
        <v>140</v>
      </c>
      <c r="P4069" s="1" t="s">
        <v>3814</v>
      </c>
    </row>
    <row r="4070" customFormat="false" ht="15" hidden="false" customHeight="true" outlineLevel="0" collapsed="false">
      <c r="A4070" s="1" t="n">
        <v>3</v>
      </c>
      <c r="B4070" s="76" t="n">
        <v>46210</v>
      </c>
      <c r="C4070" s="1" t="n">
        <v>1</v>
      </c>
      <c r="D4070" s="1" t="s">
        <v>3848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3850</v>
      </c>
      <c r="N4070" s="1" t="n">
        <v>20</v>
      </c>
      <c r="O4070" s="1" t="n">
        <v>140</v>
      </c>
      <c r="P4070" s="1" t="s">
        <v>3814</v>
      </c>
    </row>
    <row r="4071" customFormat="false" ht="15" hidden="false" customHeight="true" outlineLevel="0" collapsed="false">
      <c r="A4071" s="1" t="n">
        <v>3</v>
      </c>
      <c r="B4071" s="76" t="n">
        <v>46210</v>
      </c>
      <c r="C4071" s="1" t="n">
        <v>1</v>
      </c>
      <c r="D4071" s="1" t="s">
        <v>3848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4684</v>
      </c>
      <c r="N4071" s="1" t="n">
        <v>36</v>
      </c>
      <c r="O4071" s="1" t="n">
        <v>136</v>
      </c>
      <c r="P4071" s="1" t="s">
        <v>3814</v>
      </c>
    </row>
    <row r="4072" customFormat="false" ht="15" hidden="false" customHeight="true" outlineLevel="0" collapsed="false">
      <c r="A4072" s="1" t="n">
        <v>3</v>
      </c>
      <c r="B4072" s="76" t="n">
        <v>46210</v>
      </c>
      <c r="C4072" s="1" t="n">
        <v>1</v>
      </c>
      <c r="D4072" s="1" t="s">
        <v>3848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4685</v>
      </c>
      <c r="N4072" s="1" t="n">
        <v>54</v>
      </c>
      <c r="O4072" s="1" t="n">
        <v>204</v>
      </c>
      <c r="P4072" s="1" t="s">
        <v>3814</v>
      </c>
    </row>
    <row r="4073" customFormat="false" ht="15" hidden="false" customHeight="true" outlineLevel="0" collapsed="false">
      <c r="A4073" s="1" t="n">
        <v>3</v>
      </c>
      <c r="B4073" s="76" t="n">
        <v>46210</v>
      </c>
      <c r="C4073" s="1" t="n">
        <v>1</v>
      </c>
      <c r="D4073" s="1" t="s">
        <v>3848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5474</v>
      </c>
      <c r="N4073" s="1" t="n">
        <v>45</v>
      </c>
      <c r="O4073" s="1" t="n">
        <v>170</v>
      </c>
      <c r="P4073" s="1" t="s">
        <v>3814</v>
      </c>
    </row>
    <row r="4074" customFormat="false" ht="15" hidden="false" customHeight="true" outlineLevel="0" collapsed="false">
      <c r="A4074" s="1" t="n">
        <v>3</v>
      </c>
      <c r="B4074" s="76" t="n">
        <v>46210</v>
      </c>
      <c r="C4074" s="1" t="n">
        <v>1</v>
      </c>
      <c r="D4074" s="1" t="s">
        <v>3848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4688</v>
      </c>
      <c r="N4074" s="1" t="n">
        <v>27</v>
      </c>
      <c r="O4074" s="1" t="n">
        <v>102</v>
      </c>
      <c r="P4074" s="1" t="s">
        <v>3814</v>
      </c>
    </row>
    <row r="4075" customFormat="false" ht="15" hidden="false" customHeight="true" outlineLevel="0" collapsed="false">
      <c r="A4075" s="1" t="n">
        <v>3</v>
      </c>
      <c r="B4075" s="76" t="n">
        <v>46210</v>
      </c>
      <c r="C4075" s="1" t="n">
        <v>1</v>
      </c>
      <c r="D4075" s="1" t="s">
        <v>3848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5475</v>
      </c>
      <c r="N4075" s="1" t="n">
        <v>1</v>
      </c>
      <c r="O4075" s="1" t="n">
        <v>6.5</v>
      </c>
      <c r="P4075" s="1" t="s">
        <v>3814</v>
      </c>
    </row>
    <row r="4076" customFormat="false" ht="15" hidden="false" customHeight="true" outlineLevel="0" collapsed="false">
      <c r="A4076" s="1" t="n">
        <v>3</v>
      </c>
      <c r="B4076" s="76" t="n">
        <v>46210</v>
      </c>
      <c r="C4076" s="1" t="n">
        <v>2</v>
      </c>
      <c r="D4076" s="1" t="s">
        <v>3812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3813</v>
      </c>
      <c r="N4076" s="1" t="n">
        <v>10</v>
      </c>
      <c r="O4076" s="1" t="n">
        <v>25</v>
      </c>
      <c r="P4076" s="1" t="s">
        <v>3814</v>
      </c>
    </row>
    <row r="4077" customFormat="false" ht="15" hidden="false" customHeight="true" outlineLevel="0" collapsed="false">
      <c r="A4077" s="1" t="n">
        <v>3</v>
      </c>
      <c r="B4077" s="76" t="n">
        <v>46210</v>
      </c>
      <c r="C4077" s="1" t="n">
        <v>2</v>
      </c>
      <c r="D4077" s="1" t="s">
        <v>3812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3816</v>
      </c>
      <c r="N4077" s="1" t="n">
        <v>40</v>
      </c>
      <c r="O4077" s="1" t="n">
        <v>80</v>
      </c>
      <c r="P4077" s="1" t="s">
        <v>3814</v>
      </c>
    </row>
    <row r="4078" customFormat="false" ht="15" hidden="false" customHeight="true" outlineLevel="0" collapsed="false">
      <c r="A4078" s="1" t="n">
        <v>3</v>
      </c>
      <c r="B4078" s="76" t="n">
        <v>46210</v>
      </c>
      <c r="C4078" s="1" t="n">
        <v>2</v>
      </c>
      <c r="D4078" s="1" t="s">
        <v>3812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3818</v>
      </c>
      <c r="N4078" s="1" t="n">
        <v>20</v>
      </c>
      <c r="O4078" s="1" t="n">
        <v>280</v>
      </c>
      <c r="P4078" s="1" t="s">
        <v>3814</v>
      </c>
    </row>
    <row r="4079" customFormat="false" ht="15" hidden="false" customHeight="true" outlineLevel="0" collapsed="false">
      <c r="A4079" s="1" t="n">
        <v>3</v>
      </c>
      <c r="B4079" s="76" t="n">
        <v>46210</v>
      </c>
      <c r="C4079" s="1" t="n">
        <v>2</v>
      </c>
      <c r="D4079" s="1" t="s">
        <v>3812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3851</v>
      </c>
      <c r="N4079" s="1" t="n">
        <v>8.8</v>
      </c>
      <c r="O4079" s="1" t="n">
        <v>105</v>
      </c>
      <c r="P4079" s="1" t="s">
        <v>3814</v>
      </c>
    </row>
    <row r="4080" customFormat="false" ht="15" hidden="false" customHeight="true" outlineLevel="0" collapsed="false">
      <c r="A4080" s="1" t="n">
        <v>3</v>
      </c>
      <c r="B4080" s="76" t="n">
        <v>46210</v>
      </c>
      <c r="C4080" s="1" t="n">
        <v>2</v>
      </c>
      <c r="D4080" s="1" t="s">
        <v>3812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3852</v>
      </c>
      <c r="N4080" s="1" t="n">
        <v>5</v>
      </c>
      <c r="O4080" s="1" t="n">
        <v>35</v>
      </c>
      <c r="P4080" s="1" t="s">
        <v>3814</v>
      </c>
    </row>
    <row r="4081" customFormat="false" ht="15" hidden="false" customHeight="true" outlineLevel="0" collapsed="false">
      <c r="A4081" s="1" t="n">
        <v>3</v>
      </c>
      <c r="B4081" s="76" t="n">
        <v>46210</v>
      </c>
      <c r="C4081" s="1" t="n">
        <v>2</v>
      </c>
      <c r="D4081" s="1" t="s">
        <v>3812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4004</v>
      </c>
      <c r="N4081" s="1" t="n">
        <v>10</v>
      </c>
      <c r="O4081" s="1" t="n">
        <v>100</v>
      </c>
      <c r="P4081" s="1" t="s">
        <v>3814</v>
      </c>
    </row>
    <row r="4082" customFormat="false" ht="15" hidden="false" customHeight="true" outlineLevel="0" collapsed="false">
      <c r="A4082" s="1" t="n">
        <v>3</v>
      </c>
      <c r="B4082" s="76" t="n">
        <v>46210</v>
      </c>
      <c r="C4082" s="1" t="n">
        <v>2</v>
      </c>
      <c r="D4082" s="1" t="s">
        <v>3812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3856</v>
      </c>
      <c r="N4082" s="1" t="n">
        <v>22.2</v>
      </c>
      <c r="O4082" s="1" t="n">
        <v>88</v>
      </c>
      <c r="P4082" s="1" t="s">
        <v>3814</v>
      </c>
    </row>
    <row r="4083" customFormat="false" ht="15" hidden="false" customHeight="true" outlineLevel="0" collapsed="false">
      <c r="A4083" s="1" t="n">
        <v>3</v>
      </c>
      <c r="B4083" s="76" t="n">
        <v>46210</v>
      </c>
      <c r="C4083" s="1" t="n">
        <v>2</v>
      </c>
      <c r="D4083" s="1" t="s">
        <v>3812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3857</v>
      </c>
      <c r="N4083" s="1" t="n">
        <v>40</v>
      </c>
      <c r="O4083" s="1" t="n">
        <v>160</v>
      </c>
      <c r="P4083" s="1" t="s">
        <v>3814</v>
      </c>
    </row>
    <row r="4084" customFormat="false" ht="15" hidden="false" customHeight="true" outlineLevel="0" collapsed="false">
      <c r="A4084" s="1" t="n">
        <v>3</v>
      </c>
      <c r="B4084" s="76" t="n">
        <v>46210</v>
      </c>
      <c r="C4084" s="1" t="n">
        <v>2</v>
      </c>
      <c r="D4084" s="1" t="s">
        <v>3812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4005</v>
      </c>
      <c r="N4084" s="1" t="n">
        <v>15</v>
      </c>
      <c r="O4084" s="1" t="n">
        <v>150</v>
      </c>
      <c r="P4084" s="1" t="s">
        <v>3814</v>
      </c>
    </row>
    <row r="4085" customFormat="false" ht="15" hidden="false" customHeight="true" outlineLevel="0" collapsed="false">
      <c r="A4085" s="1" t="n">
        <v>3</v>
      </c>
      <c r="B4085" s="76" t="n">
        <v>46210</v>
      </c>
      <c r="C4085" s="1" t="n">
        <v>2</v>
      </c>
      <c r="D4085" s="1" t="s">
        <v>3812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3858</v>
      </c>
      <c r="N4085" s="1" t="n">
        <v>4</v>
      </c>
      <c r="O4085" s="1" t="n">
        <v>44</v>
      </c>
      <c r="P4085" s="1" t="s">
        <v>3814</v>
      </c>
    </row>
    <row r="4086" customFormat="false" ht="15" hidden="false" customHeight="true" outlineLevel="0" collapsed="false">
      <c r="A4086" s="1" t="n">
        <v>3</v>
      </c>
      <c r="B4086" s="76" t="n">
        <v>46210</v>
      </c>
      <c r="C4086" s="1" t="n">
        <v>2</v>
      </c>
      <c r="D4086" s="1" t="s">
        <v>3812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3859</v>
      </c>
      <c r="N4086" s="1" t="n">
        <v>10</v>
      </c>
      <c r="O4086" s="1" t="n">
        <v>40</v>
      </c>
      <c r="P4086" s="1" t="s">
        <v>3814</v>
      </c>
    </row>
    <row r="4087" customFormat="false" ht="15" hidden="false" customHeight="true" outlineLevel="0" collapsed="false">
      <c r="A4087" s="1" t="n">
        <v>3</v>
      </c>
      <c r="B4087" s="76" t="n">
        <v>46210</v>
      </c>
      <c r="C4087" s="1" t="n">
        <v>2</v>
      </c>
      <c r="D4087" s="1" t="s">
        <v>3812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3860</v>
      </c>
      <c r="N4087" s="1" t="n">
        <v>15</v>
      </c>
      <c r="O4087" s="1" t="n">
        <v>270</v>
      </c>
      <c r="P4087" s="1" t="s">
        <v>3814</v>
      </c>
    </row>
    <row r="4088" customFormat="false" ht="15" hidden="false" customHeight="true" outlineLevel="0" collapsed="false">
      <c r="A4088" s="1" t="n">
        <v>3</v>
      </c>
      <c r="B4088" s="76" t="n">
        <v>46210</v>
      </c>
      <c r="C4088" s="1" t="n">
        <v>2</v>
      </c>
      <c r="D4088" s="1" t="s">
        <v>3812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3861</v>
      </c>
      <c r="N4088" s="1" t="n">
        <v>10</v>
      </c>
      <c r="O4088" s="1" t="n">
        <v>130</v>
      </c>
      <c r="P4088" s="1" t="s">
        <v>3814</v>
      </c>
    </row>
    <row r="4089" customFormat="false" ht="15" hidden="false" customHeight="true" outlineLevel="0" collapsed="false">
      <c r="A4089" s="1" t="n">
        <v>3</v>
      </c>
      <c r="B4089" s="76" t="n">
        <v>46210</v>
      </c>
      <c r="C4089" s="1" t="n">
        <v>2</v>
      </c>
      <c r="D4089" s="1" t="s">
        <v>3812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4006</v>
      </c>
      <c r="N4089" s="1" t="n">
        <v>2</v>
      </c>
      <c r="O4089" s="1" t="n">
        <v>22</v>
      </c>
      <c r="P4089" s="1" t="s">
        <v>3814</v>
      </c>
    </row>
    <row r="4090" customFormat="false" ht="15" hidden="false" customHeight="true" outlineLevel="0" collapsed="false">
      <c r="A4090" s="1" t="n">
        <v>3</v>
      </c>
      <c r="B4090" s="76" t="n">
        <v>46210</v>
      </c>
      <c r="C4090" s="1" t="n">
        <v>2</v>
      </c>
      <c r="D4090" s="1" t="s">
        <v>3812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4007</v>
      </c>
      <c r="N4090" s="1" t="n">
        <v>10.2</v>
      </c>
      <c r="O4090" s="1" t="n">
        <v>102</v>
      </c>
      <c r="P4090" s="1" t="s">
        <v>3814</v>
      </c>
    </row>
    <row r="4091" customFormat="false" ht="15" hidden="false" customHeight="true" outlineLevel="0" collapsed="false">
      <c r="A4091" s="1" t="n">
        <v>3</v>
      </c>
      <c r="B4091" s="76" t="n">
        <v>46210</v>
      </c>
      <c r="C4091" s="1" t="n">
        <v>2</v>
      </c>
      <c r="D4091" s="1" t="s">
        <v>3812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4008</v>
      </c>
      <c r="N4091" s="1" t="n">
        <v>40</v>
      </c>
      <c r="O4091" s="1" t="n">
        <v>240</v>
      </c>
      <c r="P4091" s="1" t="s">
        <v>3814</v>
      </c>
    </row>
    <row r="4092" customFormat="false" ht="15" hidden="false" customHeight="true" outlineLevel="0" collapsed="false">
      <c r="A4092" s="1" t="n">
        <v>3</v>
      </c>
      <c r="B4092" s="76" t="n">
        <v>46210</v>
      </c>
      <c r="C4092" s="1" t="n">
        <v>2</v>
      </c>
      <c r="D4092" s="1" t="s">
        <v>3812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4642</v>
      </c>
      <c r="N4092" s="1" t="n">
        <v>1</v>
      </c>
      <c r="O4092" s="1" t="n">
        <v>35</v>
      </c>
      <c r="P4092" s="1" t="s">
        <v>3814</v>
      </c>
    </row>
    <row r="4093" customFormat="false" ht="15" hidden="false" customHeight="true" outlineLevel="0" collapsed="false">
      <c r="A4093" s="1" t="n">
        <v>3</v>
      </c>
      <c r="B4093" s="76" t="n">
        <v>46210</v>
      </c>
      <c r="C4093" s="1" t="n">
        <v>2</v>
      </c>
      <c r="D4093" s="1" t="s">
        <v>3812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3863</v>
      </c>
      <c r="N4093" s="1" t="n">
        <v>10</v>
      </c>
      <c r="O4093" s="1" t="n">
        <v>60</v>
      </c>
      <c r="P4093" s="1" t="s">
        <v>3814</v>
      </c>
    </row>
    <row r="4094" customFormat="false" ht="15" hidden="false" customHeight="true" outlineLevel="0" collapsed="false">
      <c r="A4094" s="1" t="n">
        <v>3</v>
      </c>
      <c r="B4094" s="76" t="n">
        <v>46210</v>
      </c>
      <c r="C4094" s="1" t="n">
        <v>2</v>
      </c>
      <c r="D4094" s="1" t="s">
        <v>3812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3864</v>
      </c>
      <c r="N4094" s="1" t="n">
        <v>1</v>
      </c>
      <c r="O4094" s="1" t="n">
        <v>45</v>
      </c>
      <c r="P4094" s="1" t="s">
        <v>3814</v>
      </c>
    </row>
    <row r="4095" customFormat="false" ht="15" hidden="false" customHeight="true" outlineLevel="0" collapsed="false">
      <c r="A4095" s="1" t="n">
        <v>3</v>
      </c>
      <c r="B4095" s="76" t="n">
        <v>46210</v>
      </c>
      <c r="C4095" s="1" t="n">
        <v>2</v>
      </c>
      <c r="D4095" s="1" t="s">
        <v>3812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4208</v>
      </c>
      <c r="N4095" s="1" t="n">
        <v>6</v>
      </c>
      <c r="O4095" s="1" t="n">
        <v>72</v>
      </c>
      <c r="P4095" s="1" t="s">
        <v>3814</v>
      </c>
    </row>
    <row r="4096" customFormat="false" ht="15" hidden="false" customHeight="true" outlineLevel="0" collapsed="false">
      <c r="A4096" s="1" t="n">
        <v>3</v>
      </c>
      <c r="B4096" s="76" t="n">
        <v>46210</v>
      </c>
      <c r="C4096" s="1" t="n">
        <v>2</v>
      </c>
      <c r="D4096" s="1" t="s">
        <v>3812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3865</v>
      </c>
      <c r="N4096" s="1" t="n">
        <v>20</v>
      </c>
      <c r="O4096" s="1" t="n">
        <v>120</v>
      </c>
      <c r="P4096" s="1" t="s">
        <v>3814</v>
      </c>
    </row>
    <row r="4097" customFormat="false" ht="15" hidden="false" customHeight="true" outlineLevel="0" collapsed="false">
      <c r="A4097" s="1" t="n">
        <v>3</v>
      </c>
      <c r="B4097" s="76" t="n">
        <v>46210</v>
      </c>
      <c r="C4097" s="1" t="n">
        <v>6</v>
      </c>
      <c r="D4097" s="1" t="s">
        <v>3819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3813</v>
      </c>
      <c r="N4097" s="1" t="n">
        <v>10</v>
      </c>
      <c r="O4097" s="1" t="n">
        <v>25</v>
      </c>
      <c r="P4097" s="1" t="s">
        <v>3814</v>
      </c>
    </row>
    <row r="4098" customFormat="false" ht="15" hidden="false" customHeight="true" outlineLevel="0" collapsed="false">
      <c r="A4098" s="1" t="n">
        <v>3</v>
      </c>
      <c r="B4098" s="76" t="n">
        <v>46210</v>
      </c>
      <c r="C4098" s="1" t="n">
        <v>6</v>
      </c>
      <c r="D4098" s="1" t="s">
        <v>3819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3816</v>
      </c>
      <c r="N4098" s="1" t="n">
        <v>40</v>
      </c>
      <c r="O4098" s="1" t="n">
        <v>80</v>
      </c>
      <c r="P4098" s="1" t="s">
        <v>3814</v>
      </c>
    </row>
    <row r="4099" customFormat="false" ht="15" hidden="false" customHeight="true" outlineLevel="0" collapsed="false">
      <c r="A4099" s="1" t="n">
        <v>3</v>
      </c>
      <c r="B4099" s="76" t="n">
        <v>46210</v>
      </c>
      <c r="C4099" s="1" t="n">
        <v>6</v>
      </c>
      <c r="D4099" s="1" t="s">
        <v>3819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3818</v>
      </c>
      <c r="N4099" s="1" t="n">
        <v>20</v>
      </c>
      <c r="O4099" s="1" t="n">
        <v>280</v>
      </c>
      <c r="P4099" s="1" t="s">
        <v>3814</v>
      </c>
    </row>
    <row r="4100" customFormat="false" ht="15" hidden="false" customHeight="true" outlineLevel="0" collapsed="false">
      <c r="A4100" s="1" t="n">
        <v>3</v>
      </c>
      <c r="B4100" s="76" t="n">
        <v>46210</v>
      </c>
      <c r="C4100" s="1" t="n">
        <v>6</v>
      </c>
      <c r="D4100" s="1" t="s">
        <v>3819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3851</v>
      </c>
      <c r="N4100" s="1" t="n">
        <v>8.8</v>
      </c>
      <c r="O4100" s="1" t="n">
        <v>105</v>
      </c>
      <c r="P4100" s="1" t="s">
        <v>3814</v>
      </c>
    </row>
    <row r="4101" customFormat="false" ht="15" hidden="false" customHeight="true" outlineLevel="0" collapsed="false">
      <c r="A4101" s="1" t="n">
        <v>3</v>
      </c>
      <c r="B4101" s="76" t="n">
        <v>46210</v>
      </c>
      <c r="C4101" s="1" t="n">
        <v>6</v>
      </c>
      <c r="D4101" s="1" t="s">
        <v>3819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3852</v>
      </c>
      <c r="N4101" s="1" t="n">
        <v>5</v>
      </c>
      <c r="O4101" s="1" t="n">
        <v>35</v>
      </c>
      <c r="P4101" s="1" t="s">
        <v>3814</v>
      </c>
    </row>
    <row r="4102" customFormat="false" ht="15" hidden="false" customHeight="true" outlineLevel="0" collapsed="false">
      <c r="A4102" s="1" t="n">
        <v>3</v>
      </c>
      <c r="B4102" s="76" t="n">
        <v>46210</v>
      </c>
      <c r="C4102" s="1" t="n">
        <v>6</v>
      </c>
      <c r="D4102" s="1" t="s">
        <v>3819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4004</v>
      </c>
      <c r="N4102" s="1" t="n">
        <v>10</v>
      </c>
      <c r="O4102" s="1" t="n">
        <v>100</v>
      </c>
      <c r="P4102" s="1" t="s">
        <v>3814</v>
      </c>
    </row>
    <row r="4103" customFormat="false" ht="15" hidden="false" customHeight="true" outlineLevel="0" collapsed="false">
      <c r="A4103" s="1" t="n">
        <v>3</v>
      </c>
      <c r="B4103" s="76" t="n">
        <v>46210</v>
      </c>
      <c r="C4103" s="1" t="n">
        <v>6</v>
      </c>
      <c r="D4103" s="1" t="s">
        <v>3819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3856</v>
      </c>
      <c r="N4103" s="1" t="n">
        <v>22.2</v>
      </c>
      <c r="O4103" s="1" t="n">
        <v>88</v>
      </c>
      <c r="P4103" s="1" t="s">
        <v>3814</v>
      </c>
    </row>
    <row r="4104" customFormat="false" ht="15" hidden="false" customHeight="true" outlineLevel="0" collapsed="false">
      <c r="A4104" s="1" t="n">
        <v>3</v>
      </c>
      <c r="B4104" s="76" t="n">
        <v>46210</v>
      </c>
      <c r="C4104" s="1" t="n">
        <v>6</v>
      </c>
      <c r="D4104" s="1" t="s">
        <v>3819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3857</v>
      </c>
      <c r="N4104" s="1" t="n">
        <v>40</v>
      </c>
      <c r="O4104" s="1" t="n">
        <v>160</v>
      </c>
      <c r="P4104" s="1" t="s">
        <v>3814</v>
      </c>
    </row>
    <row r="4105" customFormat="false" ht="15" hidden="false" customHeight="true" outlineLevel="0" collapsed="false">
      <c r="A4105" s="1" t="n">
        <v>3</v>
      </c>
      <c r="B4105" s="76" t="n">
        <v>46210</v>
      </c>
      <c r="C4105" s="1" t="n">
        <v>6</v>
      </c>
      <c r="D4105" s="1" t="s">
        <v>3819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4005</v>
      </c>
      <c r="N4105" s="1" t="n">
        <v>15</v>
      </c>
      <c r="O4105" s="1" t="n">
        <v>150</v>
      </c>
      <c r="P4105" s="1" t="s">
        <v>3814</v>
      </c>
    </row>
    <row r="4106" customFormat="false" ht="15" hidden="false" customHeight="true" outlineLevel="0" collapsed="false">
      <c r="A4106" s="1" t="n">
        <v>3</v>
      </c>
      <c r="B4106" s="76" t="n">
        <v>46210</v>
      </c>
      <c r="C4106" s="1" t="n">
        <v>6</v>
      </c>
      <c r="D4106" s="1" t="s">
        <v>3819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3858</v>
      </c>
      <c r="N4106" s="1" t="n">
        <v>4</v>
      </c>
      <c r="O4106" s="1" t="n">
        <v>44</v>
      </c>
      <c r="P4106" s="1" t="s">
        <v>3814</v>
      </c>
    </row>
    <row r="4107" customFormat="false" ht="15" hidden="false" customHeight="true" outlineLevel="0" collapsed="false">
      <c r="A4107" s="1" t="n">
        <v>3</v>
      </c>
      <c r="B4107" s="76" t="n">
        <v>46210</v>
      </c>
      <c r="C4107" s="1" t="n">
        <v>6</v>
      </c>
      <c r="D4107" s="1" t="s">
        <v>3819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3859</v>
      </c>
      <c r="N4107" s="1" t="n">
        <v>10</v>
      </c>
      <c r="O4107" s="1" t="n">
        <v>40</v>
      </c>
      <c r="P4107" s="1" t="s">
        <v>3814</v>
      </c>
    </row>
    <row r="4108" customFormat="false" ht="15" hidden="false" customHeight="true" outlineLevel="0" collapsed="false">
      <c r="A4108" s="1" t="n">
        <v>3</v>
      </c>
      <c r="B4108" s="76" t="n">
        <v>46210</v>
      </c>
      <c r="C4108" s="1" t="n">
        <v>6</v>
      </c>
      <c r="D4108" s="1" t="s">
        <v>3819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3860</v>
      </c>
      <c r="N4108" s="1" t="n">
        <v>15</v>
      </c>
      <c r="O4108" s="1" t="n">
        <v>270</v>
      </c>
      <c r="P4108" s="1" t="s">
        <v>3814</v>
      </c>
    </row>
    <row r="4109" customFormat="false" ht="15" hidden="false" customHeight="true" outlineLevel="0" collapsed="false">
      <c r="A4109" s="1" t="n">
        <v>3</v>
      </c>
      <c r="B4109" s="76" t="n">
        <v>46210</v>
      </c>
      <c r="C4109" s="1" t="n">
        <v>6</v>
      </c>
      <c r="D4109" s="1" t="s">
        <v>3819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3861</v>
      </c>
      <c r="N4109" s="1" t="n">
        <v>10</v>
      </c>
      <c r="O4109" s="1" t="n">
        <v>130</v>
      </c>
      <c r="P4109" s="1" t="s">
        <v>3814</v>
      </c>
    </row>
    <row r="4110" customFormat="false" ht="15" hidden="false" customHeight="true" outlineLevel="0" collapsed="false">
      <c r="A4110" s="1" t="n">
        <v>3</v>
      </c>
      <c r="B4110" s="76" t="n">
        <v>46210</v>
      </c>
      <c r="C4110" s="1" t="n">
        <v>6</v>
      </c>
      <c r="D4110" s="1" t="s">
        <v>3819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4006</v>
      </c>
      <c r="N4110" s="1" t="n">
        <v>2</v>
      </c>
      <c r="O4110" s="1" t="n">
        <v>22</v>
      </c>
      <c r="P4110" s="1" t="s">
        <v>3814</v>
      </c>
    </row>
    <row r="4111" customFormat="false" ht="15" hidden="false" customHeight="true" outlineLevel="0" collapsed="false">
      <c r="A4111" s="1" t="n">
        <v>3</v>
      </c>
      <c r="B4111" s="76" t="n">
        <v>46210</v>
      </c>
      <c r="C4111" s="1" t="n">
        <v>6</v>
      </c>
      <c r="D4111" s="1" t="s">
        <v>3819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4007</v>
      </c>
      <c r="N4111" s="1" t="n">
        <v>10.2</v>
      </c>
      <c r="O4111" s="1" t="n">
        <v>102</v>
      </c>
      <c r="P4111" s="1" t="s">
        <v>3814</v>
      </c>
    </row>
    <row r="4112" customFormat="false" ht="15" hidden="false" customHeight="true" outlineLevel="0" collapsed="false">
      <c r="A4112" s="1" t="n">
        <v>3</v>
      </c>
      <c r="B4112" s="76" t="n">
        <v>46210</v>
      </c>
      <c r="C4112" s="1" t="n">
        <v>6</v>
      </c>
      <c r="D4112" s="1" t="s">
        <v>3819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4008</v>
      </c>
      <c r="N4112" s="1" t="n">
        <v>40</v>
      </c>
      <c r="O4112" s="1" t="n">
        <v>240</v>
      </c>
      <c r="P4112" s="1" t="s">
        <v>3814</v>
      </c>
    </row>
    <row r="4113" customFormat="false" ht="15" hidden="false" customHeight="true" outlineLevel="0" collapsed="false">
      <c r="A4113" s="1" t="n">
        <v>3</v>
      </c>
      <c r="B4113" s="76" t="n">
        <v>46210</v>
      </c>
      <c r="C4113" s="1" t="n">
        <v>6</v>
      </c>
      <c r="D4113" s="1" t="s">
        <v>3819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4642</v>
      </c>
      <c r="N4113" s="1" t="n">
        <v>1</v>
      </c>
      <c r="O4113" s="1" t="n">
        <v>35</v>
      </c>
      <c r="P4113" s="1" t="s">
        <v>3814</v>
      </c>
    </row>
    <row r="4114" customFormat="false" ht="15" hidden="false" customHeight="true" outlineLevel="0" collapsed="false">
      <c r="A4114" s="1" t="n">
        <v>3</v>
      </c>
      <c r="B4114" s="76" t="n">
        <v>46210</v>
      </c>
      <c r="C4114" s="1" t="n">
        <v>6</v>
      </c>
      <c r="D4114" s="1" t="s">
        <v>3819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3863</v>
      </c>
      <c r="N4114" s="1" t="n">
        <v>10</v>
      </c>
      <c r="O4114" s="1" t="n">
        <v>60</v>
      </c>
      <c r="P4114" s="1" t="s">
        <v>3814</v>
      </c>
    </row>
    <row r="4115" customFormat="false" ht="15" hidden="false" customHeight="true" outlineLevel="0" collapsed="false">
      <c r="A4115" s="1" t="n">
        <v>3</v>
      </c>
      <c r="B4115" s="76" t="n">
        <v>46210</v>
      </c>
      <c r="C4115" s="1" t="n">
        <v>6</v>
      </c>
      <c r="D4115" s="1" t="s">
        <v>3819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3864</v>
      </c>
      <c r="N4115" s="1" t="n">
        <v>1</v>
      </c>
      <c r="O4115" s="1" t="n">
        <v>45</v>
      </c>
      <c r="P4115" s="1" t="s">
        <v>3814</v>
      </c>
    </row>
    <row r="4116" customFormat="false" ht="15" hidden="false" customHeight="true" outlineLevel="0" collapsed="false">
      <c r="A4116" s="1" t="n">
        <v>3</v>
      </c>
      <c r="B4116" s="76" t="n">
        <v>46210</v>
      </c>
      <c r="C4116" s="1" t="n">
        <v>6</v>
      </c>
      <c r="D4116" s="1" t="s">
        <v>3819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4208</v>
      </c>
      <c r="N4116" s="1" t="n">
        <v>6</v>
      </c>
      <c r="O4116" s="1" t="n">
        <v>72</v>
      </c>
      <c r="P4116" s="1" t="s">
        <v>3814</v>
      </c>
    </row>
    <row r="4117" customFormat="false" ht="15" hidden="false" customHeight="true" outlineLevel="0" collapsed="false">
      <c r="A4117" s="1" t="n">
        <v>3</v>
      </c>
      <c r="B4117" s="76" t="n">
        <v>46210</v>
      </c>
      <c r="C4117" s="1" t="n">
        <v>6</v>
      </c>
      <c r="D4117" s="1" t="s">
        <v>3819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3865</v>
      </c>
      <c r="N4117" s="1" t="n">
        <v>20</v>
      </c>
      <c r="O4117" s="1" t="n">
        <v>120</v>
      </c>
      <c r="P4117" s="1" t="s">
        <v>3814</v>
      </c>
    </row>
    <row r="4118" customFormat="false" ht="15" hidden="false" customHeight="true" outlineLevel="0" collapsed="false">
      <c r="A4118" s="1" t="n">
        <v>3</v>
      </c>
      <c r="B4118" s="76" t="n">
        <v>46210</v>
      </c>
      <c r="C4118" s="1" t="n">
        <v>11</v>
      </c>
      <c r="D4118" s="1" t="s">
        <v>3820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3969</v>
      </c>
      <c r="N4118" s="1" t="n">
        <v>30.88</v>
      </c>
      <c r="O4118" s="1" t="n">
        <v>926.09</v>
      </c>
      <c r="P4118" s="1" t="s">
        <v>3814</v>
      </c>
    </row>
    <row r="4119" customFormat="false" ht="15" hidden="false" customHeight="true" outlineLevel="0" collapsed="false">
      <c r="A4119" s="1" t="n">
        <v>3</v>
      </c>
      <c r="B4119" s="76" t="n">
        <v>46210</v>
      </c>
      <c r="C4119" s="1" t="n">
        <v>11</v>
      </c>
      <c r="D4119" s="1" t="s">
        <v>3820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3973</v>
      </c>
      <c r="N4119" s="1" t="n">
        <v>45.974</v>
      </c>
      <c r="O4119" s="1" t="n">
        <v>1746.55</v>
      </c>
      <c r="P4119" s="1" t="s">
        <v>3814</v>
      </c>
    </row>
    <row r="4120" customFormat="false" ht="15" hidden="false" customHeight="true" outlineLevel="0" collapsed="false">
      <c r="A4120" s="1" t="n">
        <v>3</v>
      </c>
      <c r="B4120" s="76" t="n">
        <v>46210</v>
      </c>
      <c r="C4120" s="1" t="n">
        <v>11</v>
      </c>
      <c r="D4120" s="1" t="s">
        <v>3820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3974</v>
      </c>
      <c r="N4120" s="1" t="n">
        <v>43.112</v>
      </c>
      <c r="O4120" s="1" t="n">
        <v>1853.38</v>
      </c>
      <c r="P4120" s="1" t="s">
        <v>3814</v>
      </c>
    </row>
    <row r="4121" customFormat="false" ht="15" hidden="false" customHeight="true" outlineLevel="0" collapsed="false">
      <c r="A4121" s="1" t="n">
        <v>3</v>
      </c>
      <c r="B4121" s="76" t="n">
        <v>46210</v>
      </c>
      <c r="C4121" s="1" t="n">
        <v>11</v>
      </c>
      <c r="D4121" s="1" t="s">
        <v>3820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4519</v>
      </c>
      <c r="N4121" s="1" t="n">
        <v>48</v>
      </c>
      <c r="O4121" s="1" t="n">
        <v>240</v>
      </c>
      <c r="P4121" s="1" t="s">
        <v>3814</v>
      </c>
    </row>
    <row r="4122" customFormat="false" ht="15" hidden="false" customHeight="true" outlineLevel="0" collapsed="false">
      <c r="A4122" s="1" t="n">
        <v>3</v>
      </c>
      <c r="B4122" s="76" t="n">
        <v>46210</v>
      </c>
      <c r="C4122" s="1" t="n">
        <v>11</v>
      </c>
      <c r="D4122" s="1" t="s">
        <v>3820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4374</v>
      </c>
      <c r="N4122" s="1" t="n">
        <v>120</v>
      </c>
      <c r="O4122" s="1" t="n">
        <v>415</v>
      </c>
      <c r="P4122" s="1" t="s">
        <v>3814</v>
      </c>
    </row>
    <row r="4123" customFormat="false" ht="15" hidden="false" customHeight="true" outlineLevel="0" collapsed="false">
      <c r="A4123" s="1" t="n">
        <v>3</v>
      </c>
      <c r="B4123" s="76" t="n">
        <v>46210</v>
      </c>
      <c r="C4123" s="1" t="n">
        <v>11</v>
      </c>
      <c r="D4123" s="1" t="s">
        <v>3820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5476</v>
      </c>
      <c r="N4123" s="1" t="n">
        <v>20</v>
      </c>
      <c r="O4123" s="1" t="n">
        <v>88</v>
      </c>
      <c r="P4123" s="1" t="s">
        <v>3814</v>
      </c>
    </row>
    <row r="4124" customFormat="false" ht="15" hidden="false" customHeight="true" outlineLevel="0" collapsed="false">
      <c r="A4124" s="1" t="n">
        <v>3</v>
      </c>
      <c r="B4124" s="76" t="n">
        <v>46210</v>
      </c>
      <c r="C4124" s="1" t="n">
        <v>11</v>
      </c>
      <c r="D4124" s="1" t="s">
        <v>3820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3925</v>
      </c>
      <c r="N4124" s="1" t="n">
        <v>20</v>
      </c>
      <c r="O4124" s="1" t="n">
        <v>68</v>
      </c>
      <c r="P4124" s="1" t="s">
        <v>3814</v>
      </c>
    </row>
    <row r="4125" customFormat="false" ht="15" hidden="false" customHeight="true" outlineLevel="0" collapsed="false">
      <c r="A4125" s="1" t="n">
        <v>3</v>
      </c>
      <c r="B4125" s="76" t="n">
        <v>46210</v>
      </c>
      <c r="C4125" s="1" t="n">
        <v>11</v>
      </c>
      <c r="D4125" s="1" t="s">
        <v>3820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3926</v>
      </c>
      <c r="N4125" s="1" t="n">
        <v>20</v>
      </c>
      <c r="O4125" s="1" t="n">
        <v>63</v>
      </c>
      <c r="P4125" s="1" t="s">
        <v>3814</v>
      </c>
    </row>
    <row r="4126" customFormat="false" ht="15" hidden="false" customHeight="true" outlineLevel="0" collapsed="false">
      <c r="A4126" s="1" t="n">
        <v>3</v>
      </c>
      <c r="B4126" s="76" t="n">
        <v>46210</v>
      </c>
      <c r="C4126" s="1" t="n">
        <v>11</v>
      </c>
      <c r="D4126" s="1" t="s">
        <v>3820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3927</v>
      </c>
      <c r="N4126" s="1" t="n">
        <v>60</v>
      </c>
      <c r="O4126" s="1" t="n">
        <v>419.4</v>
      </c>
      <c r="P4126" s="1" t="s">
        <v>3814</v>
      </c>
    </row>
    <row r="4127" customFormat="false" ht="15" hidden="false" customHeight="true" outlineLevel="0" collapsed="false">
      <c r="A4127" s="1" t="n">
        <v>3</v>
      </c>
      <c r="B4127" s="76" t="n">
        <v>46210</v>
      </c>
      <c r="C4127" s="1" t="n">
        <v>11</v>
      </c>
      <c r="D4127" s="1" t="s">
        <v>3820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4528</v>
      </c>
      <c r="N4127" s="1" t="n">
        <v>10.5</v>
      </c>
      <c r="O4127" s="1" t="n">
        <v>54.59</v>
      </c>
      <c r="P4127" s="1" t="s">
        <v>3814</v>
      </c>
    </row>
    <row r="4128" customFormat="false" ht="15" hidden="false" customHeight="true" outlineLevel="0" collapsed="false">
      <c r="A4128" s="1" t="n">
        <v>3</v>
      </c>
      <c r="B4128" s="76" t="n">
        <v>46210</v>
      </c>
      <c r="C4128" s="1" t="n">
        <v>11</v>
      </c>
      <c r="D4128" s="1" t="s">
        <v>3820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5477</v>
      </c>
      <c r="N4128" s="1" t="n">
        <v>36</v>
      </c>
      <c r="O4128" s="1" t="n">
        <v>246</v>
      </c>
      <c r="P4128" s="1" t="s">
        <v>3814</v>
      </c>
    </row>
    <row r="4129" customFormat="false" ht="15" hidden="false" customHeight="true" outlineLevel="0" collapsed="false">
      <c r="A4129" s="1" t="n">
        <v>3</v>
      </c>
      <c r="B4129" s="76" t="n">
        <v>46210</v>
      </c>
      <c r="C4129" s="1" t="n">
        <v>11</v>
      </c>
      <c r="D4129" s="1" t="s">
        <v>3820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5478</v>
      </c>
      <c r="N4129" s="1" t="n">
        <v>19.27</v>
      </c>
      <c r="O4129" s="1" t="n">
        <v>1406.71</v>
      </c>
      <c r="P4129" s="1" t="s">
        <v>3814</v>
      </c>
    </row>
    <row r="4130" customFormat="false" ht="15" hidden="false" customHeight="true" outlineLevel="0" collapsed="false">
      <c r="A4130" s="1" t="n">
        <v>3</v>
      </c>
      <c r="B4130" s="76" t="n">
        <v>46210</v>
      </c>
      <c r="C4130" s="1" t="n">
        <v>11</v>
      </c>
      <c r="D4130" s="1" t="s">
        <v>3820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4090</v>
      </c>
      <c r="N4130" s="1" t="n">
        <v>120</v>
      </c>
      <c r="O4130" s="1" t="n">
        <v>274.8</v>
      </c>
      <c r="P4130" s="1" t="s">
        <v>3814</v>
      </c>
    </row>
    <row r="4131" customFormat="false" ht="15" hidden="false" customHeight="true" outlineLevel="0" collapsed="false">
      <c r="A4131" s="1" t="n">
        <v>3</v>
      </c>
      <c r="B4131" s="76" t="n">
        <v>46210</v>
      </c>
      <c r="C4131" s="1" t="n">
        <v>11</v>
      </c>
      <c r="D4131" s="1" t="s">
        <v>3820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5479</v>
      </c>
      <c r="N4131" s="1" t="n">
        <v>24</v>
      </c>
      <c r="O4131" s="1" t="n">
        <v>54.96</v>
      </c>
      <c r="P4131" s="1" t="s">
        <v>3814</v>
      </c>
    </row>
    <row r="4132" customFormat="false" ht="15" hidden="false" customHeight="true" outlineLevel="0" collapsed="false">
      <c r="A4132" s="1" t="n">
        <v>3</v>
      </c>
      <c r="B4132" s="76" t="n">
        <v>46210</v>
      </c>
      <c r="C4132" s="1" t="n">
        <v>11</v>
      </c>
      <c r="D4132" s="1" t="s">
        <v>3820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5480</v>
      </c>
      <c r="N4132" s="1" t="n">
        <v>24</v>
      </c>
      <c r="O4132" s="1" t="n">
        <v>54.96</v>
      </c>
      <c r="P4132" s="1" t="s">
        <v>3814</v>
      </c>
    </row>
    <row r="4133" customFormat="false" ht="15" hidden="false" customHeight="true" outlineLevel="0" collapsed="false">
      <c r="A4133" s="1" t="n">
        <v>3</v>
      </c>
      <c r="B4133" s="76" t="n">
        <v>46210</v>
      </c>
      <c r="C4133" s="1" t="n">
        <v>11</v>
      </c>
      <c r="D4133" s="1" t="s">
        <v>3820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5481</v>
      </c>
      <c r="N4133" s="1" t="n">
        <v>24</v>
      </c>
      <c r="O4133" s="1" t="n">
        <v>54.96</v>
      </c>
      <c r="P4133" s="1" t="s">
        <v>3814</v>
      </c>
    </row>
    <row r="4134" customFormat="false" ht="15" hidden="false" customHeight="true" outlineLevel="0" collapsed="false">
      <c r="A4134" s="1" t="n">
        <v>3</v>
      </c>
      <c r="B4134" s="76" t="n">
        <v>46210</v>
      </c>
      <c r="C4134" s="1" t="n">
        <v>11</v>
      </c>
      <c r="D4134" s="1" t="s">
        <v>3820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5482</v>
      </c>
      <c r="N4134" s="1" t="n">
        <v>12</v>
      </c>
      <c r="O4134" s="1" t="n">
        <v>31.86</v>
      </c>
      <c r="P4134" s="1" t="s">
        <v>3814</v>
      </c>
    </row>
    <row r="4135" customFormat="false" ht="15" hidden="false" customHeight="true" outlineLevel="0" collapsed="false">
      <c r="A4135" s="1" t="n">
        <v>3</v>
      </c>
      <c r="B4135" s="76" t="n">
        <v>46210</v>
      </c>
      <c r="C4135" s="1" t="n">
        <v>11</v>
      </c>
      <c r="D4135" s="1" t="s">
        <v>3820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5483</v>
      </c>
      <c r="N4135" s="1" t="n">
        <v>24</v>
      </c>
      <c r="O4135" s="1" t="n">
        <v>54.96</v>
      </c>
      <c r="P4135" s="1" t="s">
        <v>3814</v>
      </c>
    </row>
    <row r="4136" customFormat="false" ht="15" hidden="false" customHeight="true" outlineLevel="0" collapsed="false">
      <c r="A4136" s="1" t="n">
        <v>3</v>
      </c>
      <c r="B4136" s="76" t="n">
        <v>46210</v>
      </c>
      <c r="C4136" s="1" t="n">
        <v>11</v>
      </c>
      <c r="D4136" s="1" t="s">
        <v>3820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5484</v>
      </c>
      <c r="N4136" s="1" t="n">
        <v>12</v>
      </c>
      <c r="O4136" s="1" t="n">
        <v>60.36</v>
      </c>
      <c r="P4136" s="1" t="s">
        <v>3814</v>
      </c>
    </row>
    <row r="4137" customFormat="false" ht="15" hidden="false" customHeight="true" outlineLevel="0" collapsed="false">
      <c r="A4137" s="1" t="n">
        <v>3</v>
      </c>
      <c r="B4137" s="76" t="n">
        <v>46210</v>
      </c>
      <c r="C4137" s="1" t="n">
        <v>11</v>
      </c>
      <c r="D4137" s="1" t="s">
        <v>3820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5485</v>
      </c>
      <c r="N4137" s="1" t="n">
        <v>12</v>
      </c>
      <c r="O4137" s="1" t="n">
        <v>31.86</v>
      </c>
      <c r="P4137" s="1" t="s">
        <v>3814</v>
      </c>
    </row>
    <row r="4138" customFormat="false" ht="15" hidden="false" customHeight="true" outlineLevel="0" collapsed="false">
      <c r="A4138" s="1" t="n">
        <v>3</v>
      </c>
      <c r="B4138" s="76" t="n">
        <v>46210</v>
      </c>
      <c r="C4138" s="1" t="n">
        <v>11</v>
      </c>
      <c r="D4138" s="1" t="s">
        <v>3820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5486</v>
      </c>
      <c r="N4138" s="1" t="n">
        <v>48</v>
      </c>
      <c r="O4138" s="1" t="n">
        <v>90</v>
      </c>
      <c r="P4138" s="1" t="s">
        <v>3814</v>
      </c>
    </row>
    <row r="4139" customFormat="false" ht="15" hidden="false" customHeight="true" outlineLevel="0" collapsed="false">
      <c r="A4139" s="1" t="n">
        <v>3</v>
      </c>
      <c r="B4139" s="76" t="n">
        <v>46210</v>
      </c>
      <c r="C4139" s="1" t="n">
        <v>11</v>
      </c>
      <c r="D4139" s="1" t="s">
        <v>3820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5487</v>
      </c>
      <c r="N4139" s="1" t="n">
        <v>12</v>
      </c>
      <c r="O4139" s="1" t="n">
        <v>83.58</v>
      </c>
      <c r="P4139" s="1" t="s">
        <v>3814</v>
      </c>
    </row>
    <row r="4140" customFormat="false" ht="15" hidden="false" customHeight="true" outlineLevel="0" collapsed="false">
      <c r="A4140" s="1" t="n">
        <v>3</v>
      </c>
      <c r="B4140" s="76" t="n">
        <v>46210</v>
      </c>
      <c r="C4140" s="1" t="n">
        <v>11</v>
      </c>
      <c r="D4140" s="1" t="s">
        <v>3820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5488</v>
      </c>
      <c r="N4140" s="1" t="n">
        <v>48</v>
      </c>
      <c r="O4140" s="1" t="n">
        <v>90</v>
      </c>
      <c r="P4140" s="1" t="s">
        <v>3814</v>
      </c>
    </row>
    <row r="4141" customFormat="false" ht="15" hidden="false" customHeight="true" outlineLevel="0" collapsed="false">
      <c r="A4141" s="1" t="n">
        <v>3</v>
      </c>
      <c r="B4141" s="76" t="n">
        <v>46210</v>
      </c>
      <c r="C4141" s="1" t="n">
        <v>11</v>
      </c>
      <c r="D4141" s="1" t="s">
        <v>3820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5489</v>
      </c>
      <c r="N4141" s="1" t="n">
        <v>12</v>
      </c>
      <c r="O4141" s="1" t="n">
        <v>83.58</v>
      </c>
      <c r="P4141" s="1" t="s">
        <v>3814</v>
      </c>
    </row>
    <row r="4142" customFormat="false" ht="15" hidden="false" customHeight="true" outlineLevel="0" collapsed="false">
      <c r="A4142" s="1" t="n">
        <v>3</v>
      </c>
      <c r="B4142" s="76" t="n">
        <v>46210</v>
      </c>
      <c r="C4142" s="1" t="n">
        <v>11</v>
      </c>
      <c r="D4142" s="1" t="s">
        <v>3820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5490</v>
      </c>
      <c r="N4142" s="1" t="n">
        <v>12</v>
      </c>
      <c r="O4142" s="1" t="n">
        <v>125.34</v>
      </c>
      <c r="P4142" s="1" t="s">
        <v>3814</v>
      </c>
    </row>
    <row r="4143" customFormat="false" ht="15" hidden="false" customHeight="true" outlineLevel="0" collapsed="false">
      <c r="A4143" s="1" t="n">
        <v>3</v>
      </c>
      <c r="B4143" s="76" t="n">
        <v>46210</v>
      </c>
      <c r="C4143" s="1" t="n">
        <v>11</v>
      </c>
      <c r="D4143" s="1" t="s">
        <v>3820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5491</v>
      </c>
      <c r="N4143" s="1" t="n">
        <v>24</v>
      </c>
      <c r="O4143" s="1" t="n">
        <v>44.52</v>
      </c>
      <c r="P4143" s="1" t="s">
        <v>3814</v>
      </c>
    </row>
    <row r="4144" customFormat="false" ht="15" hidden="false" customHeight="true" outlineLevel="0" collapsed="false">
      <c r="A4144" s="1" t="n">
        <v>3</v>
      </c>
      <c r="B4144" s="76" t="n">
        <v>46210</v>
      </c>
      <c r="C4144" s="1" t="n">
        <v>11</v>
      </c>
      <c r="D4144" s="1" t="s">
        <v>3820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5492</v>
      </c>
      <c r="N4144" s="1" t="n">
        <v>12</v>
      </c>
      <c r="O4144" s="1" t="n">
        <v>91.92</v>
      </c>
      <c r="P4144" s="1" t="s">
        <v>3814</v>
      </c>
    </row>
    <row r="4145" customFormat="false" ht="15" hidden="false" customHeight="true" outlineLevel="0" collapsed="false">
      <c r="A4145" s="1" t="n">
        <v>3</v>
      </c>
      <c r="B4145" s="76" t="n">
        <v>46210</v>
      </c>
      <c r="C4145" s="1" t="n">
        <v>11</v>
      </c>
      <c r="D4145" s="1" t="s">
        <v>3820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5493</v>
      </c>
      <c r="N4145" s="1" t="n">
        <v>12</v>
      </c>
      <c r="O4145" s="1" t="n">
        <v>137.88</v>
      </c>
      <c r="P4145" s="1" t="s">
        <v>3814</v>
      </c>
    </row>
    <row r="4146" customFormat="false" ht="15" hidden="false" customHeight="true" outlineLevel="0" collapsed="false">
      <c r="A4146" s="1" t="n">
        <v>3</v>
      </c>
      <c r="B4146" s="76" t="n">
        <v>46210</v>
      </c>
      <c r="C4146" s="1" t="n">
        <v>11</v>
      </c>
      <c r="D4146" s="1" t="s">
        <v>3820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5494</v>
      </c>
      <c r="N4146" s="1" t="n">
        <v>12</v>
      </c>
      <c r="O4146" s="1" t="n">
        <v>91.92</v>
      </c>
      <c r="P4146" s="1" t="s">
        <v>3814</v>
      </c>
    </row>
    <row r="4147" customFormat="false" ht="15" hidden="false" customHeight="true" outlineLevel="0" collapsed="false">
      <c r="A4147" s="1" t="n">
        <v>3</v>
      </c>
      <c r="B4147" s="76" t="n">
        <v>46210</v>
      </c>
      <c r="C4147" s="1" t="n">
        <v>11</v>
      </c>
      <c r="D4147" s="1" t="s">
        <v>3820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5495</v>
      </c>
      <c r="N4147" s="1" t="n">
        <v>180</v>
      </c>
      <c r="O4147" s="1" t="n">
        <v>108</v>
      </c>
      <c r="P4147" s="1" t="s">
        <v>3814</v>
      </c>
    </row>
    <row r="4148" customFormat="false" ht="15" hidden="false" customHeight="true" outlineLevel="0" collapsed="false">
      <c r="A4148" s="1" t="n">
        <v>3</v>
      </c>
      <c r="B4148" s="76" t="n">
        <v>46210</v>
      </c>
      <c r="C4148" s="1" t="n">
        <v>11</v>
      </c>
      <c r="D4148" s="1" t="s">
        <v>3820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5496</v>
      </c>
      <c r="N4148" s="1" t="n">
        <v>36</v>
      </c>
      <c r="O4148" s="1" t="n">
        <v>74.87</v>
      </c>
      <c r="P4148" s="1" t="s">
        <v>3814</v>
      </c>
    </row>
    <row r="4149" customFormat="false" ht="15" hidden="false" customHeight="true" outlineLevel="0" collapsed="false">
      <c r="A4149" s="1" t="n">
        <v>3</v>
      </c>
      <c r="B4149" s="76" t="n">
        <v>46210</v>
      </c>
      <c r="C4149" s="1" t="n">
        <v>11</v>
      </c>
      <c r="D4149" s="1" t="s">
        <v>3820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5497</v>
      </c>
      <c r="N4149" s="1" t="n">
        <v>36</v>
      </c>
      <c r="O4149" s="1" t="n">
        <v>79.2</v>
      </c>
      <c r="P4149" s="1" t="s">
        <v>3814</v>
      </c>
    </row>
    <row r="4150" customFormat="false" ht="15" hidden="false" customHeight="true" outlineLevel="0" collapsed="false">
      <c r="A4150" s="1" t="n">
        <v>3</v>
      </c>
      <c r="B4150" s="76" t="n">
        <v>46210</v>
      </c>
      <c r="C4150" s="1" t="n">
        <v>11</v>
      </c>
      <c r="D4150" s="1" t="s">
        <v>3820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5498</v>
      </c>
      <c r="N4150" s="1" t="n">
        <v>36</v>
      </c>
      <c r="O4150" s="1" t="n">
        <v>79.2</v>
      </c>
      <c r="P4150" s="1" t="s">
        <v>3814</v>
      </c>
    </row>
    <row r="4151" customFormat="false" ht="15" hidden="false" customHeight="true" outlineLevel="0" collapsed="false">
      <c r="A4151" s="1" t="n">
        <v>3</v>
      </c>
      <c r="B4151" s="76" t="n">
        <v>46210</v>
      </c>
      <c r="C4151" s="1" t="n">
        <v>11</v>
      </c>
      <c r="D4151" s="1" t="s">
        <v>3820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5499</v>
      </c>
      <c r="N4151" s="1" t="n">
        <v>36</v>
      </c>
      <c r="O4151" s="1" t="n">
        <v>79.2</v>
      </c>
      <c r="P4151" s="1" t="s">
        <v>3814</v>
      </c>
    </row>
    <row r="4152" customFormat="false" ht="15" hidden="false" customHeight="true" outlineLevel="0" collapsed="false">
      <c r="A4152" s="1" t="n">
        <v>3</v>
      </c>
      <c r="B4152" s="76" t="n">
        <v>46210</v>
      </c>
      <c r="C4152" s="1" t="n">
        <v>11</v>
      </c>
      <c r="D4152" s="1" t="s">
        <v>3820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5500</v>
      </c>
      <c r="N4152" s="1" t="n">
        <v>36</v>
      </c>
      <c r="O4152" s="1" t="n">
        <v>79.2</v>
      </c>
      <c r="P4152" s="1" t="s">
        <v>3814</v>
      </c>
    </row>
    <row r="4153" customFormat="false" ht="15" hidden="false" customHeight="true" outlineLevel="0" collapsed="false">
      <c r="A4153" s="1" t="n">
        <v>3</v>
      </c>
      <c r="B4153" s="76" t="n">
        <v>46210</v>
      </c>
      <c r="C4153" s="1" t="n">
        <v>11</v>
      </c>
      <c r="D4153" s="1" t="s">
        <v>3820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5501</v>
      </c>
      <c r="N4153" s="1" t="n">
        <v>36</v>
      </c>
      <c r="O4153" s="1" t="n">
        <v>79.2</v>
      </c>
      <c r="P4153" s="1" t="s">
        <v>3814</v>
      </c>
    </row>
    <row r="4154" customFormat="false" ht="15" hidden="false" customHeight="true" outlineLevel="0" collapsed="false">
      <c r="A4154" s="1" t="n">
        <v>3</v>
      </c>
      <c r="B4154" s="76" t="n">
        <v>46210</v>
      </c>
      <c r="C4154" s="1" t="n">
        <v>11</v>
      </c>
      <c r="D4154" s="1" t="s">
        <v>3820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5502</v>
      </c>
      <c r="N4154" s="1" t="n">
        <v>36</v>
      </c>
      <c r="O4154" s="1" t="n">
        <v>79.2</v>
      </c>
      <c r="P4154" s="1" t="s">
        <v>3814</v>
      </c>
    </row>
    <row r="4155" customFormat="false" ht="15" hidden="false" customHeight="true" outlineLevel="0" collapsed="false">
      <c r="A4155" s="1" t="n">
        <v>3</v>
      </c>
      <c r="B4155" s="76" t="n">
        <v>46210</v>
      </c>
      <c r="C4155" s="1" t="n">
        <v>11</v>
      </c>
      <c r="D4155" s="1" t="s">
        <v>3820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5503</v>
      </c>
      <c r="N4155" s="1" t="n">
        <v>12</v>
      </c>
      <c r="O4155" s="1" t="n">
        <v>47.94</v>
      </c>
      <c r="P4155" s="1" t="s">
        <v>3814</v>
      </c>
    </row>
    <row r="4156" customFormat="false" ht="15" hidden="false" customHeight="true" outlineLevel="0" collapsed="false">
      <c r="A4156" s="1" t="n">
        <v>3</v>
      </c>
      <c r="B4156" s="76" t="n">
        <v>46210</v>
      </c>
      <c r="C4156" s="1" t="n">
        <v>11</v>
      </c>
      <c r="D4156" s="1" t="s">
        <v>3820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5504</v>
      </c>
      <c r="N4156" s="1" t="n">
        <v>12</v>
      </c>
      <c r="O4156" s="1" t="n">
        <v>47.94</v>
      </c>
      <c r="P4156" s="1" t="s">
        <v>3814</v>
      </c>
    </row>
    <row r="4157" customFormat="false" ht="15" hidden="false" customHeight="true" outlineLevel="0" collapsed="false">
      <c r="A4157" s="1" t="n">
        <v>3</v>
      </c>
      <c r="B4157" s="76" t="n">
        <v>46210</v>
      </c>
      <c r="C4157" s="1" t="n">
        <v>11</v>
      </c>
      <c r="D4157" s="1" t="s">
        <v>3820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5505</v>
      </c>
      <c r="N4157" s="1" t="n">
        <v>12</v>
      </c>
      <c r="O4157" s="1" t="n">
        <v>47.94</v>
      </c>
      <c r="P4157" s="1" t="s">
        <v>3814</v>
      </c>
    </row>
    <row r="4158" customFormat="false" ht="15" hidden="false" customHeight="true" outlineLevel="0" collapsed="false">
      <c r="A4158" s="1" t="n">
        <v>3</v>
      </c>
      <c r="B4158" s="76" t="n">
        <v>46210</v>
      </c>
      <c r="C4158" s="1" t="n">
        <v>11</v>
      </c>
      <c r="D4158" s="1" t="s">
        <v>3820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5506</v>
      </c>
      <c r="N4158" s="1" t="n">
        <v>12</v>
      </c>
      <c r="O4158" s="1" t="n">
        <v>47.94</v>
      </c>
      <c r="P4158" s="1" t="s">
        <v>3814</v>
      </c>
    </row>
    <row r="4159" customFormat="false" ht="15" hidden="false" customHeight="true" outlineLevel="0" collapsed="false">
      <c r="A4159" s="1" t="n">
        <v>3</v>
      </c>
      <c r="B4159" s="76" t="n">
        <v>46210</v>
      </c>
      <c r="C4159" s="1" t="n">
        <v>11</v>
      </c>
      <c r="D4159" s="1" t="s">
        <v>3820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5507</v>
      </c>
      <c r="N4159" s="1" t="n">
        <v>180</v>
      </c>
      <c r="O4159" s="1" t="n">
        <v>108</v>
      </c>
      <c r="P4159" s="1" t="s">
        <v>3814</v>
      </c>
    </row>
    <row r="4160" customFormat="false" ht="15" hidden="false" customHeight="true" outlineLevel="0" collapsed="false">
      <c r="A4160" s="1" t="n">
        <v>3</v>
      </c>
      <c r="B4160" s="76" t="n">
        <v>46210</v>
      </c>
      <c r="C4160" s="1" t="n">
        <v>11</v>
      </c>
      <c r="D4160" s="1" t="s">
        <v>3820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5508</v>
      </c>
      <c r="N4160" s="1" t="n">
        <v>36</v>
      </c>
      <c r="O4160" s="1" t="n">
        <v>74.88</v>
      </c>
      <c r="P4160" s="1" t="s">
        <v>3814</v>
      </c>
    </row>
    <row r="4161" customFormat="false" ht="15" hidden="false" customHeight="true" outlineLevel="0" collapsed="false">
      <c r="A4161" s="1" t="n">
        <v>3</v>
      </c>
      <c r="B4161" s="76" t="n">
        <v>46210</v>
      </c>
      <c r="C4161" s="1" t="n">
        <v>11</v>
      </c>
      <c r="D4161" s="1" t="s">
        <v>3820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4095</v>
      </c>
      <c r="N4161" s="1" t="n">
        <v>20</v>
      </c>
      <c r="O4161" s="1" t="n">
        <v>149.8</v>
      </c>
      <c r="P4161" s="1" t="s">
        <v>3814</v>
      </c>
    </row>
    <row r="4162" customFormat="false" ht="15" hidden="false" customHeight="true" outlineLevel="0" collapsed="false">
      <c r="A4162" s="1" t="n">
        <v>3</v>
      </c>
      <c r="B4162" s="76" t="n">
        <v>46210</v>
      </c>
      <c r="C4162" s="1" t="n">
        <v>11</v>
      </c>
      <c r="D4162" s="1" t="s">
        <v>3820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5509</v>
      </c>
      <c r="N4162" s="1" t="n">
        <v>20</v>
      </c>
      <c r="O4162" s="1" t="n">
        <v>149.8</v>
      </c>
      <c r="P4162" s="1" t="s">
        <v>3814</v>
      </c>
    </row>
    <row r="4163" customFormat="false" ht="15" hidden="false" customHeight="true" outlineLevel="0" collapsed="false">
      <c r="A4163" s="1" t="n">
        <v>3</v>
      </c>
      <c r="B4163" s="76" t="n">
        <v>46210</v>
      </c>
      <c r="C4163" s="1" t="n">
        <v>11</v>
      </c>
      <c r="D4163" s="1" t="s">
        <v>3820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5510</v>
      </c>
      <c r="N4163" s="1" t="n">
        <v>4</v>
      </c>
      <c r="O4163" s="1" t="n">
        <v>29.96</v>
      </c>
      <c r="P4163" s="1" t="s">
        <v>3814</v>
      </c>
    </row>
    <row r="4164" customFormat="false" ht="15" hidden="false" customHeight="true" outlineLevel="0" collapsed="false">
      <c r="A4164" s="1" t="n">
        <v>3</v>
      </c>
      <c r="B4164" s="76" t="n">
        <v>46210</v>
      </c>
      <c r="C4164" s="1" t="n">
        <v>11</v>
      </c>
      <c r="D4164" s="1" t="s">
        <v>3820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5511</v>
      </c>
      <c r="N4164" s="1" t="n">
        <v>42</v>
      </c>
      <c r="O4164" s="1" t="n">
        <v>112.98</v>
      </c>
      <c r="P4164" s="1" t="s">
        <v>3814</v>
      </c>
    </row>
    <row r="4165" customFormat="false" ht="15" hidden="false" customHeight="true" outlineLevel="0" collapsed="false">
      <c r="A4165" s="1" t="n">
        <v>3</v>
      </c>
      <c r="B4165" s="76" t="n">
        <v>46211</v>
      </c>
      <c r="C4165" s="1" t="n">
        <v>1</v>
      </c>
      <c r="D4165" s="1" t="s">
        <v>3848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3871</v>
      </c>
      <c r="N4165" s="1" t="n">
        <v>8</v>
      </c>
      <c r="O4165" s="1" t="n">
        <v>40.8</v>
      </c>
      <c r="P4165" s="1" t="s">
        <v>3814</v>
      </c>
    </row>
    <row r="4166" customFormat="false" ht="15" hidden="false" customHeight="true" outlineLevel="0" collapsed="false">
      <c r="A4166" s="1" t="n">
        <v>3</v>
      </c>
      <c r="B4166" s="76" t="n">
        <v>46211</v>
      </c>
      <c r="C4166" s="1" t="n">
        <v>1</v>
      </c>
      <c r="D4166" s="1" t="s">
        <v>3848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3872</v>
      </c>
      <c r="N4166" s="1" t="n">
        <v>6</v>
      </c>
      <c r="O4166" s="1" t="n">
        <v>27</v>
      </c>
      <c r="P4166" s="1" t="s">
        <v>3814</v>
      </c>
    </row>
    <row r="4167" customFormat="false" ht="15" hidden="false" customHeight="true" outlineLevel="0" collapsed="false">
      <c r="A4167" s="1" t="n">
        <v>3</v>
      </c>
      <c r="B4167" s="76" t="n">
        <v>46211</v>
      </c>
      <c r="C4167" s="1" t="n">
        <v>1</v>
      </c>
      <c r="D4167" s="1" t="s">
        <v>3848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3873</v>
      </c>
      <c r="N4167" s="1" t="n">
        <v>6</v>
      </c>
      <c r="O4167" s="1" t="n">
        <v>28.8</v>
      </c>
      <c r="P4167" s="1" t="s">
        <v>3814</v>
      </c>
    </row>
    <row r="4168" customFormat="false" ht="15" hidden="false" customHeight="true" outlineLevel="0" collapsed="false">
      <c r="A4168" s="1" t="n">
        <v>3</v>
      </c>
      <c r="B4168" s="76" t="n">
        <v>46211</v>
      </c>
      <c r="C4168" s="1" t="n">
        <v>1</v>
      </c>
      <c r="D4168" s="1" t="s">
        <v>3848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3875</v>
      </c>
      <c r="N4168" s="1" t="n">
        <v>28</v>
      </c>
      <c r="O4168" s="1" t="n">
        <v>162.4</v>
      </c>
      <c r="P4168" s="1" t="s">
        <v>3814</v>
      </c>
    </row>
    <row r="4169" customFormat="false" ht="15" hidden="false" customHeight="true" outlineLevel="0" collapsed="false">
      <c r="A4169" s="1" t="n">
        <v>3</v>
      </c>
      <c r="B4169" s="76" t="n">
        <v>46211</v>
      </c>
      <c r="C4169" s="1" t="n">
        <v>1</v>
      </c>
      <c r="D4169" s="1" t="s">
        <v>3848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3965</v>
      </c>
      <c r="N4169" s="1" t="n">
        <v>50</v>
      </c>
      <c r="O4169" s="1" t="n">
        <v>375</v>
      </c>
      <c r="P4169" s="1" t="s">
        <v>3814</v>
      </c>
    </row>
    <row r="4170" customFormat="false" ht="15" hidden="false" customHeight="true" outlineLevel="0" collapsed="false">
      <c r="A4170" s="1" t="n">
        <v>3</v>
      </c>
      <c r="B4170" s="76" t="n">
        <v>46211</v>
      </c>
      <c r="C4170" s="1" t="n">
        <v>1</v>
      </c>
      <c r="D4170" s="1" t="s">
        <v>3848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3966</v>
      </c>
      <c r="N4170" s="1" t="n">
        <v>200</v>
      </c>
      <c r="O4170" s="1" t="n">
        <v>1400</v>
      </c>
      <c r="P4170" s="1" t="s">
        <v>3814</v>
      </c>
    </row>
    <row r="4171" customFormat="false" ht="15" hidden="false" customHeight="true" outlineLevel="0" collapsed="false">
      <c r="A4171" s="1" t="n">
        <v>3</v>
      </c>
      <c r="B4171" s="76" t="n">
        <v>46211</v>
      </c>
      <c r="C4171" s="1" t="n">
        <v>2</v>
      </c>
      <c r="D4171" s="1" t="s">
        <v>3812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4451</v>
      </c>
      <c r="N4171" s="1" t="n">
        <v>50</v>
      </c>
      <c r="O4171" s="1" t="n">
        <v>600</v>
      </c>
      <c r="P4171" s="1" t="s">
        <v>3814</v>
      </c>
    </row>
    <row r="4172" customFormat="false" ht="15" hidden="false" customHeight="true" outlineLevel="0" collapsed="false">
      <c r="A4172" s="1" t="n">
        <v>3</v>
      </c>
      <c r="B4172" s="76" t="n">
        <v>46211</v>
      </c>
      <c r="C4172" s="1" t="n">
        <v>2</v>
      </c>
      <c r="D4172" s="1" t="s">
        <v>3812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3817</v>
      </c>
      <c r="N4172" s="1" t="n">
        <v>40</v>
      </c>
      <c r="O4172" s="1" t="n">
        <v>240</v>
      </c>
      <c r="P4172" s="1" t="s">
        <v>3814</v>
      </c>
    </row>
    <row r="4173" customFormat="false" ht="15" hidden="false" customHeight="true" outlineLevel="0" collapsed="false">
      <c r="A4173" s="1" t="n">
        <v>3</v>
      </c>
      <c r="B4173" s="76" t="n">
        <v>46211</v>
      </c>
      <c r="C4173" s="1" t="n">
        <v>2</v>
      </c>
      <c r="D4173" s="1" t="s">
        <v>3812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3815</v>
      </c>
      <c r="N4173" s="1" t="n">
        <v>5</v>
      </c>
      <c r="O4173" s="1" t="n">
        <v>30</v>
      </c>
      <c r="P4173" s="1" t="s">
        <v>3814</v>
      </c>
    </row>
    <row r="4174" customFormat="false" ht="15" hidden="false" customHeight="true" outlineLevel="0" collapsed="false">
      <c r="A4174" s="1" t="n">
        <v>3</v>
      </c>
      <c r="B4174" s="76" t="n">
        <v>46211</v>
      </c>
      <c r="C4174" s="1" t="n">
        <v>2</v>
      </c>
      <c r="D4174" s="1" t="s">
        <v>3812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3816</v>
      </c>
      <c r="N4174" s="1" t="n">
        <v>40</v>
      </c>
      <c r="O4174" s="1" t="n">
        <v>80</v>
      </c>
      <c r="P4174" s="1" t="s">
        <v>3814</v>
      </c>
    </row>
    <row r="4175" customFormat="false" ht="15" hidden="false" customHeight="true" outlineLevel="0" collapsed="false">
      <c r="A4175" s="1" t="n">
        <v>3</v>
      </c>
      <c r="B4175" s="76" t="n">
        <v>46211</v>
      </c>
      <c r="C4175" s="1" t="n">
        <v>6</v>
      </c>
      <c r="D4175" s="1" t="s">
        <v>3819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4451</v>
      </c>
      <c r="N4175" s="1" t="n">
        <v>50</v>
      </c>
      <c r="O4175" s="1" t="n">
        <v>600</v>
      </c>
      <c r="P4175" s="1" t="s">
        <v>3814</v>
      </c>
    </row>
    <row r="4176" customFormat="false" ht="15" hidden="false" customHeight="true" outlineLevel="0" collapsed="false">
      <c r="A4176" s="1" t="n">
        <v>3</v>
      </c>
      <c r="B4176" s="76" t="n">
        <v>46211</v>
      </c>
      <c r="C4176" s="1" t="n">
        <v>6</v>
      </c>
      <c r="D4176" s="1" t="s">
        <v>3819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3817</v>
      </c>
      <c r="N4176" s="1" t="n">
        <v>40</v>
      </c>
      <c r="O4176" s="1" t="n">
        <v>240</v>
      </c>
      <c r="P4176" s="1" t="s">
        <v>3814</v>
      </c>
    </row>
    <row r="4177" customFormat="false" ht="15" hidden="false" customHeight="true" outlineLevel="0" collapsed="false">
      <c r="A4177" s="1" t="n">
        <v>3</v>
      </c>
      <c r="B4177" s="76" t="n">
        <v>46211</v>
      </c>
      <c r="C4177" s="1" t="n">
        <v>6</v>
      </c>
      <c r="D4177" s="1" t="s">
        <v>3819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3815</v>
      </c>
      <c r="N4177" s="1" t="n">
        <v>5</v>
      </c>
      <c r="O4177" s="1" t="n">
        <v>30</v>
      </c>
      <c r="P4177" s="1" t="s">
        <v>3814</v>
      </c>
    </row>
    <row r="4178" customFormat="false" ht="15" hidden="false" customHeight="true" outlineLevel="0" collapsed="false">
      <c r="A4178" s="1" t="n">
        <v>3</v>
      </c>
      <c r="B4178" s="76" t="n">
        <v>46211</v>
      </c>
      <c r="C4178" s="1" t="n">
        <v>6</v>
      </c>
      <c r="D4178" s="1" t="s">
        <v>3819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3816</v>
      </c>
      <c r="N4178" s="1" t="n">
        <v>40</v>
      </c>
      <c r="O4178" s="1" t="n">
        <v>80</v>
      </c>
      <c r="P4178" s="1" t="s">
        <v>3814</v>
      </c>
    </row>
    <row r="4179" customFormat="false" ht="15" hidden="false" customHeight="true" outlineLevel="0" collapsed="false">
      <c r="A4179" s="1" t="n">
        <v>3</v>
      </c>
      <c r="B4179" s="76" t="n">
        <v>46212</v>
      </c>
      <c r="C4179" s="1" t="n">
        <v>1</v>
      </c>
      <c r="D4179" s="1" t="s">
        <v>3848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5332</v>
      </c>
      <c r="N4179" s="1" t="n">
        <v>3</v>
      </c>
      <c r="O4179" s="1" t="n">
        <v>24</v>
      </c>
      <c r="P4179" s="1" t="s">
        <v>3814</v>
      </c>
    </row>
    <row r="4180" customFormat="false" ht="15" hidden="false" customHeight="true" outlineLevel="0" collapsed="false">
      <c r="A4180" s="1" t="n">
        <v>3</v>
      </c>
      <c r="B4180" s="76" t="n">
        <v>46212</v>
      </c>
      <c r="C4180" s="1" t="n">
        <v>1</v>
      </c>
      <c r="D4180" s="1" t="s">
        <v>3848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4099</v>
      </c>
      <c r="N4180" s="1" t="n">
        <v>25</v>
      </c>
      <c r="O4180" s="1" t="n">
        <v>175</v>
      </c>
      <c r="P4180" s="1" t="s">
        <v>3814</v>
      </c>
    </row>
    <row r="4181" customFormat="false" ht="15" hidden="false" customHeight="true" outlineLevel="0" collapsed="false">
      <c r="A4181" s="1" t="n">
        <v>3</v>
      </c>
      <c r="B4181" s="76" t="n">
        <v>46212</v>
      </c>
      <c r="C4181" s="1" t="n">
        <v>1</v>
      </c>
      <c r="D4181" s="1" t="s">
        <v>3848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4271</v>
      </c>
      <c r="N4181" s="1" t="n">
        <v>2</v>
      </c>
      <c r="O4181" s="1" t="n">
        <v>21.76</v>
      </c>
      <c r="P4181" s="1" t="s">
        <v>3814</v>
      </c>
    </row>
    <row r="4182" customFormat="false" ht="15" hidden="false" customHeight="true" outlineLevel="0" collapsed="false">
      <c r="A4182" s="1" t="n">
        <v>3</v>
      </c>
      <c r="B4182" s="76" t="n">
        <v>46212</v>
      </c>
      <c r="C4182" s="1" t="n">
        <v>1</v>
      </c>
      <c r="D4182" s="1" t="s">
        <v>3848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4272</v>
      </c>
      <c r="N4182" s="1" t="n">
        <v>2</v>
      </c>
      <c r="O4182" s="1" t="n">
        <v>21.76</v>
      </c>
      <c r="P4182" s="1" t="s">
        <v>3814</v>
      </c>
    </row>
    <row r="4183" customFormat="false" ht="15" hidden="false" customHeight="true" outlineLevel="0" collapsed="false">
      <c r="A4183" s="1" t="n">
        <v>3</v>
      </c>
      <c r="B4183" s="76" t="n">
        <v>46212</v>
      </c>
      <c r="C4183" s="1" t="n">
        <v>1</v>
      </c>
      <c r="D4183" s="1" t="s">
        <v>3848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4014</v>
      </c>
      <c r="N4183" s="1" t="n">
        <v>54</v>
      </c>
      <c r="O4183" s="1" t="n">
        <v>130.14</v>
      </c>
      <c r="P4183" s="1" t="s">
        <v>3814</v>
      </c>
    </row>
    <row r="4184" customFormat="false" ht="15" hidden="false" customHeight="true" outlineLevel="0" collapsed="false">
      <c r="A4184" s="1" t="n">
        <v>3</v>
      </c>
      <c r="B4184" s="76" t="n">
        <v>46212</v>
      </c>
      <c r="C4184" s="1" t="n">
        <v>1</v>
      </c>
      <c r="D4184" s="1" t="s">
        <v>3848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4251</v>
      </c>
      <c r="N4184" s="1" t="n">
        <v>20</v>
      </c>
      <c r="O4184" s="1" t="n">
        <v>146.86</v>
      </c>
      <c r="P4184" s="1" t="s">
        <v>3814</v>
      </c>
    </row>
    <row r="4185" customFormat="false" ht="15" hidden="false" customHeight="true" outlineLevel="0" collapsed="false">
      <c r="A4185" s="1" t="n">
        <v>3</v>
      </c>
      <c r="B4185" s="76" t="n">
        <v>46212</v>
      </c>
      <c r="C4185" s="1" t="n">
        <v>1</v>
      </c>
      <c r="D4185" s="1" t="s">
        <v>3848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3907</v>
      </c>
      <c r="N4185" s="1" t="n">
        <v>20</v>
      </c>
      <c r="O4185" s="1" t="n">
        <v>146.86</v>
      </c>
      <c r="P4185" s="1" t="s">
        <v>3814</v>
      </c>
    </row>
    <row r="4186" customFormat="false" ht="15" hidden="false" customHeight="true" outlineLevel="0" collapsed="false">
      <c r="A4186" s="1" t="n">
        <v>3</v>
      </c>
      <c r="B4186" s="76" t="n">
        <v>46212</v>
      </c>
      <c r="C4186" s="1" t="n">
        <v>1</v>
      </c>
      <c r="D4186" s="1" t="s">
        <v>3848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4252</v>
      </c>
      <c r="N4186" s="1" t="n">
        <v>20</v>
      </c>
      <c r="O4186" s="1" t="n">
        <v>52.45</v>
      </c>
      <c r="P4186" s="1" t="s">
        <v>3814</v>
      </c>
    </row>
    <row r="4187" customFormat="false" ht="15" hidden="false" customHeight="true" outlineLevel="0" collapsed="false">
      <c r="A4187" s="1" t="n">
        <v>3</v>
      </c>
      <c r="B4187" s="76" t="n">
        <v>46212</v>
      </c>
      <c r="C4187" s="1" t="n">
        <v>1</v>
      </c>
      <c r="D4187" s="1" t="s">
        <v>3848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5222</v>
      </c>
      <c r="N4187" s="1" t="n">
        <v>20</v>
      </c>
      <c r="O4187" s="1" t="n">
        <v>52.45</v>
      </c>
      <c r="P4187" s="1" t="s">
        <v>3814</v>
      </c>
    </row>
    <row r="4188" customFormat="false" ht="15" hidden="false" customHeight="true" outlineLevel="0" collapsed="false">
      <c r="A4188" s="1" t="n">
        <v>3</v>
      </c>
      <c r="B4188" s="76" t="n">
        <v>46212</v>
      </c>
      <c r="C4188" s="1" t="n">
        <v>1</v>
      </c>
      <c r="D4188" s="1" t="s">
        <v>3848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3909</v>
      </c>
      <c r="N4188" s="1" t="n">
        <v>20</v>
      </c>
      <c r="O4188" s="1" t="n">
        <v>102.8</v>
      </c>
      <c r="P4188" s="1" t="s">
        <v>3814</v>
      </c>
    </row>
    <row r="4189" customFormat="false" ht="15" hidden="false" customHeight="true" outlineLevel="0" collapsed="false">
      <c r="A4189" s="1" t="n">
        <v>3</v>
      </c>
      <c r="B4189" s="76" t="n">
        <v>46212</v>
      </c>
      <c r="C4189" s="1" t="n">
        <v>1</v>
      </c>
      <c r="D4189" s="1" t="s">
        <v>3848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4256</v>
      </c>
      <c r="N4189" s="1" t="n">
        <v>20</v>
      </c>
      <c r="O4189" s="1" t="n">
        <v>52.45</v>
      </c>
      <c r="P4189" s="1" t="s">
        <v>3814</v>
      </c>
    </row>
    <row r="4190" customFormat="false" ht="15" hidden="false" customHeight="true" outlineLevel="0" collapsed="false">
      <c r="A4190" s="1" t="n">
        <v>3</v>
      </c>
      <c r="B4190" s="76" t="n">
        <v>46212</v>
      </c>
      <c r="C4190" s="1" t="n">
        <v>1</v>
      </c>
      <c r="D4190" s="1" t="s">
        <v>3848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3998</v>
      </c>
      <c r="N4190" s="1" t="n">
        <v>10</v>
      </c>
      <c r="O4190" s="1" t="n">
        <v>106.7</v>
      </c>
      <c r="P4190" s="1" t="s">
        <v>3814</v>
      </c>
    </row>
    <row r="4191" customFormat="false" ht="15" hidden="false" customHeight="true" outlineLevel="0" collapsed="false">
      <c r="A4191" s="1" t="n">
        <v>3</v>
      </c>
      <c r="B4191" s="76" t="n">
        <v>46212</v>
      </c>
      <c r="C4191" s="1" t="n">
        <v>1</v>
      </c>
      <c r="D4191" s="1" t="s">
        <v>3848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3999</v>
      </c>
      <c r="N4191" s="1" t="n">
        <v>6</v>
      </c>
      <c r="O4191" s="1" t="n">
        <v>41.16</v>
      </c>
      <c r="P4191" s="1" t="s">
        <v>3814</v>
      </c>
    </row>
    <row r="4192" customFormat="false" ht="15" hidden="false" customHeight="true" outlineLevel="0" collapsed="false">
      <c r="A4192" s="1" t="n">
        <v>3</v>
      </c>
      <c r="B4192" s="76" t="n">
        <v>46212</v>
      </c>
      <c r="C4192" s="1" t="n">
        <v>1</v>
      </c>
      <c r="D4192" s="1" t="s">
        <v>3848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4000</v>
      </c>
      <c r="N4192" s="1" t="n">
        <v>8</v>
      </c>
      <c r="O4192" s="1" t="n">
        <v>109.6</v>
      </c>
      <c r="P4192" s="1" t="s">
        <v>3814</v>
      </c>
    </row>
    <row r="4193" customFormat="false" ht="15" hidden="false" customHeight="true" outlineLevel="0" collapsed="false">
      <c r="A4193" s="1" t="n">
        <v>3</v>
      </c>
      <c r="B4193" s="76" t="n">
        <v>46212</v>
      </c>
      <c r="C4193" s="1" t="n">
        <v>1</v>
      </c>
      <c r="D4193" s="1" t="s">
        <v>3848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4001</v>
      </c>
      <c r="N4193" s="1" t="n">
        <v>8</v>
      </c>
      <c r="O4193" s="1" t="n">
        <v>100.48</v>
      </c>
      <c r="P4193" s="1" t="s">
        <v>3814</v>
      </c>
    </row>
    <row r="4194" customFormat="false" ht="15" hidden="false" customHeight="true" outlineLevel="0" collapsed="false">
      <c r="A4194" s="1" t="n">
        <v>3</v>
      </c>
      <c r="B4194" s="76" t="n">
        <v>46212</v>
      </c>
      <c r="C4194" s="1" t="n">
        <v>1</v>
      </c>
      <c r="D4194" s="1" t="s">
        <v>3848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4002</v>
      </c>
      <c r="N4194" s="1" t="n">
        <v>4</v>
      </c>
      <c r="O4194" s="1" t="n">
        <v>50.24</v>
      </c>
      <c r="P4194" s="1" t="s">
        <v>3814</v>
      </c>
    </row>
    <row r="4195" customFormat="false" ht="15" hidden="false" customHeight="true" outlineLevel="0" collapsed="false">
      <c r="A4195" s="1" t="n">
        <v>3</v>
      </c>
      <c r="B4195" s="76" t="n">
        <v>46212</v>
      </c>
      <c r="C4195" s="1" t="n">
        <v>1</v>
      </c>
      <c r="D4195" s="1" t="s">
        <v>3848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4003</v>
      </c>
      <c r="N4195" s="1" t="n">
        <v>8</v>
      </c>
      <c r="O4195" s="1" t="n">
        <v>93.12</v>
      </c>
      <c r="P4195" s="1" t="s">
        <v>3814</v>
      </c>
    </row>
    <row r="4196" customFormat="false" ht="15" hidden="false" customHeight="true" outlineLevel="0" collapsed="false">
      <c r="A4196" s="1" t="n">
        <v>3</v>
      </c>
      <c r="B4196" s="76" t="n">
        <v>46212</v>
      </c>
      <c r="C4196" s="1" t="n">
        <v>6</v>
      </c>
      <c r="D4196" s="1" t="s">
        <v>3819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3813</v>
      </c>
      <c r="N4196" s="1" t="n">
        <v>10</v>
      </c>
      <c r="O4196" s="1" t="n">
        <v>25</v>
      </c>
      <c r="P4196" s="1" t="s">
        <v>3814</v>
      </c>
    </row>
    <row r="4197" customFormat="false" ht="15" hidden="false" customHeight="true" outlineLevel="0" collapsed="false">
      <c r="A4197" s="1" t="n">
        <v>3</v>
      </c>
      <c r="B4197" s="76" t="n">
        <v>46212</v>
      </c>
      <c r="C4197" s="1" t="n">
        <v>6</v>
      </c>
      <c r="D4197" s="1" t="s">
        <v>3819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3816</v>
      </c>
      <c r="N4197" s="1" t="n">
        <v>20</v>
      </c>
      <c r="O4197" s="1" t="n">
        <v>40</v>
      </c>
      <c r="P4197" s="1" t="s">
        <v>3814</v>
      </c>
    </row>
    <row r="4198" customFormat="false" ht="15" hidden="false" customHeight="true" outlineLevel="0" collapsed="false">
      <c r="A4198" s="1" t="n">
        <v>3</v>
      </c>
      <c r="B4198" s="76" t="n">
        <v>46212</v>
      </c>
      <c r="C4198" s="1" t="n">
        <v>11</v>
      </c>
      <c r="D4198" s="1" t="s">
        <v>3820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5512</v>
      </c>
      <c r="N4198" s="1" t="n">
        <v>12</v>
      </c>
      <c r="O4198" s="1" t="n">
        <v>46.8</v>
      </c>
      <c r="P4198" s="1" t="s">
        <v>3814</v>
      </c>
    </row>
    <row r="4199" customFormat="false" ht="15" hidden="false" customHeight="true" outlineLevel="0" collapsed="false">
      <c r="A4199" s="1" t="n">
        <v>3</v>
      </c>
      <c r="B4199" s="76" t="n">
        <v>46212</v>
      </c>
      <c r="C4199" s="1" t="n">
        <v>11</v>
      </c>
      <c r="D4199" s="1" t="s">
        <v>3820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5513</v>
      </c>
      <c r="N4199" s="1" t="n">
        <v>20</v>
      </c>
      <c r="O4199" s="1" t="n">
        <v>128</v>
      </c>
      <c r="P4199" s="1" t="s">
        <v>3814</v>
      </c>
    </row>
    <row r="4200" customFormat="false" ht="15" hidden="false" customHeight="true" outlineLevel="0" collapsed="false">
      <c r="A4200" s="1" t="n">
        <v>3</v>
      </c>
      <c r="B4200" s="76" t="n">
        <v>46212</v>
      </c>
      <c r="C4200" s="1" t="n">
        <v>11</v>
      </c>
      <c r="D4200" s="1" t="s">
        <v>3820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5514</v>
      </c>
      <c r="N4200" s="1" t="n">
        <v>12</v>
      </c>
      <c r="O4200" s="1" t="n">
        <v>66.24</v>
      </c>
      <c r="P4200" s="1" t="s">
        <v>3814</v>
      </c>
    </row>
    <row r="4201" customFormat="false" ht="15" hidden="false" customHeight="true" outlineLevel="0" collapsed="false">
      <c r="A4201" s="1" t="n">
        <v>3</v>
      </c>
      <c r="B4201" s="76" t="n">
        <v>46212</v>
      </c>
      <c r="C4201" s="1" t="n">
        <v>11</v>
      </c>
      <c r="D4201" s="1" t="s">
        <v>3820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4294</v>
      </c>
      <c r="N4201" s="1" t="n">
        <v>20</v>
      </c>
      <c r="O4201" s="1" t="n">
        <v>51</v>
      </c>
      <c r="P4201" s="1" t="s">
        <v>3814</v>
      </c>
    </row>
    <row r="4202" customFormat="false" ht="15" hidden="false" customHeight="true" outlineLevel="0" collapsed="false">
      <c r="A4202" s="1" t="n">
        <v>3</v>
      </c>
      <c r="B4202" s="76" t="n">
        <v>46212</v>
      </c>
      <c r="C4202" s="1" t="n">
        <v>11</v>
      </c>
      <c r="D4202" s="1" t="s">
        <v>3820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4295</v>
      </c>
      <c r="N4202" s="1" t="n">
        <v>20</v>
      </c>
      <c r="O4202" s="1" t="n">
        <v>51</v>
      </c>
      <c r="P4202" s="1" t="s">
        <v>3814</v>
      </c>
    </row>
    <row r="4203" customFormat="false" ht="15" hidden="false" customHeight="true" outlineLevel="0" collapsed="false">
      <c r="A4203" s="1" t="n">
        <v>3</v>
      </c>
      <c r="B4203" s="76" t="n">
        <v>46212</v>
      </c>
      <c r="C4203" s="1" t="n">
        <v>11</v>
      </c>
      <c r="D4203" s="1" t="s">
        <v>3820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4296</v>
      </c>
      <c r="N4203" s="1" t="n">
        <v>20</v>
      </c>
      <c r="O4203" s="1" t="n">
        <v>51</v>
      </c>
      <c r="P4203" s="1" t="s">
        <v>3814</v>
      </c>
    </row>
    <row r="4204" customFormat="false" ht="15" hidden="false" customHeight="true" outlineLevel="0" collapsed="false">
      <c r="A4204" s="1" t="n">
        <v>3</v>
      </c>
      <c r="B4204" s="76" t="n">
        <v>46212</v>
      </c>
      <c r="C4204" s="1" t="n">
        <v>11</v>
      </c>
      <c r="D4204" s="1" t="s">
        <v>3820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5515</v>
      </c>
      <c r="N4204" s="1" t="n">
        <v>24</v>
      </c>
      <c r="O4204" s="1" t="n">
        <v>76.8</v>
      </c>
      <c r="P4204" s="1" t="s">
        <v>3814</v>
      </c>
    </row>
    <row r="4205" customFormat="false" ht="15" hidden="false" customHeight="true" outlineLevel="0" collapsed="false">
      <c r="A4205" s="1" t="n">
        <v>3</v>
      </c>
      <c r="B4205" s="76" t="n">
        <v>46212</v>
      </c>
      <c r="C4205" s="1" t="n">
        <v>11</v>
      </c>
      <c r="D4205" s="1" t="s">
        <v>3820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5516</v>
      </c>
      <c r="N4205" s="1" t="n">
        <v>10</v>
      </c>
      <c r="O4205" s="1" t="n">
        <v>25.55</v>
      </c>
      <c r="P4205" s="1" t="s">
        <v>3814</v>
      </c>
    </row>
    <row r="4206" customFormat="false" ht="15" hidden="false" customHeight="true" outlineLevel="0" collapsed="false">
      <c r="A4206" s="1" t="n">
        <v>3</v>
      </c>
      <c r="B4206" s="76" t="n">
        <v>46212</v>
      </c>
      <c r="C4206" s="1" t="n">
        <v>11</v>
      </c>
      <c r="D4206" s="1" t="s">
        <v>3820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4297</v>
      </c>
      <c r="N4206" s="1" t="n">
        <v>12</v>
      </c>
      <c r="O4206" s="1" t="n">
        <v>54.25</v>
      </c>
      <c r="P4206" s="1" t="s">
        <v>3814</v>
      </c>
    </row>
    <row r="4207" customFormat="false" ht="15" hidden="false" customHeight="true" outlineLevel="0" collapsed="false">
      <c r="A4207" s="1" t="n">
        <v>3</v>
      </c>
      <c r="B4207" s="76" t="n">
        <v>46212</v>
      </c>
      <c r="C4207" s="1" t="n">
        <v>11</v>
      </c>
      <c r="D4207" s="1" t="s">
        <v>3820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5517</v>
      </c>
      <c r="N4207" s="1" t="n">
        <v>20</v>
      </c>
      <c r="O4207" s="1" t="n">
        <v>51</v>
      </c>
      <c r="P4207" s="1" t="s">
        <v>3814</v>
      </c>
    </row>
    <row r="4208" customFormat="false" ht="15" hidden="false" customHeight="true" outlineLevel="0" collapsed="false">
      <c r="A4208" s="1" t="n">
        <v>3</v>
      </c>
      <c r="B4208" s="76" t="n">
        <v>46212</v>
      </c>
      <c r="C4208" s="1" t="n">
        <v>11</v>
      </c>
      <c r="D4208" s="1" t="s">
        <v>3820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5518</v>
      </c>
      <c r="N4208" s="1" t="n">
        <v>24</v>
      </c>
      <c r="O4208" s="1" t="n">
        <v>62</v>
      </c>
      <c r="P4208" s="1" t="s">
        <v>3814</v>
      </c>
    </row>
    <row r="4209" customFormat="false" ht="15" hidden="false" customHeight="true" outlineLevel="0" collapsed="false">
      <c r="A4209" s="1" t="n">
        <v>3</v>
      </c>
      <c r="B4209" s="76" t="n">
        <v>46212</v>
      </c>
      <c r="C4209" s="1" t="n">
        <v>11</v>
      </c>
      <c r="D4209" s="1" t="s">
        <v>3820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5119</v>
      </c>
      <c r="N4209" s="1" t="n">
        <v>48</v>
      </c>
      <c r="O4209" s="1" t="n">
        <v>71.8</v>
      </c>
      <c r="P4209" s="1" t="s">
        <v>3814</v>
      </c>
    </row>
    <row r="4210" customFormat="false" ht="15" hidden="false" customHeight="true" outlineLevel="0" collapsed="false">
      <c r="A4210" s="1" t="n">
        <v>3</v>
      </c>
      <c r="B4210" s="76" t="n">
        <v>46212</v>
      </c>
      <c r="C4210" s="1" t="n">
        <v>11</v>
      </c>
      <c r="D4210" s="1" t="s">
        <v>3820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5519</v>
      </c>
      <c r="N4210" s="1" t="n">
        <v>20</v>
      </c>
      <c r="O4210" s="1" t="n">
        <v>51</v>
      </c>
      <c r="P4210" s="1" t="s">
        <v>3814</v>
      </c>
    </row>
    <row r="4211" customFormat="false" ht="15" hidden="false" customHeight="true" outlineLevel="0" collapsed="false">
      <c r="A4211" s="1" t="n">
        <v>3</v>
      </c>
      <c r="B4211" s="76" t="n">
        <v>46212</v>
      </c>
      <c r="C4211" s="1" t="n">
        <v>11</v>
      </c>
      <c r="D4211" s="1" t="s">
        <v>3820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5520</v>
      </c>
      <c r="N4211" s="1" t="n">
        <v>12</v>
      </c>
      <c r="O4211" s="1" t="n">
        <v>85.08</v>
      </c>
      <c r="P4211" s="1" t="s">
        <v>3814</v>
      </c>
    </row>
    <row r="4212" customFormat="false" ht="15" hidden="false" customHeight="true" outlineLevel="0" collapsed="false">
      <c r="A4212" s="1" t="n">
        <v>3</v>
      </c>
      <c r="B4212" s="76" t="n">
        <v>46212</v>
      </c>
      <c r="C4212" s="1" t="n">
        <v>11</v>
      </c>
      <c r="D4212" s="1" t="s">
        <v>3820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5521</v>
      </c>
      <c r="N4212" s="1" t="n">
        <v>3</v>
      </c>
      <c r="O4212" s="1" t="n">
        <v>41.1</v>
      </c>
      <c r="P4212" s="1" t="s">
        <v>3814</v>
      </c>
    </row>
    <row r="4213" customFormat="false" ht="15" hidden="false" customHeight="true" outlineLevel="0" collapsed="false">
      <c r="A4213" s="1" t="n">
        <v>3</v>
      </c>
      <c r="B4213" s="76" t="n">
        <v>46212</v>
      </c>
      <c r="C4213" s="1" t="n">
        <v>11</v>
      </c>
      <c r="D4213" s="1" t="s">
        <v>3820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5522</v>
      </c>
      <c r="N4213" s="1" t="n">
        <v>30</v>
      </c>
      <c r="O4213" s="1" t="n">
        <v>56</v>
      </c>
      <c r="P4213" s="1" t="s">
        <v>3814</v>
      </c>
    </row>
    <row r="4214" customFormat="false" ht="15" hidden="false" customHeight="true" outlineLevel="0" collapsed="false">
      <c r="A4214" s="1" t="n">
        <v>3</v>
      </c>
      <c r="B4214" s="76" t="n">
        <v>46212</v>
      </c>
      <c r="C4214" s="1" t="n">
        <v>11</v>
      </c>
      <c r="D4214" s="1" t="s">
        <v>3820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5523</v>
      </c>
      <c r="N4214" s="1" t="n">
        <v>30</v>
      </c>
      <c r="O4214" s="1" t="n">
        <v>53</v>
      </c>
      <c r="P4214" s="1" t="s">
        <v>3814</v>
      </c>
    </row>
    <row r="4215" customFormat="false" ht="15" hidden="false" customHeight="true" outlineLevel="0" collapsed="false">
      <c r="A4215" s="1" t="n">
        <v>3</v>
      </c>
      <c r="B4215" s="76" t="n">
        <v>46212</v>
      </c>
      <c r="C4215" s="1" t="n">
        <v>11</v>
      </c>
      <c r="D4215" s="1" t="s">
        <v>3820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5524</v>
      </c>
      <c r="N4215" s="1" t="n">
        <v>30</v>
      </c>
      <c r="O4215" s="1" t="n">
        <v>56</v>
      </c>
      <c r="P4215" s="1" t="s">
        <v>3814</v>
      </c>
    </row>
    <row r="4216" customFormat="false" ht="15" hidden="false" customHeight="true" outlineLevel="0" collapsed="false">
      <c r="A4216" s="1" t="n">
        <v>3</v>
      </c>
      <c r="B4216" s="76" t="n">
        <v>46212</v>
      </c>
      <c r="C4216" s="1" t="n">
        <v>11</v>
      </c>
      <c r="D4216" s="1" t="s">
        <v>3820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4308</v>
      </c>
      <c r="N4216" s="1" t="n">
        <v>20</v>
      </c>
      <c r="O4216" s="1" t="n">
        <v>51</v>
      </c>
      <c r="P4216" s="1" t="s">
        <v>3814</v>
      </c>
    </row>
    <row r="4217" customFormat="false" ht="15" hidden="false" customHeight="true" outlineLevel="0" collapsed="false">
      <c r="A4217" s="1" t="n">
        <v>3</v>
      </c>
      <c r="B4217" s="76" t="n">
        <v>46212</v>
      </c>
      <c r="C4217" s="1" t="n">
        <v>11</v>
      </c>
      <c r="D4217" s="1" t="s">
        <v>3820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5525</v>
      </c>
      <c r="N4217" s="1" t="n">
        <v>30</v>
      </c>
      <c r="O4217" s="1" t="n">
        <v>53</v>
      </c>
      <c r="P4217" s="1" t="s">
        <v>3814</v>
      </c>
    </row>
    <row r="4218" customFormat="false" ht="15" hidden="false" customHeight="true" outlineLevel="0" collapsed="false">
      <c r="A4218" s="1" t="n">
        <v>3</v>
      </c>
      <c r="B4218" s="76" t="n">
        <v>46212</v>
      </c>
      <c r="C4218" s="1" t="n">
        <v>11</v>
      </c>
      <c r="D4218" s="1" t="s">
        <v>3820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5526</v>
      </c>
      <c r="N4218" s="1" t="n">
        <v>30</v>
      </c>
      <c r="O4218" s="1" t="n">
        <v>56</v>
      </c>
      <c r="P4218" s="1" t="s">
        <v>3814</v>
      </c>
    </row>
    <row r="4219" customFormat="false" ht="15" hidden="false" customHeight="true" outlineLevel="0" collapsed="false">
      <c r="A4219" s="1" t="n">
        <v>3</v>
      </c>
      <c r="B4219" s="76" t="n">
        <v>46212</v>
      </c>
      <c r="C4219" s="1" t="n">
        <v>11</v>
      </c>
      <c r="D4219" s="1" t="s">
        <v>3820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5527</v>
      </c>
      <c r="N4219" s="1" t="n">
        <v>6</v>
      </c>
      <c r="O4219" s="1" t="n">
        <v>39.54</v>
      </c>
      <c r="P4219" s="1" t="s">
        <v>3814</v>
      </c>
    </row>
    <row r="4220" customFormat="false" ht="15" hidden="false" customHeight="true" outlineLevel="0" collapsed="false">
      <c r="A4220" s="1" t="n">
        <v>3</v>
      </c>
      <c r="B4220" s="76" t="n">
        <v>46212</v>
      </c>
      <c r="C4220" s="1" t="n">
        <v>11</v>
      </c>
      <c r="D4220" s="1" t="s">
        <v>3820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5528</v>
      </c>
      <c r="N4220" s="1" t="n">
        <v>12</v>
      </c>
      <c r="O4220" s="1" t="n">
        <v>131.88</v>
      </c>
      <c r="P4220" s="1" t="s">
        <v>3814</v>
      </c>
    </row>
    <row r="4221" customFormat="false" ht="15" hidden="false" customHeight="true" outlineLevel="0" collapsed="false">
      <c r="A4221" s="1" t="n">
        <v>3</v>
      </c>
      <c r="B4221" s="76" t="n">
        <v>46212</v>
      </c>
      <c r="C4221" s="1" t="n">
        <v>11</v>
      </c>
      <c r="D4221" s="1" t="s">
        <v>3820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5529</v>
      </c>
      <c r="N4221" s="1" t="n">
        <v>30</v>
      </c>
      <c r="O4221" s="1" t="n">
        <v>53</v>
      </c>
      <c r="P4221" s="1" t="s">
        <v>3814</v>
      </c>
    </row>
    <row r="4222" customFormat="false" ht="15" hidden="false" customHeight="true" outlineLevel="0" collapsed="false">
      <c r="A4222" s="1" t="n">
        <v>3</v>
      </c>
      <c r="B4222" s="76" t="n">
        <v>46212</v>
      </c>
      <c r="C4222" s="1" t="n">
        <v>11</v>
      </c>
      <c r="D4222" s="1" t="s">
        <v>3820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4313</v>
      </c>
      <c r="N4222" s="1" t="n">
        <v>16</v>
      </c>
      <c r="O4222" s="1" t="n">
        <v>45</v>
      </c>
      <c r="P4222" s="1" t="s">
        <v>3814</v>
      </c>
    </row>
    <row r="4223" customFormat="false" ht="15" hidden="false" customHeight="true" outlineLevel="0" collapsed="false">
      <c r="A4223" s="1" t="n">
        <v>3</v>
      </c>
      <c r="B4223" s="76" t="n">
        <v>46212</v>
      </c>
      <c r="C4223" s="1" t="n">
        <v>11</v>
      </c>
      <c r="D4223" s="1" t="s">
        <v>3820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4318</v>
      </c>
      <c r="N4223" s="1" t="n">
        <v>16</v>
      </c>
      <c r="O4223" s="1" t="n">
        <v>57.94</v>
      </c>
      <c r="P4223" s="1" t="s">
        <v>3814</v>
      </c>
    </row>
    <row r="4224" customFormat="false" ht="15" hidden="false" customHeight="true" outlineLevel="0" collapsed="false">
      <c r="A4224" s="1" t="n">
        <v>3</v>
      </c>
      <c r="B4224" s="76" t="n">
        <v>46212</v>
      </c>
      <c r="C4224" s="1" t="n">
        <v>11</v>
      </c>
      <c r="D4224" s="1" t="s">
        <v>3820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4322</v>
      </c>
      <c r="N4224" s="1" t="n">
        <v>10</v>
      </c>
      <c r="O4224" s="1" t="n">
        <v>106.7</v>
      </c>
      <c r="P4224" s="1" t="s">
        <v>3814</v>
      </c>
    </row>
    <row r="4225" customFormat="false" ht="15" hidden="false" customHeight="true" outlineLevel="0" collapsed="false">
      <c r="A4225" s="1" t="n">
        <v>3</v>
      </c>
      <c r="B4225" s="76" t="n">
        <v>46212</v>
      </c>
      <c r="C4225" s="1" t="n">
        <v>11</v>
      </c>
      <c r="D4225" s="1" t="s">
        <v>3820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5530</v>
      </c>
      <c r="N4225" s="1" t="n">
        <v>10</v>
      </c>
      <c r="O4225" s="1" t="n">
        <v>45.6</v>
      </c>
      <c r="P4225" s="1" t="s">
        <v>3814</v>
      </c>
    </row>
    <row r="4226" customFormat="false" ht="15" hidden="false" customHeight="true" outlineLevel="0" collapsed="false">
      <c r="A4226" s="1" t="n">
        <v>3</v>
      </c>
      <c r="B4226" s="76" t="n">
        <v>46212</v>
      </c>
      <c r="C4226" s="1" t="n">
        <v>11</v>
      </c>
      <c r="D4226" s="1" t="s">
        <v>3820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5531</v>
      </c>
      <c r="N4226" s="1" t="n">
        <v>175</v>
      </c>
      <c r="O4226" s="1" t="n">
        <v>700</v>
      </c>
      <c r="P4226" s="1" t="s">
        <v>3814</v>
      </c>
    </row>
    <row r="4227" customFormat="false" ht="15" hidden="false" customHeight="true" outlineLevel="0" collapsed="false">
      <c r="A4227" s="1" t="n">
        <v>3</v>
      </c>
      <c r="B4227" s="76" t="n">
        <v>46212</v>
      </c>
      <c r="C4227" s="1" t="n">
        <v>11</v>
      </c>
      <c r="D4227" s="1" t="s">
        <v>3820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4989</v>
      </c>
      <c r="N4227" s="1" t="n">
        <v>150</v>
      </c>
      <c r="O4227" s="1" t="n">
        <v>1500</v>
      </c>
      <c r="P4227" s="1" t="s">
        <v>3814</v>
      </c>
    </row>
    <row r="4228" customFormat="false" ht="15" hidden="false" customHeight="true" outlineLevel="0" collapsed="false">
      <c r="A4228" s="1" t="n">
        <v>3</v>
      </c>
      <c r="B4228" s="76" t="n">
        <v>46212</v>
      </c>
      <c r="C4228" s="1" t="n">
        <v>11</v>
      </c>
      <c r="D4228" s="1" t="s">
        <v>3820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3893</v>
      </c>
      <c r="N4228" s="1" t="n">
        <v>126</v>
      </c>
      <c r="O4228" s="1" t="n">
        <v>2772</v>
      </c>
      <c r="P4228" s="1" t="s">
        <v>3814</v>
      </c>
    </row>
    <row r="4229" customFormat="false" ht="15" hidden="false" customHeight="true" outlineLevel="0" collapsed="false">
      <c r="A4229" s="1" t="n">
        <v>3</v>
      </c>
      <c r="B4229" s="76" t="n">
        <v>46212</v>
      </c>
      <c r="C4229" s="1" t="n">
        <v>11</v>
      </c>
      <c r="D4229" s="1" t="s">
        <v>3820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3891</v>
      </c>
      <c r="N4229" s="1" t="n">
        <v>164.6</v>
      </c>
      <c r="O4229" s="1" t="n">
        <v>5267.2</v>
      </c>
      <c r="P4229" s="1" t="s">
        <v>3814</v>
      </c>
    </row>
    <row r="4230" customFormat="false" ht="15" hidden="false" customHeight="true" outlineLevel="0" collapsed="false">
      <c r="A4230" s="1" t="n">
        <v>3</v>
      </c>
      <c r="B4230" s="76" t="n">
        <v>46212</v>
      </c>
      <c r="C4230" s="1" t="n">
        <v>11</v>
      </c>
      <c r="D4230" s="1" t="s">
        <v>3820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3901</v>
      </c>
      <c r="N4230" s="1" t="n">
        <v>24</v>
      </c>
      <c r="O4230" s="1" t="n">
        <v>47.8</v>
      </c>
      <c r="P4230" s="1" t="s">
        <v>3814</v>
      </c>
    </row>
    <row r="4231" customFormat="false" ht="15" hidden="false" customHeight="true" outlineLevel="0" collapsed="false">
      <c r="A4231" s="1" t="n">
        <v>3</v>
      </c>
      <c r="B4231" s="76" t="n">
        <v>46212</v>
      </c>
      <c r="C4231" s="1" t="n">
        <v>11</v>
      </c>
      <c r="D4231" s="1" t="s">
        <v>3820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3902</v>
      </c>
      <c r="N4231" s="1" t="n">
        <v>24</v>
      </c>
      <c r="O4231" s="1" t="n">
        <v>47.8</v>
      </c>
      <c r="P4231" s="1" t="s">
        <v>3814</v>
      </c>
    </row>
    <row r="4232" customFormat="false" ht="15" hidden="false" customHeight="true" outlineLevel="0" collapsed="false">
      <c r="A4232" s="1" t="n">
        <v>3</v>
      </c>
      <c r="B4232" s="76" t="n">
        <v>46212</v>
      </c>
      <c r="C4232" s="1" t="n">
        <v>11</v>
      </c>
      <c r="D4232" s="1" t="s">
        <v>3820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3903</v>
      </c>
      <c r="N4232" s="1" t="n">
        <v>24</v>
      </c>
      <c r="O4232" s="1" t="n">
        <v>47.8</v>
      </c>
      <c r="P4232" s="1" t="s">
        <v>3814</v>
      </c>
    </row>
    <row r="4233" customFormat="false" ht="15" hidden="false" customHeight="true" outlineLevel="0" collapsed="false">
      <c r="A4233" s="1" t="n">
        <v>3</v>
      </c>
      <c r="B4233" s="76" t="n">
        <v>46212</v>
      </c>
      <c r="C4233" s="1" t="n">
        <v>11</v>
      </c>
      <c r="D4233" s="1" t="s">
        <v>3820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5130</v>
      </c>
      <c r="N4233" s="1" t="n">
        <v>12</v>
      </c>
      <c r="O4233" s="1" t="n">
        <v>77.88</v>
      </c>
      <c r="P4233" s="1" t="s">
        <v>3814</v>
      </c>
    </row>
    <row r="4234" customFormat="false" ht="15" hidden="false" customHeight="true" outlineLevel="0" collapsed="false">
      <c r="A4234" s="1" t="n">
        <v>3</v>
      </c>
      <c r="B4234" s="76" t="n">
        <v>46212</v>
      </c>
      <c r="C4234" s="1" t="n">
        <v>11</v>
      </c>
      <c r="D4234" s="1" t="s">
        <v>3820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4326</v>
      </c>
      <c r="N4234" s="1" t="n">
        <v>108</v>
      </c>
      <c r="O4234" s="1" t="n">
        <v>754.92</v>
      </c>
      <c r="P4234" s="1" t="s">
        <v>3814</v>
      </c>
    </row>
    <row r="4235" customFormat="false" ht="15" hidden="false" customHeight="true" outlineLevel="0" collapsed="false">
      <c r="A4235" s="1" t="n">
        <v>3</v>
      </c>
      <c r="B4235" s="76" t="n">
        <v>46212</v>
      </c>
      <c r="C4235" s="1" t="n">
        <v>11</v>
      </c>
      <c r="D4235" s="1" t="s">
        <v>3820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5532</v>
      </c>
      <c r="N4235" s="1" t="n">
        <v>24</v>
      </c>
      <c r="O4235" s="1" t="n">
        <v>47.8</v>
      </c>
      <c r="P4235" s="1" t="s">
        <v>3814</v>
      </c>
    </row>
    <row r="4236" customFormat="false" ht="15" hidden="false" customHeight="true" outlineLevel="0" collapsed="false">
      <c r="A4236" s="1" t="n">
        <v>3</v>
      </c>
      <c r="B4236" s="76" t="n">
        <v>46212</v>
      </c>
      <c r="C4236" s="1" t="n">
        <v>11</v>
      </c>
      <c r="D4236" s="1" t="s">
        <v>3820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3905</v>
      </c>
      <c r="N4236" s="1" t="n">
        <v>24</v>
      </c>
      <c r="O4236" s="1" t="n">
        <v>47.8</v>
      </c>
      <c r="P4236" s="1" t="s">
        <v>3814</v>
      </c>
    </row>
    <row r="4237" customFormat="false" ht="15" hidden="false" customHeight="true" outlineLevel="0" collapsed="false">
      <c r="A4237" s="1" t="n">
        <v>3</v>
      </c>
      <c r="B4237" s="76" t="n">
        <v>46212</v>
      </c>
      <c r="C4237" s="1" t="n">
        <v>11</v>
      </c>
      <c r="D4237" s="1" t="s">
        <v>3820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5533</v>
      </c>
      <c r="N4237" s="1" t="n">
        <v>32</v>
      </c>
      <c r="O4237" s="1" t="n">
        <v>88.13</v>
      </c>
      <c r="P4237" s="1" t="s">
        <v>3814</v>
      </c>
    </row>
    <row r="4238" customFormat="false" ht="15" hidden="false" customHeight="true" outlineLevel="0" collapsed="false">
      <c r="A4238" s="1" t="n">
        <v>3</v>
      </c>
      <c r="B4238" s="76" t="n">
        <v>46212</v>
      </c>
      <c r="C4238" s="1" t="n">
        <v>11</v>
      </c>
      <c r="D4238" s="1" t="s">
        <v>3820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5110</v>
      </c>
      <c r="N4238" s="1" t="n">
        <v>12</v>
      </c>
      <c r="O4238" s="1" t="n">
        <v>44.93</v>
      </c>
      <c r="P4238" s="1" t="s">
        <v>3814</v>
      </c>
    </row>
    <row r="4239" customFormat="false" ht="15" hidden="false" customHeight="true" outlineLevel="0" collapsed="false">
      <c r="A4239" s="1" t="n">
        <v>3</v>
      </c>
      <c r="B4239" s="76" t="n">
        <v>46212</v>
      </c>
      <c r="C4239" s="1" t="n">
        <v>11</v>
      </c>
      <c r="D4239" s="1" t="s">
        <v>3820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5534</v>
      </c>
      <c r="N4239" s="1" t="n">
        <v>24</v>
      </c>
      <c r="O4239" s="1" t="n">
        <v>72.15</v>
      </c>
      <c r="P4239" s="1" t="s">
        <v>3814</v>
      </c>
    </row>
    <row r="4240" customFormat="false" ht="15" hidden="false" customHeight="true" outlineLevel="0" collapsed="false">
      <c r="A4240" s="1" t="n">
        <v>3</v>
      </c>
      <c r="B4240" s="76" t="n">
        <v>46212</v>
      </c>
      <c r="C4240" s="1" t="n">
        <v>11</v>
      </c>
      <c r="D4240" s="1" t="s">
        <v>3820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5535</v>
      </c>
      <c r="N4240" s="1" t="n">
        <v>24</v>
      </c>
      <c r="O4240" s="1" t="n">
        <v>72.86</v>
      </c>
      <c r="P4240" s="1" t="s">
        <v>3814</v>
      </c>
    </row>
    <row r="4241" customFormat="false" ht="15" hidden="false" customHeight="true" outlineLevel="0" collapsed="false">
      <c r="A4241" s="1" t="n">
        <v>3</v>
      </c>
      <c r="B4241" s="76" t="n">
        <v>46212</v>
      </c>
      <c r="C4241" s="1" t="n">
        <v>11</v>
      </c>
      <c r="D4241" s="1" t="s">
        <v>3820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4298</v>
      </c>
      <c r="N4241" s="1" t="n">
        <v>12</v>
      </c>
      <c r="O4241" s="1" t="n">
        <v>35.33</v>
      </c>
      <c r="P4241" s="1" t="s">
        <v>3814</v>
      </c>
    </row>
    <row r="4242" customFormat="false" ht="15" hidden="false" customHeight="true" outlineLevel="0" collapsed="false">
      <c r="A4242" s="1" t="n">
        <v>3</v>
      </c>
      <c r="B4242" s="76" t="n">
        <v>46212</v>
      </c>
      <c r="C4242" s="1" t="n">
        <v>11</v>
      </c>
      <c r="D4242" s="1" t="s">
        <v>3820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4300</v>
      </c>
      <c r="N4242" s="1" t="n">
        <v>12</v>
      </c>
      <c r="O4242" s="1" t="n">
        <v>54.14</v>
      </c>
      <c r="P4242" s="1" t="s">
        <v>3814</v>
      </c>
    </row>
    <row r="4243" customFormat="false" ht="15" hidden="false" customHeight="true" outlineLevel="0" collapsed="false">
      <c r="A4243" s="1" t="n">
        <v>3</v>
      </c>
      <c r="B4243" s="76" t="n">
        <v>46212</v>
      </c>
      <c r="C4243" s="1" t="n">
        <v>11</v>
      </c>
      <c r="D4243" s="1" t="s">
        <v>3820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5536</v>
      </c>
      <c r="N4243" s="1" t="n">
        <v>20</v>
      </c>
      <c r="O4243" s="1" t="n">
        <v>63.36</v>
      </c>
      <c r="P4243" s="1" t="s">
        <v>3814</v>
      </c>
    </row>
    <row r="4244" customFormat="false" ht="15" hidden="false" customHeight="true" outlineLevel="0" collapsed="false">
      <c r="A4244" s="1" t="n">
        <v>3</v>
      </c>
      <c r="B4244" s="76" t="n">
        <v>46212</v>
      </c>
      <c r="C4244" s="1" t="n">
        <v>11</v>
      </c>
      <c r="D4244" s="1" t="s">
        <v>3820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5054</v>
      </c>
      <c r="N4244" s="1" t="n">
        <v>12</v>
      </c>
      <c r="O4244" s="1" t="n">
        <v>28.7</v>
      </c>
      <c r="P4244" s="1" t="s">
        <v>3814</v>
      </c>
    </row>
    <row r="4245" customFormat="false" ht="15" hidden="false" customHeight="true" outlineLevel="0" collapsed="false">
      <c r="A4245" s="1" t="n">
        <v>3</v>
      </c>
      <c r="B4245" s="76" t="n">
        <v>46212</v>
      </c>
      <c r="C4245" s="1" t="n">
        <v>11</v>
      </c>
      <c r="D4245" s="1" t="s">
        <v>3820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5054</v>
      </c>
      <c r="N4245" s="1" t="n">
        <v>16</v>
      </c>
      <c r="O4245" s="1" t="n">
        <v>78.34</v>
      </c>
      <c r="P4245" s="1" t="s">
        <v>3814</v>
      </c>
    </row>
    <row r="4246" customFormat="false" ht="15" hidden="false" customHeight="true" outlineLevel="0" collapsed="false">
      <c r="A4246" s="1" t="n">
        <v>3</v>
      </c>
      <c r="B4246" s="76" t="n">
        <v>46212</v>
      </c>
      <c r="C4246" s="1" t="n">
        <v>11</v>
      </c>
      <c r="D4246" s="1" t="s">
        <v>3820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5537</v>
      </c>
      <c r="N4246" s="1" t="n">
        <v>32</v>
      </c>
      <c r="O4246" s="1" t="n">
        <v>110.36</v>
      </c>
      <c r="P4246" s="1" t="s">
        <v>3814</v>
      </c>
    </row>
    <row r="4247" customFormat="false" ht="15" hidden="false" customHeight="true" outlineLevel="0" collapsed="false">
      <c r="A4247" s="1" t="n">
        <v>3</v>
      </c>
      <c r="B4247" s="76" t="n">
        <v>46212</v>
      </c>
      <c r="C4247" s="1" t="n">
        <v>11</v>
      </c>
      <c r="D4247" s="1" t="s">
        <v>3820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5071</v>
      </c>
      <c r="N4247" s="1" t="n">
        <v>30</v>
      </c>
      <c r="O4247" s="1" t="n">
        <v>41.66</v>
      </c>
      <c r="P4247" s="1" t="s">
        <v>3814</v>
      </c>
    </row>
    <row r="4248" customFormat="false" ht="15" hidden="false" customHeight="true" outlineLevel="0" collapsed="false">
      <c r="A4248" s="1" t="n">
        <v>3</v>
      </c>
      <c r="B4248" s="76" t="n">
        <v>46212</v>
      </c>
      <c r="C4248" s="1" t="n">
        <v>11</v>
      </c>
      <c r="D4248" s="1" t="s">
        <v>3820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5538</v>
      </c>
      <c r="N4248" s="1" t="n">
        <v>12</v>
      </c>
      <c r="O4248" s="1" t="n">
        <v>32.06</v>
      </c>
      <c r="P4248" s="1" t="s">
        <v>3814</v>
      </c>
    </row>
    <row r="4249" customFormat="false" ht="15" hidden="false" customHeight="true" outlineLevel="0" collapsed="false">
      <c r="A4249" s="1" t="n">
        <v>3</v>
      </c>
      <c r="B4249" s="76" t="n">
        <v>46212</v>
      </c>
      <c r="C4249" s="1" t="n">
        <v>11</v>
      </c>
      <c r="D4249" s="1" t="s">
        <v>3820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5539</v>
      </c>
      <c r="N4249" s="1" t="n">
        <v>50</v>
      </c>
      <c r="O4249" s="1" t="n">
        <v>372.48</v>
      </c>
      <c r="P4249" s="1" t="s">
        <v>3814</v>
      </c>
    </row>
    <row r="4250" customFormat="false" ht="15" hidden="false" customHeight="true" outlineLevel="0" collapsed="false">
      <c r="A4250" s="1" t="n">
        <v>3</v>
      </c>
      <c r="B4250" s="76" t="n">
        <v>46212</v>
      </c>
      <c r="C4250" s="1" t="n">
        <v>11</v>
      </c>
      <c r="D4250" s="1" t="s">
        <v>3820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5540</v>
      </c>
      <c r="N4250" s="1" t="n">
        <v>12</v>
      </c>
      <c r="O4250" s="1" t="n">
        <v>95.04</v>
      </c>
      <c r="P4250" s="1" t="s">
        <v>3814</v>
      </c>
    </row>
    <row r="4251" customFormat="false" ht="15" hidden="false" customHeight="true" outlineLevel="0" collapsed="false">
      <c r="A4251" s="1" t="n">
        <v>3</v>
      </c>
      <c r="B4251" s="76" t="n">
        <v>46212</v>
      </c>
      <c r="C4251" s="1" t="n">
        <v>11</v>
      </c>
      <c r="D4251" s="1" t="s">
        <v>3820</v>
      </c>
      <c r="E4251" s="1" t="n">
        <v>1734</v>
      </c>
      <c r="F4251" s="1" t="s">
        <v>175</v>
      </c>
      <c r="I4251" s="1" t="n">
        <v>255009</v>
      </c>
      <c r="J4251" s="1" t="n">
        <v>38209</v>
      </c>
      <c r="K4251" s="1" t="n">
        <v>7898055451761</v>
      </c>
      <c r="L4251" s="1" t="s">
        <v>3912</v>
      </c>
      <c r="N4251" s="1" t="n">
        <v>4</v>
      </c>
      <c r="O4251" s="1" t="n">
        <v>79.72</v>
      </c>
      <c r="P4251" s="1" t="s">
        <v>3814</v>
      </c>
    </row>
    <row r="4252" customFormat="false" ht="15" hidden="false" customHeight="true" outlineLevel="0" collapsed="false">
      <c r="A4252" s="1" t="n">
        <v>3</v>
      </c>
      <c r="B4252" s="76" t="n">
        <v>46212</v>
      </c>
      <c r="C4252" s="1" t="n">
        <v>11</v>
      </c>
      <c r="D4252" s="1" t="s">
        <v>3820</v>
      </c>
      <c r="E4252" s="1" t="n">
        <v>1734</v>
      </c>
      <c r="F4252" s="1" t="s">
        <v>175</v>
      </c>
      <c r="I4252" s="1" t="n">
        <v>255009</v>
      </c>
      <c r="J4252" s="1" t="n">
        <v>38208</v>
      </c>
      <c r="K4252" s="1" t="n">
        <v>7898055452126</v>
      </c>
      <c r="L4252" s="1" t="s">
        <v>4231</v>
      </c>
      <c r="N4252" s="1" t="n">
        <v>2</v>
      </c>
      <c r="O4252" s="1" t="n">
        <v>39.86</v>
      </c>
      <c r="P4252" s="1" t="s">
        <v>3814</v>
      </c>
    </row>
    <row r="4253" customFormat="false" ht="15" hidden="false" customHeight="true" outlineLevel="0" collapsed="false">
      <c r="A4253" s="1" t="n">
        <v>3</v>
      </c>
      <c r="B4253" s="76" t="n">
        <v>46212</v>
      </c>
      <c r="C4253" s="1" t="n">
        <v>11</v>
      </c>
      <c r="D4253" s="1" t="s">
        <v>3820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4232</v>
      </c>
      <c r="N4253" s="1" t="n">
        <v>2</v>
      </c>
      <c r="O4253" s="1" t="n">
        <v>39.86</v>
      </c>
      <c r="P4253" s="1" t="s">
        <v>3814</v>
      </c>
    </row>
    <row r="4254" customFormat="false" ht="15" hidden="false" customHeight="true" outlineLevel="0" collapsed="false">
      <c r="A4254" s="1" t="n">
        <v>3</v>
      </c>
      <c r="B4254" s="76" t="n">
        <v>46212</v>
      </c>
      <c r="C4254" s="1" t="n">
        <v>11</v>
      </c>
      <c r="D4254" s="1" t="s">
        <v>3820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3913</v>
      </c>
      <c r="N4254" s="1" t="n">
        <v>4</v>
      </c>
      <c r="O4254" s="1" t="n">
        <v>79.72</v>
      </c>
      <c r="P4254" s="1" t="s">
        <v>3814</v>
      </c>
    </row>
    <row r="4255" customFormat="false" ht="15" hidden="false" customHeight="true" outlineLevel="0" collapsed="false">
      <c r="A4255" s="1" t="n">
        <v>3</v>
      </c>
      <c r="B4255" s="76" t="n">
        <v>46212</v>
      </c>
      <c r="C4255" s="1" t="n">
        <v>11</v>
      </c>
      <c r="D4255" s="1" t="s">
        <v>3820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4234</v>
      </c>
      <c r="N4255" s="1" t="n">
        <v>2</v>
      </c>
      <c r="O4255" s="1" t="n">
        <v>39.86</v>
      </c>
      <c r="P4255" s="1" t="s">
        <v>3814</v>
      </c>
    </row>
    <row r="4256" customFormat="false" ht="15" hidden="false" customHeight="true" outlineLevel="0" collapsed="false">
      <c r="A4256" s="1" t="n">
        <v>3</v>
      </c>
      <c r="B4256" s="76" t="n">
        <v>46212</v>
      </c>
      <c r="C4256" s="1" t="n">
        <v>11</v>
      </c>
      <c r="D4256" s="1" t="s">
        <v>3820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4235</v>
      </c>
      <c r="N4256" s="1" t="n">
        <v>4</v>
      </c>
      <c r="O4256" s="1" t="n">
        <v>50.35</v>
      </c>
      <c r="P4256" s="1" t="s">
        <v>3814</v>
      </c>
    </row>
    <row r="4257" customFormat="false" ht="15" hidden="false" customHeight="true" outlineLevel="0" collapsed="false">
      <c r="A4257" s="1" t="n">
        <v>3</v>
      </c>
      <c r="B4257" s="76" t="n">
        <v>46212</v>
      </c>
      <c r="C4257" s="1" t="n">
        <v>11</v>
      </c>
      <c r="D4257" s="1" t="s">
        <v>3820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5541</v>
      </c>
      <c r="N4257" s="1" t="n">
        <v>4</v>
      </c>
      <c r="O4257" s="1" t="n">
        <v>50.35</v>
      </c>
      <c r="P4257" s="1" t="s">
        <v>3814</v>
      </c>
    </row>
    <row r="4258" customFormat="false" ht="15" hidden="false" customHeight="true" outlineLevel="0" collapsed="false">
      <c r="A4258" s="1" t="n">
        <v>3</v>
      </c>
      <c r="B4258" s="76" t="n">
        <v>46212</v>
      </c>
      <c r="C4258" s="1" t="n">
        <v>11</v>
      </c>
      <c r="D4258" s="1" t="s">
        <v>3820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5374</v>
      </c>
      <c r="N4258" s="1" t="n">
        <v>2</v>
      </c>
      <c r="O4258" s="1" t="n">
        <v>39.86</v>
      </c>
      <c r="P4258" s="1" t="s">
        <v>3814</v>
      </c>
    </row>
    <row r="4259" customFormat="false" ht="15" hidden="false" customHeight="true" outlineLevel="0" collapsed="false">
      <c r="A4259" s="1" t="n">
        <v>3</v>
      </c>
      <c r="B4259" s="76" t="n">
        <v>46212</v>
      </c>
      <c r="C4259" s="1" t="n">
        <v>11</v>
      </c>
      <c r="D4259" s="1" t="s">
        <v>3820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3913</v>
      </c>
      <c r="N4259" s="1" t="n">
        <v>4</v>
      </c>
      <c r="O4259" s="1" t="n">
        <v>79.72</v>
      </c>
      <c r="P4259" s="1" t="s">
        <v>3814</v>
      </c>
    </row>
    <row r="4260" customFormat="false" ht="15" hidden="false" customHeight="true" outlineLevel="0" collapsed="false">
      <c r="A4260" s="1" t="n">
        <v>3</v>
      </c>
      <c r="B4260" s="76" t="n">
        <v>46212</v>
      </c>
      <c r="C4260" s="1" t="n">
        <v>11</v>
      </c>
      <c r="D4260" s="1" t="s">
        <v>3820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5542</v>
      </c>
      <c r="N4260" s="1" t="n">
        <v>4</v>
      </c>
      <c r="O4260" s="1" t="n">
        <v>50.35</v>
      </c>
      <c r="P4260" s="1" t="s">
        <v>3814</v>
      </c>
    </row>
    <row r="4261" customFormat="false" ht="15" hidden="false" customHeight="true" outlineLevel="0" collapsed="false">
      <c r="A4261" s="1" t="n">
        <v>3</v>
      </c>
      <c r="B4261" s="76" t="n">
        <v>46212</v>
      </c>
      <c r="C4261" s="1" t="n">
        <v>11</v>
      </c>
      <c r="D4261" s="1" t="s">
        <v>3820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4772</v>
      </c>
      <c r="N4261" s="1" t="n">
        <v>4</v>
      </c>
      <c r="O4261" s="1" t="n">
        <v>50.35</v>
      </c>
      <c r="P4261" s="1" t="s">
        <v>3814</v>
      </c>
    </row>
    <row r="4262" customFormat="false" ht="15" hidden="false" customHeight="true" outlineLevel="0" collapsed="false">
      <c r="A4262" s="1" t="n">
        <v>3</v>
      </c>
      <c r="B4262" s="76" t="n">
        <v>46212</v>
      </c>
      <c r="C4262" s="1" t="n">
        <v>11</v>
      </c>
      <c r="D4262" s="1" t="s">
        <v>3820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3915</v>
      </c>
      <c r="N4262" s="1" t="n">
        <v>2</v>
      </c>
      <c r="O4262" s="1" t="n">
        <v>39.86</v>
      </c>
      <c r="P4262" s="1" t="s">
        <v>3814</v>
      </c>
    </row>
    <row r="4263" customFormat="false" ht="15" hidden="false" customHeight="true" outlineLevel="0" collapsed="false">
      <c r="A4263" s="1" t="n">
        <v>3</v>
      </c>
      <c r="B4263" s="76" t="n">
        <v>46212</v>
      </c>
      <c r="C4263" s="1" t="n">
        <v>11</v>
      </c>
      <c r="D4263" s="1" t="s">
        <v>3820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5543</v>
      </c>
      <c r="N4263" s="1" t="n">
        <v>2</v>
      </c>
      <c r="O4263" s="1" t="n">
        <v>39.86</v>
      </c>
      <c r="P4263" s="1" t="s">
        <v>3814</v>
      </c>
    </row>
    <row r="4264" customFormat="false" ht="15" hidden="false" customHeight="true" outlineLevel="0" collapsed="false">
      <c r="A4264" s="1" t="n">
        <v>3</v>
      </c>
      <c r="B4264" s="76" t="n">
        <v>46212</v>
      </c>
      <c r="C4264" s="1" t="n">
        <v>11</v>
      </c>
      <c r="D4264" s="1" t="s">
        <v>3820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3917</v>
      </c>
      <c r="N4264" s="1" t="n">
        <v>2</v>
      </c>
      <c r="O4264" s="1" t="n">
        <v>39.86</v>
      </c>
      <c r="P4264" s="1" t="s">
        <v>3814</v>
      </c>
    </row>
    <row r="4265" customFormat="false" ht="15" hidden="false" customHeight="true" outlineLevel="0" collapsed="false">
      <c r="A4265" s="1" t="n">
        <v>3</v>
      </c>
      <c r="B4265" s="76" t="n">
        <v>46212</v>
      </c>
      <c r="C4265" s="1" t="n">
        <v>11</v>
      </c>
      <c r="D4265" s="1" t="s">
        <v>3820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3918</v>
      </c>
      <c r="N4265" s="1" t="n">
        <v>4</v>
      </c>
      <c r="O4265" s="1" t="n">
        <v>79.72</v>
      </c>
      <c r="P4265" s="1" t="s">
        <v>3814</v>
      </c>
    </row>
    <row r="4266" customFormat="false" ht="15" hidden="false" customHeight="true" outlineLevel="0" collapsed="false">
      <c r="A4266" s="1" t="n">
        <v>3</v>
      </c>
      <c r="B4266" s="76" t="n">
        <v>46212</v>
      </c>
      <c r="C4266" s="1" t="n">
        <v>11</v>
      </c>
      <c r="D4266" s="1" t="s">
        <v>3820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3919</v>
      </c>
      <c r="N4266" s="1" t="n">
        <v>4</v>
      </c>
      <c r="O4266" s="1" t="n">
        <v>79.72</v>
      </c>
      <c r="P4266" s="1" t="s">
        <v>3814</v>
      </c>
    </row>
    <row r="4267" customFormat="false" ht="15" hidden="false" customHeight="true" outlineLevel="0" collapsed="false">
      <c r="A4267" s="1" t="n">
        <v>3</v>
      </c>
      <c r="B4267" s="76" t="n">
        <v>46212</v>
      </c>
      <c r="C4267" s="1" t="n">
        <v>11</v>
      </c>
      <c r="D4267" s="1" t="s">
        <v>3820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5544</v>
      </c>
      <c r="N4267" s="1" t="n">
        <v>3</v>
      </c>
      <c r="O4267" s="1" t="n">
        <v>24.07</v>
      </c>
      <c r="P4267" s="1" t="s">
        <v>3814</v>
      </c>
    </row>
    <row r="4268" customFormat="false" ht="15" hidden="false" customHeight="true" outlineLevel="0" collapsed="false">
      <c r="A4268" s="1" t="n">
        <v>3</v>
      </c>
      <c r="B4268" s="76" t="n">
        <v>46212</v>
      </c>
      <c r="C4268" s="1" t="n">
        <v>11</v>
      </c>
      <c r="D4268" s="1" t="s">
        <v>3820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4241</v>
      </c>
      <c r="N4268" s="1" t="n">
        <v>5</v>
      </c>
      <c r="O4268" s="1" t="n">
        <v>72.89</v>
      </c>
      <c r="P4268" s="1" t="s">
        <v>3814</v>
      </c>
    </row>
    <row r="4269" customFormat="false" ht="15" hidden="false" customHeight="true" outlineLevel="0" collapsed="false">
      <c r="A4269" s="1" t="n">
        <v>3</v>
      </c>
      <c r="B4269" s="76" t="n">
        <v>46212</v>
      </c>
      <c r="C4269" s="1" t="n">
        <v>11</v>
      </c>
      <c r="D4269" s="1" t="s">
        <v>3820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5545</v>
      </c>
      <c r="N4269" s="1" t="n">
        <v>5</v>
      </c>
      <c r="O4269" s="1" t="n">
        <v>72.89</v>
      </c>
      <c r="P4269" s="1" t="s">
        <v>3814</v>
      </c>
    </row>
    <row r="4270" customFormat="false" ht="15" hidden="false" customHeight="true" outlineLevel="0" collapsed="false">
      <c r="A4270" s="1" t="n">
        <v>3</v>
      </c>
      <c r="B4270" s="76" t="n">
        <v>46212</v>
      </c>
      <c r="C4270" s="1" t="n">
        <v>11</v>
      </c>
      <c r="D4270" s="1" t="s">
        <v>3820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5546</v>
      </c>
      <c r="N4270" s="1" t="n">
        <v>6</v>
      </c>
      <c r="O4270" s="1" t="n">
        <v>63.49</v>
      </c>
      <c r="P4270" s="1" t="s">
        <v>3814</v>
      </c>
    </row>
    <row r="4271" customFormat="false" ht="15" hidden="false" customHeight="true" outlineLevel="0" collapsed="false">
      <c r="A4271" s="1" t="n">
        <v>3</v>
      </c>
      <c r="B4271" s="76" t="n">
        <v>46212</v>
      </c>
      <c r="C4271" s="1" t="n">
        <v>11</v>
      </c>
      <c r="D4271" s="1" t="s">
        <v>3820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5547</v>
      </c>
      <c r="N4271" s="1" t="n">
        <v>6</v>
      </c>
      <c r="O4271" s="1" t="n">
        <v>63.49</v>
      </c>
      <c r="P4271" s="1" t="s">
        <v>3814</v>
      </c>
    </row>
    <row r="4272" customFormat="false" ht="15" hidden="false" customHeight="true" outlineLevel="0" collapsed="false">
      <c r="A4272" s="1" t="n">
        <v>3</v>
      </c>
      <c r="B4272" s="76" t="n">
        <v>46212</v>
      </c>
      <c r="C4272" s="1" t="n">
        <v>11</v>
      </c>
      <c r="D4272" s="1" t="s">
        <v>3820</v>
      </c>
      <c r="E4272" s="1" t="n">
        <v>1107</v>
      </c>
      <c r="F4272" s="1" t="s">
        <v>210</v>
      </c>
      <c r="I4272" s="1" t="n">
        <v>426368</v>
      </c>
      <c r="J4272" s="1" t="n">
        <v>23310</v>
      </c>
      <c r="K4272" s="1" t="n">
        <v>7896029018958</v>
      </c>
      <c r="L4272" s="1" t="s">
        <v>5548</v>
      </c>
      <c r="N4272" s="1" t="n">
        <v>144</v>
      </c>
      <c r="O4272" s="1" t="n">
        <v>281.2</v>
      </c>
      <c r="P4272" s="1" t="s">
        <v>3814</v>
      </c>
    </row>
    <row r="4273" customFormat="false" ht="15" hidden="false" customHeight="true" outlineLevel="0" collapsed="false">
      <c r="A4273" s="1" t="n">
        <v>3</v>
      </c>
      <c r="B4273" s="76" t="n">
        <v>46212</v>
      </c>
      <c r="C4273" s="1" t="n">
        <v>11</v>
      </c>
      <c r="D4273" s="1" t="s">
        <v>3820</v>
      </c>
      <c r="E4273" s="1" t="n">
        <v>1107</v>
      </c>
      <c r="F4273" s="1" t="s">
        <v>210</v>
      </c>
      <c r="I4273" s="1" t="n">
        <v>426368</v>
      </c>
      <c r="J4273" s="1" t="n">
        <v>14911</v>
      </c>
      <c r="K4273" s="1" t="n">
        <v>7896029022252</v>
      </c>
      <c r="L4273" s="1" t="s">
        <v>5549</v>
      </c>
      <c r="N4273" s="1" t="n">
        <v>144</v>
      </c>
      <c r="O4273" s="1" t="n">
        <v>281.16</v>
      </c>
      <c r="P4273" s="1" t="s">
        <v>3814</v>
      </c>
    </row>
    <row r="4274" customFormat="false" ht="15" hidden="false" customHeight="true" outlineLevel="0" collapsed="false">
      <c r="A4274" s="1" t="n">
        <v>3</v>
      </c>
      <c r="B4274" s="76" t="n">
        <v>46212</v>
      </c>
      <c r="C4274" s="1" t="n">
        <v>11</v>
      </c>
      <c r="D4274" s="1" t="s">
        <v>3820</v>
      </c>
      <c r="E4274" s="1" t="n">
        <v>1107</v>
      </c>
      <c r="F4274" s="1" t="s">
        <v>210</v>
      </c>
      <c r="I4274" s="1" t="n">
        <v>426368</v>
      </c>
      <c r="J4274" s="1" t="n">
        <v>15432</v>
      </c>
      <c r="K4274" s="1" t="n">
        <v>7896029022276</v>
      </c>
      <c r="L4274" s="1" t="s">
        <v>5550</v>
      </c>
      <c r="N4274" s="1" t="n">
        <v>72</v>
      </c>
      <c r="O4274" s="1" t="n">
        <v>140.58</v>
      </c>
      <c r="P4274" s="1" t="s">
        <v>3814</v>
      </c>
    </row>
    <row r="4275" customFormat="false" ht="15" hidden="false" customHeight="true" outlineLevel="0" collapsed="false">
      <c r="A4275" s="1" t="n">
        <v>3</v>
      </c>
      <c r="B4275" s="76" t="n">
        <v>46212</v>
      </c>
      <c r="C4275" s="1" t="n">
        <v>11</v>
      </c>
      <c r="D4275" s="1" t="s">
        <v>3820</v>
      </c>
      <c r="E4275" s="1" t="n">
        <v>1107</v>
      </c>
      <c r="F4275" s="1" t="s">
        <v>210</v>
      </c>
      <c r="I4275" s="1" t="n">
        <v>426368</v>
      </c>
      <c r="J4275" s="1" t="n">
        <v>19252</v>
      </c>
      <c r="K4275" s="1" t="n">
        <v>7896029086995</v>
      </c>
      <c r="L4275" s="1" t="s">
        <v>5551</v>
      </c>
      <c r="N4275" s="1" t="n">
        <v>6</v>
      </c>
      <c r="O4275" s="1" t="n">
        <v>63.49</v>
      </c>
      <c r="P4275" s="1" t="s">
        <v>3814</v>
      </c>
    </row>
    <row r="4276" customFormat="false" ht="15" hidden="false" customHeight="true" outlineLevel="0" collapsed="false">
      <c r="A4276" s="1" t="n">
        <v>3</v>
      </c>
      <c r="B4276" s="76" t="n">
        <v>46212</v>
      </c>
      <c r="C4276" s="1" t="n">
        <v>11</v>
      </c>
      <c r="D4276" s="1" t="s">
        <v>3820</v>
      </c>
      <c r="E4276" s="1" t="n">
        <v>1107</v>
      </c>
      <c r="F4276" s="1" t="s">
        <v>210</v>
      </c>
      <c r="I4276" s="1" t="n">
        <v>426368</v>
      </c>
      <c r="J4276" s="1" t="n">
        <v>22563</v>
      </c>
      <c r="K4276" s="1" t="n">
        <v>7896029015001</v>
      </c>
      <c r="L4276" s="1" t="s">
        <v>5552</v>
      </c>
      <c r="N4276" s="1" t="n">
        <v>144</v>
      </c>
      <c r="O4276" s="1" t="n">
        <v>281.16</v>
      </c>
      <c r="P4276" s="1" t="s">
        <v>3814</v>
      </c>
    </row>
    <row r="4277" customFormat="false" ht="15" hidden="false" customHeight="true" outlineLevel="0" collapsed="false">
      <c r="A4277" s="1" t="n">
        <v>3</v>
      </c>
      <c r="B4277" s="76" t="n">
        <v>46212</v>
      </c>
      <c r="C4277" s="1" t="n">
        <v>11</v>
      </c>
      <c r="D4277" s="1" t="s">
        <v>3820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5553</v>
      </c>
      <c r="N4277" s="1" t="n">
        <v>5</v>
      </c>
      <c r="O4277" s="1" t="n">
        <v>40.11</v>
      </c>
      <c r="P4277" s="1" t="s">
        <v>3814</v>
      </c>
    </row>
    <row r="4278" customFormat="false" ht="15" hidden="false" customHeight="true" outlineLevel="0" collapsed="false">
      <c r="A4278" s="1" t="n">
        <v>3</v>
      </c>
      <c r="B4278" s="76" t="n">
        <v>46212</v>
      </c>
      <c r="C4278" s="1" t="n">
        <v>11</v>
      </c>
      <c r="D4278" s="1" t="s">
        <v>3820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4248</v>
      </c>
      <c r="N4278" s="1" t="n">
        <v>10</v>
      </c>
      <c r="O4278" s="1" t="n">
        <v>145.77</v>
      </c>
      <c r="P4278" s="1" t="s">
        <v>3814</v>
      </c>
    </row>
    <row r="4279" customFormat="false" ht="15" hidden="false" customHeight="true" outlineLevel="0" collapsed="false">
      <c r="A4279" s="1" t="n">
        <v>3</v>
      </c>
      <c r="B4279" s="76" t="n">
        <v>46212</v>
      </c>
      <c r="C4279" s="1" t="n">
        <v>11</v>
      </c>
      <c r="D4279" s="1" t="s">
        <v>3820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5554</v>
      </c>
      <c r="N4279" s="1" t="n">
        <v>5</v>
      </c>
      <c r="O4279" s="1" t="n">
        <v>69.85</v>
      </c>
      <c r="P4279" s="1" t="s">
        <v>3814</v>
      </c>
    </row>
    <row r="4280" customFormat="false" ht="15" hidden="false" customHeight="true" outlineLevel="0" collapsed="false">
      <c r="A4280" s="1" t="n">
        <v>3</v>
      </c>
      <c r="B4280" s="76" t="n">
        <v>46212</v>
      </c>
      <c r="C4280" s="1" t="n">
        <v>11</v>
      </c>
      <c r="D4280" s="1" t="s">
        <v>3820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5555</v>
      </c>
      <c r="N4280" s="1" t="n">
        <v>5</v>
      </c>
      <c r="O4280" s="1" t="n">
        <v>69.85</v>
      </c>
      <c r="P4280" s="1" t="s">
        <v>3814</v>
      </c>
    </row>
    <row r="4281" customFormat="false" ht="15" hidden="false" customHeight="true" outlineLevel="0" collapsed="false">
      <c r="A4281" s="1" t="n">
        <v>3</v>
      </c>
      <c r="B4281" s="76" t="n">
        <v>46212</v>
      </c>
      <c r="C4281" s="1" t="n">
        <v>11</v>
      </c>
      <c r="D4281" s="1" t="s">
        <v>3820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5556</v>
      </c>
      <c r="N4281" s="1" t="n">
        <v>5</v>
      </c>
      <c r="O4281" s="1" t="n">
        <v>69.85</v>
      </c>
      <c r="P4281" s="1" t="s">
        <v>3814</v>
      </c>
    </row>
    <row r="4282" customFormat="false" ht="15" hidden="false" customHeight="true" outlineLevel="0" collapsed="false">
      <c r="A4282" s="1" t="n">
        <v>3</v>
      </c>
      <c r="B4282" s="76" t="n">
        <v>46212</v>
      </c>
      <c r="C4282" s="1" t="n">
        <v>11</v>
      </c>
      <c r="D4282" s="1" t="s">
        <v>3820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5557</v>
      </c>
      <c r="N4282" s="1" t="n">
        <v>5</v>
      </c>
      <c r="O4282" s="1" t="n">
        <v>72.89</v>
      </c>
      <c r="P4282" s="1" t="s">
        <v>3814</v>
      </c>
    </row>
    <row r="4283" customFormat="false" ht="15" hidden="false" customHeight="true" outlineLevel="0" collapsed="false">
      <c r="A4283" s="1" t="n">
        <v>3</v>
      </c>
      <c r="B4283" s="76" t="n">
        <v>46212</v>
      </c>
      <c r="C4283" s="1" t="n">
        <v>11</v>
      </c>
      <c r="D4283" s="1" t="s">
        <v>3820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5558</v>
      </c>
      <c r="N4283" s="1" t="n">
        <v>72</v>
      </c>
      <c r="O4283" s="1" t="n">
        <v>140.58</v>
      </c>
      <c r="P4283" s="1" t="s">
        <v>3814</v>
      </c>
    </row>
    <row r="4284" customFormat="false" ht="15" hidden="false" customHeight="true" outlineLevel="0" collapsed="false">
      <c r="A4284" s="1" t="n">
        <v>3</v>
      </c>
      <c r="B4284" s="76" t="n">
        <v>46212</v>
      </c>
      <c r="C4284" s="1" t="n">
        <v>11</v>
      </c>
      <c r="D4284" s="1" t="s">
        <v>3820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5038</v>
      </c>
      <c r="N4284" s="1" t="n">
        <v>50</v>
      </c>
      <c r="O4284" s="1" t="n">
        <v>191.61</v>
      </c>
      <c r="P4284" s="1" t="s">
        <v>3814</v>
      </c>
    </row>
    <row r="4285" customFormat="false" ht="15" hidden="false" customHeight="true" outlineLevel="0" collapsed="false">
      <c r="A4285" s="1" t="n">
        <v>3</v>
      </c>
      <c r="B4285" s="76" t="n">
        <v>46212</v>
      </c>
      <c r="C4285" s="1" t="n">
        <v>11</v>
      </c>
      <c r="D4285" s="1" t="s">
        <v>3820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5559</v>
      </c>
      <c r="N4285" s="1" t="n">
        <v>5</v>
      </c>
      <c r="O4285" s="1" t="n">
        <v>34.55</v>
      </c>
      <c r="P4285" s="1" t="s">
        <v>3814</v>
      </c>
    </row>
    <row r="4286" customFormat="false" ht="15" hidden="false" customHeight="true" outlineLevel="0" collapsed="false">
      <c r="A4286" s="1" t="n">
        <v>3</v>
      </c>
      <c r="B4286" s="76" t="n">
        <v>46212</v>
      </c>
      <c r="C4286" s="1" t="n">
        <v>11</v>
      </c>
      <c r="D4286" s="1" t="s">
        <v>3820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5117</v>
      </c>
      <c r="N4286" s="1" t="n">
        <v>50</v>
      </c>
      <c r="O4286" s="1" t="n">
        <v>127</v>
      </c>
      <c r="P4286" s="1" t="s">
        <v>3814</v>
      </c>
    </row>
    <row r="4287" customFormat="false" ht="15" hidden="false" customHeight="true" outlineLevel="0" collapsed="false">
      <c r="A4287" s="1" t="n">
        <v>3</v>
      </c>
      <c r="B4287" s="76" t="n">
        <v>46212</v>
      </c>
      <c r="C4287" s="1" t="n">
        <v>11</v>
      </c>
      <c r="D4287" s="1" t="s">
        <v>3820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5123</v>
      </c>
      <c r="N4287" s="1" t="n">
        <v>72</v>
      </c>
      <c r="O4287" s="1" t="n">
        <v>218.52</v>
      </c>
      <c r="P4287" s="1" t="s">
        <v>3814</v>
      </c>
    </row>
    <row r="4288" customFormat="false" ht="15" hidden="false" customHeight="true" outlineLevel="0" collapsed="false">
      <c r="A4288" s="1" t="n">
        <v>3</v>
      </c>
      <c r="B4288" s="76" t="n">
        <v>46212</v>
      </c>
      <c r="C4288" s="1" t="n">
        <v>11</v>
      </c>
      <c r="D4288" s="1" t="s">
        <v>3820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5560</v>
      </c>
      <c r="N4288" s="1" t="n">
        <v>24</v>
      </c>
      <c r="O4288" s="1" t="n">
        <v>119.76</v>
      </c>
      <c r="P4288" s="1" t="s">
        <v>3814</v>
      </c>
    </row>
    <row r="4289" customFormat="false" ht="15" hidden="false" customHeight="true" outlineLevel="0" collapsed="false">
      <c r="A4289" s="1" t="n">
        <v>3</v>
      </c>
      <c r="B4289" s="76" t="n">
        <v>46212</v>
      </c>
      <c r="C4289" s="1" t="n">
        <v>11</v>
      </c>
      <c r="D4289" s="1" t="s">
        <v>3820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5561</v>
      </c>
      <c r="N4289" s="1" t="n">
        <v>5</v>
      </c>
      <c r="O4289" s="1" t="n">
        <v>48.2</v>
      </c>
      <c r="P4289" s="1" t="s">
        <v>3814</v>
      </c>
    </row>
    <row r="4290" customFormat="false" ht="15" hidden="false" customHeight="true" outlineLevel="0" collapsed="false">
      <c r="A4290" s="1" t="n">
        <v>3</v>
      </c>
      <c r="B4290" s="76" t="n">
        <v>46212</v>
      </c>
      <c r="C4290" s="1" t="n">
        <v>11</v>
      </c>
      <c r="D4290" s="1" t="s">
        <v>3820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5171</v>
      </c>
      <c r="N4290" s="1" t="n">
        <v>30</v>
      </c>
      <c r="O4290" s="1" t="n">
        <v>82.27</v>
      </c>
      <c r="P4290" s="1" t="s">
        <v>3814</v>
      </c>
    </row>
    <row r="4291" customFormat="false" ht="15" hidden="false" customHeight="true" outlineLevel="0" collapsed="false">
      <c r="A4291" s="1" t="n">
        <v>3</v>
      </c>
      <c r="B4291" s="76" t="n">
        <v>46212</v>
      </c>
      <c r="C4291" s="1" t="n">
        <v>11</v>
      </c>
      <c r="D4291" s="1" t="s">
        <v>3820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3821</v>
      </c>
      <c r="N4291" s="1" t="n">
        <v>240</v>
      </c>
      <c r="O4291" s="1" t="n">
        <v>653.29</v>
      </c>
      <c r="P4291" s="1" t="s">
        <v>3814</v>
      </c>
    </row>
    <row r="4292" customFormat="false" ht="15" hidden="false" customHeight="true" outlineLevel="0" collapsed="false">
      <c r="A4292" s="1" t="n">
        <v>3</v>
      </c>
      <c r="B4292" s="76" t="n">
        <v>46212</v>
      </c>
      <c r="C4292" s="1" t="n">
        <v>11</v>
      </c>
      <c r="D4292" s="1" t="s">
        <v>3820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3822</v>
      </c>
      <c r="N4292" s="1" t="n">
        <v>72</v>
      </c>
      <c r="O4292" s="1" t="n">
        <v>604.66</v>
      </c>
      <c r="P4292" s="1" t="s">
        <v>3814</v>
      </c>
    </row>
    <row r="4293" customFormat="false" ht="15" hidden="false" customHeight="true" outlineLevel="0" collapsed="false">
      <c r="A4293" s="1" t="n">
        <v>3</v>
      </c>
      <c r="B4293" s="76" t="n">
        <v>46212</v>
      </c>
      <c r="C4293" s="1" t="n">
        <v>11</v>
      </c>
      <c r="D4293" s="1" t="s">
        <v>3820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5151</v>
      </c>
      <c r="N4293" s="1" t="n">
        <v>24</v>
      </c>
      <c r="O4293" s="1" t="n">
        <v>201.55</v>
      </c>
      <c r="P4293" s="1" t="s">
        <v>3814</v>
      </c>
    </row>
    <row r="4294" customFormat="false" ht="15" hidden="false" customHeight="true" outlineLevel="0" collapsed="false">
      <c r="A4294" s="1" t="n">
        <v>3</v>
      </c>
      <c r="B4294" s="76" t="n">
        <v>46212</v>
      </c>
      <c r="C4294" s="1" t="n">
        <v>11</v>
      </c>
      <c r="D4294" s="1" t="s">
        <v>3820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5562</v>
      </c>
      <c r="N4294" s="1" t="n">
        <v>6</v>
      </c>
      <c r="O4294" s="1" t="n">
        <v>29.04</v>
      </c>
      <c r="P4294" s="1" t="s">
        <v>3814</v>
      </c>
    </row>
    <row r="4295" customFormat="false" ht="15" hidden="false" customHeight="true" outlineLevel="0" collapsed="false">
      <c r="A4295" s="1" t="n">
        <v>3</v>
      </c>
      <c r="B4295" s="76" t="n">
        <v>46212</v>
      </c>
      <c r="C4295" s="1" t="n">
        <v>11</v>
      </c>
      <c r="D4295" s="1" t="s">
        <v>3820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3829</v>
      </c>
      <c r="N4295" s="1" t="n">
        <v>24</v>
      </c>
      <c r="O4295" s="1" t="n">
        <v>26.45</v>
      </c>
      <c r="P4295" s="1" t="s">
        <v>3814</v>
      </c>
    </row>
    <row r="4296" customFormat="false" ht="15" hidden="false" customHeight="true" outlineLevel="0" collapsed="false">
      <c r="A4296" s="1" t="n">
        <v>3</v>
      </c>
      <c r="B4296" s="76" t="n">
        <v>46212</v>
      </c>
      <c r="C4296" s="1" t="n">
        <v>11</v>
      </c>
      <c r="D4296" s="1" t="s">
        <v>3820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5152</v>
      </c>
      <c r="N4296" s="1" t="n">
        <v>120</v>
      </c>
      <c r="O4296" s="1" t="n">
        <v>371.41</v>
      </c>
      <c r="P4296" s="1" t="s">
        <v>3814</v>
      </c>
    </row>
    <row r="4297" customFormat="false" ht="15" hidden="false" customHeight="true" outlineLevel="0" collapsed="false">
      <c r="A4297" s="1" t="n">
        <v>3</v>
      </c>
      <c r="B4297" s="76" t="n">
        <v>46212</v>
      </c>
      <c r="C4297" s="1" t="n">
        <v>11</v>
      </c>
      <c r="D4297" s="1" t="s">
        <v>3820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5563</v>
      </c>
      <c r="N4297" s="1" t="n">
        <v>24</v>
      </c>
      <c r="O4297" s="1" t="n">
        <v>30.25</v>
      </c>
      <c r="P4297" s="1" t="s">
        <v>3814</v>
      </c>
    </row>
    <row r="4298" customFormat="false" ht="15" hidden="false" customHeight="true" outlineLevel="0" collapsed="false">
      <c r="A4298" s="1" t="n">
        <v>3</v>
      </c>
      <c r="B4298" s="76" t="n">
        <v>46212</v>
      </c>
      <c r="C4298" s="1" t="n">
        <v>11</v>
      </c>
      <c r="D4298" s="1" t="s">
        <v>3820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5564</v>
      </c>
      <c r="N4298" s="1" t="n">
        <v>24</v>
      </c>
      <c r="O4298" s="1" t="n">
        <v>24.68</v>
      </c>
      <c r="P4298" s="1" t="s">
        <v>3814</v>
      </c>
    </row>
    <row r="4299" customFormat="false" ht="15" hidden="false" customHeight="true" outlineLevel="0" collapsed="false">
      <c r="A4299" s="1" t="n">
        <v>3</v>
      </c>
      <c r="B4299" s="76" t="n">
        <v>46212</v>
      </c>
      <c r="C4299" s="1" t="n">
        <v>11</v>
      </c>
      <c r="D4299" s="1" t="s">
        <v>3820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5565</v>
      </c>
      <c r="N4299" s="1" t="n">
        <v>6</v>
      </c>
      <c r="O4299" s="1" t="n">
        <v>29.04</v>
      </c>
      <c r="P4299" s="1" t="s">
        <v>3814</v>
      </c>
    </row>
    <row r="4300" customFormat="false" ht="15" hidden="false" customHeight="true" outlineLevel="0" collapsed="false">
      <c r="A4300" s="1" t="n">
        <v>3</v>
      </c>
      <c r="B4300" s="76" t="n">
        <v>46212</v>
      </c>
      <c r="C4300" s="1" t="n">
        <v>11</v>
      </c>
      <c r="D4300" s="1" t="s">
        <v>3820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3963</v>
      </c>
      <c r="N4300" s="1" t="n">
        <v>75</v>
      </c>
      <c r="O4300" s="1" t="n">
        <v>1536.75</v>
      </c>
      <c r="P4300" s="1" t="s">
        <v>3814</v>
      </c>
    </row>
    <row r="4301" customFormat="false" ht="15" hidden="false" customHeight="true" outlineLevel="0" collapsed="false">
      <c r="A4301" s="1" t="n">
        <v>3</v>
      </c>
      <c r="B4301" s="76" t="n">
        <v>46212</v>
      </c>
      <c r="C4301" s="1" t="n">
        <v>11</v>
      </c>
      <c r="D4301" s="1" t="s">
        <v>3820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5566</v>
      </c>
      <c r="N4301" s="1" t="n">
        <v>20</v>
      </c>
      <c r="O4301" s="1" t="n">
        <v>439.6</v>
      </c>
      <c r="P4301" s="1" t="s">
        <v>3814</v>
      </c>
    </row>
    <row r="4302" customFormat="false" ht="15" hidden="false" customHeight="true" outlineLevel="0" collapsed="false">
      <c r="A4302" s="1" t="n">
        <v>3</v>
      </c>
      <c r="B4302" s="76" t="n">
        <v>46212</v>
      </c>
      <c r="C4302" s="1" t="n">
        <v>11</v>
      </c>
      <c r="D4302" s="1" t="s">
        <v>3820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5567</v>
      </c>
      <c r="N4302" s="1" t="n">
        <v>30</v>
      </c>
      <c r="O4302" s="1" t="n">
        <v>46.79</v>
      </c>
      <c r="P4302" s="1" t="s">
        <v>3814</v>
      </c>
    </row>
    <row r="4303" customFormat="false" ht="15" hidden="false" customHeight="true" outlineLevel="0" collapsed="false">
      <c r="A4303" s="1" t="n">
        <v>3</v>
      </c>
      <c r="B4303" s="76" t="n">
        <v>46212</v>
      </c>
      <c r="C4303" s="1" t="n">
        <v>11</v>
      </c>
      <c r="D4303" s="1" t="s">
        <v>3820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4636</v>
      </c>
      <c r="N4303" s="1" t="n">
        <v>12</v>
      </c>
      <c r="O4303" s="1" t="n">
        <v>97.92</v>
      </c>
      <c r="P4303" s="1" t="s">
        <v>3814</v>
      </c>
    </row>
    <row r="4304" customFormat="false" ht="15" hidden="false" customHeight="true" outlineLevel="0" collapsed="false">
      <c r="A4304" s="1" t="n">
        <v>3</v>
      </c>
      <c r="B4304" s="76" t="n">
        <v>46212</v>
      </c>
      <c r="C4304" s="1" t="n">
        <v>11</v>
      </c>
      <c r="D4304" s="1" t="s">
        <v>3820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3964</v>
      </c>
      <c r="N4304" s="1" t="n">
        <v>15</v>
      </c>
      <c r="O4304" s="1" t="n">
        <v>344.7</v>
      </c>
      <c r="P4304" s="1" t="s">
        <v>3814</v>
      </c>
    </row>
    <row r="4305" customFormat="false" ht="15" hidden="false" customHeight="true" outlineLevel="0" collapsed="false">
      <c r="A4305" s="1" t="n">
        <v>3</v>
      </c>
      <c r="B4305" s="76" t="n">
        <v>46212</v>
      </c>
      <c r="C4305" s="1" t="n">
        <v>11</v>
      </c>
      <c r="D4305" s="1" t="s">
        <v>3820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4638</v>
      </c>
      <c r="N4305" s="1" t="n">
        <v>14</v>
      </c>
      <c r="O4305" s="1" t="n">
        <v>73.49</v>
      </c>
      <c r="P4305" s="1" t="s">
        <v>3814</v>
      </c>
    </row>
    <row r="4306" customFormat="false" ht="15" hidden="false" customHeight="true" outlineLevel="0" collapsed="false">
      <c r="A4306" s="1" t="n">
        <v>3</v>
      </c>
      <c r="B4306" s="76" t="n">
        <v>46212</v>
      </c>
      <c r="C4306" s="1" t="n">
        <v>11</v>
      </c>
      <c r="D4306" s="1" t="s">
        <v>3820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4532</v>
      </c>
      <c r="N4306" s="1" t="n">
        <v>16</v>
      </c>
      <c r="O4306" s="1" t="n">
        <v>113.25</v>
      </c>
      <c r="P4306" s="1" t="s">
        <v>3814</v>
      </c>
    </row>
    <row r="4307" customFormat="false" ht="15" hidden="false" customHeight="true" outlineLevel="0" collapsed="false">
      <c r="A4307" s="1" t="n">
        <v>3</v>
      </c>
      <c r="B4307" s="76" t="n">
        <v>46212</v>
      </c>
      <c r="C4307" s="1" t="n">
        <v>11</v>
      </c>
      <c r="D4307" s="1" t="s">
        <v>3820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5568</v>
      </c>
      <c r="N4307" s="1" t="n">
        <v>12</v>
      </c>
      <c r="O4307" s="1" t="n">
        <v>55.2</v>
      </c>
      <c r="P4307" s="1" t="s">
        <v>3814</v>
      </c>
    </row>
    <row r="4308" customFormat="false" ht="15" hidden="false" customHeight="true" outlineLevel="0" collapsed="false">
      <c r="A4308" s="1" t="n">
        <v>3</v>
      </c>
      <c r="B4308" s="76" t="n">
        <v>46212</v>
      </c>
      <c r="C4308" s="1" t="n">
        <v>11</v>
      </c>
      <c r="D4308" s="1" t="s">
        <v>3820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4795</v>
      </c>
      <c r="N4308" s="1" t="n">
        <v>18</v>
      </c>
      <c r="O4308" s="1" t="n">
        <v>103.26</v>
      </c>
      <c r="P4308" s="1" t="s">
        <v>3814</v>
      </c>
    </row>
    <row r="4309" customFormat="false" ht="15" hidden="false" customHeight="true" outlineLevel="0" collapsed="false">
      <c r="A4309" s="1" t="n">
        <v>3</v>
      </c>
      <c r="B4309" s="76" t="n">
        <v>46212</v>
      </c>
      <c r="C4309" s="1" t="n">
        <v>11</v>
      </c>
      <c r="D4309" s="1" t="s">
        <v>3820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3835</v>
      </c>
      <c r="N4309" s="1" t="n">
        <v>90</v>
      </c>
      <c r="O4309" s="1" t="n">
        <v>542.6</v>
      </c>
      <c r="P4309" s="1" t="s">
        <v>3814</v>
      </c>
    </row>
    <row r="4310" customFormat="false" ht="15" hidden="false" customHeight="true" outlineLevel="0" collapsed="false">
      <c r="A4310" s="1" t="n">
        <v>3</v>
      </c>
      <c r="B4310" s="76" t="n">
        <v>46212</v>
      </c>
      <c r="C4310" s="1" t="n">
        <v>11</v>
      </c>
      <c r="D4310" s="1" t="s">
        <v>3820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3836</v>
      </c>
      <c r="N4310" s="1" t="n">
        <v>12</v>
      </c>
      <c r="O4310" s="1" t="n">
        <v>89.16</v>
      </c>
      <c r="P4310" s="1" t="s">
        <v>3814</v>
      </c>
    </row>
    <row r="4311" customFormat="false" ht="15" hidden="false" customHeight="true" outlineLevel="0" collapsed="false">
      <c r="A4311" s="1" t="n">
        <v>3</v>
      </c>
      <c r="B4311" s="76" t="n">
        <v>46212</v>
      </c>
      <c r="C4311" s="1" t="n">
        <v>11</v>
      </c>
      <c r="D4311" s="1" t="s">
        <v>3820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4408</v>
      </c>
      <c r="N4311" s="1" t="n">
        <v>18</v>
      </c>
      <c r="O4311" s="1" t="n">
        <v>133.74</v>
      </c>
      <c r="P4311" s="1" t="s">
        <v>3814</v>
      </c>
    </row>
    <row r="4312" customFormat="false" ht="15" hidden="false" customHeight="true" outlineLevel="0" collapsed="false">
      <c r="A4312" s="1" t="n">
        <v>3</v>
      </c>
      <c r="B4312" s="76" t="n">
        <v>46212</v>
      </c>
      <c r="C4312" s="1" t="n">
        <v>11</v>
      </c>
      <c r="D4312" s="1" t="s">
        <v>3820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4408</v>
      </c>
      <c r="N4312" s="1" t="n">
        <v>12</v>
      </c>
      <c r="O4312" s="1" t="n">
        <v>38.71</v>
      </c>
      <c r="P4312" s="1" t="s">
        <v>3814</v>
      </c>
    </row>
    <row r="4313" customFormat="false" ht="15" hidden="false" customHeight="true" outlineLevel="0" collapsed="false">
      <c r="A4313" s="1" t="n">
        <v>3</v>
      </c>
      <c r="B4313" s="76" t="n">
        <v>46212</v>
      </c>
      <c r="C4313" s="1" t="n">
        <v>11</v>
      </c>
      <c r="D4313" s="1" t="s">
        <v>3820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4731</v>
      </c>
      <c r="N4313" s="1" t="n">
        <v>72</v>
      </c>
      <c r="O4313" s="1" t="n">
        <v>226.48</v>
      </c>
      <c r="P4313" s="1" t="s">
        <v>3814</v>
      </c>
    </row>
    <row r="4314" customFormat="false" ht="15" hidden="false" customHeight="true" outlineLevel="0" collapsed="false">
      <c r="A4314" s="1" t="n">
        <v>3</v>
      </c>
      <c r="B4314" s="76" t="n">
        <v>46212</v>
      </c>
      <c r="C4314" s="1" t="n">
        <v>11</v>
      </c>
      <c r="D4314" s="1" t="s">
        <v>3820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4796</v>
      </c>
      <c r="N4314" s="1" t="n">
        <v>36</v>
      </c>
      <c r="O4314" s="1" t="n">
        <v>161.87</v>
      </c>
      <c r="P4314" s="1" t="s">
        <v>3814</v>
      </c>
    </row>
    <row r="4315" customFormat="false" ht="15" hidden="false" customHeight="true" outlineLevel="0" collapsed="false">
      <c r="A4315" s="1" t="n">
        <v>3</v>
      </c>
      <c r="B4315" s="76" t="n">
        <v>46212</v>
      </c>
      <c r="C4315" s="1" t="n">
        <v>11</v>
      </c>
      <c r="D4315" s="1" t="s">
        <v>3820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3837</v>
      </c>
      <c r="N4315" s="1" t="n">
        <v>60</v>
      </c>
      <c r="O4315" s="1" t="n">
        <v>351.45</v>
      </c>
      <c r="P4315" s="1" t="s">
        <v>3814</v>
      </c>
    </row>
    <row r="4316" customFormat="false" ht="15" hidden="false" customHeight="true" outlineLevel="0" collapsed="false">
      <c r="A4316" s="1" t="n">
        <v>3</v>
      </c>
      <c r="B4316" s="76" t="n">
        <v>46212</v>
      </c>
      <c r="C4316" s="1" t="n">
        <v>11</v>
      </c>
      <c r="D4316" s="1" t="s">
        <v>3820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4409</v>
      </c>
      <c r="N4316" s="1" t="n">
        <v>72</v>
      </c>
      <c r="O4316" s="1" t="n">
        <v>262.77</v>
      </c>
      <c r="P4316" s="1" t="s">
        <v>3814</v>
      </c>
    </row>
    <row r="4317" customFormat="false" ht="15" hidden="false" customHeight="true" outlineLevel="0" collapsed="false">
      <c r="A4317" s="1" t="n">
        <v>3</v>
      </c>
      <c r="B4317" s="76" t="n">
        <v>46212</v>
      </c>
      <c r="C4317" s="1" t="n">
        <v>11</v>
      </c>
      <c r="D4317" s="1" t="s">
        <v>3820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4410</v>
      </c>
      <c r="N4317" s="1" t="n">
        <v>48</v>
      </c>
      <c r="O4317" s="1" t="n">
        <v>147.11</v>
      </c>
      <c r="P4317" s="1" t="s">
        <v>3814</v>
      </c>
    </row>
    <row r="4318" customFormat="false" ht="15" hidden="false" customHeight="true" outlineLevel="0" collapsed="false">
      <c r="A4318" s="1" t="n">
        <v>3</v>
      </c>
      <c r="B4318" s="76" t="n">
        <v>46212</v>
      </c>
      <c r="C4318" s="1" t="n">
        <v>11</v>
      </c>
      <c r="D4318" s="1" t="s">
        <v>3820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4411</v>
      </c>
      <c r="N4318" s="1" t="n">
        <v>60</v>
      </c>
      <c r="O4318" s="1" t="n">
        <v>508.12</v>
      </c>
      <c r="P4318" s="1" t="s">
        <v>3814</v>
      </c>
    </row>
    <row r="4319" customFormat="false" ht="15" hidden="false" customHeight="true" outlineLevel="0" collapsed="false">
      <c r="A4319" s="1" t="n">
        <v>3</v>
      </c>
      <c r="B4319" s="76" t="n">
        <v>46212</v>
      </c>
      <c r="C4319" s="1" t="n">
        <v>11</v>
      </c>
      <c r="D4319" s="1" t="s">
        <v>3820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5173</v>
      </c>
      <c r="N4319" s="1" t="n">
        <v>18</v>
      </c>
      <c r="O4319" s="1" t="n">
        <v>102.89</v>
      </c>
      <c r="P4319" s="1" t="s">
        <v>3814</v>
      </c>
    </row>
    <row r="4320" customFormat="false" ht="15" hidden="false" customHeight="true" outlineLevel="0" collapsed="false">
      <c r="A4320" s="1" t="n">
        <v>3</v>
      </c>
      <c r="B4320" s="76" t="n">
        <v>46212</v>
      </c>
      <c r="C4320" s="1" t="n">
        <v>11</v>
      </c>
      <c r="D4320" s="1" t="s">
        <v>3820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3839</v>
      </c>
      <c r="N4320" s="1" t="n">
        <v>90</v>
      </c>
      <c r="O4320" s="1" t="n">
        <v>593.41</v>
      </c>
      <c r="P4320" s="1" t="s">
        <v>3814</v>
      </c>
    </row>
    <row r="4321" customFormat="false" ht="15" hidden="false" customHeight="true" outlineLevel="0" collapsed="false">
      <c r="A4321" s="1" t="n">
        <v>3</v>
      </c>
      <c r="B4321" s="76" t="n">
        <v>46212</v>
      </c>
      <c r="C4321" s="1" t="n">
        <v>11</v>
      </c>
      <c r="D4321" s="1" t="s">
        <v>3820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5175</v>
      </c>
      <c r="N4321" s="1" t="n">
        <v>12</v>
      </c>
      <c r="O4321" s="1" t="n">
        <v>63.9</v>
      </c>
      <c r="P4321" s="1" t="s">
        <v>3814</v>
      </c>
    </row>
    <row r="4322" customFormat="false" ht="15" hidden="false" customHeight="true" outlineLevel="0" collapsed="false">
      <c r="A4322" s="1" t="n">
        <v>3</v>
      </c>
      <c r="B4322" s="76" t="n">
        <v>46212</v>
      </c>
      <c r="C4322" s="1" t="n">
        <v>11</v>
      </c>
      <c r="D4322" s="1" t="s">
        <v>3820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4415</v>
      </c>
      <c r="N4322" s="1" t="n">
        <v>60</v>
      </c>
      <c r="O4322" s="1" t="n">
        <v>336.33</v>
      </c>
      <c r="P4322" s="1" t="s">
        <v>3814</v>
      </c>
    </row>
    <row r="4323" customFormat="false" ht="15" hidden="false" customHeight="true" outlineLevel="0" collapsed="false">
      <c r="A4323" s="1" t="n">
        <v>3</v>
      </c>
      <c r="B4323" s="76" t="n">
        <v>46212</v>
      </c>
      <c r="C4323" s="1" t="n">
        <v>11</v>
      </c>
      <c r="D4323" s="1" t="s">
        <v>3820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5363</v>
      </c>
      <c r="N4323" s="1" t="n">
        <v>36</v>
      </c>
      <c r="O4323" s="1" t="n">
        <v>116.14</v>
      </c>
      <c r="P4323" s="1" t="s">
        <v>3814</v>
      </c>
    </row>
    <row r="4324" customFormat="false" ht="15" hidden="false" customHeight="true" outlineLevel="0" collapsed="false">
      <c r="A4324" s="1" t="n">
        <v>3</v>
      </c>
      <c r="B4324" s="76" t="n">
        <v>46212</v>
      </c>
      <c r="C4324" s="1" t="n">
        <v>11</v>
      </c>
      <c r="D4324" s="1" t="s">
        <v>3820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4798</v>
      </c>
      <c r="N4324" s="1" t="n">
        <v>18</v>
      </c>
      <c r="O4324" s="1" t="n">
        <v>103.26</v>
      </c>
      <c r="P4324" s="1" t="s">
        <v>3814</v>
      </c>
    </row>
    <row r="4325" customFormat="false" ht="15" hidden="false" customHeight="true" outlineLevel="0" collapsed="false">
      <c r="A4325" s="1" t="n">
        <v>3</v>
      </c>
      <c r="B4325" s="76" t="n">
        <v>46212</v>
      </c>
      <c r="C4325" s="1" t="n">
        <v>11</v>
      </c>
      <c r="D4325" s="1" t="s">
        <v>3820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3840</v>
      </c>
      <c r="N4325" s="1" t="n">
        <v>45</v>
      </c>
      <c r="O4325" s="1" t="n">
        <v>258.14</v>
      </c>
      <c r="P4325" s="1" t="s">
        <v>3814</v>
      </c>
    </row>
    <row r="4326" customFormat="false" ht="15" hidden="false" customHeight="true" outlineLevel="0" collapsed="false">
      <c r="A4326" s="1" t="n">
        <v>3</v>
      </c>
      <c r="B4326" s="76" t="n">
        <v>46212</v>
      </c>
      <c r="C4326" s="1" t="n">
        <v>11</v>
      </c>
      <c r="D4326" s="1" t="s">
        <v>3820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5364</v>
      </c>
      <c r="N4326" s="1" t="n">
        <v>18</v>
      </c>
      <c r="O4326" s="1" t="n">
        <v>65.51</v>
      </c>
      <c r="P4326" s="1" t="s">
        <v>3814</v>
      </c>
    </row>
    <row r="4327" customFormat="false" ht="15" hidden="false" customHeight="true" outlineLevel="0" collapsed="false">
      <c r="A4327" s="1" t="n">
        <v>3</v>
      </c>
      <c r="B4327" s="76" t="n">
        <v>46212</v>
      </c>
      <c r="C4327" s="1" t="n">
        <v>11</v>
      </c>
      <c r="D4327" s="1" t="s">
        <v>3820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4800</v>
      </c>
      <c r="N4327" s="1" t="n">
        <v>18</v>
      </c>
      <c r="O4327" s="1" t="n">
        <v>133.74</v>
      </c>
      <c r="P4327" s="1" t="s">
        <v>3814</v>
      </c>
    </row>
    <row r="4328" customFormat="false" ht="15" hidden="false" customHeight="true" outlineLevel="0" collapsed="false">
      <c r="A4328" s="1" t="n">
        <v>3</v>
      </c>
      <c r="B4328" s="76" t="n">
        <v>46212</v>
      </c>
      <c r="C4328" s="1" t="n">
        <v>11</v>
      </c>
      <c r="D4328" s="1" t="s">
        <v>3820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4416</v>
      </c>
      <c r="N4328" s="1" t="n">
        <v>48</v>
      </c>
      <c r="O4328" s="1" t="n">
        <v>162.6</v>
      </c>
      <c r="P4328" s="1" t="s">
        <v>3814</v>
      </c>
    </row>
    <row r="4329" customFormat="false" ht="15" hidden="false" customHeight="true" outlineLevel="0" collapsed="false">
      <c r="A4329" s="1" t="n">
        <v>3</v>
      </c>
      <c r="B4329" s="76" t="n">
        <v>46212</v>
      </c>
      <c r="C4329" s="1" t="n">
        <v>22</v>
      </c>
      <c r="D4329" s="1" t="s">
        <v>3967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3968</v>
      </c>
      <c r="N4329" s="1" t="n">
        <v>18.086</v>
      </c>
      <c r="O4329" s="1" t="n">
        <v>596.51</v>
      </c>
      <c r="P4329" s="1" t="s">
        <v>3814</v>
      </c>
    </row>
    <row r="4330" customFormat="false" ht="15" hidden="false" customHeight="true" outlineLevel="0" collapsed="false">
      <c r="A4330" s="1" t="n">
        <v>3</v>
      </c>
      <c r="B4330" s="76" t="n">
        <v>46212</v>
      </c>
      <c r="C4330" s="1" t="n">
        <v>22</v>
      </c>
      <c r="D4330" s="1" t="s">
        <v>3967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3969</v>
      </c>
      <c r="N4330" s="1" t="n">
        <v>32.645</v>
      </c>
      <c r="O4330" s="1" t="n">
        <v>1103.62</v>
      </c>
      <c r="P4330" s="1" t="s">
        <v>3814</v>
      </c>
    </row>
    <row r="4331" customFormat="false" ht="15" hidden="false" customHeight="true" outlineLevel="0" collapsed="false">
      <c r="A4331" s="1" t="n">
        <v>3</v>
      </c>
      <c r="B4331" s="76" t="n">
        <v>46212</v>
      </c>
      <c r="C4331" s="1" t="n">
        <v>22</v>
      </c>
      <c r="D4331" s="1" t="s">
        <v>3967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3970</v>
      </c>
      <c r="N4331" s="1" t="n">
        <v>6.903</v>
      </c>
      <c r="O4331" s="1" t="n">
        <v>267.53</v>
      </c>
      <c r="P4331" s="1" t="s">
        <v>3814</v>
      </c>
    </row>
    <row r="4332" customFormat="false" ht="15" hidden="false" customHeight="true" outlineLevel="0" collapsed="false">
      <c r="A4332" s="1" t="n">
        <v>3</v>
      </c>
      <c r="B4332" s="76" t="n">
        <v>46212</v>
      </c>
      <c r="C4332" s="1" t="n">
        <v>22</v>
      </c>
      <c r="D4332" s="1" t="s">
        <v>3967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3971</v>
      </c>
      <c r="N4332" s="1" t="n">
        <v>13.685</v>
      </c>
      <c r="O4332" s="1" t="n">
        <v>530.36</v>
      </c>
      <c r="P4332" s="1" t="s">
        <v>3814</v>
      </c>
    </row>
    <row r="4333" customFormat="false" ht="15" hidden="false" customHeight="true" outlineLevel="0" collapsed="false">
      <c r="A4333" s="1" t="n">
        <v>3</v>
      </c>
      <c r="B4333" s="76" t="n">
        <v>46212</v>
      </c>
      <c r="C4333" s="1" t="n">
        <v>22</v>
      </c>
      <c r="D4333" s="1" t="s">
        <v>3967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3972</v>
      </c>
      <c r="N4333" s="1" t="n">
        <v>11.203</v>
      </c>
      <c r="O4333" s="1" t="n">
        <v>471.13</v>
      </c>
      <c r="P4333" s="1" t="s">
        <v>3814</v>
      </c>
    </row>
    <row r="4334" customFormat="false" ht="15" hidden="false" customHeight="true" outlineLevel="0" collapsed="false">
      <c r="A4334" s="1" t="n">
        <v>3</v>
      </c>
      <c r="B4334" s="76" t="n">
        <v>46212</v>
      </c>
      <c r="C4334" s="1" t="n">
        <v>22</v>
      </c>
      <c r="D4334" s="1" t="s">
        <v>3967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3973</v>
      </c>
      <c r="N4334" s="1" t="n">
        <v>22.68</v>
      </c>
      <c r="O4334" s="1" t="n">
        <v>1028.61</v>
      </c>
      <c r="P4334" s="1" t="s">
        <v>3814</v>
      </c>
    </row>
    <row r="4335" customFormat="false" ht="15" hidden="false" customHeight="true" outlineLevel="0" collapsed="false">
      <c r="A4335" s="1" t="n">
        <v>3</v>
      </c>
      <c r="B4335" s="76" t="n">
        <v>46212</v>
      </c>
      <c r="C4335" s="1" t="n">
        <v>22</v>
      </c>
      <c r="D4335" s="1" t="s">
        <v>3967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3974</v>
      </c>
      <c r="N4335" s="1" t="n">
        <v>9.705</v>
      </c>
      <c r="O4335" s="1" t="n">
        <v>448.16</v>
      </c>
      <c r="P4335" s="1" t="s">
        <v>3814</v>
      </c>
    </row>
    <row r="4336" customFormat="false" ht="15" hidden="false" customHeight="true" outlineLevel="0" collapsed="false">
      <c r="A4336" s="1" t="n">
        <v>3</v>
      </c>
      <c r="B4336" s="76" t="n">
        <v>46212</v>
      </c>
      <c r="C4336" s="1" t="n">
        <v>22</v>
      </c>
      <c r="D4336" s="1" t="s">
        <v>3967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3975</v>
      </c>
      <c r="N4336" s="1" t="n">
        <v>3.16</v>
      </c>
      <c r="O4336" s="1" t="n">
        <v>132.89</v>
      </c>
      <c r="P4336" s="1" t="s">
        <v>3814</v>
      </c>
    </row>
    <row r="4337" customFormat="false" ht="15" hidden="false" customHeight="true" outlineLevel="0" collapsed="false">
      <c r="A4337" s="1" t="n">
        <v>3</v>
      </c>
      <c r="B4337" s="76" t="n">
        <v>46212</v>
      </c>
      <c r="C4337" s="1" t="n">
        <v>22</v>
      </c>
      <c r="D4337" s="1" t="s">
        <v>3967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3976</v>
      </c>
      <c r="N4337" s="1" t="n">
        <v>4.234</v>
      </c>
      <c r="O4337" s="1" t="n">
        <v>192.03</v>
      </c>
      <c r="P4337" s="1" t="s">
        <v>3814</v>
      </c>
    </row>
    <row r="4338" customFormat="false" ht="15" hidden="false" customHeight="true" outlineLevel="0" collapsed="false">
      <c r="A4338" s="1" t="n">
        <v>3</v>
      </c>
      <c r="B4338" s="76" t="n">
        <v>46212</v>
      </c>
      <c r="C4338" s="1" t="n">
        <v>22</v>
      </c>
      <c r="D4338" s="1" t="s">
        <v>3967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3977</v>
      </c>
      <c r="N4338" s="1" t="n">
        <v>3.723</v>
      </c>
      <c r="O4338" s="1" t="n">
        <v>199.56</v>
      </c>
      <c r="P4338" s="1" t="s">
        <v>3814</v>
      </c>
    </row>
    <row r="4339" customFormat="false" ht="15" hidden="false" customHeight="true" outlineLevel="0" collapsed="false">
      <c r="A4339" s="1" t="n">
        <v>3</v>
      </c>
      <c r="B4339" s="76" t="n">
        <v>46212</v>
      </c>
      <c r="C4339" s="1" t="n">
        <v>22</v>
      </c>
      <c r="D4339" s="1" t="s">
        <v>3967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3987</v>
      </c>
      <c r="N4339" s="1" t="n">
        <v>1.658</v>
      </c>
      <c r="O4339" s="1" t="n">
        <v>56.05</v>
      </c>
      <c r="P4339" s="1" t="s">
        <v>3814</v>
      </c>
    </row>
    <row r="4340" customFormat="false" ht="15" hidden="false" customHeight="true" outlineLevel="0" collapsed="false">
      <c r="A4340" s="1" t="n">
        <v>3</v>
      </c>
      <c r="B4340" s="76" t="n">
        <v>46212</v>
      </c>
      <c r="C4340" s="1" t="n">
        <v>22</v>
      </c>
      <c r="D4340" s="1" t="s">
        <v>3967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3978</v>
      </c>
      <c r="N4340" s="1" t="n">
        <v>4.49</v>
      </c>
      <c r="O4340" s="1" t="n">
        <v>166.6</v>
      </c>
      <c r="P4340" s="1" t="s">
        <v>3814</v>
      </c>
    </row>
    <row r="4341" customFormat="false" ht="15" hidden="false" customHeight="true" outlineLevel="0" collapsed="false">
      <c r="A4341" s="1" t="n">
        <v>3</v>
      </c>
      <c r="B4341" s="76" t="n">
        <v>46212</v>
      </c>
      <c r="C4341" s="1" t="n">
        <v>22</v>
      </c>
      <c r="D4341" s="1" t="s">
        <v>3967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3979</v>
      </c>
      <c r="N4341" s="1" t="n">
        <v>5.098</v>
      </c>
      <c r="O4341" s="1" t="n">
        <v>8.37</v>
      </c>
      <c r="P4341" s="1" t="s">
        <v>3814</v>
      </c>
    </row>
    <row r="4342" customFormat="false" ht="15" hidden="false" customHeight="true" outlineLevel="0" collapsed="false">
      <c r="A4342" s="1" t="n">
        <v>3</v>
      </c>
      <c r="B4342" s="76" t="n">
        <v>46212</v>
      </c>
      <c r="C4342" s="1" t="n">
        <v>22</v>
      </c>
      <c r="D4342" s="1" t="s">
        <v>3967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3980</v>
      </c>
      <c r="N4342" s="1" t="n">
        <v>26.678</v>
      </c>
      <c r="O4342" s="1" t="n">
        <v>65.79</v>
      </c>
      <c r="P4342" s="1" t="s">
        <v>3814</v>
      </c>
    </row>
    <row r="4343" customFormat="false" ht="15" hidden="false" customHeight="true" outlineLevel="0" collapsed="false">
      <c r="A4343" s="1" t="n">
        <v>3</v>
      </c>
      <c r="B4343" s="76" t="n">
        <v>46212</v>
      </c>
      <c r="C4343" s="1" t="n">
        <v>22</v>
      </c>
      <c r="D4343" s="1" t="s">
        <v>3967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3981</v>
      </c>
      <c r="N4343" s="1" t="n">
        <v>0.652</v>
      </c>
      <c r="O4343" s="1" t="n">
        <v>0</v>
      </c>
      <c r="P4343" s="1" t="s">
        <v>3814</v>
      </c>
    </row>
    <row r="4344" customFormat="false" ht="15" hidden="false" customHeight="true" outlineLevel="0" collapsed="false">
      <c r="A4344" s="1" t="n">
        <v>3</v>
      </c>
      <c r="B4344" s="76" t="n">
        <v>46212</v>
      </c>
      <c r="C4344" s="1" t="n">
        <v>22</v>
      </c>
      <c r="D4344" s="1" t="s">
        <v>3967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3982</v>
      </c>
      <c r="N4344" s="1" t="n">
        <v>6.862</v>
      </c>
      <c r="O4344" s="1" t="n">
        <v>147.67</v>
      </c>
      <c r="P4344" s="1" t="s">
        <v>3814</v>
      </c>
    </row>
    <row r="4345" customFormat="false" ht="15" hidden="false" customHeight="true" outlineLevel="0" collapsed="false">
      <c r="A4345" s="1" t="n">
        <v>3</v>
      </c>
      <c r="B4345" s="76" t="n">
        <v>46212</v>
      </c>
      <c r="C4345" s="1" t="n">
        <v>22</v>
      </c>
      <c r="D4345" s="1" t="s">
        <v>3967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3983</v>
      </c>
      <c r="N4345" s="1" t="n">
        <v>22.126</v>
      </c>
      <c r="O4345" s="1" t="n">
        <v>509.01</v>
      </c>
      <c r="P4345" s="1" t="s">
        <v>3814</v>
      </c>
    </row>
    <row r="4346" customFormat="false" ht="15" hidden="false" customHeight="true" outlineLevel="0" collapsed="false">
      <c r="A4346" s="1" t="n">
        <v>3</v>
      </c>
      <c r="B4346" s="76" t="n">
        <v>46212</v>
      </c>
      <c r="C4346" s="1" t="n">
        <v>22</v>
      </c>
      <c r="D4346" s="1" t="s">
        <v>3967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3984</v>
      </c>
      <c r="N4346" s="1" t="n">
        <v>31.375</v>
      </c>
      <c r="O4346" s="1" t="n">
        <v>745.07</v>
      </c>
      <c r="P4346" s="1" t="s">
        <v>3814</v>
      </c>
    </row>
    <row r="4347" customFormat="false" ht="15" hidden="false" customHeight="true" outlineLevel="0" collapsed="false">
      <c r="A4347" s="1" t="n">
        <v>3</v>
      </c>
      <c r="B4347" s="76" t="n">
        <v>46212</v>
      </c>
      <c r="C4347" s="1" t="n">
        <v>22</v>
      </c>
      <c r="D4347" s="1" t="s">
        <v>3967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3985</v>
      </c>
      <c r="N4347" s="1" t="n">
        <v>39.939</v>
      </c>
      <c r="O4347" s="1" t="n">
        <v>1037.39</v>
      </c>
      <c r="P4347" s="1" t="s">
        <v>3814</v>
      </c>
    </row>
    <row r="4348" customFormat="false" ht="15" hidden="false" customHeight="true" outlineLevel="0" collapsed="false">
      <c r="A4348" s="1" t="n">
        <v>3</v>
      </c>
      <c r="B4348" s="76" t="n">
        <v>46212</v>
      </c>
      <c r="C4348" s="1" t="n">
        <v>22</v>
      </c>
      <c r="D4348" s="1" t="s">
        <v>3967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3986</v>
      </c>
      <c r="N4348" s="1" t="n">
        <v>12.219</v>
      </c>
      <c r="O4348" s="1" t="n">
        <v>308.31</v>
      </c>
      <c r="P4348" s="1" t="s">
        <v>3814</v>
      </c>
    </row>
    <row r="4349" customFormat="false" ht="15" hidden="false" customHeight="true" outlineLevel="0" collapsed="false">
      <c r="A4349" s="1" t="n">
        <v>3</v>
      </c>
      <c r="B4349" s="76" t="n">
        <v>46212</v>
      </c>
      <c r="C4349" s="1" t="n">
        <v>22</v>
      </c>
      <c r="D4349" s="1" t="s">
        <v>3967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3979</v>
      </c>
      <c r="N4349" s="1" t="n">
        <v>5.36</v>
      </c>
      <c r="O4349" s="1" t="n">
        <v>7.92</v>
      </c>
      <c r="P4349" s="1" t="s">
        <v>3814</v>
      </c>
    </row>
    <row r="4350" customFormat="false" ht="15" hidden="false" customHeight="true" outlineLevel="0" collapsed="false">
      <c r="A4350" s="1" t="n">
        <v>3</v>
      </c>
      <c r="B4350" s="76" t="n">
        <v>46212</v>
      </c>
      <c r="C4350" s="1" t="n">
        <v>22</v>
      </c>
      <c r="D4350" s="1" t="s">
        <v>3967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3980</v>
      </c>
      <c r="N4350" s="1" t="n">
        <v>7.488</v>
      </c>
      <c r="O4350" s="1" t="n">
        <v>16.62</v>
      </c>
      <c r="P4350" s="1" t="s">
        <v>3814</v>
      </c>
    </row>
    <row r="4351" customFormat="false" ht="15" hidden="false" customHeight="true" outlineLevel="0" collapsed="false">
      <c r="A4351" s="1" t="n">
        <v>3</v>
      </c>
      <c r="B4351" s="76" t="n">
        <v>46212</v>
      </c>
      <c r="C4351" s="1" t="n">
        <v>22</v>
      </c>
      <c r="D4351" s="1" t="s">
        <v>3967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3981</v>
      </c>
      <c r="N4351" s="1" t="n">
        <v>0.631</v>
      </c>
      <c r="O4351" s="1" t="n">
        <v>0.01</v>
      </c>
      <c r="P4351" s="1" t="s">
        <v>3814</v>
      </c>
    </row>
    <row r="4352" customFormat="false" ht="15" hidden="false" customHeight="true" outlineLevel="0" collapsed="false">
      <c r="A4352" s="1" t="n">
        <v>3</v>
      </c>
      <c r="B4352" s="76" t="n">
        <v>46212</v>
      </c>
      <c r="C4352" s="1" t="n">
        <v>100</v>
      </c>
      <c r="D4352" s="1" t="s">
        <v>3988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3968</v>
      </c>
      <c r="N4352" s="1" t="n">
        <v>18.086</v>
      </c>
      <c r="O4352" s="1" t="n">
        <v>596.51</v>
      </c>
      <c r="P4352" s="1" t="s">
        <v>3814</v>
      </c>
    </row>
    <row r="4353" customFormat="false" ht="15" hidden="false" customHeight="true" outlineLevel="0" collapsed="false">
      <c r="A4353" s="1" t="n">
        <v>3</v>
      </c>
      <c r="B4353" s="76" t="n">
        <v>46212</v>
      </c>
      <c r="C4353" s="1" t="n">
        <v>100</v>
      </c>
      <c r="D4353" s="1" t="s">
        <v>3988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3969</v>
      </c>
      <c r="N4353" s="1" t="n">
        <v>32.645</v>
      </c>
      <c r="O4353" s="1" t="n">
        <v>1103.62</v>
      </c>
      <c r="P4353" s="1" t="s">
        <v>3814</v>
      </c>
    </row>
    <row r="4354" customFormat="false" ht="15" hidden="false" customHeight="true" outlineLevel="0" collapsed="false">
      <c r="A4354" s="1" t="n">
        <v>3</v>
      </c>
      <c r="B4354" s="76" t="n">
        <v>46212</v>
      </c>
      <c r="C4354" s="1" t="n">
        <v>100</v>
      </c>
      <c r="D4354" s="1" t="s">
        <v>3988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3970</v>
      </c>
      <c r="N4354" s="1" t="n">
        <v>6.903</v>
      </c>
      <c r="O4354" s="1" t="n">
        <v>267.53</v>
      </c>
      <c r="P4354" s="1" t="s">
        <v>3814</v>
      </c>
    </row>
    <row r="4355" customFormat="false" ht="15" hidden="false" customHeight="true" outlineLevel="0" collapsed="false">
      <c r="A4355" s="1" t="n">
        <v>3</v>
      </c>
      <c r="B4355" s="76" t="n">
        <v>46212</v>
      </c>
      <c r="C4355" s="1" t="n">
        <v>100</v>
      </c>
      <c r="D4355" s="1" t="s">
        <v>3988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3971</v>
      </c>
      <c r="N4355" s="1" t="n">
        <v>13.685</v>
      </c>
      <c r="O4355" s="1" t="n">
        <v>530.36</v>
      </c>
      <c r="P4355" s="1" t="s">
        <v>3814</v>
      </c>
    </row>
    <row r="4356" customFormat="false" ht="15" hidden="false" customHeight="true" outlineLevel="0" collapsed="false">
      <c r="A4356" s="1" t="n">
        <v>3</v>
      </c>
      <c r="B4356" s="76" t="n">
        <v>46212</v>
      </c>
      <c r="C4356" s="1" t="n">
        <v>100</v>
      </c>
      <c r="D4356" s="1" t="s">
        <v>3988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3972</v>
      </c>
      <c r="N4356" s="1" t="n">
        <v>11.203</v>
      </c>
      <c r="O4356" s="1" t="n">
        <v>471.13</v>
      </c>
      <c r="P4356" s="1" t="s">
        <v>3814</v>
      </c>
    </row>
    <row r="4357" customFormat="false" ht="15" hidden="false" customHeight="true" outlineLevel="0" collapsed="false">
      <c r="A4357" s="1" t="n">
        <v>3</v>
      </c>
      <c r="B4357" s="76" t="n">
        <v>46212</v>
      </c>
      <c r="C4357" s="1" t="n">
        <v>100</v>
      </c>
      <c r="D4357" s="1" t="s">
        <v>3988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3973</v>
      </c>
      <c r="N4357" s="1" t="n">
        <v>22.68</v>
      </c>
      <c r="O4357" s="1" t="n">
        <v>1028.61</v>
      </c>
      <c r="P4357" s="1" t="s">
        <v>3814</v>
      </c>
    </row>
    <row r="4358" customFormat="false" ht="15" hidden="false" customHeight="true" outlineLevel="0" collapsed="false">
      <c r="A4358" s="1" t="n">
        <v>3</v>
      </c>
      <c r="B4358" s="76" t="n">
        <v>46212</v>
      </c>
      <c r="C4358" s="1" t="n">
        <v>100</v>
      </c>
      <c r="D4358" s="1" t="s">
        <v>3988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3974</v>
      </c>
      <c r="N4358" s="1" t="n">
        <v>9.705</v>
      </c>
      <c r="O4358" s="1" t="n">
        <v>448.16</v>
      </c>
      <c r="P4358" s="1" t="s">
        <v>3814</v>
      </c>
    </row>
    <row r="4359" customFormat="false" ht="15" hidden="false" customHeight="true" outlineLevel="0" collapsed="false">
      <c r="A4359" s="1" t="n">
        <v>3</v>
      </c>
      <c r="B4359" s="76" t="n">
        <v>46212</v>
      </c>
      <c r="C4359" s="1" t="n">
        <v>100</v>
      </c>
      <c r="D4359" s="1" t="s">
        <v>3988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3975</v>
      </c>
      <c r="N4359" s="1" t="n">
        <v>3.16</v>
      </c>
      <c r="O4359" s="1" t="n">
        <v>132.89</v>
      </c>
      <c r="P4359" s="1" t="s">
        <v>3814</v>
      </c>
    </row>
    <row r="4360" customFormat="false" ht="15" hidden="false" customHeight="true" outlineLevel="0" collapsed="false">
      <c r="A4360" s="1" t="n">
        <v>3</v>
      </c>
      <c r="B4360" s="76" t="n">
        <v>46212</v>
      </c>
      <c r="C4360" s="1" t="n">
        <v>100</v>
      </c>
      <c r="D4360" s="1" t="s">
        <v>3988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3976</v>
      </c>
      <c r="N4360" s="1" t="n">
        <v>4.234</v>
      </c>
      <c r="O4360" s="1" t="n">
        <v>192.03</v>
      </c>
      <c r="P4360" s="1" t="s">
        <v>3814</v>
      </c>
    </row>
    <row r="4361" customFormat="false" ht="15" hidden="false" customHeight="true" outlineLevel="0" collapsed="false">
      <c r="A4361" s="1" t="n">
        <v>3</v>
      </c>
      <c r="B4361" s="76" t="n">
        <v>46212</v>
      </c>
      <c r="C4361" s="1" t="n">
        <v>100</v>
      </c>
      <c r="D4361" s="1" t="s">
        <v>3988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3977</v>
      </c>
      <c r="N4361" s="1" t="n">
        <v>3.723</v>
      </c>
      <c r="O4361" s="1" t="n">
        <v>199.56</v>
      </c>
      <c r="P4361" s="1" t="s">
        <v>3814</v>
      </c>
    </row>
    <row r="4362" customFormat="false" ht="15" hidden="false" customHeight="true" outlineLevel="0" collapsed="false">
      <c r="A4362" s="1" t="n">
        <v>3</v>
      </c>
      <c r="B4362" s="76" t="n">
        <v>46212</v>
      </c>
      <c r="C4362" s="1" t="n">
        <v>100</v>
      </c>
      <c r="D4362" s="1" t="s">
        <v>3988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3987</v>
      </c>
      <c r="N4362" s="1" t="n">
        <v>1.658</v>
      </c>
      <c r="O4362" s="1" t="n">
        <v>56.05</v>
      </c>
      <c r="P4362" s="1" t="s">
        <v>3814</v>
      </c>
    </row>
    <row r="4363" customFormat="false" ht="15" hidden="false" customHeight="true" outlineLevel="0" collapsed="false">
      <c r="A4363" s="1" t="n">
        <v>3</v>
      </c>
      <c r="B4363" s="76" t="n">
        <v>46212</v>
      </c>
      <c r="C4363" s="1" t="n">
        <v>100</v>
      </c>
      <c r="D4363" s="1" t="s">
        <v>3988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3978</v>
      </c>
      <c r="N4363" s="1" t="n">
        <v>4.49</v>
      </c>
      <c r="O4363" s="1" t="n">
        <v>166.6</v>
      </c>
      <c r="P4363" s="1" t="s">
        <v>3814</v>
      </c>
    </row>
    <row r="4364" customFormat="false" ht="15" hidden="false" customHeight="true" outlineLevel="0" collapsed="false">
      <c r="A4364" s="1" t="n">
        <v>3</v>
      </c>
      <c r="B4364" s="76" t="n">
        <v>46212</v>
      </c>
      <c r="C4364" s="1" t="n">
        <v>100</v>
      </c>
      <c r="D4364" s="1" t="s">
        <v>3988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3979</v>
      </c>
      <c r="N4364" s="1" t="n">
        <v>5.098</v>
      </c>
      <c r="O4364" s="1" t="n">
        <v>8.37</v>
      </c>
      <c r="P4364" s="1" t="s">
        <v>3814</v>
      </c>
    </row>
    <row r="4365" customFormat="false" ht="15" hidden="false" customHeight="true" outlineLevel="0" collapsed="false">
      <c r="A4365" s="1" t="n">
        <v>3</v>
      </c>
      <c r="B4365" s="76" t="n">
        <v>46212</v>
      </c>
      <c r="C4365" s="1" t="n">
        <v>100</v>
      </c>
      <c r="D4365" s="1" t="s">
        <v>3988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3980</v>
      </c>
      <c r="N4365" s="1" t="n">
        <v>26.678</v>
      </c>
      <c r="O4365" s="1" t="n">
        <v>65.79</v>
      </c>
      <c r="P4365" s="1" t="s">
        <v>3814</v>
      </c>
    </row>
    <row r="4366" customFormat="false" ht="15" hidden="false" customHeight="true" outlineLevel="0" collapsed="false">
      <c r="A4366" s="1" t="n">
        <v>3</v>
      </c>
      <c r="B4366" s="76" t="n">
        <v>46212</v>
      </c>
      <c r="C4366" s="1" t="n">
        <v>100</v>
      </c>
      <c r="D4366" s="1" t="s">
        <v>3988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3981</v>
      </c>
      <c r="N4366" s="1" t="n">
        <v>0.652</v>
      </c>
      <c r="O4366" s="1" t="n">
        <v>0</v>
      </c>
      <c r="P4366" s="1" t="s">
        <v>3814</v>
      </c>
    </row>
    <row r="4367" customFormat="false" ht="15" hidden="false" customHeight="true" outlineLevel="0" collapsed="false">
      <c r="A4367" s="1" t="n">
        <v>3</v>
      </c>
      <c r="B4367" s="76" t="n">
        <v>46212</v>
      </c>
      <c r="C4367" s="1" t="n">
        <v>100</v>
      </c>
      <c r="D4367" s="1" t="s">
        <v>3988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3982</v>
      </c>
      <c r="N4367" s="1" t="n">
        <v>6.862</v>
      </c>
      <c r="O4367" s="1" t="n">
        <v>147.67</v>
      </c>
      <c r="P4367" s="1" t="s">
        <v>3814</v>
      </c>
    </row>
    <row r="4368" customFormat="false" ht="15" hidden="false" customHeight="true" outlineLevel="0" collapsed="false">
      <c r="A4368" s="1" t="n">
        <v>3</v>
      </c>
      <c r="B4368" s="76" t="n">
        <v>46212</v>
      </c>
      <c r="C4368" s="1" t="n">
        <v>100</v>
      </c>
      <c r="D4368" s="1" t="s">
        <v>3988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3983</v>
      </c>
      <c r="N4368" s="1" t="n">
        <v>22.126</v>
      </c>
      <c r="O4368" s="1" t="n">
        <v>509.01</v>
      </c>
      <c r="P4368" s="1" t="s">
        <v>3814</v>
      </c>
    </row>
    <row r="4369" customFormat="false" ht="15" hidden="false" customHeight="true" outlineLevel="0" collapsed="false">
      <c r="A4369" s="1" t="n">
        <v>3</v>
      </c>
      <c r="B4369" s="76" t="n">
        <v>46212</v>
      </c>
      <c r="C4369" s="1" t="n">
        <v>100</v>
      </c>
      <c r="D4369" s="1" t="s">
        <v>3988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3984</v>
      </c>
      <c r="N4369" s="1" t="n">
        <v>31.375</v>
      </c>
      <c r="O4369" s="1" t="n">
        <v>745.07</v>
      </c>
      <c r="P4369" s="1" t="s">
        <v>3814</v>
      </c>
    </row>
    <row r="4370" customFormat="false" ht="15" hidden="false" customHeight="true" outlineLevel="0" collapsed="false">
      <c r="A4370" s="1" t="n">
        <v>3</v>
      </c>
      <c r="B4370" s="76" t="n">
        <v>46212</v>
      </c>
      <c r="C4370" s="1" t="n">
        <v>100</v>
      </c>
      <c r="D4370" s="1" t="s">
        <v>3988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3985</v>
      </c>
      <c r="N4370" s="1" t="n">
        <v>39.939</v>
      </c>
      <c r="O4370" s="1" t="n">
        <v>1037.39</v>
      </c>
      <c r="P4370" s="1" t="s">
        <v>3814</v>
      </c>
    </row>
    <row r="4371" customFormat="false" ht="15" hidden="false" customHeight="true" outlineLevel="0" collapsed="false">
      <c r="A4371" s="1" t="n">
        <v>3</v>
      </c>
      <c r="B4371" s="76" t="n">
        <v>46212</v>
      </c>
      <c r="C4371" s="1" t="n">
        <v>100</v>
      </c>
      <c r="D4371" s="1" t="s">
        <v>3988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3986</v>
      </c>
      <c r="N4371" s="1" t="n">
        <v>12.219</v>
      </c>
      <c r="O4371" s="1" t="n">
        <v>308.31</v>
      </c>
      <c r="P4371" s="1" t="s">
        <v>3814</v>
      </c>
    </row>
    <row r="4372" customFormat="false" ht="15" hidden="false" customHeight="true" outlineLevel="0" collapsed="false">
      <c r="A4372" s="1" t="n">
        <v>3</v>
      </c>
      <c r="B4372" s="76" t="n">
        <v>46212</v>
      </c>
      <c r="C4372" s="1" t="n">
        <v>100</v>
      </c>
      <c r="D4372" s="1" t="s">
        <v>3988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3979</v>
      </c>
      <c r="N4372" s="1" t="n">
        <v>5.36</v>
      </c>
      <c r="O4372" s="1" t="n">
        <v>7.92</v>
      </c>
      <c r="P4372" s="1" t="s">
        <v>3814</v>
      </c>
    </row>
    <row r="4373" customFormat="false" ht="15" hidden="false" customHeight="true" outlineLevel="0" collapsed="false">
      <c r="A4373" s="1" t="n">
        <v>3</v>
      </c>
      <c r="B4373" s="76" t="n">
        <v>46212</v>
      </c>
      <c r="C4373" s="1" t="n">
        <v>100</v>
      </c>
      <c r="D4373" s="1" t="s">
        <v>3988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3980</v>
      </c>
      <c r="N4373" s="1" t="n">
        <v>7.488</v>
      </c>
      <c r="O4373" s="1" t="n">
        <v>16.62</v>
      </c>
      <c r="P4373" s="1" t="s">
        <v>3814</v>
      </c>
    </row>
    <row r="4374" customFormat="false" ht="15" hidden="false" customHeight="true" outlineLevel="0" collapsed="false">
      <c r="A4374" s="1" t="n">
        <v>3</v>
      </c>
      <c r="B4374" s="76" t="n">
        <v>46212</v>
      </c>
      <c r="C4374" s="1" t="n">
        <v>100</v>
      </c>
      <c r="D4374" s="1" t="s">
        <v>3988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3981</v>
      </c>
      <c r="N4374" s="1" t="n">
        <v>0.631</v>
      </c>
      <c r="O4374" s="1" t="n">
        <v>0.01</v>
      </c>
      <c r="P4374" s="1" t="s">
        <v>3814</v>
      </c>
    </row>
    <row r="4375" customFormat="false" ht="15" hidden="false" customHeight="true" outlineLevel="0" collapsed="false">
      <c r="A4375" s="1" t="n">
        <v>3</v>
      </c>
      <c r="B4375" s="76" t="n">
        <v>46212</v>
      </c>
      <c r="C4375" s="1" t="n">
        <v>171</v>
      </c>
      <c r="D4375" s="1" t="s">
        <v>4048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5548</v>
      </c>
      <c r="N4375" s="1" t="n">
        <v>6</v>
      </c>
      <c r="O4375" s="1" t="n">
        <v>12.6</v>
      </c>
      <c r="P4375" s="1" t="s">
        <v>4050</v>
      </c>
    </row>
    <row r="4376" customFormat="false" ht="15" hidden="false" customHeight="true" outlineLevel="0" collapsed="false">
      <c r="A4376" s="1" t="n">
        <v>3</v>
      </c>
      <c r="B4376" s="76" t="n">
        <v>46212</v>
      </c>
      <c r="C4376" s="1" t="n">
        <v>171</v>
      </c>
      <c r="D4376" s="1" t="s">
        <v>4048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5569</v>
      </c>
      <c r="N4376" s="1" t="n">
        <v>3</v>
      </c>
      <c r="O4376" s="1" t="n">
        <v>8.76</v>
      </c>
      <c r="P4376" s="1" t="s">
        <v>4050</v>
      </c>
    </row>
    <row r="4377" customFormat="false" ht="15" hidden="false" customHeight="true" outlineLevel="0" collapsed="false">
      <c r="A4377" s="1" t="n">
        <v>3</v>
      </c>
      <c r="B4377" s="76" t="n">
        <v>46212</v>
      </c>
      <c r="C4377" s="1" t="n">
        <v>171</v>
      </c>
      <c r="D4377" s="1" t="s">
        <v>4048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5570</v>
      </c>
      <c r="N4377" s="1" t="n">
        <v>3</v>
      </c>
      <c r="O4377" s="1" t="n">
        <v>12.24</v>
      </c>
      <c r="P4377" s="1" t="s">
        <v>4050</v>
      </c>
    </row>
    <row r="4378" customFormat="false" ht="15" hidden="false" customHeight="true" outlineLevel="0" collapsed="false">
      <c r="A4378" s="1" t="n">
        <v>3</v>
      </c>
      <c r="B4378" s="76" t="n">
        <v>46212</v>
      </c>
      <c r="C4378" s="1" t="n">
        <v>171</v>
      </c>
      <c r="D4378" s="1" t="s">
        <v>4048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5566</v>
      </c>
      <c r="N4378" s="1" t="n">
        <v>4</v>
      </c>
      <c r="O4378" s="1" t="n">
        <v>87.92</v>
      </c>
      <c r="P4378" s="1" t="s">
        <v>4050</v>
      </c>
    </row>
    <row r="4379" customFormat="false" ht="15" hidden="false" customHeight="true" outlineLevel="0" collapsed="false">
      <c r="A4379" s="1" t="n">
        <v>3</v>
      </c>
      <c r="B4379" s="76" t="n">
        <v>46213</v>
      </c>
      <c r="C4379" s="1" t="n">
        <v>1</v>
      </c>
      <c r="D4379" s="1" t="s">
        <v>3848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5571</v>
      </c>
      <c r="N4379" s="1" t="n">
        <v>12</v>
      </c>
      <c r="O4379" s="1" t="n">
        <v>54</v>
      </c>
      <c r="P4379" s="1" t="s">
        <v>3814</v>
      </c>
    </row>
    <row r="4380" customFormat="false" ht="15" hidden="false" customHeight="true" outlineLevel="0" collapsed="false">
      <c r="A4380" s="1" t="n">
        <v>3</v>
      </c>
      <c r="B4380" s="76" t="n">
        <v>46213</v>
      </c>
      <c r="C4380" s="1" t="n">
        <v>1</v>
      </c>
      <c r="D4380" s="1" t="s">
        <v>3848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3989</v>
      </c>
      <c r="N4380" s="1" t="n">
        <v>60</v>
      </c>
      <c r="O4380" s="1" t="n">
        <v>540</v>
      </c>
      <c r="P4380" s="1" t="s">
        <v>3814</v>
      </c>
    </row>
    <row r="4381" customFormat="false" ht="15" hidden="false" customHeight="true" outlineLevel="0" collapsed="false">
      <c r="A4381" s="1" t="n">
        <v>3</v>
      </c>
      <c r="B4381" s="76" t="n">
        <v>46213</v>
      </c>
      <c r="C4381" s="1" t="n">
        <v>1</v>
      </c>
      <c r="D4381" s="1" t="s">
        <v>3848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3990</v>
      </c>
      <c r="N4381" s="1" t="n">
        <v>30</v>
      </c>
      <c r="O4381" s="1" t="n">
        <v>144</v>
      </c>
      <c r="P4381" s="1" t="s">
        <v>3814</v>
      </c>
    </row>
    <row r="4382" customFormat="false" ht="15" hidden="false" customHeight="true" outlineLevel="0" collapsed="false">
      <c r="A4382" s="1" t="n">
        <v>3</v>
      </c>
      <c r="B4382" s="76" t="n">
        <v>46213</v>
      </c>
      <c r="C4382" s="1" t="n">
        <v>1</v>
      </c>
      <c r="D4382" s="1" t="s">
        <v>3848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3991</v>
      </c>
      <c r="N4382" s="1" t="n">
        <v>5</v>
      </c>
      <c r="O4382" s="1" t="n">
        <v>100</v>
      </c>
      <c r="P4382" s="1" t="s">
        <v>3814</v>
      </c>
    </row>
    <row r="4383" customFormat="false" ht="15" hidden="false" customHeight="true" outlineLevel="0" collapsed="false">
      <c r="A4383" s="1" t="n">
        <v>3</v>
      </c>
      <c r="B4383" s="76" t="n">
        <v>46213</v>
      </c>
      <c r="C4383" s="1" t="n">
        <v>1</v>
      </c>
      <c r="D4383" s="1" t="s">
        <v>3848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4279</v>
      </c>
      <c r="N4383" s="1" t="n">
        <v>30</v>
      </c>
      <c r="O4383" s="1" t="n">
        <v>174</v>
      </c>
      <c r="P4383" s="1" t="s">
        <v>3814</v>
      </c>
    </row>
    <row r="4384" customFormat="false" ht="15" hidden="false" customHeight="true" outlineLevel="0" collapsed="false">
      <c r="A4384" s="1" t="n">
        <v>3</v>
      </c>
      <c r="B4384" s="76" t="n">
        <v>46213</v>
      </c>
      <c r="C4384" s="1" t="n">
        <v>1</v>
      </c>
      <c r="D4384" s="1" t="s">
        <v>3848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4280</v>
      </c>
      <c r="N4384" s="1" t="n">
        <v>35</v>
      </c>
      <c r="O4384" s="1" t="n">
        <v>245</v>
      </c>
      <c r="P4384" s="1" t="s">
        <v>3814</v>
      </c>
    </row>
    <row r="4385" customFormat="false" ht="15" hidden="false" customHeight="true" outlineLevel="0" collapsed="false">
      <c r="A4385" s="1" t="n">
        <v>3</v>
      </c>
      <c r="B4385" s="76" t="n">
        <v>46213</v>
      </c>
      <c r="C4385" s="1" t="n">
        <v>1</v>
      </c>
      <c r="D4385" s="1" t="s">
        <v>3848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4281</v>
      </c>
      <c r="N4385" s="1" t="n">
        <v>30</v>
      </c>
      <c r="O4385" s="1" t="n">
        <v>281.4</v>
      </c>
      <c r="P4385" s="1" t="s">
        <v>3814</v>
      </c>
    </row>
    <row r="4386" customFormat="false" ht="15" hidden="false" customHeight="true" outlineLevel="0" collapsed="false">
      <c r="A4386" s="1" t="n">
        <v>3</v>
      </c>
      <c r="B4386" s="76" t="n">
        <v>46213</v>
      </c>
      <c r="C4386" s="1" t="n">
        <v>1</v>
      </c>
      <c r="D4386" s="1" t="s">
        <v>3848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4051</v>
      </c>
      <c r="N4386" s="1" t="n">
        <v>1080</v>
      </c>
      <c r="O4386" s="1" t="n">
        <v>555</v>
      </c>
      <c r="P4386" s="1" t="s">
        <v>3814</v>
      </c>
    </row>
    <row r="4387" customFormat="false" ht="15" hidden="false" customHeight="true" outlineLevel="0" collapsed="false">
      <c r="A4387" s="1" t="n">
        <v>3</v>
      </c>
      <c r="B4387" s="76" t="n">
        <v>46213</v>
      </c>
      <c r="C4387" s="1" t="n">
        <v>1</v>
      </c>
      <c r="D4387" s="1" t="s">
        <v>3848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4052</v>
      </c>
      <c r="N4387" s="1" t="n">
        <v>2520</v>
      </c>
      <c r="O4387" s="1" t="n">
        <v>1260</v>
      </c>
      <c r="P4387" s="1" t="s">
        <v>3814</v>
      </c>
    </row>
    <row r="4388" customFormat="false" ht="15" hidden="false" customHeight="true" outlineLevel="0" collapsed="false">
      <c r="A4388" s="1" t="n">
        <v>3</v>
      </c>
      <c r="B4388" s="76" t="n">
        <v>46213</v>
      </c>
      <c r="C4388" s="1" t="n">
        <v>1</v>
      </c>
      <c r="D4388" s="1" t="s">
        <v>3848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4053</v>
      </c>
      <c r="N4388" s="1" t="n">
        <v>24</v>
      </c>
      <c r="O4388" s="1" t="n">
        <v>60</v>
      </c>
      <c r="P4388" s="1" t="s">
        <v>3814</v>
      </c>
    </row>
    <row r="4389" customFormat="false" ht="15" hidden="false" customHeight="true" outlineLevel="0" collapsed="false">
      <c r="A4389" s="1" t="n">
        <v>3</v>
      </c>
      <c r="B4389" s="76" t="n">
        <v>46213</v>
      </c>
      <c r="C4389" s="1" t="n">
        <v>1</v>
      </c>
      <c r="D4389" s="1" t="s">
        <v>3848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4054</v>
      </c>
      <c r="N4389" s="1" t="n">
        <v>12</v>
      </c>
      <c r="O4389" s="1" t="n">
        <v>45</v>
      </c>
      <c r="P4389" s="1" t="s">
        <v>3814</v>
      </c>
    </row>
    <row r="4390" customFormat="false" ht="15" hidden="false" customHeight="true" outlineLevel="0" collapsed="false">
      <c r="A4390" s="1" t="n">
        <v>3</v>
      </c>
      <c r="B4390" s="76" t="n">
        <v>46213</v>
      </c>
      <c r="C4390" s="1" t="n">
        <v>1</v>
      </c>
      <c r="D4390" s="1" t="s">
        <v>3848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4055</v>
      </c>
      <c r="N4390" s="1" t="n">
        <v>9</v>
      </c>
      <c r="O4390" s="1" t="n">
        <v>55</v>
      </c>
      <c r="P4390" s="1" t="s">
        <v>3814</v>
      </c>
    </row>
    <row r="4391" customFormat="false" ht="15" hidden="false" customHeight="true" outlineLevel="0" collapsed="false">
      <c r="A4391" s="1" t="n">
        <v>3</v>
      </c>
      <c r="B4391" s="76" t="n">
        <v>46213</v>
      </c>
      <c r="C4391" s="1" t="n">
        <v>1</v>
      </c>
      <c r="D4391" s="1" t="s">
        <v>3848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4056</v>
      </c>
      <c r="N4391" s="1" t="n">
        <v>18</v>
      </c>
      <c r="O4391" s="1" t="n">
        <v>160</v>
      </c>
      <c r="P4391" s="1" t="s">
        <v>3814</v>
      </c>
    </row>
    <row r="4392" customFormat="false" ht="15" hidden="false" customHeight="true" outlineLevel="0" collapsed="false">
      <c r="A4392" s="1" t="n">
        <v>3</v>
      </c>
      <c r="B4392" s="76" t="n">
        <v>46213</v>
      </c>
      <c r="C4392" s="1" t="n">
        <v>1</v>
      </c>
      <c r="D4392" s="1" t="s">
        <v>3848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4057</v>
      </c>
      <c r="N4392" s="1" t="n">
        <v>30</v>
      </c>
      <c r="O4392" s="1" t="n">
        <v>57</v>
      </c>
      <c r="P4392" s="1" t="s">
        <v>3814</v>
      </c>
    </row>
    <row r="4393" customFormat="false" ht="15" hidden="false" customHeight="true" outlineLevel="0" collapsed="false">
      <c r="A4393" s="1" t="n">
        <v>3</v>
      </c>
      <c r="B4393" s="76" t="n">
        <v>46213</v>
      </c>
      <c r="C4393" s="1" t="n">
        <v>1</v>
      </c>
      <c r="D4393" s="1" t="s">
        <v>3848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4058</v>
      </c>
      <c r="N4393" s="1" t="n">
        <v>20</v>
      </c>
      <c r="O4393" s="1" t="n">
        <v>61</v>
      </c>
      <c r="P4393" s="1" t="s">
        <v>3814</v>
      </c>
    </row>
    <row r="4394" customFormat="false" ht="15" hidden="false" customHeight="true" outlineLevel="0" collapsed="false">
      <c r="A4394" s="1" t="n">
        <v>3</v>
      </c>
      <c r="B4394" s="76" t="n">
        <v>46213</v>
      </c>
      <c r="C4394" s="1" t="n">
        <v>1</v>
      </c>
      <c r="D4394" s="1" t="s">
        <v>3848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4059</v>
      </c>
      <c r="N4394" s="1" t="n">
        <v>9</v>
      </c>
      <c r="O4394" s="1" t="n">
        <v>71</v>
      </c>
      <c r="P4394" s="1" t="s">
        <v>3814</v>
      </c>
    </row>
    <row r="4395" customFormat="false" ht="15" hidden="false" customHeight="true" outlineLevel="0" collapsed="false">
      <c r="A4395" s="1" t="n">
        <v>3</v>
      </c>
      <c r="B4395" s="76" t="n">
        <v>46213</v>
      </c>
      <c r="C4395" s="1" t="n">
        <v>1</v>
      </c>
      <c r="D4395" s="1" t="s">
        <v>3848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4059</v>
      </c>
      <c r="N4395" s="1" t="n">
        <v>9</v>
      </c>
      <c r="O4395" s="1" t="n">
        <v>71</v>
      </c>
      <c r="P4395" s="1" t="s">
        <v>3814</v>
      </c>
    </row>
    <row r="4396" customFormat="false" ht="15" hidden="false" customHeight="true" outlineLevel="0" collapsed="false">
      <c r="A4396" s="1" t="n">
        <v>3</v>
      </c>
      <c r="B4396" s="76" t="n">
        <v>46213</v>
      </c>
      <c r="C4396" s="1" t="n">
        <v>1</v>
      </c>
      <c r="D4396" s="1" t="s">
        <v>3848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4060</v>
      </c>
      <c r="N4396" s="1" t="n">
        <v>40</v>
      </c>
      <c r="O4396" s="1" t="n">
        <v>132</v>
      </c>
      <c r="P4396" s="1" t="s">
        <v>3814</v>
      </c>
    </row>
    <row r="4397" customFormat="false" ht="15" hidden="false" customHeight="true" outlineLevel="0" collapsed="false">
      <c r="A4397" s="1" t="n">
        <v>3</v>
      </c>
      <c r="B4397" s="76" t="n">
        <v>46213</v>
      </c>
      <c r="C4397" s="1" t="n">
        <v>1</v>
      </c>
      <c r="D4397" s="1" t="s">
        <v>3848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4061</v>
      </c>
      <c r="N4397" s="1" t="n">
        <v>20</v>
      </c>
      <c r="O4397" s="1" t="n">
        <v>66</v>
      </c>
      <c r="P4397" s="1" t="s">
        <v>3814</v>
      </c>
    </row>
    <row r="4398" customFormat="false" ht="15" hidden="false" customHeight="true" outlineLevel="0" collapsed="false">
      <c r="A4398" s="1" t="n">
        <v>3</v>
      </c>
      <c r="B4398" s="76" t="n">
        <v>46213</v>
      </c>
      <c r="C4398" s="1" t="n">
        <v>1</v>
      </c>
      <c r="D4398" s="1" t="s">
        <v>3848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4062</v>
      </c>
      <c r="N4398" s="1" t="n">
        <v>20</v>
      </c>
      <c r="O4398" s="1" t="n">
        <v>81</v>
      </c>
      <c r="P4398" s="1" t="s">
        <v>3814</v>
      </c>
    </row>
    <row r="4399" customFormat="false" ht="15" hidden="false" customHeight="true" outlineLevel="0" collapsed="false">
      <c r="A4399" s="1" t="n">
        <v>3</v>
      </c>
      <c r="B4399" s="76" t="n">
        <v>46213</v>
      </c>
      <c r="C4399" s="1" t="n">
        <v>1</v>
      </c>
      <c r="D4399" s="1" t="s">
        <v>3848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4100</v>
      </c>
      <c r="N4399" s="1" t="n">
        <v>18</v>
      </c>
      <c r="O4399" s="1" t="n">
        <v>170</v>
      </c>
      <c r="P4399" s="1" t="s">
        <v>3814</v>
      </c>
    </row>
    <row r="4400" customFormat="false" ht="15" hidden="false" customHeight="true" outlineLevel="0" collapsed="false">
      <c r="A4400" s="1" t="n">
        <v>3</v>
      </c>
      <c r="B4400" s="76" t="n">
        <v>46213</v>
      </c>
      <c r="C4400" s="1" t="n">
        <v>1</v>
      </c>
      <c r="D4400" s="1" t="s">
        <v>3848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5267</v>
      </c>
      <c r="N4400" s="1" t="n">
        <v>9</v>
      </c>
      <c r="O4400" s="1" t="n">
        <v>130</v>
      </c>
      <c r="P4400" s="1" t="s">
        <v>3814</v>
      </c>
    </row>
    <row r="4401" customFormat="false" ht="15" hidden="false" customHeight="true" outlineLevel="0" collapsed="false">
      <c r="A4401" s="1" t="n">
        <v>3</v>
      </c>
      <c r="B4401" s="76" t="n">
        <v>46213</v>
      </c>
      <c r="C4401" s="1" t="n">
        <v>1</v>
      </c>
      <c r="D4401" s="1" t="s">
        <v>3848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3850</v>
      </c>
      <c r="N4401" s="1" t="n">
        <v>20</v>
      </c>
      <c r="O4401" s="1" t="n">
        <v>140</v>
      </c>
      <c r="P4401" s="1" t="s">
        <v>3814</v>
      </c>
    </row>
    <row r="4402" customFormat="false" ht="15" hidden="false" customHeight="true" outlineLevel="0" collapsed="false">
      <c r="A4402" s="1" t="n">
        <v>3</v>
      </c>
      <c r="B4402" s="76" t="n">
        <v>46213</v>
      </c>
      <c r="C4402" s="1" t="n">
        <v>1</v>
      </c>
      <c r="D4402" s="1" t="s">
        <v>3848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4204</v>
      </c>
      <c r="N4402" s="1" t="n">
        <v>12</v>
      </c>
      <c r="O4402" s="1" t="n">
        <v>89.17</v>
      </c>
      <c r="P4402" s="1" t="s">
        <v>3814</v>
      </c>
    </row>
    <row r="4403" customFormat="false" ht="15" hidden="false" customHeight="true" outlineLevel="0" collapsed="false">
      <c r="A4403" s="1" t="n">
        <v>3</v>
      </c>
      <c r="B4403" s="76" t="n">
        <v>46213</v>
      </c>
      <c r="C4403" s="1" t="n">
        <v>1</v>
      </c>
      <c r="D4403" s="1" t="s">
        <v>3848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5572</v>
      </c>
      <c r="N4403" s="1" t="n">
        <v>12</v>
      </c>
      <c r="O4403" s="1" t="n">
        <v>47.88</v>
      </c>
      <c r="P4403" s="1" t="s">
        <v>3814</v>
      </c>
    </row>
    <row r="4404" customFormat="false" ht="15" hidden="false" customHeight="true" outlineLevel="0" collapsed="false">
      <c r="A4404" s="1" t="n">
        <v>3</v>
      </c>
      <c r="B4404" s="76" t="n">
        <v>46213</v>
      </c>
      <c r="C4404" s="1" t="n">
        <v>1</v>
      </c>
      <c r="D4404" s="1" t="s">
        <v>3848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5573</v>
      </c>
      <c r="N4404" s="1" t="n">
        <v>6</v>
      </c>
      <c r="O4404" s="1" t="n">
        <v>78.42</v>
      </c>
      <c r="P4404" s="1" t="s">
        <v>3814</v>
      </c>
    </row>
    <row r="4405" customFormat="false" ht="15" hidden="false" customHeight="true" outlineLevel="0" collapsed="false">
      <c r="A4405" s="1" t="n">
        <v>3</v>
      </c>
      <c r="B4405" s="76" t="n">
        <v>46213</v>
      </c>
      <c r="C4405" s="1" t="n">
        <v>1</v>
      </c>
      <c r="D4405" s="1" t="s">
        <v>3848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5574</v>
      </c>
      <c r="N4405" s="1" t="n">
        <v>6</v>
      </c>
      <c r="O4405" s="1" t="n">
        <v>51.34</v>
      </c>
      <c r="P4405" s="1" t="s">
        <v>3814</v>
      </c>
    </row>
    <row r="4406" customFormat="false" ht="15" hidden="false" customHeight="true" outlineLevel="0" collapsed="false">
      <c r="A4406" s="1" t="n">
        <v>3</v>
      </c>
      <c r="B4406" s="76" t="n">
        <v>46213</v>
      </c>
      <c r="C4406" s="1" t="n">
        <v>1</v>
      </c>
      <c r="D4406" s="1" t="s">
        <v>3848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4205</v>
      </c>
      <c r="N4406" s="1" t="n">
        <v>12</v>
      </c>
      <c r="O4406" s="1" t="n">
        <v>29.89</v>
      </c>
      <c r="P4406" s="1" t="s">
        <v>3814</v>
      </c>
    </row>
    <row r="4407" customFormat="false" ht="15" hidden="false" customHeight="true" outlineLevel="0" collapsed="false">
      <c r="A4407" s="1" t="n">
        <v>3</v>
      </c>
      <c r="B4407" s="76" t="n">
        <v>46213</v>
      </c>
      <c r="C4407" s="1" t="n">
        <v>1</v>
      </c>
      <c r="D4407" s="1" t="s">
        <v>3848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5575</v>
      </c>
      <c r="N4407" s="1" t="n">
        <v>24</v>
      </c>
      <c r="O4407" s="1" t="n">
        <v>103.86</v>
      </c>
      <c r="P4407" s="1" t="s">
        <v>3814</v>
      </c>
    </row>
    <row r="4408" customFormat="false" ht="15" hidden="false" customHeight="true" outlineLevel="0" collapsed="false">
      <c r="A4408" s="1" t="n">
        <v>3</v>
      </c>
      <c r="B4408" s="76" t="n">
        <v>46213</v>
      </c>
      <c r="C4408" s="1" t="n">
        <v>1</v>
      </c>
      <c r="D4408" s="1" t="s">
        <v>3848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5575</v>
      </c>
      <c r="N4408" s="1" t="n">
        <v>24</v>
      </c>
      <c r="O4408" s="1" t="n">
        <v>73.55</v>
      </c>
      <c r="P4408" s="1" t="s">
        <v>3814</v>
      </c>
    </row>
    <row r="4409" customFormat="false" ht="15" hidden="false" customHeight="true" outlineLevel="0" collapsed="false">
      <c r="A4409" s="1" t="n">
        <v>3</v>
      </c>
      <c r="B4409" s="76" t="n">
        <v>46213</v>
      </c>
      <c r="C4409" s="1" t="n">
        <v>1</v>
      </c>
      <c r="D4409" s="1" t="s">
        <v>3848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4207</v>
      </c>
      <c r="N4409" s="1" t="n">
        <v>12</v>
      </c>
      <c r="O4409" s="1" t="n">
        <v>117.36</v>
      </c>
      <c r="P4409" s="1" t="s">
        <v>3814</v>
      </c>
    </row>
    <row r="4410" customFormat="false" ht="15" hidden="false" customHeight="true" outlineLevel="0" collapsed="false">
      <c r="A4410" s="1" t="n">
        <v>3</v>
      </c>
      <c r="B4410" s="76" t="n">
        <v>46213</v>
      </c>
      <c r="C4410" s="1" t="n">
        <v>6</v>
      </c>
      <c r="D4410" s="1" t="s">
        <v>3819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3813</v>
      </c>
      <c r="N4410" s="1" t="n">
        <v>8</v>
      </c>
      <c r="O4410" s="1" t="n">
        <v>48</v>
      </c>
      <c r="P4410" s="1" t="s">
        <v>3814</v>
      </c>
    </row>
    <row r="4411" customFormat="false" ht="15" hidden="false" customHeight="true" outlineLevel="0" collapsed="false">
      <c r="A4411" s="1" t="n">
        <v>3</v>
      </c>
      <c r="B4411" s="76" t="n">
        <v>46213</v>
      </c>
      <c r="C4411" s="1" t="n">
        <v>6</v>
      </c>
      <c r="D4411" s="1" t="s">
        <v>3819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3815</v>
      </c>
      <c r="N4411" s="1" t="n">
        <v>30</v>
      </c>
      <c r="O4411" s="1" t="n">
        <v>60</v>
      </c>
      <c r="P4411" s="1" t="s">
        <v>3814</v>
      </c>
    </row>
    <row r="4412" customFormat="false" ht="15" hidden="false" customHeight="true" outlineLevel="0" collapsed="false">
      <c r="A4412" s="1" t="n">
        <v>3</v>
      </c>
      <c r="B4412" s="76" t="n">
        <v>46213</v>
      </c>
      <c r="C4412" s="1" t="n">
        <v>6</v>
      </c>
      <c r="D4412" s="1" t="s">
        <v>3819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3816</v>
      </c>
      <c r="N4412" s="1" t="n">
        <v>8</v>
      </c>
      <c r="O4412" s="1" t="n">
        <v>20</v>
      </c>
      <c r="P4412" s="1" t="s">
        <v>3814</v>
      </c>
    </row>
    <row r="4413" customFormat="false" ht="15" hidden="false" customHeight="true" outlineLevel="0" collapsed="false">
      <c r="A4413" s="1" t="n">
        <v>3</v>
      </c>
      <c r="B4413" s="76" t="n">
        <v>46213</v>
      </c>
      <c r="C4413" s="1" t="n">
        <v>6</v>
      </c>
      <c r="D4413" s="1" t="s">
        <v>3819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3851</v>
      </c>
      <c r="N4413" s="1" t="n">
        <v>9.48</v>
      </c>
      <c r="O4413" s="1" t="n">
        <v>113.5</v>
      </c>
      <c r="P4413" s="1" t="s">
        <v>3814</v>
      </c>
    </row>
    <row r="4414" customFormat="false" ht="15" hidden="false" customHeight="true" outlineLevel="0" collapsed="false">
      <c r="A4414" s="1" t="n">
        <v>3</v>
      </c>
      <c r="B4414" s="76" t="n">
        <v>46213</v>
      </c>
      <c r="C4414" s="1" t="n">
        <v>6</v>
      </c>
      <c r="D4414" s="1" t="s">
        <v>3819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3853</v>
      </c>
      <c r="N4414" s="1" t="n">
        <v>48</v>
      </c>
      <c r="O4414" s="1" t="n">
        <v>360</v>
      </c>
      <c r="P4414" s="1" t="s">
        <v>3814</v>
      </c>
    </row>
    <row r="4415" customFormat="false" ht="15" hidden="false" customHeight="true" outlineLevel="0" collapsed="false">
      <c r="A4415" s="1" t="n">
        <v>3</v>
      </c>
      <c r="B4415" s="76" t="n">
        <v>46213</v>
      </c>
      <c r="C4415" s="1" t="n">
        <v>6</v>
      </c>
      <c r="D4415" s="1" t="s">
        <v>3819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3855</v>
      </c>
      <c r="N4415" s="1" t="n">
        <v>40</v>
      </c>
      <c r="O4415" s="1" t="n">
        <v>280</v>
      </c>
      <c r="P4415" s="1" t="s">
        <v>3814</v>
      </c>
    </row>
    <row r="4416" customFormat="false" ht="15" hidden="false" customHeight="true" outlineLevel="0" collapsed="false">
      <c r="A4416" s="1" t="n">
        <v>3</v>
      </c>
      <c r="B4416" s="76" t="n">
        <v>46213</v>
      </c>
      <c r="C4416" s="1" t="n">
        <v>6</v>
      </c>
      <c r="D4416" s="1" t="s">
        <v>3819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3857</v>
      </c>
      <c r="N4416" s="1" t="n">
        <v>40</v>
      </c>
      <c r="O4416" s="1" t="n">
        <v>160</v>
      </c>
      <c r="P4416" s="1" t="s">
        <v>3814</v>
      </c>
    </row>
    <row r="4417" customFormat="false" ht="15" hidden="false" customHeight="true" outlineLevel="0" collapsed="false">
      <c r="A4417" s="1" t="n">
        <v>3</v>
      </c>
      <c r="B4417" s="76" t="n">
        <v>46213</v>
      </c>
      <c r="C4417" s="1" t="n">
        <v>6</v>
      </c>
      <c r="D4417" s="1" t="s">
        <v>3819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3858</v>
      </c>
      <c r="N4417" s="1" t="n">
        <v>4</v>
      </c>
      <c r="O4417" s="1" t="n">
        <v>36</v>
      </c>
      <c r="P4417" s="1" t="s">
        <v>3814</v>
      </c>
    </row>
    <row r="4418" customFormat="false" ht="15" hidden="false" customHeight="true" outlineLevel="0" collapsed="false">
      <c r="A4418" s="1" t="n">
        <v>3</v>
      </c>
      <c r="B4418" s="76" t="n">
        <v>46213</v>
      </c>
      <c r="C4418" s="1" t="n">
        <v>6</v>
      </c>
      <c r="D4418" s="1" t="s">
        <v>3819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3859</v>
      </c>
      <c r="N4418" s="1" t="n">
        <v>10</v>
      </c>
      <c r="O4418" s="1" t="n">
        <v>40</v>
      </c>
      <c r="P4418" s="1" t="s">
        <v>3814</v>
      </c>
    </row>
    <row r="4419" customFormat="false" ht="15" hidden="false" customHeight="true" outlineLevel="0" collapsed="false">
      <c r="A4419" s="1" t="n">
        <v>3</v>
      </c>
      <c r="B4419" s="76" t="n">
        <v>46213</v>
      </c>
      <c r="C4419" s="1" t="n">
        <v>6</v>
      </c>
      <c r="D4419" s="1" t="s">
        <v>3819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3861</v>
      </c>
      <c r="N4419" s="1" t="n">
        <v>10</v>
      </c>
      <c r="O4419" s="1" t="n">
        <v>100</v>
      </c>
      <c r="P4419" s="1" t="s">
        <v>3814</v>
      </c>
    </row>
    <row r="4420" customFormat="false" ht="15" hidden="false" customHeight="true" outlineLevel="0" collapsed="false">
      <c r="A4420" s="1" t="n">
        <v>3</v>
      </c>
      <c r="B4420" s="76" t="n">
        <v>46213</v>
      </c>
      <c r="C4420" s="1" t="n">
        <v>6</v>
      </c>
      <c r="D4420" s="1" t="s">
        <v>3819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4006</v>
      </c>
      <c r="N4420" s="1" t="n">
        <v>4</v>
      </c>
      <c r="O4420" s="1" t="n">
        <v>36</v>
      </c>
      <c r="P4420" s="1" t="s">
        <v>3814</v>
      </c>
    </row>
    <row r="4421" customFormat="false" ht="15" hidden="false" customHeight="true" outlineLevel="0" collapsed="false">
      <c r="A4421" s="1" t="n">
        <v>3</v>
      </c>
      <c r="B4421" s="76" t="n">
        <v>46213</v>
      </c>
      <c r="C4421" s="1" t="n">
        <v>6</v>
      </c>
      <c r="D4421" s="1" t="s">
        <v>3819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4007</v>
      </c>
      <c r="N4421" s="1" t="n">
        <v>9.83</v>
      </c>
      <c r="O4421" s="1" t="n">
        <v>88</v>
      </c>
      <c r="P4421" s="1" t="s">
        <v>3814</v>
      </c>
    </row>
    <row r="4422" customFormat="false" ht="15" hidden="false" customHeight="true" outlineLevel="0" collapsed="false">
      <c r="A4422" s="1" t="n">
        <v>3</v>
      </c>
      <c r="B4422" s="76" t="n">
        <v>46213</v>
      </c>
      <c r="C4422" s="1" t="n">
        <v>6</v>
      </c>
      <c r="D4422" s="1" t="s">
        <v>3819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4008</v>
      </c>
      <c r="N4422" s="1" t="n">
        <v>20</v>
      </c>
      <c r="O4422" s="1" t="n">
        <v>130</v>
      </c>
      <c r="P4422" s="1" t="s">
        <v>3814</v>
      </c>
    </row>
    <row r="4423" customFormat="false" ht="15" hidden="false" customHeight="true" outlineLevel="0" collapsed="false">
      <c r="A4423" s="1" t="n">
        <v>3</v>
      </c>
      <c r="B4423" s="76" t="n">
        <v>46213</v>
      </c>
      <c r="C4423" s="1" t="n">
        <v>6</v>
      </c>
      <c r="D4423" s="1" t="s">
        <v>3819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3862</v>
      </c>
      <c r="N4423" s="1" t="n">
        <v>10</v>
      </c>
      <c r="O4423" s="1" t="n">
        <v>70</v>
      </c>
      <c r="P4423" s="1" t="s">
        <v>3814</v>
      </c>
    </row>
    <row r="4424" customFormat="false" ht="15" hidden="false" customHeight="true" outlineLevel="0" collapsed="false">
      <c r="A4424" s="1" t="n">
        <v>3</v>
      </c>
      <c r="B4424" s="76" t="n">
        <v>46213</v>
      </c>
      <c r="C4424" s="1" t="n">
        <v>6</v>
      </c>
      <c r="D4424" s="1" t="s">
        <v>3819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4643</v>
      </c>
      <c r="N4424" s="1" t="n">
        <v>96.4</v>
      </c>
      <c r="O4424" s="1" t="n">
        <v>240</v>
      </c>
      <c r="P4424" s="1" t="s">
        <v>3814</v>
      </c>
    </row>
    <row r="4425" customFormat="false" ht="15" hidden="false" customHeight="true" outlineLevel="0" collapsed="false">
      <c r="A4425" s="1" t="n">
        <v>3</v>
      </c>
      <c r="B4425" s="76" t="n">
        <v>46213</v>
      </c>
      <c r="C4425" s="1" t="n">
        <v>6</v>
      </c>
      <c r="D4425" s="1" t="s">
        <v>3819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3863</v>
      </c>
      <c r="N4425" s="1" t="n">
        <v>10</v>
      </c>
      <c r="O4425" s="1" t="n">
        <v>60</v>
      </c>
      <c r="P4425" s="1" t="s">
        <v>3814</v>
      </c>
    </row>
    <row r="4426" customFormat="false" ht="15" hidden="false" customHeight="true" outlineLevel="0" collapsed="false">
      <c r="A4426" s="1" t="n">
        <v>3</v>
      </c>
      <c r="B4426" s="76" t="n">
        <v>46213</v>
      </c>
      <c r="C4426" s="1" t="n">
        <v>6</v>
      </c>
      <c r="D4426" s="1" t="s">
        <v>3819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4208</v>
      </c>
      <c r="N4426" s="1" t="n">
        <v>5.9</v>
      </c>
      <c r="O4426" s="1" t="n">
        <v>70.5</v>
      </c>
      <c r="P4426" s="1" t="s">
        <v>3814</v>
      </c>
    </row>
    <row r="4427" customFormat="false" ht="15" hidden="false" customHeight="true" outlineLevel="0" collapsed="false">
      <c r="A4427" s="1" t="n">
        <v>3</v>
      </c>
      <c r="B4427" s="76" t="n">
        <v>46213</v>
      </c>
      <c r="C4427" s="1" t="n">
        <v>6</v>
      </c>
      <c r="D4427" s="1" t="s">
        <v>3819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3865</v>
      </c>
      <c r="N4427" s="1" t="n">
        <v>20</v>
      </c>
      <c r="O4427" s="1" t="n">
        <v>120</v>
      </c>
      <c r="P4427" s="1" t="s">
        <v>3814</v>
      </c>
    </row>
    <row r="4428" customFormat="false" ht="15" hidden="false" customHeight="true" outlineLevel="0" collapsed="false">
      <c r="A4428" s="1" t="n">
        <v>3</v>
      </c>
      <c r="B4428" s="76" t="n">
        <v>46213</v>
      </c>
      <c r="C4428" s="1" t="n">
        <v>11</v>
      </c>
      <c r="D4428" s="1" t="s">
        <v>3820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4462</v>
      </c>
      <c r="N4428" s="1" t="n">
        <v>20</v>
      </c>
      <c r="O4428" s="1" t="n">
        <v>101.52</v>
      </c>
      <c r="P4428" s="1" t="s">
        <v>3814</v>
      </c>
    </row>
    <row r="4429" customFormat="false" ht="15" hidden="false" customHeight="true" outlineLevel="0" collapsed="false">
      <c r="A4429" s="1" t="n">
        <v>3</v>
      </c>
      <c r="B4429" s="76" t="n">
        <v>46213</v>
      </c>
      <c r="C4429" s="1" t="n">
        <v>11</v>
      </c>
      <c r="D4429" s="1" t="s">
        <v>3820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4463</v>
      </c>
      <c r="N4429" s="1" t="n">
        <v>20</v>
      </c>
      <c r="O4429" s="1" t="n">
        <v>92.35</v>
      </c>
      <c r="P4429" s="1" t="s">
        <v>3814</v>
      </c>
    </row>
    <row r="4430" customFormat="false" ht="15" hidden="false" customHeight="true" outlineLevel="0" collapsed="false">
      <c r="A4430" s="1" t="n">
        <v>3</v>
      </c>
      <c r="B4430" s="76" t="n">
        <v>46213</v>
      </c>
      <c r="C4430" s="1" t="n">
        <v>11</v>
      </c>
      <c r="D4430" s="1" t="s">
        <v>3820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5576</v>
      </c>
      <c r="N4430" s="1" t="n">
        <v>10</v>
      </c>
      <c r="O4430" s="1" t="n">
        <v>42.16</v>
      </c>
      <c r="P4430" s="1" t="s">
        <v>3814</v>
      </c>
    </row>
    <row r="4431" customFormat="false" ht="15" hidden="false" customHeight="true" outlineLevel="0" collapsed="false">
      <c r="A4431" s="1" t="n">
        <v>3</v>
      </c>
      <c r="B4431" s="76" t="n">
        <v>46213</v>
      </c>
      <c r="C4431" s="1" t="n">
        <v>11</v>
      </c>
      <c r="D4431" s="1" t="s">
        <v>3820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4465</v>
      </c>
      <c r="N4431" s="1" t="n">
        <v>10</v>
      </c>
      <c r="O4431" s="1" t="n">
        <v>50.76</v>
      </c>
      <c r="P4431" s="1" t="s">
        <v>3814</v>
      </c>
    </row>
    <row r="4432" customFormat="false" ht="15" hidden="false" customHeight="true" outlineLevel="0" collapsed="false">
      <c r="A4432" s="1" t="n">
        <v>3</v>
      </c>
      <c r="B4432" s="76" t="n">
        <v>46213</v>
      </c>
      <c r="C4432" s="1" t="n">
        <v>11</v>
      </c>
      <c r="D4432" s="1" t="s">
        <v>3820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4466</v>
      </c>
      <c r="N4432" s="1" t="n">
        <v>20</v>
      </c>
      <c r="O4432" s="1" t="n">
        <v>57.28</v>
      </c>
      <c r="P4432" s="1" t="s">
        <v>3814</v>
      </c>
    </row>
    <row r="4433" customFormat="false" ht="15" hidden="false" customHeight="true" outlineLevel="0" collapsed="false">
      <c r="A4433" s="1" t="n">
        <v>3</v>
      </c>
      <c r="B4433" s="76" t="n">
        <v>46213</v>
      </c>
      <c r="C4433" s="1" t="n">
        <v>11</v>
      </c>
      <c r="D4433" s="1" t="s">
        <v>3820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5577</v>
      </c>
      <c r="N4433" s="1" t="n">
        <v>20</v>
      </c>
      <c r="O4433" s="1" t="n">
        <v>100</v>
      </c>
      <c r="P4433" s="1" t="s">
        <v>3814</v>
      </c>
    </row>
    <row r="4434" customFormat="false" ht="15" hidden="false" customHeight="true" outlineLevel="0" collapsed="false">
      <c r="A4434" s="1" t="n">
        <v>3</v>
      </c>
      <c r="B4434" s="76" t="n">
        <v>46213</v>
      </c>
      <c r="C4434" s="1" t="n">
        <v>11</v>
      </c>
      <c r="D4434" s="1" t="s">
        <v>3820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4469</v>
      </c>
      <c r="N4434" s="1" t="n">
        <v>10</v>
      </c>
      <c r="O4434" s="1" t="n">
        <v>50.76</v>
      </c>
      <c r="P4434" s="1" t="s">
        <v>3814</v>
      </c>
    </row>
    <row r="4435" customFormat="false" ht="15" hidden="false" customHeight="true" outlineLevel="0" collapsed="false">
      <c r="A4435" s="1" t="n">
        <v>3</v>
      </c>
      <c r="B4435" s="76" t="n">
        <v>46213</v>
      </c>
      <c r="C4435" s="1" t="n">
        <v>11</v>
      </c>
      <c r="D4435" s="1" t="s">
        <v>3820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4471</v>
      </c>
      <c r="N4435" s="1" t="n">
        <v>12</v>
      </c>
      <c r="O4435" s="1" t="n">
        <v>87.41</v>
      </c>
      <c r="P4435" s="1" t="s">
        <v>3814</v>
      </c>
    </row>
    <row r="4436" customFormat="false" ht="15" hidden="false" customHeight="true" outlineLevel="0" collapsed="false">
      <c r="A4436" s="1" t="n">
        <v>3</v>
      </c>
      <c r="B4436" s="76" t="n">
        <v>46213</v>
      </c>
      <c r="C4436" s="1" t="n">
        <v>11</v>
      </c>
      <c r="D4436" s="1" t="s">
        <v>3820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4472</v>
      </c>
      <c r="N4436" s="1" t="n">
        <v>52</v>
      </c>
      <c r="O4436" s="1" t="n">
        <v>171.37</v>
      </c>
      <c r="P4436" s="1" t="s">
        <v>3814</v>
      </c>
    </row>
    <row r="4437" customFormat="false" ht="15" hidden="false" customHeight="true" outlineLevel="0" collapsed="false">
      <c r="A4437" s="1" t="n">
        <v>3</v>
      </c>
      <c r="B4437" s="76" t="n">
        <v>46213</v>
      </c>
      <c r="C4437" s="1" t="n">
        <v>11</v>
      </c>
      <c r="D4437" s="1" t="s">
        <v>3820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4473</v>
      </c>
      <c r="N4437" s="1" t="n">
        <v>40</v>
      </c>
      <c r="O4437" s="1" t="n">
        <v>165.74</v>
      </c>
      <c r="P4437" s="1" t="s">
        <v>3814</v>
      </c>
    </row>
    <row r="4438" customFormat="false" ht="15" hidden="false" customHeight="true" outlineLevel="0" collapsed="false">
      <c r="A4438" s="1" t="n">
        <v>3</v>
      </c>
      <c r="B4438" s="76" t="n">
        <v>46213</v>
      </c>
      <c r="C4438" s="1" t="n">
        <v>11</v>
      </c>
      <c r="D4438" s="1" t="s">
        <v>3820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4474</v>
      </c>
      <c r="N4438" s="1" t="n">
        <v>10</v>
      </c>
      <c r="O4438" s="1" t="n">
        <v>50.76</v>
      </c>
      <c r="P4438" s="1" t="s">
        <v>3814</v>
      </c>
    </row>
    <row r="4439" customFormat="false" ht="15" hidden="false" customHeight="true" outlineLevel="0" collapsed="false">
      <c r="A4439" s="1" t="n">
        <v>3</v>
      </c>
      <c r="B4439" s="76" t="n">
        <v>46213</v>
      </c>
      <c r="C4439" s="1" t="n">
        <v>11</v>
      </c>
      <c r="D4439" s="1" t="s">
        <v>3820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4475</v>
      </c>
      <c r="N4439" s="1" t="n">
        <v>10</v>
      </c>
      <c r="O4439" s="1" t="n">
        <v>50.76</v>
      </c>
      <c r="P4439" s="1" t="s">
        <v>3814</v>
      </c>
    </row>
    <row r="4440" customFormat="false" ht="15" hidden="false" customHeight="true" outlineLevel="0" collapsed="false">
      <c r="A4440" s="1" t="n">
        <v>3</v>
      </c>
      <c r="B4440" s="76" t="n">
        <v>46213</v>
      </c>
      <c r="C4440" s="1" t="n">
        <v>11</v>
      </c>
      <c r="D4440" s="1" t="s">
        <v>3820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5578</v>
      </c>
      <c r="N4440" s="1" t="n">
        <v>20</v>
      </c>
      <c r="O4440" s="1" t="n">
        <v>57.28</v>
      </c>
      <c r="P4440" s="1" t="s">
        <v>3814</v>
      </c>
    </row>
    <row r="4441" customFormat="false" ht="15" hidden="false" customHeight="true" outlineLevel="0" collapsed="false">
      <c r="A4441" s="1" t="n">
        <v>3</v>
      </c>
      <c r="B4441" s="76" t="n">
        <v>46213</v>
      </c>
      <c r="C4441" s="1" t="n">
        <v>11</v>
      </c>
      <c r="D4441" s="1" t="s">
        <v>3820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4479</v>
      </c>
      <c r="N4441" s="1" t="n">
        <v>20</v>
      </c>
      <c r="O4441" s="1" t="n">
        <v>57.28</v>
      </c>
      <c r="P4441" s="1" t="s">
        <v>3814</v>
      </c>
    </row>
    <row r="4442" customFormat="false" ht="15" hidden="false" customHeight="true" outlineLevel="0" collapsed="false">
      <c r="A4442" s="1" t="n">
        <v>3</v>
      </c>
      <c r="B4442" s="76" t="n">
        <v>46213</v>
      </c>
      <c r="C4442" s="1" t="n">
        <v>11</v>
      </c>
      <c r="D4442" s="1" t="s">
        <v>3820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4121</v>
      </c>
      <c r="N4442" s="1" t="n">
        <v>50</v>
      </c>
      <c r="O4442" s="1" t="n">
        <v>741.14</v>
      </c>
      <c r="P4442" s="1" t="s">
        <v>3814</v>
      </c>
    </row>
    <row r="4443" customFormat="false" ht="15" hidden="false" customHeight="true" outlineLevel="0" collapsed="false">
      <c r="A4443" s="1" t="n">
        <v>3</v>
      </c>
      <c r="B4443" s="76" t="n">
        <v>46213</v>
      </c>
      <c r="C4443" s="1" t="n">
        <v>11</v>
      </c>
      <c r="D4443" s="1" t="s">
        <v>3820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4837</v>
      </c>
      <c r="N4443" s="1" t="n">
        <v>24</v>
      </c>
      <c r="O4443" s="1" t="n">
        <v>21.74</v>
      </c>
      <c r="P4443" s="1" t="s">
        <v>3814</v>
      </c>
    </row>
    <row r="4444" customFormat="false" ht="15" hidden="false" customHeight="true" outlineLevel="0" collapsed="false">
      <c r="A4444" s="1" t="n">
        <v>3</v>
      </c>
      <c r="B4444" s="76" t="n">
        <v>46213</v>
      </c>
      <c r="C4444" s="1" t="n">
        <v>11</v>
      </c>
      <c r="D4444" s="1" t="s">
        <v>3820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4122</v>
      </c>
      <c r="N4444" s="1" t="n">
        <v>24</v>
      </c>
      <c r="O4444" s="1" t="n">
        <v>21.74</v>
      </c>
      <c r="P4444" s="1" t="s">
        <v>3814</v>
      </c>
    </row>
    <row r="4445" customFormat="false" ht="15" hidden="false" customHeight="true" outlineLevel="0" collapsed="false">
      <c r="A4445" s="1" t="n">
        <v>3</v>
      </c>
      <c r="B4445" s="76" t="n">
        <v>46213</v>
      </c>
      <c r="C4445" s="1" t="n">
        <v>11</v>
      </c>
      <c r="D4445" s="1" t="s">
        <v>3820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4123</v>
      </c>
      <c r="N4445" s="1" t="n">
        <v>24</v>
      </c>
      <c r="O4445" s="1" t="n">
        <v>21.74</v>
      </c>
      <c r="P4445" s="1" t="s">
        <v>3814</v>
      </c>
    </row>
    <row r="4446" customFormat="false" ht="15" hidden="false" customHeight="true" outlineLevel="0" collapsed="false">
      <c r="A4446" s="1" t="n">
        <v>3</v>
      </c>
      <c r="B4446" s="76" t="n">
        <v>46213</v>
      </c>
      <c r="C4446" s="1" t="n">
        <v>11</v>
      </c>
      <c r="D4446" s="1" t="s">
        <v>3820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4124</v>
      </c>
      <c r="N4446" s="1" t="n">
        <v>10</v>
      </c>
      <c r="O4446" s="1" t="n">
        <v>129.4</v>
      </c>
      <c r="P4446" s="1" t="s">
        <v>3814</v>
      </c>
    </row>
    <row r="4447" customFormat="false" ht="15" hidden="false" customHeight="true" outlineLevel="0" collapsed="false">
      <c r="A4447" s="1" t="n">
        <v>3</v>
      </c>
      <c r="B4447" s="76" t="n">
        <v>46213</v>
      </c>
      <c r="C4447" s="1" t="n">
        <v>11</v>
      </c>
      <c r="D4447" s="1" t="s">
        <v>3820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4125</v>
      </c>
      <c r="N4447" s="1" t="n">
        <v>60</v>
      </c>
      <c r="O4447" s="1" t="n">
        <v>804.66</v>
      </c>
      <c r="P4447" s="1" t="s">
        <v>3814</v>
      </c>
    </row>
    <row r="4448" customFormat="false" ht="15" hidden="false" customHeight="true" outlineLevel="0" collapsed="false">
      <c r="A4448" s="1" t="n">
        <v>3</v>
      </c>
      <c r="B4448" s="76" t="n">
        <v>46213</v>
      </c>
      <c r="C4448" s="1" t="n">
        <v>11</v>
      </c>
      <c r="D4448" s="1" t="s">
        <v>3820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4126</v>
      </c>
      <c r="N4448" s="1" t="n">
        <v>30</v>
      </c>
      <c r="O4448" s="1" t="n">
        <v>381.15</v>
      </c>
      <c r="P4448" s="1" t="s">
        <v>3814</v>
      </c>
    </row>
    <row r="4449" customFormat="false" ht="15" hidden="false" customHeight="true" outlineLevel="0" collapsed="false">
      <c r="A4449" s="1" t="n">
        <v>3</v>
      </c>
      <c r="B4449" s="76" t="n">
        <v>46213</v>
      </c>
      <c r="C4449" s="1" t="n">
        <v>11</v>
      </c>
      <c r="D4449" s="1" t="s">
        <v>3820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4130</v>
      </c>
      <c r="N4449" s="1" t="n">
        <v>100</v>
      </c>
      <c r="O4449" s="1" t="n">
        <v>1011.72</v>
      </c>
      <c r="P4449" s="1" t="s">
        <v>3814</v>
      </c>
    </row>
    <row r="4450" customFormat="false" ht="15" hidden="false" customHeight="true" outlineLevel="0" collapsed="false">
      <c r="A4450" s="1" t="n">
        <v>3</v>
      </c>
      <c r="B4450" s="76" t="n">
        <v>46213</v>
      </c>
      <c r="C4450" s="1" t="n">
        <v>11</v>
      </c>
      <c r="D4450" s="1" t="s">
        <v>3820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4131</v>
      </c>
      <c r="N4450" s="1" t="n">
        <v>20</v>
      </c>
      <c r="O4450" s="1" t="n">
        <v>305.87</v>
      </c>
      <c r="P4450" s="1" t="s">
        <v>3814</v>
      </c>
    </row>
    <row r="4451" customFormat="false" ht="15" hidden="false" customHeight="true" outlineLevel="0" collapsed="false">
      <c r="A4451" s="1" t="n">
        <v>3</v>
      </c>
      <c r="B4451" s="76" t="n">
        <v>46213</v>
      </c>
      <c r="C4451" s="1" t="n">
        <v>11</v>
      </c>
      <c r="D4451" s="1" t="s">
        <v>3820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5579</v>
      </c>
      <c r="N4451" s="1" t="n">
        <v>50</v>
      </c>
      <c r="O4451" s="1" t="n">
        <v>364.69</v>
      </c>
      <c r="P4451" s="1" t="s">
        <v>3814</v>
      </c>
    </row>
    <row r="4452" customFormat="false" ht="15" hidden="false" customHeight="true" outlineLevel="0" collapsed="false">
      <c r="A4452" s="1" t="n">
        <v>3</v>
      </c>
      <c r="B4452" s="76" t="n">
        <v>46214</v>
      </c>
      <c r="C4452" s="1" t="n">
        <v>1</v>
      </c>
      <c r="D4452" s="1" t="s">
        <v>3848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3871</v>
      </c>
      <c r="N4452" s="1" t="n">
        <v>6</v>
      </c>
      <c r="O4452" s="1" t="n">
        <v>30.6</v>
      </c>
      <c r="P4452" s="1" t="s">
        <v>3814</v>
      </c>
    </row>
    <row r="4453" customFormat="false" ht="15" hidden="false" customHeight="true" outlineLevel="0" collapsed="false">
      <c r="A4453" s="1" t="n">
        <v>3</v>
      </c>
      <c r="B4453" s="76" t="n">
        <v>46214</v>
      </c>
      <c r="C4453" s="1" t="n">
        <v>1</v>
      </c>
      <c r="D4453" s="1" t="s">
        <v>3848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3872</v>
      </c>
      <c r="N4453" s="1" t="n">
        <v>6</v>
      </c>
      <c r="O4453" s="1" t="n">
        <v>27</v>
      </c>
      <c r="P4453" s="1" t="s">
        <v>3814</v>
      </c>
    </row>
    <row r="4454" customFormat="false" ht="15" hidden="false" customHeight="true" outlineLevel="0" collapsed="false">
      <c r="A4454" s="1" t="n">
        <v>3</v>
      </c>
      <c r="B4454" s="76" t="n">
        <v>46214</v>
      </c>
      <c r="C4454" s="1" t="n">
        <v>1</v>
      </c>
      <c r="D4454" s="1" t="s">
        <v>3848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3873</v>
      </c>
      <c r="N4454" s="1" t="n">
        <v>6</v>
      </c>
      <c r="O4454" s="1" t="n">
        <v>28.8</v>
      </c>
      <c r="P4454" s="1" t="s">
        <v>3814</v>
      </c>
    </row>
    <row r="4455" customFormat="false" ht="15" hidden="false" customHeight="true" outlineLevel="0" collapsed="false">
      <c r="A4455" s="1" t="n">
        <v>3</v>
      </c>
      <c r="B4455" s="76" t="n">
        <v>46214</v>
      </c>
      <c r="C4455" s="1" t="n">
        <v>1</v>
      </c>
      <c r="D4455" s="1" t="s">
        <v>3848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3875</v>
      </c>
      <c r="N4455" s="1" t="n">
        <v>20</v>
      </c>
      <c r="O4455" s="1" t="n">
        <v>116</v>
      </c>
      <c r="P4455" s="1" t="s">
        <v>3814</v>
      </c>
    </row>
    <row r="4456" customFormat="false" ht="15" hidden="false" customHeight="true" outlineLevel="0" collapsed="false">
      <c r="A4456" s="1" t="n">
        <v>3</v>
      </c>
      <c r="B4456" s="76" t="n">
        <v>46214</v>
      </c>
      <c r="C4456" s="1" t="n">
        <v>6</v>
      </c>
      <c r="D4456" s="1" t="s">
        <v>3819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3818</v>
      </c>
      <c r="N4456" s="1" t="n">
        <v>20</v>
      </c>
      <c r="O4456" s="1" t="n">
        <v>280</v>
      </c>
      <c r="P4456" s="1" t="s">
        <v>3814</v>
      </c>
    </row>
    <row r="4457" customFormat="false" ht="15" hidden="false" customHeight="true" outlineLevel="0" collapsed="false">
      <c r="A4457" s="1" t="n">
        <v>3</v>
      </c>
      <c r="B4457" s="76" t="n">
        <v>46214</v>
      </c>
      <c r="C4457" s="1" t="n">
        <v>6</v>
      </c>
      <c r="D4457" s="1" t="s">
        <v>3819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3813</v>
      </c>
      <c r="N4457" s="1" t="n">
        <v>10</v>
      </c>
      <c r="O4457" s="1" t="n">
        <v>60</v>
      </c>
      <c r="P4457" s="1" t="s">
        <v>3814</v>
      </c>
    </row>
    <row r="4458" customFormat="false" ht="15" hidden="false" customHeight="true" outlineLevel="0" collapsed="false">
      <c r="A4458" s="1" t="n">
        <v>3</v>
      </c>
      <c r="B4458" s="76" t="n">
        <v>46214</v>
      </c>
      <c r="C4458" s="1" t="n">
        <v>6</v>
      </c>
      <c r="D4458" s="1" t="s">
        <v>3819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3815</v>
      </c>
      <c r="N4458" s="1" t="n">
        <v>12</v>
      </c>
      <c r="O4458" s="1" t="n">
        <v>30</v>
      </c>
      <c r="P4458" s="1" t="s">
        <v>3814</v>
      </c>
    </row>
    <row r="4459" customFormat="false" ht="15" hidden="false" customHeight="true" outlineLevel="0" collapsed="false">
      <c r="A4459" s="1" t="n">
        <v>3</v>
      </c>
      <c r="B4459" s="76" t="n">
        <v>46214</v>
      </c>
      <c r="C4459" s="1" t="n">
        <v>6</v>
      </c>
      <c r="D4459" s="1" t="s">
        <v>3819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3816</v>
      </c>
      <c r="N4459" s="1" t="n">
        <v>120</v>
      </c>
      <c r="O4459" s="1" t="n">
        <v>240</v>
      </c>
      <c r="P4459" s="1" t="s">
        <v>3814</v>
      </c>
    </row>
    <row r="4460" customFormat="false" ht="15" hidden="false" customHeight="true" outlineLevel="0" collapsed="false">
      <c r="A4460" s="1" t="n">
        <v>3</v>
      </c>
      <c r="B4460" s="76" t="n">
        <v>46214</v>
      </c>
      <c r="C4460" s="1" t="n">
        <v>6</v>
      </c>
      <c r="D4460" s="1" t="s">
        <v>3819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5379</v>
      </c>
      <c r="N4460" s="1" t="n">
        <v>0.518</v>
      </c>
      <c r="O4460" s="1" t="n">
        <v>41.44</v>
      </c>
      <c r="P4460" s="1" t="s">
        <v>3814</v>
      </c>
    </row>
    <row r="4461" customFormat="false" ht="15" hidden="false" customHeight="true" outlineLevel="0" collapsed="false">
      <c r="A4461" s="1" t="n">
        <v>3</v>
      </c>
      <c r="B4461" s="76" t="n">
        <v>46214</v>
      </c>
      <c r="C4461" s="1" t="n">
        <v>6</v>
      </c>
      <c r="D4461" s="1" t="s">
        <v>3819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3817</v>
      </c>
      <c r="N4461" s="1" t="n">
        <v>20</v>
      </c>
      <c r="O4461" s="1" t="n">
        <v>120</v>
      </c>
      <c r="P4461" s="1" t="s">
        <v>3814</v>
      </c>
    </row>
    <row r="4462" customFormat="false" ht="15" hidden="false" customHeight="true" outlineLevel="0" collapsed="false">
      <c r="A4462" s="1" t="n">
        <v>3</v>
      </c>
      <c r="B4462" s="76" t="n">
        <v>46214</v>
      </c>
      <c r="C4462" s="1" t="n">
        <v>11</v>
      </c>
      <c r="D4462" s="1" t="s">
        <v>3820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5580</v>
      </c>
      <c r="N4462" s="1" t="n">
        <v>60</v>
      </c>
      <c r="O4462" s="1" t="n">
        <v>100</v>
      </c>
      <c r="P4462" s="1" t="s">
        <v>3814</v>
      </c>
    </row>
    <row r="4463" customFormat="false" ht="15" hidden="false" customHeight="true" outlineLevel="0" collapsed="false">
      <c r="A4463" s="1" t="n">
        <v>3</v>
      </c>
      <c r="B4463" s="76" t="n">
        <v>46214</v>
      </c>
      <c r="C4463" s="1" t="n">
        <v>11</v>
      </c>
      <c r="D4463" s="1" t="s">
        <v>3820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5581</v>
      </c>
      <c r="N4463" s="1" t="n">
        <v>30</v>
      </c>
      <c r="O4463" s="1" t="n">
        <v>55</v>
      </c>
      <c r="P4463" s="1" t="s">
        <v>3814</v>
      </c>
    </row>
    <row r="4464" customFormat="false" ht="15" hidden="false" customHeight="true" outlineLevel="0" collapsed="false">
      <c r="A4464" s="1" t="n">
        <v>3</v>
      </c>
      <c r="B4464" s="76" t="n">
        <v>46214</v>
      </c>
      <c r="C4464" s="1" t="n">
        <v>11</v>
      </c>
      <c r="D4464" s="1" t="s">
        <v>3820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5582</v>
      </c>
      <c r="N4464" s="1" t="n">
        <v>30</v>
      </c>
      <c r="O4464" s="1" t="n">
        <v>55</v>
      </c>
      <c r="P4464" s="1" t="s">
        <v>3814</v>
      </c>
    </row>
    <row r="4465" customFormat="false" ht="15" hidden="false" customHeight="true" outlineLevel="0" collapsed="false">
      <c r="A4465" s="1" t="n">
        <v>3</v>
      </c>
      <c r="B4465" s="76" t="n">
        <v>46216</v>
      </c>
      <c r="C4465" s="1" t="n">
        <v>1</v>
      </c>
      <c r="D4465" s="1" t="s">
        <v>3848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3866</v>
      </c>
      <c r="N4465" s="1" t="n">
        <v>30</v>
      </c>
      <c r="O4465" s="1" t="n">
        <v>210</v>
      </c>
      <c r="P4465" s="1" t="s">
        <v>3814</v>
      </c>
    </row>
    <row r="4466" customFormat="false" ht="15" hidden="false" customHeight="true" outlineLevel="0" collapsed="false">
      <c r="A4466" s="1" t="n">
        <v>3</v>
      </c>
      <c r="B4466" s="76" t="n">
        <v>46216</v>
      </c>
      <c r="C4466" s="1" t="n">
        <v>1</v>
      </c>
      <c r="D4466" s="1" t="s">
        <v>3848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3867</v>
      </c>
      <c r="N4466" s="1" t="n">
        <v>25</v>
      </c>
      <c r="O4466" s="1" t="n">
        <v>212.5</v>
      </c>
      <c r="P4466" s="1" t="s">
        <v>3814</v>
      </c>
    </row>
    <row r="4467" customFormat="false" ht="15" hidden="false" customHeight="true" outlineLevel="0" collapsed="false">
      <c r="A4467" s="1" t="n">
        <v>3</v>
      </c>
      <c r="B4467" s="76" t="n">
        <v>46216</v>
      </c>
      <c r="C4467" s="1" t="n">
        <v>1</v>
      </c>
      <c r="D4467" s="1" t="s">
        <v>3848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3868</v>
      </c>
      <c r="N4467" s="1" t="n">
        <v>4</v>
      </c>
      <c r="O4467" s="1" t="n">
        <v>36.8</v>
      </c>
      <c r="P4467" s="1" t="s">
        <v>3814</v>
      </c>
    </row>
    <row r="4468" customFormat="false" ht="15" hidden="false" customHeight="true" outlineLevel="0" collapsed="false">
      <c r="A4468" s="1" t="n">
        <v>3</v>
      </c>
      <c r="B4468" s="76" t="n">
        <v>46216</v>
      </c>
      <c r="C4468" s="1" t="n">
        <v>1</v>
      </c>
      <c r="D4468" s="1" t="s">
        <v>3848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3869</v>
      </c>
      <c r="N4468" s="1" t="n">
        <v>5</v>
      </c>
      <c r="O4468" s="1" t="n">
        <v>65</v>
      </c>
      <c r="P4468" s="1" t="s">
        <v>3814</v>
      </c>
    </row>
    <row r="4469" customFormat="false" ht="15" hidden="false" customHeight="true" outlineLevel="0" collapsed="false">
      <c r="A4469" s="1" t="n">
        <v>3</v>
      </c>
      <c r="B4469" s="76" t="n">
        <v>46216</v>
      </c>
      <c r="C4469" s="1" t="n">
        <v>1</v>
      </c>
      <c r="D4469" s="1" t="s">
        <v>3848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4098</v>
      </c>
      <c r="N4469" s="1" t="n">
        <v>25</v>
      </c>
      <c r="O4469" s="1" t="n">
        <v>300</v>
      </c>
      <c r="P4469" s="1" t="s">
        <v>3814</v>
      </c>
    </row>
    <row r="4470" customFormat="false" ht="15" hidden="false" customHeight="true" outlineLevel="0" collapsed="false">
      <c r="A4470" s="1" t="n">
        <v>3</v>
      </c>
      <c r="B4470" s="76" t="n">
        <v>46216</v>
      </c>
      <c r="C4470" s="1" t="n">
        <v>6</v>
      </c>
      <c r="D4470" s="1" t="s">
        <v>3819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3813</v>
      </c>
      <c r="N4470" s="1" t="n">
        <v>8</v>
      </c>
      <c r="O4470" s="1" t="n">
        <v>20</v>
      </c>
      <c r="P4470" s="1" t="s">
        <v>3814</v>
      </c>
    </row>
    <row r="4471" customFormat="false" ht="15" hidden="false" customHeight="true" outlineLevel="0" collapsed="false">
      <c r="A4471" s="1" t="n">
        <v>3</v>
      </c>
      <c r="B4471" s="76" t="n">
        <v>46216</v>
      </c>
      <c r="C4471" s="1" t="n">
        <v>6</v>
      </c>
      <c r="D4471" s="1" t="s">
        <v>3819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3817</v>
      </c>
      <c r="N4471" s="1" t="n">
        <v>40</v>
      </c>
      <c r="O4471" s="1" t="n">
        <v>240</v>
      </c>
      <c r="P4471" s="1" t="s">
        <v>3814</v>
      </c>
    </row>
    <row r="4472" customFormat="false" ht="15" hidden="false" customHeight="true" outlineLevel="0" collapsed="false">
      <c r="A4472" s="1" t="n">
        <v>3</v>
      </c>
      <c r="B4472" s="76" t="n">
        <v>46216</v>
      </c>
      <c r="C4472" s="1" t="n">
        <v>11</v>
      </c>
      <c r="D4472" s="1" t="s">
        <v>3820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4200</v>
      </c>
      <c r="N4472" s="1" t="n">
        <v>20</v>
      </c>
      <c r="O4472" s="1" t="n">
        <v>60</v>
      </c>
      <c r="P4472" s="1" t="s">
        <v>3814</v>
      </c>
    </row>
    <row r="4473" customFormat="false" ht="15" hidden="false" customHeight="true" outlineLevel="0" collapsed="false">
      <c r="A4473" s="1" t="n">
        <v>3</v>
      </c>
      <c r="B4473" s="76" t="n">
        <v>46216</v>
      </c>
      <c r="C4473" s="1" t="n">
        <v>11</v>
      </c>
      <c r="D4473" s="1" t="s">
        <v>3820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5583</v>
      </c>
      <c r="N4473" s="1" t="n">
        <v>15</v>
      </c>
      <c r="O4473" s="1" t="n">
        <v>52.5</v>
      </c>
      <c r="P4473" s="1" t="s">
        <v>3814</v>
      </c>
    </row>
    <row r="4474" customFormat="false" ht="15" hidden="false" customHeight="true" outlineLevel="0" collapsed="false">
      <c r="A4474" s="1" t="n">
        <v>3</v>
      </c>
      <c r="B4474" s="76" t="n">
        <v>46216</v>
      </c>
      <c r="C4474" s="1" t="n">
        <v>11</v>
      </c>
      <c r="D4474" s="1" t="s">
        <v>3820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4201</v>
      </c>
      <c r="N4474" s="1" t="n">
        <v>24</v>
      </c>
      <c r="O4474" s="1" t="n">
        <v>180</v>
      </c>
      <c r="P4474" s="1" t="s">
        <v>3814</v>
      </c>
    </row>
    <row r="4475" customFormat="false" ht="15" hidden="false" customHeight="true" outlineLevel="0" collapsed="false">
      <c r="A4475" s="1" t="n">
        <v>3</v>
      </c>
      <c r="B4475" s="76" t="n">
        <v>46216</v>
      </c>
      <c r="C4475" s="1" t="n">
        <v>11</v>
      </c>
      <c r="D4475" s="1" t="s">
        <v>3820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5584</v>
      </c>
      <c r="N4475" s="1" t="n">
        <v>20</v>
      </c>
      <c r="O4475" s="1" t="n">
        <v>40</v>
      </c>
      <c r="P4475" s="1" t="s">
        <v>3814</v>
      </c>
    </row>
    <row r="4476" customFormat="false" ht="15" hidden="false" customHeight="true" outlineLevel="0" collapsed="false">
      <c r="A4476" s="1" t="n">
        <v>3</v>
      </c>
      <c r="B4476" s="76" t="n">
        <v>46216</v>
      </c>
      <c r="C4476" s="1" t="n">
        <v>11</v>
      </c>
      <c r="D4476" s="1" t="s">
        <v>3820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4202</v>
      </c>
      <c r="N4476" s="1" t="n">
        <v>400</v>
      </c>
      <c r="O4476" s="1" t="n">
        <v>240</v>
      </c>
      <c r="P4476" s="1" t="s">
        <v>3814</v>
      </c>
    </row>
    <row r="4477" customFormat="false" ht="15" hidden="false" customHeight="true" outlineLevel="0" collapsed="false">
      <c r="A4477" s="1" t="n">
        <v>3</v>
      </c>
      <c r="B4477" s="76" t="n">
        <v>46216</v>
      </c>
      <c r="C4477" s="1" t="n">
        <v>11</v>
      </c>
      <c r="D4477" s="1" t="s">
        <v>3820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5585</v>
      </c>
      <c r="N4477" s="1" t="n">
        <v>4</v>
      </c>
      <c r="O4477" s="1" t="n">
        <v>30.96</v>
      </c>
      <c r="P4477" s="1" t="s">
        <v>3814</v>
      </c>
    </row>
    <row r="4478" customFormat="false" ht="15" hidden="false" customHeight="true" outlineLevel="0" collapsed="false">
      <c r="A4478" s="1" t="n">
        <v>3</v>
      </c>
      <c r="B4478" s="76" t="n">
        <v>46216</v>
      </c>
      <c r="C4478" s="1" t="n">
        <v>11</v>
      </c>
      <c r="D4478" s="1" t="s">
        <v>3820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5586</v>
      </c>
      <c r="N4478" s="1" t="n">
        <v>2</v>
      </c>
      <c r="O4478" s="1" t="n">
        <v>15.48</v>
      </c>
      <c r="P4478" s="1" t="s">
        <v>3814</v>
      </c>
    </row>
    <row r="4479" customFormat="false" ht="15" hidden="false" customHeight="true" outlineLevel="0" collapsed="false">
      <c r="A4479" s="1" t="n">
        <v>3</v>
      </c>
      <c r="B4479" s="76" t="n">
        <v>46216</v>
      </c>
      <c r="C4479" s="1" t="n">
        <v>11</v>
      </c>
      <c r="D4479" s="1" t="s">
        <v>3820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5587</v>
      </c>
      <c r="N4479" s="1" t="n">
        <v>4</v>
      </c>
      <c r="O4479" s="1" t="n">
        <v>26.4</v>
      </c>
      <c r="P4479" s="1" t="s">
        <v>3814</v>
      </c>
    </row>
    <row r="4480" customFormat="false" ht="15" hidden="false" customHeight="true" outlineLevel="0" collapsed="false">
      <c r="A4480" s="1" t="n">
        <v>3</v>
      </c>
      <c r="B4480" s="76" t="n">
        <v>46216</v>
      </c>
      <c r="C4480" s="1" t="n">
        <v>11</v>
      </c>
      <c r="D4480" s="1" t="s">
        <v>3820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5588</v>
      </c>
      <c r="N4480" s="1" t="n">
        <v>3</v>
      </c>
      <c r="O4480" s="1" t="n">
        <v>41.7</v>
      </c>
      <c r="P4480" s="1" t="s">
        <v>3814</v>
      </c>
    </row>
    <row r="4481" customFormat="false" ht="15" hidden="false" customHeight="true" outlineLevel="0" collapsed="false">
      <c r="A4481" s="1" t="n">
        <v>3</v>
      </c>
      <c r="B4481" s="76" t="n">
        <v>46216</v>
      </c>
      <c r="C4481" s="1" t="n">
        <v>11</v>
      </c>
      <c r="D4481" s="1" t="s">
        <v>3820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5589</v>
      </c>
      <c r="N4481" s="1" t="n">
        <v>3</v>
      </c>
      <c r="O4481" s="1" t="n">
        <v>41.7</v>
      </c>
      <c r="P4481" s="1" t="s">
        <v>3814</v>
      </c>
    </row>
    <row r="4482" customFormat="false" ht="15" hidden="false" customHeight="true" outlineLevel="0" collapsed="false">
      <c r="A4482" s="1" t="n">
        <v>3</v>
      </c>
      <c r="B4482" s="76" t="n">
        <v>46216</v>
      </c>
      <c r="C4482" s="1" t="n">
        <v>11</v>
      </c>
      <c r="D4482" s="1" t="s">
        <v>3820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5590</v>
      </c>
      <c r="N4482" s="1" t="n">
        <v>3</v>
      </c>
      <c r="O4482" s="1" t="n">
        <v>19.8</v>
      </c>
      <c r="P4482" s="1" t="s">
        <v>3814</v>
      </c>
    </row>
    <row r="4483" customFormat="false" ht="15" hidden="false" customHeight="true" outlineLevel="0" collapsed="false">
      <c r="A4483" s="1" t="n">
        <v>3</v>
      </c>
      <c r="B4483" s="76" t="n">
        <v>46216</v>
      </c>
      <c r="C4483" s="1" t="n">
        <v>11</v>
      </c>
      <c r="D4483" s="1" t="s">
        <v>3820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5591</v>
      </c>
      <c r="N4483" s="1" t="n">
        <v>3</v>
      </c>
      <c r="O4483" s="1" t="n">
        <v>41.7</v>
      </c>
      <c r="P4483" s="1" t="s">
        <v>3814</v>
      </c>
    </row>
    <row r="4484" customFormat="false" ht="15" hidden="false" customHeight="true" outlineLevel="0" collapsed="false">
      <c r="A4484" s="1" t="n">
        <v>3</v>
      </c>
      <c r="B4484" s="76" t="n">
        <v>46216</v>
      </c>
      <c r="C4484" s="1" t="n">
        <v>11</v>
      </c>
      <c r="D4484" s="1" t="s">
        <v>3820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5592</v>
      </c>
      <c r="N4484" s="1" t="n">
        <v>3</v>
      </c>
      <c r="O4484" s="1" t="n">
        <v>41.7</v>
      </c>
      <c r="P4484" s="1" t="s">
        <v>3814</v>
      </c>
    </row>
    <row r="4485" customFormat="false" ht="15" hidden="false" customHeight="true" outlineLevel="0" collapsed="false">
      <c r="A4485" s="1" t="n">
        <v>3</v>
      </c>
      <c r="B4485" s="76" t="n">
        <v>46216</v>
      </c>
      <c r="C4485" s="1" t="n">
        <v>11</v>
      </c>
      <c r="D4485" s="1" t="s">
        <v>3820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5593</v>
      </c>
      <c r="N4485" s="1" t="n">
        <v>10</v>
      </c>
      <c r="O4485" s="1" t="n">
        <v>949</v>
      </c>
      <c r="P4485" s="1" t="s">
        <v>3814</v>
      </c>
    </row>
    <row r="4486" customFormat="false" ht="15" hidden="false" customHeight="true" outlineLevel="0" collapsed="false">
      <c r="A4486" s="1" t="n">
        <v>3</v>
      </c>
      <c r="B4486" s="76" t="n">
        <v>46216</v>
      </c>
      <c r="C4486" s="1" t="n">
        <v>11</v>
      </c>
      <c r="D4486" s="1" t="s">
        <v>3820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5594</v>
      </c>
      <c r="N4486" s="1" t="n">
        <v>10</v>
      </c>
      <c r="O4486" s="1" t="n">
        <v>1010</v>
      </c>
      <c r="P4486" s="1" t="s">
        <v>3814</v>
      </c>
    </row>
    <row r="4487" customFormat="false" ht="15" hidden="false" customHeight="true" outlineLevel="0" collapsed="false">
      <c r="A4487" s="1" t="n">
        <v>3</v>
      </c>
      <c r="B4487" s="76" t="n">
        <v>46216</v>
      </c>
      <c r="C4487" s="1" t="n">
        <v>11</v>
      </c>
      <c r="D4487" s="1" t="s">
        <v>3820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5595</v>
      </c>
      <c r="N4487" s="1" t="n">
        <v>3</v>
      </c>
      <c r="O4487" s="1" t="n">
        <v>41.7</v>
      </c>
      <c r="P4487" s="1" t="s">
        <v>3814</v>
      </c>
    </row>
    <row r="4488" customFormat="false" ht="15" hidden="false" customHeight="true" outlineLevel="0" collapsed="false">
      <c r="A4488" s="1" t="n">
        <v>3</v>
      </c>
      <c r="B4488" s="76" t="n">
        <v>46216</v>
      </c>
      <c r="C4488" s="1" t="n">
        <v>11</v>
      </c>
      <c r="D4488" s="1" t="s">
        <v>3820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5596</v>
      </c>
      <c r="N4488" s="1" t="n">
        <v>300</v>
      </c>
      <c r="O4488" s="1" t="n">
        <v>527.5</v>
      </c>
      <c r="P4488" s="1" t="s">
        <v>3814</v>
      </c>
    </row>
    <row r="4489" customFormat="false" ht="15" hidden="false" customHeight="true" outlineLevel="0" collapsed="false">
      <c r="A4489" s="1" t="n">
        <v>3</v>
      </c>
      <c r="B4489" s="76" t="n">
        <v>46216</v>
      </c>
      <c r="C4489" s="1" t="n">
        <v>11</v>
      </c>
      <c r="D4489" s="1" t="s">
        <v>3820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5597</v>
      </c>
      <c r="N4489" s="1" t="n">
        <v>12</v>
      </c>
      <c r="O4489" s="1" t="n">
        <v>50</v>
      </c>
      <c r="P4489" s="1" t="s">
        <v>3814</v>
      </c>
    </row>
    <row r="4490" customFormat="false" ht="15" hidden="false" customHeight="true" outlineLevel="0" collapsed="false">
      <c r="A4490" s="1" t="n">
        <v>3</v>
      </c>
      <c r="B4490" s="76" t="n">
        <v>46216</v>
      </c>
      <c r="C4490" s="1" t="n">
        <v>11</v>
      </c>
      <c r="D4490" s="1" t="s">
        <v>3820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5598</v>
      </c>
      <c r="N4490" s="1" t="n">
        <v>60</v>
      </c>
      <c r="O4490" s="1" t="n">
        <v>258</v>
      </c>
      <c r="P4490" s="1" t="s">
        <v>3814</v>
      </c>
    </row>
    <row r="4491" customFormat="false" ht="15" hidden="false" customHeight="true" outlineLevel="0" collapsed="false">
      <c r="A4491" s="1" t="n">
        <v>3</v>
      </c>
      <c r="B4491" s="76" t="n">
        <v>46216</v>
      </c>
      <c r="C4491" s="1" t="n">
        <v>11</v>
      </c>
      <c r="D4491" s="1" t="s">
        <v>3820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5599</v>
      </c>
      <c r="N4491" s="1" t="n">
        <v>36</v>
      </c>
      <c r="O4491" s="1" t="n">
        <v>154.8</v>
      </c>
      <c r="P4491" s="1" t="s">
        <v>3814</v>
      </c>
    </row>
    <row r="4492" customFormat="false" ht="15" hidden="false" customHeight="true" outlineLevel="0" collapsed="false">
      <c r="A4492" s="1" t="n">
        <v>3</v>
      </c>
      <c r="B4492" s="76" t="n">
        <v>46216</v>
      </c>
      <c r="C4492" s="1" t="n">
        <v>11</v>
      </c>
      <c r="D4492" s="1" t="s">
        <v>3820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5600</v>
      </c>
      <c r="N4492" s="1" t="n">
        <v>48</v>
      </c>
      <c r="O4492" s="1" t="n">
        <v>200</v>
      </c>
      <c r="P4492" s="1" t="s">
        <v>3814</v>
      </c>
    </row>
    <row r="4493" customFormat="false" ht="15" hidden="false" customHeight="true" outlineLevel="0" collapsed="false">
      <c r="A4493" s="1" t="n">
        <v>3</v>
      </c>
      <c r="B4493" s="76" t="n">
        <v>46216</v>
      </c>
      <c r="C4493" s="1" t="n">
        <v>11</v>
      </c>
      <c r="D4493" s="1" t="s">
        <v>3820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5597</v>
      </c>
      <c r="N4493" s="1" t="n">
        <v>36</v>
      </c>
      <c r="O4493" s="1" t="n">
        <v>150</v>
      </c>
      <c r="P4493" s="1" t="s">
        <v>3814</v>
      </c>
    </row>
    <row r="4494" customFormat="false" ht="15" hidden="false" customHeight="true" outlineLevel="0" collapsed="false">
      <c r="A4494" s="1" t="n">
        <v>3</v>
      </c>
      <c r="B4494" s="76" t="n">
        <v>46216</v>
      </c>
      <c r="C4494" s="1" t="n">
        <v>11</v>
      </c>
      <c r="D4494" s="1" t="s">
        <v>3820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5601</v>
      </c>
      <c r="N4494" s="1" t="n">
        <v>36</v>
      </c>
      <c r="O4494" s="1" t="n">
        <v>154.8</v>
      </c>
      <c r="P4494" s="1" t="s">
        <v>3814</v>
      </c>
    </row>
    <row r="4495" customFormat="false" ht="15" hidden="false" customHeight="true" outlineLevel="0" collapsed="false">
      <c r="A4495" s="1" t="n">
        <v>3</v>
      </c>
      <c r="B4495" s="76" t="n">
        <v>46216</v>
      </c>
      <c r="C4495" s="1" t="n">
        <v>11</v>
      </c>
      <c r="D4495" s="1" t="s">
        <v>3820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5602</v>
      </c>
      <c r="N4495" s="1" t="n">
        <v>12</v>
      </c>
      <c r="O4495" s="1" t="n">
        <v>50</v>
      </c>
      <c r="P4495" s="1" t="s">
        <v>3814</v>
      </c>
    </row>
    <row r="4496" customFormat="false" ht="15" hidden="false" customHeight="true" outlineLevel="0" collapsed="false">
      <c r="A4496" s="1" t="n">
        <v>3</v>
      </c>
      <c r="B4496" s="76" t="n">
        <v>46216</v>
      </c>
      <c r="C4496" s="1" t="n">
        <v>11</v>
      </c>
      <c r="D4496" s="1" t="s">
        <v>3820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5603</v>
      </c>
      <c r="N4496" s="1" t="n">
        <v>36</v>
      </c>
      <c r="O4496" s="1" t="n">
        <v>154.8</v>
      </c>
      <c r="P4496" s="1" t="s">
        <v>3814</v>
      </c>
    </row>
    <row r="4497" customFormat="false" ht="15" hidden="false" customHeight="true" outlineLevel="0" collapsed="false">
      <c r="A4497" s="1" t="n">
        <v>3</v>
      </c>
      <c r="B4497" s="76" t="n">
        <v>46216</v>
      </c>
      <c r="C4497" s="1" t="n">
        <v>11</v>
      </c>
      <c r="D4497" s="1" t="s">
        <v>3820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4681</v>
      </c>
      <c r="N4497" s="1" t="n">
        <v>210</v>
      </c>
      <c r="O4497" s="1" t="n">
        <v>1954.75</v>
      </c>
      <c r="P4497" s="1" t="s">
        <v>3814</v>
      </c>
    </row>
    <row r="4498" customFormat="false" ht="15" hidden="false" customHeight="true" outlineLevel="0" collapsed="false">
      <c r="A4498" s="1" t="n">
        <v>3</v>
      </c>
      <c r="B4498" s="76" t="n">
        <v>46216</v>
      </c>
      <c r="C4498" s="1" t="n">
        <v>11</v>
      </c>
      <c r="D4498" s="1" t="s">
        <v>3820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5599</v>
      </c>
      <c r="N4498" s="1" t="n">
        <v>36</v>
      </c>
      <c r="O4498" s="1" t="n">
        <v>154.8</v>
      </c>
      <c r="P4498" s="1" t="s">
        <v>3814</v>
      </c>
    </row>
    <row r="4499" customFormat="false" ht="15" hidden="false" customHeight="true" outlineLevel="0" collapsed="false">
      <c r="A4499" s="1" t="n">
        <v>3</v>
      </c>
      <c r="B4499" s="76" t="n">
        <v>46216</v>
      </c>
      <c r="C4499" s="1" t="n">
        <v>11</v>
      </c>
      <c r="D4499" s="1" t="s">
        <v>3820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5604</v>
      </c>
      <c r="N4499" s="1" t="n">
        <v>36</v>
      </c>
      <c r="O4499" s="1" t="n">
        <v>189.6</v>
      </c>
      <c r="P4499" s="1" t="s">
        <v>3814</v>
      </c>
    </row>
    <row r="4500" customFormat="false" ht="15" hidden="false" customHeight="true" outlineLevel="0" collapsed="false">
      <c r="A4500" s="1" t="n">
        <v>3</v>
      </c>
      <c r="B4500" s="76" t="n">
        <v>46216</v>
      </c>
      <c r="C4500" s="1" t="n">
        <v>11</v>
      </c>
      <c r="D4500" s="1" t="s">
        <v>3820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5604</v>
      </c>
      <c r="N4500" s="1" t="n">
        <v>24</v>
      </c>
      <c r="O4500" s="1" t="n">
        <v>126.4</v>
      </c>
      <c r="P4500" s="1" t="s">
        <v>3814</v>
      </c>
    </row>
    <row r="4501" customFormat="false" ht="15" hidden="false" customHeight="true" outlineLevel="0" collapsed="false">
      <c r="A4501" s="1" t="n">
        <v>3</v>
      </c>
      <c r="B4501" s="76" t="n">
        <v>46216</v>
      </c>
      <c r="C4501" s="1" t="n">
        <v>11</v>
      </c>
      <c r="D4501" s="1" t="s">
        <v>3820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5604</v>
      </c>
      <c r="N4501" s="1" t="n">
        <v>12</v>
      </c>
      <c r="O4501" s="1" t="n">
        <v>63.2</v>
      </c>
      <c r="P4501" s="1" t="s">
        <v>3814</v>
      </c>
    </row>
    <row r="4502" customFormat="false" ht="15" hidden="false" customHeight="true" outlineLevel="0" collapsed="false">
      <c r="A4502" s="1" t="n">
        <v>3</v>
      </c>
      <c r="B4502" s="76" t="n">
        <v>46216</v>
      </c>
      <c r="C4502" s="1" t="n">
        <v>11</v>
      </c>
      <c r="D4502" s="1" t="s">
        <v>3820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5605</v>
      </c>
      <c r="N4502" s="1" t="n">
        <v>36</v>
      </c>
      <c r="O4502" s="1" t="n">
        <v>397.2</v>
      </c>
      <c r="P4502" s="1" t="s">
        <v>3814</v>
      </c>
    </row>
    <row r="4503" customFormat="false" ht="15" hidden="false" customHeight="true" outlineLevel="0" collapsed="false">
      <c r="A4503" s="1" t="n">
        <v>3</v>
      </c>
      <c r="B4503" s="76" t="n">
        <v>46216</v>
      </c>
      <c r="C4503" s="1" t="n">
        <v>11</v>
      </c>
      <c r="D4503" s="1" t="s">
        <v>3820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3893</v>
      </c>
      <c r="N4503" s="1" t="n">
        <v>111</v>
      </c>
      <c r="O4503" s="1" t="n">
        <v>2442</v>
      </c>
      <c r="P4503" s="1" t="s">
        <v>3814</v>
      </c>
    </row>
    <row r="4504" customFormat="false" ht="15" hidden="false" customHeight="true" outlineLevel="0" collapsed="false">
      <c r="A4504" s="1" t="n">
        <v>3</v>
      </c>
      <c r="B4504" s="76" t="n">
        <v>46216</v>
      </c>
      <c r="C4504" s="1" t="n">
        <v>11</v>
      </c>
      <c r="D4504" s="1" t="s">
        <v>3820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3891</v>
      </c>
      <c r="N4504" s="1" t="n">
        <v>64.15</v>
      </c>
      <c r="O4504" s="1" t="n">
        <v>2052.8</v>
      </c>
      <c r="P4504" s="1" t="s">
        <v>3814</v>
      </c>
    </row>
    <row r="4505" customFormat="false" ht="15" hidden="false" customHeight="true" outlineLevel="0" collapsed="false">
      <c r="A4505" s="1" t="n">
        <v>3</v>
      </c>
      <c r="B4505" s="76" t="n">
        <v>46216</v>
      </c>
      <c r="C4505" s="1" t="n">
        <v>11</v>
      </c>
      <c r="D4505" s="1" t="s">
        <v>3820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5606</v>
      </c>
      <c r="N4505" s="1" t="n">
        <v>3</v>
      </c>
      <c r="O4505" s="1" t="n">
        <v>74.75</v>
      </c>
      <c r="P4505" s="1" t="s">
        <v>3814</v>
      </c>
    </row>
    <row r="4506" customFormat="false" ht="15" hidden="false" customHeight="true" outlineLevel="0" collapsed="false">
      <c r="A4506" s="1" t="n">
        <v>3</v>
      </c>
      <c r="B4506" s="76" t="n">
        <v>46216</v>
      </c>
      <c r="C4506" s="1" t="n">
        <v>11</v>
      </c>
      <c r="D4506" s="1" t="s">
        <v>3820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5607</v>
      </c>
      <c r="N4506" s="1" t="n">
        <v>3</v>
      </c>
      <c r="O4506" s="1" t="n">
        <v>171.91</v>
      </c>
      <c r="P4506" s="1" t="s">
        <v>3814</v>
      </c>
    </row>
    <row r="4507" customFormat="false" ht="15" hidden="false" customHeight="true" outlineLevel="0" collapsed="false">
      <c r="A4507" s="1" t="n">
        <v>3</v>
      </c>
      <c r="B4507" s="76" t="n">
        <v>46216</v>
      </c>
      <c r="C4507" s="1" t="n">
        <v>11</v>
      </c>
      <c r="D4507" s="1" t="s">
        <v>3820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3836</v>
      </c>
      <c r="N4507" s="1" t="n">
        <v>18</v>
      </c>
      <c r="O4507" s="1" t="n">
        <v>133.74</v>
      </c>
      <c r="P4507" s="1" t="s">
        <v>3814</v>
      </c>
    </row>
    <row r="4508" customFormat="false" ht="15" hidden="false" customHeight="true" outlineLevel="0" collapsed="false">
      <c r="A4508" s="1" t="n">
        <v>3</v>
      </c>
      <c r="B4508" s="76" t="n">
        <v>46216</v>
      </c>
      <c r="C4508" s="1" t="n">
        <v>11</v>
      </c>
      <c r="D4508" s="1" t="s">
        <v>3820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4408</v>
      </c>
      <c r="N4508" s="1" t="n">
        <v>24</v>
      </c>
      <c r="O4508" s="1" t="n">
        <v>178.33</v>
      </c>
      <c r="P4508" s="1" t="s">
        <v>3814</v>
      </c>
    </row>
    <row r="4509" customFormat="false" ht="15" hidden="false" customHeight="true" outlineLevel="0" collapsed="false">
      <c r="A4509" s="1" t="n">
        <v>3</v>
      </c>
      <c r="B4509" s="76" t="n">
        <v>46216</v>
      </c>
      <c r="C4509" s="1" t="n">
        <v>11</v>
      </c>
      <c r="D4509" s="1" t="s">
        <v>3820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4411</v>
      </c>
      <c r="N4509" s="1" t="n">
        <v>36</v>
      </c>
      <c r="O4509" s="1" t="n">
        <v>304.87</v>
      </c>
      <c r="P4509" s="1" t="s">
        <v>3814</v>
      </c>
    </row>
    <row r="4510" customFormat="false" ht="15" hidden="false" customHeight="true" outlineLevel="0" collapsed="false">
      <c r="A4510" s="1" t="n">
        <v>3</v>
      </c>
      <c r="B4510" s="76" t="n">
        <v>46216</v>
      </c>
      <c r="C4510" s="1" t="n">
        <v>11</v>
      </c>
      <c r="D4510" s="1" t="s">
        <v>3820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5173</v>
      </c>
      <c r="N4510" s="1" t="n">
        <v>18</v>
      </c>
      <c r="O4510" s="1" t="n">
        <v>102.89</v>
      </c>
      <c r="P4510" s="1" t="s">
        <v>3814</v>
      </c>
    </row>
    <row r="4511" customFormat="false" ht="15" hidden="false" customHeight="true" outlineLevel="0" collapsed="false">
      <c r="A4511" s="1" t="n">
        <v>3</v>
      </c>
      <c r="B4511" s="76" t="n">
        <v>46216</v>
      </c>
      <c r="C4511" s="1" t="n">
        <v>11</v>
      </c>
      <c r="D4511" s="1" t="s">
        <v>3820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3839</v>
      </c>
      <c r="N4511" s="1" t="n">
        <v>54</v>
      </c>
      <c r="O4511" s="1" t="n">
        <v>356.05</v>
      </c>
      <c r="P4511" s="1" t="s">
        <v>3814</v>
      </c>
    </row>
    <row r="4512" customFormat="false" ht="15" hidden="false" customHeight="true" outlineLevel="0" collapsed="false">
      <c r="A4512" s="1" t="n">
        <v>3</v>
      </c>
      <c r="B4512" s="76" t="n">
        <v>46216</v>
      </c>
      <c r="C4512" s="1" t="n">
        <v>11</v>
      </c>
      <c r="D4512" s="1" t="s">
        <v>3820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5175</v>
      </c>
      <c r="N4512" s="1" t="n">
        <v>6</v>
      </c>
      <c r="O4512" s="1" t="n">
        <v>31.95</v>
      </c>
      <c r="P4512" s="1" t="s">
        <v>3814</v>
      </c>
    </row>
    <row r="4513" customFormat="false" ht="15" hidden="false" customHeight="true" outlineLevel="0" collapsed="false">
      <c r="A4513" s="1" t="n">
        <v>3</v>
      </c>
      <c r="B4513" s="76" t="n">
        <v>46216</v>
      </c>
      <c r="C4513" s="1" t="n">
        <v>11</v>
      </c>
      <c r="D4513" s="1" t="s">
        <v>3820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4415</v>
      </c>
      <c r="N4513" s="1" t="n">
        <v>30</v>
      </c>
      <c r="O4513" s="1" t="n">
        <v>168.16</v>
      </c>
      <c r="P4513" s="1" t="s">
        <v>3814</v>
      </c>
    </row>
    <row r="4514" customFormat="false" ht="15" hidden="false" customHeight="true" outlineLevel="0" collapsed="false">
      <c r="A4514" s="1" t="n">
        <v>3</v>
      </c>
      <c r="B4514" s="76" t="n">
        <v>46216</v>
      </c>
      <c r="C4514" s="1" t="n">
        <v>11</v>
      </c>
      <c r="D4514" s="1" t="s">
        <v>3820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3840</v>
      </c>
      <c r="N4514" s="1" t="n">
        <v>45</v>
      </c>
      <c r="O4514" s="1" t="n">
        <v>258.14</v>
      </c>
      <c r="P4514" s="1" t="s">
        <v>3814</v>
      </c>
    </row>
    <row r="4515" customFormat="false" ht="15" hidden="false" customHeight="true" outlineLevel="0" collapsed="false">
      <c r="A4515" s="1" t="n">
        <v>3</v>
      </c>
      <c r="B4515" s="76" t="n">
        <v>46216</v>
      </c>
      <c r="C4515" s="1" t="n">
        <v>11</v>
      </c>
      <c r="D4515" s="1" t="s">
        <v>3820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3844</v>
      </c>
      <c r="N4515" s="1" t="n">
        <v>132</v>
      </c>
      <c r="O4515" s="1" t="n">
        <v>1152.46</v>
      </c>
      <c r="P4515" s="1" t="s">
        <v>3814</v>
      </c>
    </row>
    <row r="4516" customFormat="false" ht="15" hidden="false" customHeight="true" outlineLevel="0" collapsed="false">
      <c r="A4516" s="1" t="n">
        <v>3</v>
      </c>
      <c r="B4516" s="76" t="n">
        <v>46216</v>
      </c>
      <c r="C4516" s="1" t="n">
        <v>22</v>
      </c>
      <c r="D4516" s="1" t="s">
        <v>3967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3968</v>
      </c>
      <c r="N4516" s="1" t="n">
        <v>6.822</v>
      </c>
      <c r="O4516" s="1" t="n">
        <v>228.04</v>
      </c>
      <c r="P4516" s="1" t="s">
        <v>3814</v>
      </c>
    </row>
    <row r="4517" customFormat="false" ht="15" hidden="false" customHeight="true" outlineLevel="0" collapsed="false">
      <c r="A4517" s="1" t="n">
        <v>3</v>
      </c>
      <c r="B4517" s="76" t="n">
        <v>46216</v>
      </c>
      <c r="C4517" s="1" t="n">
        <v>22</v>
      </c>
      <c r="D4517" s="1" t="s">
        <v>3967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3969</v>
      </c>
      <c r="N4517" s="1" t="n">
        <v>14.055</v>
      </c>
      <c r="O4517" s="1" t="n">
        <v>481.58</v>
      </c>
      <c r="P4517" s="1" t="s">
        <v>3814</v>
      </c>
    </row>
    <row r="4518" customFormat="false" ht="15" hidden="false" customHeight="true" outlineLevel="0" collapsed="false">
      <c r="A4518" s="1" t="n">
        <v>3</v>
      </c>
      <c r="B4518" s="76" t="n">
        <v>46216</v>
      </c>
      <c r="C4518" s="1" t="n">
        <v>22</v>
      </c>
      <c r="D4518" s="1" t="s">
        <v>3967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3970</v>
      </c>
      <c r="N4518" s="1" t="n">
        <v>2.622</v>
      </c>
      <c r="O4518" s="1" t="n">
        <v>102.99</v>
      </c>
      <c r="P4518" s="1" t="s">
        <v>3814</v>
      </c>
    </row>
    <row r="4519" customFormat="false" ht="15" hidden="false" customHeight="true" outlineLevel="0" collapsed="false">
      <c r="A4519" s="1" t="n">
        <v>3</v>
      </c>
      <c r="B4519" s="76" t="n">
        <v>46216</v>
      </c>
      <c r="C4519" s="1" t="n">
        <v>22</v>
      </c>
      <c r="D4519" s="1" t="s">
        <v>3967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3971</v>
      </c>
      <c r="N4519" s="1" t="n">
        <v>4.972</v>
      </c>
      <c r="O4519" s="1" t="n">
        <v>195.3</v>
      </c>
      <c r="P4519" s="1" t="s">
        <v>3814</v>
      </c>
    </row>
    <row r="4520" customFormat="false" ht="15" hidden="false" customHeight="true" outlineLevel="0" collapsed="false">
      <c r="A4520" s="1" t="n">
        <v>3</v>
      </c>
      <c r="B4520" s="76" t="n">
        <v>46216</v>
      </c>
      <c r="C4520" s="1" t="n">
        <v>22</v>
      </c>
      <c r="D4520" s="1" t="s">
        <v>3967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3972</v>
      </c>
      <c r="N4520" s="1" t="n">
        <v>4.084</v>
      </c>
      <c r="O4520" s="1" t="n">
        <v>174.07</v>
      </c>
      <c r="P4520" s="1" t="s">
        <v>3814</v>
      </c>
    </row>
    <row r="4521" customFormat="false" ht="15" hidden="false" customHeight="true" outlineLevel="0" collapsed="false">
      <c r="A4521" s="1" t="n">
        <v>3</v>
      </c>
      <c r="B4521" s="76" t="n">
        <v>46216</v>
      </c>
      <c r="C4521" s="1" t="n">
        <v>22</v>
      </c>
      <c r="D4521" s="1" t="s">
        <v>3967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3973</v>
      </c>
      <c r="N4521" s="1" t="n">
        <v>8.005</v>
      </c>
      <c r="O4521" s="1" t="n">
        <v>367.96</v>
      </c>
      <c r="P4521" s="1" t="s">
        <v>3814</v>
      </c>
    </row>
    <row r="4522" customFormat="false" ht="15" hidden="false" customHeight="true" outlineLevel="0" collapsed="false">
      <c r="A4522" s="1" t="n">
        <v>3</v>
      </c>
      <c r="B4522" s="76" t="n">
        <v>46216</v>
      </c>
      <c r="C4522" s="1" t="n">
        <v>22</v>
      </c>
      <c r="D4522" s="1" t="s">
        <v>3967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3974</v>
      </c>
      <c r="N4522" s="1" t="n">
        <v>3.492</v>
      </c>
      <c r="O4522" s="1" t="n">
        <v>163.43</v>
      </c>
      <c r="P4522" s="1" t="s">
        <v>3814</v>
      </c>
    </row>
    <row r="4523" customFormat="false" ht="15" hidden="false" customHeight="true" outlineLevel="0" collapsed="false">
      <c r="A4523" s="1" t="n">
        <v>3</v>
      </c>
      <c r="B4523" s="76" t="n">
        <v>46216</v>
      </c>
      <c r="C4523" s="1" t="n">
        <v>22</v>
      </c>
      <c r="D4523" s="1" t="s">
        <v>3967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3975</v>
      </c>
      <c r="N4523" s="1" t="n">
        <v>1.508</v>
      </c>
      <c r="O4523" s="1" t="n">
        <v>64.28</v>
      </c>
      <c r="P4523" s="1" t="s">
        <v>3814</v>
      </c>
    </row>
    <row r="4524" customFormat="false" ht="15" hidden="false" customHeight="true" outlineLevel="0" collapsed="false">
      <c r="A4524" s="1" t="n">
        <v>3</v>
      </c>
      <c r="B4524" s="76" t="n">
        <v>46216</v>
      </c>
      <c r="C4524" s="1" t="n">
        <v>22</v>
      </c>
      <c r="D4524" s="1" t="s">
        <v>3967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3976</v>
      </c>
      <c r="N4524" s="1" t="n">
        <v>1.798</v>
      </c>
      <c r="O4524" s="1" t="n">
        <v>82.65</v>
      </c>
      <c r="P4524" s="1" t="s">
        <v>3814</v>
      </c>
    </row>
    <row r="4525" customFormat="false" ht="15" hidden="false" customHeight="true" outlineLevel="0" collapsed="false">
      <c r="A4525" s="1" t="n">
        <v>3</v>
      </c>
      <c r="B4525" s="76" t="n">
        <v>46216</v>
      </c>
      <c r="C4525" s="1" t="n">
        <v>22</v>
      </c>
      <c r="D4525" s="1" t="s">
        <v>3967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3977</v>
      </c>
      <c r="N4525" s="1" t="n">
        <v>1.77</v>
      </c>
      <c r="O4525" s="1" t="n">
        <v>96.16</v>
      </c>
      <c r="P4525" s="1" t="s">
        <v>3814</v>
      </c>
    </row>
    <row r="4526" customFormat="false" ht="15" hidden="false" customHeight="true" outlineLevel="0" collapsed="false">
      <c r="A4526" s="1" t="n">
        <v>3</v>
      </c>
      <c r="B4526" s="76" t="n">
        <v>46216</v>
      </c>
      <c r="C4526" s="1" t="n">
        <v>22</v>
      </c>
      <c r="D4526" s="1" t="s">
        <v>3967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5365</v>
      </c>
      <c r="N4526" s="1" t="n">
        <v>0.33</v>
      </c>
      <c r="O4526" s="1" t="n">
        <v>3.86</v>
      </c>
      <c r="P4526" s="1" t="s">
        <v>3814</v>
      </c>
    </row>
    <row r="4527" customFormat="false" ht="15" hidden="false" customHeight="true" outlineLevel="0" collapsed="false">
      <c r="A4527" s="1" t="n">
        <v>3</v>
      </c>
      <c r="B4527" s="76" t="n">
        <v>46216</v>
      </c>
      <c r="C4527" s="1" t="n">
        <v>22</v>
      </c>
      <c r="D4527" s="1" t="s">
        <v>3967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3978</v>
      </c>
      <c r="N4527" s="1" t="n">
        <v>1.714</v>
      </c>
      <c r="O4527" s="1" t="n">
        <v>64.46</v>
      </c>
      <c r="P4527" s="1" t="s">
        <v>3814</v>
      </c>
    </row>
    <row r="4528" customFormat="false" ht="15" hidden="false" customHeight="true" outlineLevel="0" collapsed="false">
      <c r="A4528" s="1" t="n">
        <v>3</v>
      </c>
      <c r="B4528" s="76" t="n">
        <v>46216</v>
      </c>
      <c r="C4528" s="1" t="n">
        <v>22</v>
      </c>
      <c r="D4528" s="1" t="s">
        <v>3967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3979</v>
      </c>
      <c r="N4528" s="1" t="n">
        <v>3.29</v>
      </c>
      <c r="O4528" s="1" t="n">
        <v>5.47</v>
      </c>
      <c r="P4528" s="1" t="s">
        <v>3814</v>
      </c>
    </row>
    <row r="4529" customFormat="false" ht="15" hidden="false" customHeight="true" outlineLevel="0" collapsed="false">
      <c r="A4529" s="1" t="n">
        <v>3</v>
      </c>
      <c r="B4529" s="76" t="n">
        <v>46216</v>
      </c>
      <c r="C4529" s="1" t="n">
        <v>22</v>
      </c>
      <c r="D4529" s="1" t="s">
        <v>3967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3980</v>
      </c>
      <c r="N4529" s="1" t="n">
        <v>9.025</v>
      </c>
      <c r="O4529" s="1" t="n">
        <v>22.56</v>
      </c>
      <c r="P4529" s="1" t="s">
        <v>3814</v>
      </c>
    </row>
    <row r="4530" customFormat="false" ht="15" hidden="false" customHeight="true" outlineLevel="0" collapsed="false">
      <c r="A4530" s="1" t="n">
        <v>3</v>
      </c>
      <c r="B4530" s="76" t="n">
        <v>46216</v>
      </c>
      <c r="C4530" s="1" t="n">
        <v>22</v>
      </c>
      <c r="D4530" s="1" t="s">
        <v>3967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3981</v>
      </c>
      <c r="N4530" s="1" t="n">
        <v>0.663</v>
      </c>
      <c r="O4530" s="1" t="n">
        <v>0</v>
      </c>
      <c r="P4530" s="1" t="s">
        <v>3814</v>
      </c>
    </row>
    <row r="4531" customFormat="false" ht="15" hidden="false" customHeight="true" outlineLevel="0" collapsed="false">
      <c r="A4531" s="1" t="n">
        <v>3</v>
      </c>
      <c r="B4531" s="76" t="n">
        <v>46216</v>
      </c>
      <c r="C4531" s="1" t="n">
        <v>22</v>
      </c>
      <c r="D4531" s="1" t="s">
        <v>3967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3982</v>
      </c>
      <c r="N4531" s="1" t="n">
        <v>1.802</v>
      </c>
      <c r="O4531" s="1" t="n">
        <v>39.02</v>
      </c>
      <c r="P4531" s="1" t="s">
        <v>3814</v>
      </c>
    </row>
    <row r="4532" customFormat="false" ht="15" hidden="false" customHeight="true" outlineLevel="0" collapsed="false">
      <c r="A4532" s="1" t="n">
        <v>3</v>
      </c>
      <c r="B4532" s="76" t="n">
        <v>46216</v>
      </c>
      <c r="C4532" s="1" t="n">
        <v>22</v>
      </c>
      <c r="D4532" s="1" t="s">
        <v>3967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3983</v>
      </c>
      <c r="N4532" s="1" t="n">
        <v>21.084</v>
      </c>
      <c r="O4532" s="1" t="n">
        <v>488.02</v>
      </c>
      <c r="P4532" s="1" t="s">
        <v>3814</v>
      </c>
    </row>
    <row r="4533" customFormat="false" ht="15" hidden="false" customHeight="true" outlineLevel="0" collapsed="false">
      <c r="A4533" s="1" t="n">
        <v>3</v>
      </c>
      <c r="B4533" s="76" t="n">
        <v>46216</v>
      </c>
      <c r="C4533" s="1" t="n">
        <v>22</v>
      </c>
      <c r="D4533" s="1" t="s">
        <v>3967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3984</v>
      </c>
      <c r="N4533" s="1" t="n">
        <v>32.012</v>
      </c>
      <c r="O4533" s="1" t="n">
        <v>764.88</v>
      </c>
      <c r="P4533" s="1" t="s">
        <v>3814</v>
      </c>
    </row>
    <row r="4534" customFormat="false" ht="15" hidden="false" customHeight="true" outlineLevel="0" collapsed="false">
      <c r="A4534" s="1" t="n">
        <v>3</v>
      </c>
      <c r="B4534" s="76" t="n">
        <v>46216</v>
      </c>
      <c r="C4534" s="1" t="n">
        <v>22</v>
      </c>
      <c r="D4534" s="1" t="s">
        <v>3967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3985</v>
      </c>
      <c r="N4534" s="1" t="n">
        <v>30.561</v>
      </c>
      <c r="O4534" s="1" t="n">
        <v>798.69</v>
      </c>
      <c r="P4534" s="1" t="s">
        <v>3814</v>
      </c>
    </row>
    <row r="4535" customFormat="false" ht="15" hidden="false" customHeight="true" outlineLevel="0" collapsed="false">
      <c r="A4535" s="1" t="n">
        <v>3</v>
      </c>
      <c r="B4535" s="76" t="n">
        <v>46216</v>
      </c>
      <c r="C4535" s="1" t="n">
        <v>22</v>
      </c>
      <c r="D4535" s="1" t="s">
        <v>3967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3986</v>
      </c>
      <c r="N4535" s="1" t="n">
        <v>12.882</v>
      </c>
      <c r="O4535" s="1" t="n">
        <v>327.04</v>
      </c>
      <c r="P4535" s="1" t="s">
        <v>3814</v>
      </c>
    </row>
    <row r="4536" customFormat="false" ht="15" hidden="false" customHeight="true" outlineLevel="0" collapsed="false">
      <c r="A4536" s="1" t="n">
        <v>3</v>
      </c>
      <c r="B4536" s="76" t="n">
        <v>46216</v>
      </c>
      <c r="C4536" s="1" t="n">
        <v>22</v>
      </c>
      <c r="D4536" s="1" t="s">
        <v>3967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3979</v>
      </c>
      <c r="N4536" s="1" t="n">
        <v>4.29</v>
      </c>
      <c r="O4536" s="1" t="n">
        <v>6.38</v>
      </c>
      <c r="P4536" s="1" t="s">
        <v>3814</v>
      </c>
    </row>
    <row r="4537" customFormat="false" ht="15" hidden="false" customHeight="true" outlineLevel="0" collapsed="false">
      <c r="A4537" s="1" t="n">
        <v>3</v>
      </c>
      <c r="B4537" s="76" t="n">
        <v>46216</v>
      </c>
      <c r="C4537" s="1" t="n">
        <v>22</v>
      </c>
      <c r="D4537" s="1" t="s">
        <v>3967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3980</v>
      </c>
      <c r="N4537" s="1" t="n">
        <v>8.048</v>
      </c>
      <c r="O4537" s="1" t="n">
        <v>17.97</v>
      </c>
      <c r="P4537" s="1" t="s">
        <v>3814</v>
      </c>
    </row>
    <row r="4538" customFormat="false" ht="15" hidden="false" customHeight="true" outlineLevel="0" collapsed="false">
      <c r="A4538" s="1" t="n">
        <v>3</v>
      </c>
      <c r="B4538" s="76" t="n">
        <v>46216</v>
      </c>
      <c r="C4538" s="1" t="n">
        <v>22</v>
      </c>
      <c r="D4538" s="1" t="s">
        <v>3967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3981</v>
      </c>
      <c r="N4538" s="1" t="n">
        <v>0.321</v>
      </c>
      <c r="O4538" s="1" t="n">
        <v>0</v>
      </c>
      <c r="P4538" s="1" t="s">
        <v>3814</v>
      </c>
    </row>
    <row r="4539" customFormat="false" ht="15" hidden="false" customHeight="true" outlineLevel="0" collapsed="false">
      <c r="A4539" s="1" t="n">
        <v>3</v>
      </c>
      <c r="B4539" s="76" t="n">
        <v>46216</v>
      </c>
      <c r="C4539" s="1" t="n">
        <v>100</v>
      </c>
      <c r="D4539" s="1" t="s">
        <v>3988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3968</v>
      </c>
      <c r="N4539" s="1" t="n">
        <v>6.822</v>
      </c>
      <c r="O4539" s="1" t="n">
        <v>228.04</v>
      </c>
      <c r="P4539" s="1" t="s">
        <v>3814</v>
      </c>
    </row>
    <row r="4540" customFormat="false" ht="15" hidden="false" customHeight="true" outlineLevel="0" collapsed="false">
      <c r="A4540" s="1" t="n">
        <v>3</v>
      </c>
      <c r="B4540" s="76" t="n">
        <v>46216</v>
      </c>
      <c r="C4540" s="1" t="n">
        <v>100</v>
      </c>
      <c r="D4540" s="1" t="s">
        <v>3988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3969</v>
      </c>
      <c r="N4540" s="1" t="n">
        <v>14.055</v>
      </c>
      <c r="O4540" s="1" t="n">
        <v>481.58</v>
      </c>
      <c r="P4540" s="1" t="s">
        <v>3814</v>
      </c>
    </row>
    <row r="4541" customFormat="false" ht="15" hidden="false" customHeight="true" outlineLevel="0" collapsed="false">
      <c r="A4541" s="1" t="n">
        <v>3</v>
      </c>
      <c r="B4541" s="76" t="n">
        <v>46216</v>
      </c>
      <c r="C4541" s="1" t="n">
        <v>100</v>
      </c>
      <c r="D4541" s="1" t="s">
        <v>3988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3970</v>
      </c>
      <c r="N4541" s="1" t="n">
        <v>2.622</v>
      </c>
      <c r="O4541" s="1" t="n">
        <v>102.99</v>
      </c>
      <c r="P4541" s="1" t="s">
        <v>3814</v>
      </c>
    </row>
    <row r="4542" customFormat="false" ht="15" hidden="false" customHeight="true" outlineLevel="0" collapsed="false">
      <c r="A4542" s="1" t="n">
        <v>3</v>
      </c>
      <c r="B4542" s="76" t="n">
        <v>46216</v>
      </c>
      <c r="C4542" s="1" t="n">
        <v>100</v>
      </c>
      <c r="D4542" s="1" t="s">
        <v>3988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3971</v>
      </c>
      <c r="N4542" s="1" t="n">
        <v>4.972</v>
      </c>
      <c r="O4542" s="1" t="n">
        <v>195.3</v>
      </c>
      <c r="P4542" s="1" t="s">
        <v>3814</v>
      </c>
    </row>
    <row r="4543" customFormat="false" ht="15" hidden="false" customHeight="true" outlineLevel="0" collapsed="false">
      <c r="A4543" s="1" t="n">
        <v>3</v>
      </c>
      <c r="B4543" s="76" t="n">
        <v>46216</v>
      </c>
      <c r="C4543" s="1" t="n">
        <v>100</v>
      </c>
      <c r="D4543" s="1" t="s">
        <v>3988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3972</v>
      </c>
      <c r="N4543" s="1" t="n">
        <v>4.084</v>
      </c>
      <c r="O4543" s="1" t="n">
        <v>174.07</v>
      </c>
      <c r="P4543" s="1" t="s">
        <v>3814</v>
      </c>
    </row>
    <row r="4544" customFormat="false" ht="15" hidden="false" customHeight="true" outlineLevel="0" collapsed="false">
      <c r="A4544" s="1" t="n">
        <v>3</v>
      </c>
      <c r="B4544" s="76" t="n">
        <v>46216</v>
      </c>
      <c r="C4544" s="1" t="n">
        <v>100</v>
      </c>
      <c r="D4544" s="1" t="s">
        <v>3988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3973</v>
      </c>
      <c r="N4544" s="1" t="n">
        <v>8.005</v>
      </c>
      <c r="O4544" s="1" t="n">
        <v>367.96</v>
      </c>
      <c r="P4544" s="1" t="s">
        <v>3814</v>
      </c>
    </row>
    <row r="4545" customFormat="false" ht="15" hidden="false" customHeight="true" outlineLevel="0" collapsed="false">
      <c r="A4545" s="1" t="n">
        <v>3</v>
      </c>
      <c r="B4545" s="76" t="n">
        <v>46216</v>
      </c>
      <c r="C4545" s="1" t="n">
        <v>100</v>
      </c>
      <c r="D4545" s="1" t="s">
        <v>3988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3974</v>
      </c>
      <c r="N4545" s="1" t="n">
        <v>3.492</v>
      </c>
      <c r="O4545" s="1" t="n">
        <v>163.43</v>
      </c>
      <c r="P4545" s="1" t="s">
        <v>3814</v>
      </c>
    </row>
    <row r="4546" customFormat="false" ht="15" hidden="false" customHeight="true" outlineLevel="0" collapsed="false">
      <c r="A4546" s="1" t="n">
        <v>3</v>
      </c>
      <c r="B4546" s="76" t="n">
        <v>46216</v>
      </c>
      <c r="C4546" s="1" t="n">
        <v>100</v>
      </c>
      <c r="D4546" s="1" t="s">
        <v>3988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3975</v>
      </c>
      <c r="N4546" s="1" t="n">
        <v>1.508</v>
      </c>
      <c r="O4546" s="1" t="n">
        <v>64.28</v>
      </c>
      <c r="P4546" s="1" t="s">
        <v>3814</v>
      </c>
    </row>
    <row r="4547" customFormat="false" ht="15" hidden="false" customHeight="true" outlineLevel="0" collapsed="false">
      <c r="A4547" s="1" t="n">
        <v>3</v>
      </c>
      <c r="B4547" s="76" t="n">
        <v>46216</v>
      </c>
      <c r="C4547" s="1" t="n">
        <v>100</v>
      </c>
      <c r="D4547" s="1" t="s">
        <v>3988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3976</v>
      </c>
      <c r="N4547" s="1" t="n">
        <v>1.798</v>
      </c>
      <c r="O4547" s="1" t="n">
        <v>82.65</v>
      </c>
      <c r="P4547" s="1" t="s">
        <v>3814</v>
      </c>
    </row>
    <row r="4548" customFormat="false" ht="15" hidden="false" customHeight="true" outlineLevel="0" collapsed="false">
      <c r="A4548" s="1" t="n">
        <v>3</v>
      </c>
      <c r="B4548" s="76" t="n">
        <v>46216</v>
      </c>
      <c r="C4548" s="1" t="n">
        <v>100</v>
      </c>
      <c r="D4548" s="1" t="s">
        <v>3988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3977</v>
      </c>
      <c r="N4548" s="1" t="n">
        <v>1.77</v>
      </c>
      <c r="O4548" s="1" t="n">
        <v>96.16</v>
      </c>
      <c r="P4548" s="1" t="s">
        <v>3814</v>
      </c>
    </row>
    <row r="4549" customFormat="false" ht="15" hidden="false" customHeight="true" outlineLevel="0" collapsed="false">
      <c r="A4549" s="1" t="n">
        <v>3</v>
      </c>
      <c r="B4549" s="76" t="n">
        <v>46216</v>
      </c>
      <c r="C4549" s="1" t="n">
        <v>100</v>
      </c>
      <c r="D4549" s="1" t="s">
        <v>3988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5365</v>
      </c>
      <c r="N4549" s="1" t="n">
        <v>0.33</v>
      </c>
      <c r="O4549" s="1" t="n">
        <v>3.86</v>
      </c>
      <c r="P4549" s="1" t="s">
        <v>3814</v>
      </c>
    </row>
    <row r="4550" customFormat="false" ht="15" hidden="false" customHeight="true" outlineLevel="0" collapsed="false">
      <c r="A4550" s="1" t="n">
        <v>3</v>
      </c>
      <c r="B4550" s="76" t="n">
        <v>46216</v>
      </c>
      <c r="C4550" s="1" t="n">
        <v>100</v>
      </c>
      <c r="D4550" s="1" t="s">
        <v>3988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3978</v>
      </c>
      <c r="N4550" s="1" t="n">
        <v>1.714</v>
      </c>
      <c r="O4550" s="1" t="n">
        <v>64.46</v>
      </c>
      <c r="P4550" s="1" t="s">
        <v>3814</v>
      </c>
    </row>
    <row r="4551" customFormat="false" ht="15" hidden="false" customHeight="true" outlineLevel="0" collapsed="false">
      <c r="A4551" s="1" t="n">
        <v>3</v>
      </c>
      <c r="B4551" s="76" t="n">
        <v>46216</v>
      </c>
      <c r="C4551" s="1" t="n">
        <v>100</v>
      </c>
      <c r="D4551" s="1" t="s">
        <v>3988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3979</v>
      </c>
      <c r="N4551" s="1" t="n">
        <v>3.29</v>
      </c>
      <c r="O4551" s="1" t="n">
        <v>5.47</v>
      </c>
      <c r="P4551" s="1" t="s">
        <v>3814</v>
      </c>
    </row>
    <row r="4552" customFormat="false" ht="15" hidden="false" customHeight="true" outlineLevel="0" collapsed="false">
      <c r="A4552" s="1" t="n">
        <v>3</v>
      </c>
      <c r="B4552" s="76" t="n">
        <v>46216</v>
      </c>
      <c r="C4552" s="1" t="n">
        <v>100</v>
      </c>
      <c r="D4552" s="1" t="s">
        <v>3988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3980</v>
      </c>
      <c r="N4552" s="1" t="n">
        <v>9.025</v>
      </c>
      <c r="O4552" s="1" t="n">
        <v>22.56</v>
      </c>
      <c r="P4552" s="1" t="s">
        <v>3814</v>
      </c>
    </row>
    <row r="4553" customFormat="false" ht="15" hidden="false" customHeight="true" outlineLevel="0" collapsed="false">
      <c r="A4553" s="1" t="n">
        <v>3</v>
      </c>
      <c r="B4553" s="76" t="n">
        <v>46216</v>
      </c>
      <c r="C4553" s="1" t="n">
        <v>100</v>
      </c>
      <c r="D4553" s="1" t="s">
        <v>3988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3981</v>
      </c>
      <c r="N4553" s="1" t="n">
        <v>0.663</v>
      </c>
      <c r="O4553" s="1" t="n">
        <v>0</v>
      </c>
      <c r="P4553" s="1" t="s">
        <v>3814</v>
      </c>
    </row>
    <row r="4554" customFormat="false" ht="15" hidden="false" customHeight="true" outlineLevel="0" collapsed="false">
      <c r="A4554" s="1" t="n">
        <v>3</v>
      </c>
      <c r="B4554" s="76" t="n">
        <v>46216</v>
      </c>
      <c r="C4554" s="1" t="n">
        <v>100</v>
      </c>
      <c r="D4554" s="1" t="s">
        <v>3988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3982</v>
      </c>
      <c r="N4554" s="1" t="n">
        <v>1.802</v>
      </c>
      <c r="O4554" s="1" t="n">
        <v>39.02</v>
      </c>
      <c r="P4554" s="1" t="s">
        <v>3814</v>
      </c>
    </row>
    <row r="4555" customFormat="false" ht="15" hidden="false" customHeight="true" outlineLevel="0" collapsed="false">
      <c r="A4555" s="1" t="n">
        <v>3</v>
      </c>
      <c r="B4555" s="76" t="n">
        <v>46216</v>
      </c>
      <c r="C4555" s="1" t="n">
        <v>100</v>
      </c>
      <c r="D4555" s="1" t="s">
        <v>3988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3983</v>
      </c>
      <c r="N4555" s="1" t="n">
        <v>21.084</v>
      </c>
      <c r="O4555" s="1" t="n">
        <v>488.02</v>
      </c>
      <c r="P4555" s="1" t="s">
        <v>3814</v>
      </c>
    </row>
    <row r="4556" customFormat="false" ht="15" hidden="false" customHeight="true" outlineLevel="0" collapsed="false">
      <c r="A4556" s="1" t="n">
        <v>3</v>
      </c>
      <c r="B4556" s="76" t="n">
        <v>46216</v>
      </c>
      <c r="C4556" s="1" t="n">
        <v>100</v>
      </c>
      <c r="D4556" s="1" t="s">
        <v>3988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3984</v>
      </c>
      <c r="N4556" s="1" t="n">
        <v>32.012</v>
      </c>
      <c r="O4556" s="1" t="n">
        <v>764.88</v>
      </c>
      <c r="P4556" s="1" t="s">
        <v>3814</v>
      </c>
    </row>
    <row r="4557" customFormat="false" ht="15" hidden="false" customHeight="true" outlineLevel="0" collapsed="false">
      <c r="A4557" s="1" t="n">
        <v>3</v>
      </c>
      <c r="B4557" s="76" t="n">
        <v>46216</v>
      </c>
      <c r="C4557" s="1" t="n">
        <v>100</v>
      </c>
      <c r="D4557" s="1" t="s">
        <v>3988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3985</v>
      </c>
      <c r="N4557" s="1" t="n">
        <v>30.561</v>
      </c>
      <c r="O4557" s="1" t="n">
        <v>798.69</v>
      </c>
      <c r="P4557" s="1" t="s">
        <v>3814</v>
      </c>
    </row>
    <row r="4558" customFormat="false" ht="15" hidden="false" customHeight="true" outlineLevel="0" collapsed="false">
      <c r="A4558" s="1" t="n">
        <v>3</v>
      </c>
      <c r="B4558" s="76" t="n">
        <v>46216</v>
      </c>
      <c r="C4558" s="1" t="n">
        <v>100</v>
      </c>
      <c r="D4558" s="1" t="s">
        <v>3988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3986</v>
      </c>
      <c r="N4558" s="1" t="n">
        <v>12.882</v>
      </c>
      <c r="O4558" s="1" t="n">
        <v>327.04</v>
      </c>
      <c r="P4558" s="1" t="s">
        <v>3814</v>
      </c>
    </row>
    <row r="4559" customFormat="false" ht="15" hidden="false" customHeight="true" outlineLevel="0" collapsed="false">
      <c r="A4559" s="1" t="n">
        <v>3</v>
      </c>
      <c r="B4559" s="76" t="n">
        <v>46216</v>
      </c>
      <c r="C4559" s="1" t="n">
        <v>100</v>
      </c>
      <c r="D4559" s="1" t="s">
        <v>3988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3979</v>
      </c>
      <c r="N4559" s="1" t="n">
        <v>4.29</v>
      </c>
      <c r="O4559" s="1" t="n">
        <v>6.38</v>
      </c>
      <c r="P4559" s="1" t="s">
        <v>3814</v>
      </c>
    </row>
    <row r="4560" customFormat="false" ht="15" hidden="false" customHeight="true" outlineLevel="0" collapsed="false">
      <c r="A4560" s="1" t="n">
        <v>3</v>
      </c>
      <c r="B4560" s="76" t="n">
        <v>46216</v>
      </c>
      <c r="C4560" s="1" t="n">
        <v>100</v>
      </c>
      <c r="D4560" s="1" t="s">
        <v>3988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3980</v>
      </c>
      <c r="N4560" s="1" t="n">
        <v>8.048</v>
      </c>
      <c r="O4560" s="1" t="n">
        <v>17.97</v>
      </c>
      <c r="P4560" s="1" t="s">
        <v>3814</v>
      </c>
    </row>
    <row r="4561" customFormat="false" ht="15" hidden="false" customHeight="true" outlineLevel="0" collapsed="false">
      <c r="A4561" s="1" t="n">
        <v>3</v>
      </c>
      <c r="B4561" s="76" t="n">
        <v>46216</v>
      </c>
      <c r="C4561" s="1" t="n">
        <v>100</v>
      </c>
      <c r="D4561" s="1" t="s">
        <v>3988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3981</v>
      </c>
      <c r="N4561" s="1" t="n">
        <v>0.321</v>
      </c>
      <c r="O4561" s="1" t="n">
        <v>0</v>
      </c>
      <c r="P4561" s="1" t="s">
        <v>3814</v>
      </c>
    </row>
    <row r="4562" customFormat="false" ht="15" hidden="false" customHeight="true" outlineLevel="0" collapsed="false">
      <c r="A4562" s="1" t="n">
        <v>3</v>
      </c>
      <c r="B4562" s="76" t="n">
        <v>46216</v>
      </c>
      <c r="C4562" s="1" t="n">
        <v>171</v>
      </c>
      <c r="D4562" s="1" t="s">
        <v>4048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4462</v>
      </c>
      <c r="N4562" s="1" t="n">
        <v>10</v>
      </c>
      <c r="O4562" s="1" t="n">
        <v>50.76</v>
      </c>
      <c r="P4562" s="1" t="s">
        <v>4050</v>
      </c>
    </row>
    <row r="4563" customFormat="false" ht="15" hidden="false" customHeight="true" outlineLevel="0" collapsed="false">
      <c r="A4563" s="1" t="n">
        <v>3</v>
      </c>
      <c r="B4563" s="76" t="n">
        <v>46217</v>
      </c>
      <c r="C4563" s="1" t="n">
        <v>1</v>
      </c>
      <c r="D4563" s="1" t="s">
        <v>3848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3849</v>
      </c>
      <c r="N4563" s="1" t="n">
        <v>180</v>
      </c>
      <c r="O4563" s="1" t="n">
        <v>270</v>
      </c>
      <c r="P4563" s="1" t="s">
        <v>3814</v>
      </c>
    </row>
    <row r="4564" customFormat="false" ht="15" hidden="false" customHeight="true" outlineLevel="0" collapsed="false">
      <c r="A4564" s="1" t="n">
        <v>3</v>
      </c>
      <c r="B4564" s="76" t="n">
        <v>46217</v>
      </c>
      <c r="C4564" s="1" t="n">
        <v>6</v>
      </c>
      <c r="D4564" s="1" t="s">
        <v>3819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3815</v>
      </c>
      <c r="N4564" s="1" t="n">
        <v>8</v>
      </c>
      <c r="O4564" s="1" t="n">
        <v>48</v>
      </c>
      <c r="P4564" s="1" t="s">
        <v>3814</v>
      </c>
    </row>
    <row r="4565" customFormat="false" ht="15" hidden="false" customHeight="true" outlineLevel="0" collapsed="false">
      <c r="A4565" s="1" t="n">
        <v>3</v>
      </c>
      <c r="B4565" s="76" t="n">
        <v>46217</v>
      </c>
      <c r="C4565" s="1" t="n">
        <v>6</v>
      </c>
      <c r="D4565" s="1" t="s">
        <v>3819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3816</v>
      </c>
      <c r="N4565" s="1" t="n">
        <v>50</v>
      </c>
      <c r="O4565" s="1" t="n">
        <v>100</v>
      </c>
      <c r="P4565" s="1" t="s">
        <v>3814</v>
      </c>
    </row>
    <row r="4566" customFormat="false" ht="15" hidden="false" customHeight="true" outlineLevel="0" collapsed="false">
      <c r="A4566" s="1" t="n">
        <v>3</v>
      </c>
      <c r="B4566" s="76" t="n">
        <v>46217</v>
      </c>
      <c r="C4566" s="1" t="n">
        <v>6</v>
      </c>
      <c r="D4566" s="1" t="s">
        <v>3819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3851</v>
      </c>
      <c r="N4566" s="1" t="n">
        <v>8.8</v>
      </c>
      <c r="O4566" s="1" t="n">
        <v>105.5</v>
      </c>
      <c r="P4566" s="1" t="s">
        <v>3814</v>
      </c>
    </row>
    <row r="4567" customFormat="false" ht="15" hidden="false" customHeight="true" outlineLevel="0" collapsed="false">
      <c r="A4567" s="1" t="n">
        <v>3</v>
      </c>
      <c r="B4567" s="76" t="n">
        <v>46217</v>
      </c>
      <c r="C4567" s="1" t="n">
        <v>6</v>
      </c>
      <c r="D4567" s="1" t="s">
        <v>3819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3853</v>
      </c>
      <c r="N4567" s="1" t="n">
        <v>24</v>
      </c>
      <c r="O4567" s="1" t="n">
        <v>180</v>
      </c>
      <c r="P4567" s="1" t="s">
        <v>3814</v>
      </c>
    </row>
    <row r="4568" customFormat="false" ht="15" hidden="false" customHeight="true" outlineLevel="0" collapsed="false">
      <c r="A4568" s="1" t="n">
        <v>3</v>
      </c>
      <c r="B4568" s="76" t="n">
        <v>46217</v>
      </c>
      <c r="C4568" s="1" t="n">
        <v>6</v>
      </c>
      <c r="D4568" s="1" t="s">
        <v>3819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3855</v>
      </c>
      <c r="N4568" s="1" t="n">
        <v>40</v>
      </c>
      <c r="O4568" s="1" t="n">
        <v>280</v>
      </c>
      <c r="P4568" s="1" t="s">
        <v>3814</v>
      </c>
    </row>
    <row r="4569" customFormat="false" ht="15" hidden="false" customHeight="true" outlineLevel="0" collapsed="false">
      <c r="A4569" s="1" t="n">
        <v>3</v>
      </c>
      <c r="B4569" s="76" t="n">
        <v>46217</v>
      </c>
      <c r="C4569" s="1" t="n">
        <v>6</v>
      </c>
      <c r="D4569" s="1" t="s">
        <v>3819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3857</v>
      </c>
      <c r="N4569" s="1" t="n">
        <v>20</v>
      </c>
      <c r="O4569" s="1" t="n">
        <v>65</v>
      </c>
      <c r="P4569" s="1" t="s">
        <v>3814</v>
      </c>
    </row>
    <row r="4570" customFormat="false" ht="15" hidden="false" customHeight="true" outlineLevel="0" collapsed="false">
      <c r="A4570" s="1" t="n">
        <v>3</v>
      </c>
      <c r="B4570" s="76" t="n">
        <v>46217</v>
      </c>
      <c r="C4570" s="1" t="n">
        <v>6</v>
      </c>
      <c r="D4570" s="1" t="s">
        <v>3819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4005</v>
      </c>
      <c r="N4570" s="1" t="n">
        <v>15</v>
      </c>
      <c r="O4570" s="1" t="n">
        <v>120</v>
      </c>
      <c r="P4570" s="1" t="s">
        <v>3814</v>
      </c>
    </row>
    <row r="4571" customFormat="false" ht="15" hidden="false" customHeight="true" outlineLevel="0" collapsed="false">
      <c r="A4571" s="1" t="n">
        <v>3</v>
      </c>
      <c r="B4571" s="76" t="n">
        <v>46217</v>
      </c>
      <c r="C4571" s="1" t="n">
        <v>6</v>
      </c>
      <c r="D4571" s="1" t="s">
        <v>3819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3858</v>
      </c>
      <c r="N4571" s="1" t="n">
        <v>4</v>
      </c>
      <c r="O4571" s="1" t="n">
        <v>40</v>
      </c>
      <c r="P4571" s="1" t="s">
        <v>3814</v>
      </c>
    </row>
    <row r="4572" customFormat="false" ht="15" hidden="false" customHeight="true" outlineLevel="0" collapsed="false">
      <c r="A4572" s="1" t="n">
        <v>3</v>
      </c>
      <c r="B4572" s="76" t="n">
        <v>46217</v>
      </c>
      <c r="C4572" s="1" t="n">
        <v>6</v>
      </c>
      <c r="D4572" s="1" t="s">
        <v>3819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3860</v>
      </c>
      <c r="N4572" s="1" t="n">
        <v>10</v>
      </c>
      <c r="O4572" s="1" t="n">
        <v>180</v>
      </c>
      <c r="P4572" s="1" t="s">
        <v>3814</v>
      </c>
    </row>
    <row r="4573" customFormat="false" ht="15" hidden="false" customHeight="true" outlineLevel="0" collapsed="false">
      <c r="A4573" s="1" t="n">
        <v>3</v>
      </c>
      <c r="B4573" s="76" t="n">
        <v>46217</v>
      </c>
      <c r="C4573" s="1" t="n">
        <v>6</v>
      </c>
      <c r="D4573" s="1" t="s">
        <v>3819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3861</v>
      </c>
      <c r="N4573" s="1" t="n">
        <v>10</v>
      </c>
      <c r="O4573" s="1" t="n">
        <v>110</v>
      </c>
      <c r="P4573" s="1" t="s">
        <v>3814</v>
      </c>
    </row>
    <row r="4574" customFormat="false" ht="15" hidden="false" customHeight="true" outlineLevel="0" collapsed="false">
      <c r="A4574" s="1" t="n">
        <v>3</v>
      </c>
      <c r="B4574" s="76" t="n">
        <v>46217</v>
      </c>
      <c r="C4574" s="1" t="n">
        <v>6</v>
      </c>
      <c r="D4574" s="1" t="s">
        <v>3819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4006</v>
      </c>
      <c r="N4574" s="1" t="n">
        <v>2</v>
      </c>
      <c r="O4574" s="1" t="n">
        <v>18</v>
      </c>
      <c r="P4574" s="1" t="s">
        <v>3814</v>
      </c>
    </row>
    <row r="4575" customFormat="false" ht="15" hidden="false" customHeight="true" outlineLevel="0" collapsed="false">
      <c r="A4575" s="1" t="n">
        <v>3</v>
      </c>
      <c r="B4575" s="76" t="n">
        <v>46217</v>
      </c>
      <c r="C4575" s="1" t="n">
        <v>6</v>
      </c>
      <c r="D4575" s="1" t="s">
        <v>3819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4008</v>
      </c>
      <c r="N4575" s="1" t="n">
        <v>20</v>
      </c>
      <c r="O4575" s="1" t="n">
        <v>120</v>
      </c>
      <c r="P4575" s="1" t="s">
        <v>3814</v>
      </c>
    </row>
    <row r="4576" customFormat="false" ht="15" hidden="false" customHeight="true" outlineLevel="0" collapsed="false">
      <c r="A4576" s="1" t="n">
        <v>3</v>
      </c>
      <c r="B4576" s="76" t="n">
        <v>46217</v>
      </c>
      <c r="C4576" s="1" t="n">
        <v>6</v>
      </c>
      <c r="D4576" s="1" t="s">
        <v>3819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3862</v>
      </c>
      <c r="N4576" s="1" t="n">
        <v>10</v>
      </c>
      <c r="O4576" s="1" t="n">
        <v>70</v>
      </c>
      <c r="P4576" s="1" t="s">
        <v>3814</v>
      </c>
    </row>
    <row r="4577" customFormat="false" ht="15" hidden="false" customHeight="true" outlineLevel="0" collapsed="false">
      <c r="A4577" s="1" t="n">
        <v>3</v>
      </c>
      <c r="B4577" s="76" t="n">
        <v>46217</v>
      </c>
      <c r="C4577" s="1" t="n">
        <v>6</v>
      </c>
      <c r="D4577" s="1" t="s">
        <v>3819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4642</v>
      </c>
      <c r="N4577" s="1" t="n">
        <v>1</v>
      </c>
      <c r="O4577" s="1" t="n">
        <v>35</v>
      </c>
      <c r="P4577" s="1" t="s">
        <v>3814</v>
      </c>
    </row>
    <row r="4578" customFormat="false" ht="15" hidden="false" customHeight="true" outlineLevel="0" collapsed="false">
      <c r="A4578" s="1" t="n">
        <v>3</v>
      </c>
      <c r="B4578" s="76" t="n">
        <v>46217</v>
      </c>
      <c r="C4578" s="1" t="n">
        <v>6</v>
      </c>
      <c r="D4578" s="1" t="s">
        <v>3819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4643</v>
      </c>
      <c r="N4578" s="1" t="n">
        <v>53</v>
      </c>
      <c r="O4578" s="1" t="n">
        <v>168</v>
      </c>
      <c r="P4578" s="1" t="s">
        <v>3814</v>
      </c>
    </row>
    <row r="4579" customFormat="false" ht="15" hidden="false" customHeight="true" outlineLevel="0" collapsed="false">
      <c r="A4579" s="1" t="n">
        <v>3</v>
      </c>
      <c r="B4579" s="76" t="n">
        <v>46217</v>
      </c>
      <c r="C4579" s="1" t="n">
        <v>6</v>
      </c>
      <c r="D4579" s="1" t="s">
        <v>3819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3863</v>
      </c>
      <c r="N4579" s="1" t="n">
        <v>10</v>
      </c>
      <c r="O4579" s="1" t="n">
        <v>60</v>
      </c>
      <c r="P4579" s="1" t="s">
        <v>3814</v>
      </c>
    </row>
    <row r="4580" customFormat="false" ht="15" hidden="false" customHeight="true" outlineLevel="0" collapsed="false">
      <c r="A4580" s="1" t="n">
        <v>3</v>
      </c>
      <c r="B4580" s="76" t="n">
        <v>46217</v>
      </c>
      <c r="C4580" s="1" t="n">
        <v>6</v>
      </c>
      <c r="D4580" s="1" t="s">
        <v>3819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4208</v>
      </c>
      <c r="N4580" s="1" t="n">
        <v>5.6</v>
      </c>
      <c r="O4580" s="1" t="n">
        <v>67</v>
      </c>
      <c r="P4580" s="1" t="s">
        <v>3814</v>
      </c>
    </row>
    <row r="4581" customFormat="false" ht="15" hidden="false" customHeight="true" outlineLevel="0" collapsed="false">
      <c r="A4581" s="1" t="n">
        <v>3</v>
      </c>
      <c r="B4581" s="76" t="n">
        <v>46217</v>
      </c>
      <c r="C4581" s="1" t="n">
        <v>6</v>
      </c>
      <c r="D4581" s="1" t="s">
        <v>3819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3865</v>
      </c>
      <c r="N4581" s="1" t="n">
        <v>20</v>
      </c>
      <c r="O4581" s="1" t="n">
        <v>120</v>
      </c>
      <c r="P4581" s="1" t="s">
        <v>3814</v>
      </c>
    </row>
    <row r="4582" customFormat="false" ht="15" hidden="false" customHeight="true" outlineLevel="0" collapsed="false">
      <c r="A4582" s="1" t="n">
        <v>3</v>
      </c>
      <c r="B4582" s="76" t="n">
        <v>46217</v>
      </c>
      <c r="C4582" s="1" t="n">
        <v>171</v>
      </c>
      <c r="D4582" s="1" t="s">
        <v>4048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5608</v>
      </c>
      <c r="N4582" s="1" t="n">
        <v>6</v>
      </c>
      <c r="O4582" s="1" t="n">
        <v>15.54</v>
      </c>
      <c r="P4582" s="1" t="s">
        <v>4050</v>
      </c>
    </row>
    <row r="4583" customFormat="false" ht="15" hidden="false" customHeight="true" outlineLevel="0" collapsed="false">
      <c r="A4583" s="1" t="n">
        <v>3</v>
      </c>
      <c r="B4583" s="76" t="n">
        <v>46217</v>
      </c>
      <c r="C4583" s="1" t="n">
        <v>171</v>
      </c>
      <c r="D4583" s="1" t="s">
        <v>4048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5609</v>
      </c>
      <c r="N4583" s="1" t="n">
        <v>1</v>
      </c>
      <c r="O4583" s="1" t="n">
        <v>11.35</v>
      </c>
      <c r="P4583" s="1" t="s">
        <v>4050</v>
      </c>
    </row>
    <row r="4584" customFormat="false" ht="15" hidden="false" customHeight="true" outlineLevel="0" collapsed="false">
      <c r="A4584" s="1" t="n">
        <v>3</v>
      </c>
      <c r="B4584" s="76" t="n">
        <v>46218</v>
      </c>
      <c r="C4584" s="1" t="n">
        <v>6</v>
      </c>
      <c r="D4584" s="1" t="s">
        <v>3819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3816</v>
      </c>
      <c r="N4584" s="1" t="n">
        <v>50</v>
      </c>
      <c r="O4584" s="1" t="n">
        <v>100</v>
      </c>
      <c r="P4584" s="1" t="s">
        <v>3814</v>
      </c>
    </row>
    <row r="4585" customFormat="false" ht="15" hidden="false" customHeight="true" outlineLevel="0" collapsed="false">
      <c r="A4585" s="1" t="n">
        <v>3</v>
      </c>
      <c r="B4585" s="76" t="n">
        <v>46218</v>
      </c>
      <c r="C4585" s="1" t="n">
        <v>6</v>
      </c>
      <c r="D4585" s="1" t="s">
        <v>3819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3817</v>
      </c>
      <c r="N4585" s="1" t="n">
        <v>20</v>
      </c>
      <c r="O4585" s="1" t="n">
        <v>120</v>
      </c>
      <c r="P4585" s="1" t="s">
        <v>3814</v>
      </c>
    </row>
    <row r="4586" customFormat="false" ht="15" hidden="false" customHeight="true" outlineLevel="0" collapsed="false">
      <c r="A4586" s="1" t="n">
        <v>3</v>
      </c>
      <c r="B4586" s="76" t="n">
        <v>46218</v>
      </c>
      <c r="C4586" s="1" t="n">
        <v>11</v>
      </c>
      <c r="D4586" s="1" t="s">
        <v>3820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4269</v>
      </c>
      <c r="N4586" s="1" t="n">
        <v>10</v>
      </c>
      <c r="O4586" s="1" t="n">
        <v>54.9</v>
      </c>
      <c r="P4586" s="1" t="s">
        <v>3814</v>
      </c>
    </row>
    <row r="4587" customFormat="false" ht="15" hidden="false" customHeight="true" outlineLevel="0" collapsed="false">
      <c r="A4587" s="1" t="n">
        <v>3</v>
      </c>
      <c r="B4587" s="76" t="n">
        <v>46218</v>
      </c>
      <c r="C4587" s="1" t="n">
        <v>11</v>
      </c>
      <c r="D4587" s="1" t="s">
        <v>3820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4270</v>
      </c>
      <c r="N4587" s="1" t="n">
        <v>10</v>
      </c>
      <c r="O4587" s="1" t="n">
        <v>54.9</v>
      </c>
      <c r="P4587" s="1" t="s">
        <v>3814</v>
      </c>
    </row>
    <row r="4588" customFormat="false" ht="15" hidden="false" customHeight="true" outlineLevel="0" collapsed="false">
      <c r="A4588" s="1" t="n">
        <v>3</v>
      </c>
      <c r="B4588" s="76" t="n">
        <v>46218</v>
      </c>
      <c r="C4588" s="1" t="n">
        <v>11</v>
      </c>
      <c r="D4588" s="1" t="s">
        <v>3820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4272</v>
      </c>
      <c r="N4588" s="1" t="n">
        <v>3</v>
      </c>
      <c r="O4588" s="1" t="n">
        <v>32.64</v>
      </c>
      <c r="P4588" s="1" t="s">
        <v>3814</v>
      </c>
    </row>
    <row r="4589" customFormat="false" ht="15" hidden="false" customHeight="true" outlineLevel="0" collapsed="false">
      <c r="A4589" s="1" t="n">
        <v>3</v>
      </c>
      <c r="B4589" s="76" t="n">
        <v>46218</v>
      </c>
      <c r="C4589" s="1" t="n">
        <v>11</v>
      </c>
      <c r="D4589" s="1" t="s">
        <v>3820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5136</v>
      </c>
      <c r="N4589" s="1" t="n">
        <v>3</v>
      </c>
      <c r="O4589" s="1" t="n">
        <v>13.17</v>
      </c>
      <c r="P4589" s="1" t="s">
        <v>3814</v>
      </c>
    </row>
    <row r="4590" customFormat="false" ht="15" hidden="false" customHeight="true" outlineLevel="0" collapsed="false">
      <c r="A4590" s="1" t="n">
        <v>3</v>
      </c>
      <c r="B4590" s="76" t="n">
        <v>46218</v>
      </c>
      <c r="C4590" s="1" t="n">
        <v>11</v>
      </c>
      <c r="D4590" s="1" t="s">
        <v>3820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5138</v>
      </c>
      <c r="N4590" s="1" t="n">
        <v>3</v>
      </c>
      <c r="O4590" s="1" t="n">
        <v>13.17</v>
      </c>
      <c r="P4590" s="1" t="s">
        <v>3814</v>
      </c>
    </row>
    <row r="4591" customFormat="false" ht="15" hidden="false" customHeight="true" outlineLevel="0" collapsed="false">
      <c r="A4591" s="1" t="n">
        <v>3</v>
      </c>
      <c r="B4591" s="76" t="n">
        <v>46218</v>
      </c>
      <c r="C4591" s="1" t="n">
        <v>11</v>
      </c>
      <c r="D4591" s="1" t="s">
        <v>3820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5139</v>
      </c>
      <c r="N4591" s="1" t="n">
        <v>3</v>
      </c>
      <c r="O4591" s="1" t="n">
        <v>13.17</v>
      </c>
      <c r="P4591" s="1" t="s">
        <v>3814</v>
      </c>
    </row>
    <row r="4592" customFormat="false" ht="15" hidden="false" customHeight="true" outlineLevel="0" collapsed="false">
      <c r="A4592" s="1" t="n">
        <v>3</v>
      </c>
      <c r="B4592" s="76" t="n">
        <v>46218</v>
      </c>
      <c r="C4592" s="1" t="n">
        <v>11</v>
      </c>
      <c r="D4592" s="1" t="s">
        <v>3820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4012</v>
      </c>
      <c r="N4592" s="1" t="n">
        <v>10</v>
      </c>
      <c r="O4592" s="1" t="n">
        <v>54.9</v>
      </c>
      <c r="P4592" s="1" t="s">
        <v>3814</v>
      </c>
    </row>
    <row r="4593" customFormat="false" ht="15" hidden="false" customHeight="true" outlineLevel="0" collapsed="false">
      <c r="A4593" s="1" t="n">
        <v>3</v>
      </c>
      <c r="B4593" s="76" t="n">
        <v>46218</v>
      </c>
      <c r="C4593" s="1" t="n">
        <v>11</v>
      </c>
      <c r="D4593" s="1" t="s">
        <v>3820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4273</v>
      </c>
      <c r="N4593" s="1" t="n">
        <v>3</v>
      </c>
      <c r="O4593" s="1" t="n">
        <v>32.64</v>
      </c>
      <c r="P4593" s="1" t="s">
        <v>3814</v>
      </c>
    </row>
    <row r="4594" customFormat="false" ht="15" hidden="false" customHeight="true" outlineLevel="0" collapsed="false">
      <c r="A4594" s="1" t="n">
        <v>3</v>
      </c>
      <c r="B4594" s="76" t="n">
        <v>46218</v>
      </c>
      <c r="C4594" s="1" t="n">
        <v>11</v>
      </c>
      <c r="D4594" s="1" t="s">
        <v>3820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3871</v>
      </c>
      <c r="N4594" s="1" t="n">
        <v>6</v>
      </c>
      <c r="O4594" s="1" t="n">
        <v>30.6</v>
      </c>
      <c r="P4594" s="1" t="s">
        <v>3814</v>
      </c>
    </row>
    <row r="4595" customFormat="false" ht="15" hidden="false" customHeight="true" outlineLevel="0" collapsed="false">
      <c r="A4595" s="1" t="n">
        <v>3</v>
      </c>
      <c r="B4595" s="76" t="n">
        <v>46218</v>
      </c>
      <c r="C4595" s="1" t="n">
        <v>11</v>
      </c>
      <c r="D4595" s="1" t="s">
        <v>3820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3872</v>
      </c>
      <c r="N4595" s="1" t="n">
        <v>7</v>
      </c>
      <c r="O4595" s="1" t="n">
        <v>31.5</v>
      </c>
      <c r="P4595" s="1" t="s">
        <v>3814</v>
      </c>
    </row>
    <row r="4596" customFormat="false" ht="15" hidden="false" customHeight="true" outlineLevel="0" collapsed="false">
      <c r="A4596" s="1" t="n">
        <v>3</v>
      </c>
      <c r="B4596" s="76" t="n">
        <v>46218</v>
      </c>
      <c r="C4596" s="1" t="n">
        <v>11</v>
      </c>
      <c r="D4596" s="1" t="s">
        <v>3820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3873</v>
      </c>
      <c r="N4596" s="1" t="n">
        <v>7</v>
      </c>
      <c r="O4596" s="1" t="n">
        <v>33.6</v>
      </c>
      <c r="P4596" s="1" t="s">
        <v>3814</v>
      </c>
    </row>
    <row r="4597" customFormat="false" ht="15" hidden="false" customHeight="true" outlineLevel="0" collapsed="false">
      <c r="A4597" s="1" t="n">
        <v>3</v>
      </c>
      <c r="B4597" s="76" t="n">
        <v>46218</v>
      </c>
      <c r="C4597" s="1" t="n">
        <v>11</v>
      </c>
      <c r="D4597" s="1" t="s">
        <v>3820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3875</v>
      </c>
      <c r="N4597" s="1" t="n">
        <v>22</v>
      </c>
      <c r="O4597" s="1" t="n">
        <v>127.6</v>
      </c>
      <c r="P4597" s="1" t="s">
        <v>3814</v>
      </c>
    </row>
    <row r="4598" customFormat="false" ht="15" hidden="false" customHeight="true" outlineLevel="0" collapsed="false">
      <c r="A4598" s="1" t="n">
        <v>3</v>
      </c>
      <c r="B4598" s="76" t="n">
        <v>46218</v>
      </c>
      <c r="C4598" s="1" t="n">
        <v>11</v>
      </c>
      <c r="D4598" s="1" t="s">
        <v>3820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4015</v>
      </c>
      <c r="N4598" s="1" t="n">
        <v>3</v>
      </c>
      <c r="O4598" s="1" t="n">
        <v>11.34</v>
      </c>
      <c r="P4598" s="1" t="s">
        <v>3814</v>
      </c>
    </row>
    <row r="4599" customFormat="false" ht="15" hidden="false" customHeight="true" outlineLevel="0" collapsed="false">
      <c r="A4599" s="1" t="n">
        <v>3</v>
      </c>
      <c r="B4599" s="76" t="n">
        <v>46218</v>
      </c>
      <c r="C4599" s="1" t="n">
        <v>11</v>
      </c>
      <c r="D4599" s="1" t="s">
        <v>3820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4627</v>
      </c>
      <c r="N4599" s="1" t="n">
        <v>6</v>
      </c>
      <c r="O4599" s="1" t="n">
        <v>65.94</v>
      </c>
      <c r="P4599" s="1" t="s">
        <v>3814</v>
      </c>
    </row>
    <row r="4600" customFormat="false" ht="15" hidden="false" customHeight="true" outlineLevel="0" collapsed="false">
      <c r="A4600" s="1" t="n">
        <v>3</v>
      </c>
      <c r="B4600" s="76" t="n">
        <v>46218</v>
      </c>
      <c r="C4600" s="1" t="n">
        <v>11</v>
      </c>
      <c r="D4600" s="1" t="s">
        <v>3820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4049</v>
      </c>
      <c r="N4600" s="1" t="n">
        <v>3</v>
      </c>
      <c r="O4600" s="1" t="n">
        <v>32.97</v>
      </c>
      <c r="P4600" s="1" t="s">
        <v>3814</v>
      </c>
    </row>
    <row r="4601" customFormat="false" ht="15" hidden="false" customHeight="true" outlineLevel="0" collapsed="false">
      <c r="A4601" s="1" t="n">
        <v>3</v>
      </c>
      <c r="B4601" s="76" t="n">
        <v>46218</v>
      </c>
      <c r="C4601" s="1" t="n">
        <v>11</v>
      </c>
      <c r="D4601" s="1" t="s">
        <v>3820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4017</v>
      </c>
      <c r="N4601" s="1" t="n">
        <v>3</v>
      </c>
      <c r="O4601" s="1" t="n">
        <v>27.75</v>
      </c>
      <c r="P4601" s="1" t="s">
        <v>3814</v>
      </c>
    </row>
    <row r="4602" customFormat="false" ht="15" hidden="false" customHeight="true" outlineLevel="0" collapsed="false">
      <c r="A4602" s="1" t="n">
        <v>3</v>
      </c>
      <c r="B4602" s="76" t="n">
        <v>46218</v>
      </c>
      <c r="C4602" s="1" t="n">
        <v>11</v>
      </c>
      <c r="D4602" s="1" t="s">
        <v>3820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4732</v>
      </c>
      <c r="N4602" s="1" t="n">
        <v>4</v>
      </c>
      <c r="O4602" s="1" t="n">
        <v>13.68</v>
      </c>
      <c r="P4602" s="1" t="s">
        <v>3814</v>
      </c>
    </row>
    <row r="4603" customFormat="false" ht="15" hidden="false" customHeight="true" outlineLevel="0" collapsed="false">
      <c r="A4603" s="1" t="n">
        <v>3</v>
      </c>
      <c r="B4603" s="76" t="n">
        <v>46218</v>
      </c>
      <c r="C4603" s="1" t="n">
        <v>11</v>
      </c>
      <c r="D4603" s="1" t="s">
        <v>3820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4628</v>
      </c>
      <c r="N4603" s="1" t="n">
        <v>4</v>
      </c>
      <c r="O4603" s="1" t="n">
        <v>13.68</v>
      </c>
      <c r="P4603" s="1" t="s">
        <v>3814</v>
      </c>
    </row>
    <row r="4604" customFormat="false" ht="15" hidden="false" customHeight="true" outlineLevel="0" collapsed="false">
      <c r="A4604" s="1" t="n">
        <v>3</v>
      </c>
      <c r="B4604" s="76" t="n">
        <v>46218</v>
      </c>
      <c r="C4604" s="1" t="n">
        <v>11</v>
      </c>
      <c r="D4604" s="1" t="s">
        <v>3820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4018</v>
      </c>
      <c r="N4604" s="1" t="n">
        <v>2</v>
      </c>
      <c r="O4604" s="1" t="n">
        <v>24.58</v>
      </c>
      <c r="P4604" s="1" t="s">
        <v>3814</v>
      </c>
    </row>
    <row r="4605" customFormat="false" ht="15" hidden="false" customHeight="true" outlineLevel="0" collapsed="false">
      <c r="A4605" s="1" t="n">
        <v>3</v>
      </c>
      <c r="B4605" s="76" t="n">
        <v>46218</v>
      </c>
      <c r="C4605" s="1" t="n">
        <v>11</v>
      </c>
      <c r="D4605" s="1" t="s">
        <v>3820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4019</v>
      </c>
      <c r="N4605" s="1" t="n">
        <v>2</v>
      </c>
      <c r="O4605" s="1" t="n">
        <v>24.58</v>
      </c>
      <c r="P4605" s="1" t="s">
        <v>3814</v>
      </c>
    </row>
    <row r="4606" customFormat="false" ht="15" hidden="false" customHeight="true" outlineLevel="0" collapsed="false">
      <c r="A4606" s="1" t="n">
        <v>3</v>
      </c>
      <c r="B4606" s="76" t="n">
        <v>46218</v>
      </c>
      <c r="C4606" s="1" t="n">
        <v>11</v>
      </c>
      <c r="D4606" s="1" t="s">
        <v>3820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4020</v>
      </c>
      <c r="N4606" s="1" t="n">
        <v>6</v>
      </c>
      <c r="O4606" s="1" t="n">
        <v>53.1</v>
      </c>
      <c r="P4606" s="1" t="s">
        <v>3814</v>
      </c>
    </row>
    <row r="4607" customFormat="false" ht="15" hidden="false" customHeight="true" outlineLevel="0" collapsed="false">
      <c r="A4607" s="1" t="n">
        <v>3</v>
      </c>
      <c r="B4607" s="76" t="n">
        <v>46218</v>
      </c>
      <c r="C4607" s="1" t="n">
        <v>11</v>
      </c>
      <c r="D4607" s="1" t="s">
        <v>3820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4630</v>
      </c>
      <c r="N4607" s="1" t="n">
        <v>5</v>
      </c>
      <c r="O4607" s="1" t="n">
        <v>23.65</v>
      </c>
      <c r="P4607" s="1" t="s">
        <v>3814</v>
      </c>
    </row>
    <row r="4608" customFormat="false" ht="15" hidden="false" customHeight="true" outlineLevel="0" collapsed="false">
      <c r="A4608" s="1" t="n">
        <v>3</v>
      </c>
      <c r="B4608" s="76" t="n">
        <v>46218</v>
      </c>
      <c r="C4608" s="1" t="n">
        <v>11</v>
      </c>
      <c r="D4608" s="1" t="s">
        <v>3820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4631</v>
      </c>
      <c r="N4608" s="1" t="n">
        <v>5</v>
      </c>
      <c r="O4608" s="1" t="n">
        <v>23.65</v>
      </c>
      <c r="P4608" s="1" t="s">
        <v>3814</v>
      </c>
    </row>
    <row r="4609" customFormat="false" ht="15" hidden="false" customHeight="true" outlineLevel="0" collapsed="false">
      <c r="A4609" s="1" t="n">
        <v>3</v>
      </c>
      <c r="B4609" s="76" t="n">
        <v>46218</v>
      </c>
      <c r="C4609" s="1" t="n">
        <v>11</v>
      </c>
      <c r="D4609" s="1" t="s">
        <v>3820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4021</v>
      </c>
      <c r="N4609" s="1" t="n">
        <v>2</v>
      </c>
      <c r="O4609" s="1" t="n">
        <v>27.96</v>
      </c>
      <c r="P4609" s="1" t="s">
        <v>3814</v>
      </c>
    </row>
    <row r="4610" customFormat="false" ht="15" hidden="false" customHeight="true" outlineLevel="0" collapsed="false">
      <c r="A4610" s="1" t="n">
        <v>3</v>
      </c>
      <c r="B4610" s="76" t="n">
        <v>46218</v>
      </c>
      <c r="C4610" s="1" t="n">
        <v>11</v>
      </c>
      <c r="D4610" s="1" t="s">
        <v>3820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4022</v>
      </c>
      <c r="N4610" s="1" t="n">
        <v>3</v>
      </c>
      <c r="O4610" s="1" t="n">
        <v>24.57</v>
      </c>
      <c r="P4610" s="1" t="s">
        <v>3814</v>
      </c>
    </row>
    <row r="4611" customFormat="false" ht="15" hidden="false" customHeight="true" outlineLevel="0" collapsed="false">
      <c r="A4611" s="1" t="n">
        <v>3</v>
      </c>
      <c r="B4611" s="76" t="n">
        <v>46218</v>
      </c>
      <c r="C4611" s="1" t="n">
        <v>11</v>
      </c>
      <c r="D4611" s="1" t="s">
        <v>3820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4023</v>
      </c>
      <c r="N4611" s="1" t="n">
        <v>6</v>
      </c>
      <c r="O4611" s="1" t="n">
        <v>59.88</v>
      </c>
      <c r="P4611" s="1" t="s">
        <v>3814</v>
      </c>
    </row>
    <row r="4612" customFormat="false" ht="15" hidden="false" customHeight="true" outlineLevel="0" collapsed="false">
      <c r="A4612" s="1" t="n">
        <v>3</v>
      </c>
      <c r="B4612" s="76" t="n">
        <v>46218</v>
      </c>
      <c r="C4612" s="1" t="n">
        <v>11</v>
      </c>
      <c r="D4612" s="1" t="s">
        <v>3820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5376</v>
      </c>
      <c r="N4612" s="1" t="n">
        <v>6</v>
      </c>
      <c r="O4612" s="1" t="n">
        <v>73.8</v>
      </c>
      <c r="P4612" s="1" t="s">
        <v>3814</v>
      </c>
    </row>
    <row r="4613" customFormat="false" ht="15" hidden="false" customHeight="true" outlineLevel="0" collapsed="false">
      <c r="A4613" s="1" t="n">
        <v>3</v>
      </c>
      <c r="B4613" s="76" t="n">
        <v>46218</v>
      </c>
      <c r="C4613" s="1" t="n">
        <v>11</v>
      </c>
      <c r="D4613" s="1" t="s">
        <v>3820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5610</v>
      </c>
      <c r="N4613" s="1" t="n">
        <v>10</v>
      </c>
      <c r="O4613" s="1" t="n">
        <v>83.3</v>
      </c>
      <c r="P4613" s="1" t="s">
        <v>3814</v>
      </c>
    </row>
    <row r="4614" customFormat="false" ht="15" hidden="false" customHeight="true" outlineLevel="0" collapsed="false">
      <c r="A4614" s="1" t="n">
        <v>3</v>
      </c>
      <c r="B4614" s="76" t="n">
        <v>46218</v>
      </c>
      <c r="C4614" s="1" t="n">
        <v>11</v>
      </c>
      <c r="D4614" s="1" t="s">
        <v>3820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4634</v>
      </c>
      <c r="N4614" s="1" t="n">
        <v>4</v>
      </c>
      <c r="O4614" s="1" t="n">
        <v>13.76</v>
      </c>
      <c r="P4614" s="1" t="s">
        <v>3814</v>
      </c>
    </row>
    <row r="4615" customFormat="false" ht="15" hidden="false" customHeight="true" outlineLevel="0" collapsed="false">
      <c r="A4615" s="1" t="n">
        <v>3</v>
      </c>
      <c r="B4615" s="76" t="n">
        <v>46218</v>
      </c>
      <c r="C4615" s="1" t="n">
        <v>11</v>
      </c>
      <c r="D4615" s="1" t="s">
        <v>3820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4635</v>
      </c>
      <c r="N4615" s="1" t="n">
        <v>5</v>
      </c>
      <c r="O4615" s="1" t="n">
        <v>10.2</v>
      </c>
      <c r="P4615" s="1" t="s">
        <v>3814</v>
      </c>
    </row>
    <row r="4616" customFormat="false" ht="15" hidden="false" customHeight="true" outlineLevel="0" collapsed="false">
      <c r="A4616" s="1" t="n">
        <v>3</v>
      </c>
      <c r="B4616" s="76" t="n">
        <v>46218</v>
      </c>
      <c r="C4616" s="1" t="n">
        <v>11</v>
      </c>
      <c r="D4616" s="1" t="s">
        <v>3820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5377</v>
      </c>
      <c r="N4616" s="1" t="n">
        <v>2</v>
      </c>
      <c r="O4616" s="1" t="n">
        <v>14.68</v>
      </c>
      <c r="P4616" s="1" t="s">
        <v>3814</v>
      </c>
    </row>
    <row r="4617" customFormat="false" ht="15" hidden="false" customHeight="true" outlineLevel="0" collapsed="false">
      <c r="A4617" s="1" t="n">
        <v>3</v>
      </c>
      <c r="B4617" s="76" t="n">
        <v>46218</v>
      </c>
      <c r="C4617" s="1" t="n">
        <v>11</v>
      </c>
      <c r="D4617" s="1" t="s">
        <v>3820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5611</v>
      </c>
      <c r="N4617" s="1" t="n">
        <v>12</v>
      </c>
      <c r="O4617" s="1" t="n">
        <v>167.76</v>
      </c>
      <c r="P4617" s="1" t="s">
        <v>3814</v>
      </c>
    </row>
    <row r="4618" customFormat="false" ht="15" hidden="false" customHeight="true" outlineLevel="0" collapsed="false">
      <c r="A4618" s="1" t="n">
        <v>3</v>
      </c>
      <c r="B4618" s="76" t="n">
        <v>46218</v>
      </c>
      <c r="C4618" s="1" t="n">
        <v>11</v>
      </c>
      <c r="D4618" s="1" t="s">
        <v>3820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5612</v>
      </c>
      <c r="N4618" s="1" t="n">
        <v>12</v>
      </c>
      <c r="O4618" s="1" t="n">
        <v>227.76</v>
      </c>
      <c r="P4618" s="1" t="s">
        <v>3814</v>
      </c>
    </row>
    <row r="4619" customFormat="false" ht="15" hidden="false" customHeight="true" outlineLevel="0" collapsed="false">
      <c r="A4619" s="1" t="n">
        <v>3</v>
      </c>
      <c r="B4619" s="76" t="n">
        <v>46218</v>
      </c>
      <c r="C4619" s="1" t="n">
        <v>11</v>
      </c>
      <c r="D4619" s="1" t="s">
        <v>3820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4528</v>
      </c>
      <c r="N4619" s="1" t="n">
        <v>20</v>
      </c>
      <c r="O4619" s="1" t="n">
        <v>189.8</v>
      </c>
      <c r="P4619" s="1" t="s">
        <v>3814</v>
      </c>
    </row>
    <row r="4620" customFormat="false" ht="15" hidden="false" customHeight="true" outlineLevel="0" collapsed="false">
      <c r="A4620" s="1" t="n">
        <v>3</v>
      </c>
      <c r="B4620" s="76" t="n">
        <v>46218</v>
      </c>
      <c r="C4620" s="1" t="n">
        <v>11</v>
      </c>
      <c r="D4620" s="1" t="s">
        <v>3820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3964</v>
      </c>
      <c r="N4620" s="1" t="n">
        <v>25</v>
      </c>
      <c r="O4620" s="1" t="n">
        <v>574.5</v>
      </c>
      <c r="P4620" s="1" t="s">
        <v>3814</v>
      </c>
    </row>
    <row r="4621" customFormat="false" ht="15" hidden="false" customHeight="true" outlineLevel="0" collapsed="false">
      <c r="A4621" s="1" t="n">
        <v>3</v>
      </c>
      <c r="B4621" s="76" t="n">
        <v>46218</v>
      </c>
      <c r="C4621" s="1" t="n">
        <v>11</v>
      </c>
      <c r="D4621" s="1" t="s">
        <v>3820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5613</v>
      </c>
      <c r="N4621" s="1" t="n">
        <v>20</v>
      </c>
      <c r="O4621" s="1" t="n">
        <v>189.8</v>
      </c>
      <c r="P4621" s="1" t="s">
        <v>3814</v>
      </c>
    </row>
    <row r="4622" customFormat="false" ht="15" hidden="false" customHeight="true" outlineLevel="0" collapsed="false">
      <c r="A4622" s="1" t="n">
        <v>3</v>
      </c>
      <c r="B4622" s="76" t="n">
        <v>46218</v>
      </c>
      <c r="C4622" s="1" t="n">
        <v>11</v>
      </c>
      <c r="D4622" s="1" t="s">
        <v>3820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4532</v>
      </c>
      <c r="N4622" s="1" t="n">
        <v>16</v>
      </c>
      <c r="O4622" s="1" t="n">
        <v>113.25</v>
      </c>
      <c r="P4622" s="1" t="s">
        <v>3814</v>
      </c>
    </row>
    <row r="4623" customFormat="false" ht="15" hidden="false" customHeight="true" outlineLevel="0" collapsed="false">
      <c r="A4623" s="1" t="n">
        <v>3</v>
      </c>
      <c r="B4623" s="76" t="n">
        <v>46218</v>
      </c>
      <c r="C4623" s="1" t="n">
        <v>11</v>
      </c>
      <c r="D4623" s="1" t="s">
        <v>3820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5614</v>
      </c>
      <c r="N4623" s="1" t="n">
        <v>16</v>
      </c>
      <c r="O4623" s="1" t="n">
        <v>104.03</v>
      </c>
      <c r="P4623" s="1" t="s">
        <v>3814</v>
      </c>
    </row>
    <row r="4624" customFormat="false" ht="15" hidden="false" customHeight="true" outlineLevel="0" collapsed="false">
      <c r="A4624" s="1" t="n">
        <v>3</v>
      </c>
      <c r="B4624" s="76" t="n">
        <v>46218</v>
      </c>
      <c r="C4624" s="1" t="n">
        <v>11</v>
      </c>
      <c r="D4624" s="1" t="s">
        <v>3820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5615</v>
      </c>
      <c r="N4624" s="1" t="n">
        <v>15</v>
      </c>
      <c r="O4624" s="1" t="n">
        <v>114.95</v>
      </c>
      <c r="P4624" s="1" t="s">
        <v>3814</v>
      </c>
    </row>
    <row r="4625" customFormat="false" ht="15" hidden="false" customHeight="true" outlineLevel="0" collapsed="false">
      <c r="A4625" s="1" t="n">
        <v>3</v>
      </c>
      <c r="B4625" s="76" t="n">
        <v>46218</v>
      </c>
      <c r="C4625" s="1" t="n">
        <v>11</v>
      </c>
      <c r="D4625" s="1" t="s">
        <v>3820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4653</v>
      </c>
      <c r="N4625" s="1" t="n">
        <v>150</v>
      </c>
      <c r="O4625" s="1" t="n">
        <v>221.77</v>
      </c>
      <c r="P4625" s="1" t="s">
        <v>3814</v>
      </c>
    </row>
    <row r="4626" customFormat="false" ht="15" hidden="false" customHeight="true" outlineLevel="0" collapsed="false">
      <c r="A4626" s="1" t="n">
        <v>3</v>
      </c>
      <c r="B4626" s="76" t="n">
        <v>46218</v>
      </c>
      <c r="C4626" s="1" t="n">
        <v>11</v>
      </c>
      <c r="D4626" s="1" t="s">
        <v>3820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5616</v>
      </c>
      <c r="N4626" s="1" t="n">
        <v>15</v>
      </c>
      <c r="O4626" s="1" t="n">
        <v>43.78</v>
      </c>
      <c r="P4626" s="1" t="s">
        <v>3814</v>
      </c>
    </row>
    <row r="4627" customFormat="false" ht="15" hidden="false" customHeight="true" outlineLevel="0" collapsed="false">
      <c r="A4627" s="1" t="n">
        <v>3</v>
      </c>
      <c r="B4627" s="76" t="n">
        <v>46218</v>
      </c>
      <c r="C4627" s="1" t="n">
        <v>11</v>
      </c>
      <c r="D4627" s="1" t="s">
        <v>3820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5617</v>
      </c>
      <c r="N4627" s="1" t="n">
        <v>15</v>
      </c>
      <c r="O4627" s="1" t="n">
        <v>43.78</v>
      </c>
      <c r="P4627" s="1" t="s">
        <v>3814</v>
      </c>
    </row>
    <row r="4628" customFormat="false" ht="15" hidden="false" customHeight="true" outlineLevel="0" collapsed="false">
      <c r="A4628" s="1" t="n">
        <v>3</v>
      </c>
      <c r="B4628" s="76" t="n">
        <v>46218</v>
      </c>
      <c r="C4628" s="1" t="n">
        <v>11</v>
      </c>
      <c r="D4628" s="1" t="s">
        <v>3820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5618</v>
      </c>
      <c r="N4628" s="1" t="n">
        <v>15</v>
      </c>
      <c r="O4628" s="1" t="n">
        <v>43.78</v>
      </c>
      <c r="P4628" s="1" t="s">
        <v>3814</v>
      </c>
    </row>
    <row r="4629" customFormat="false" ht="15" hidden="false" customHeight="true" outlineLevel="0" collapsed="false">
      <c r="A4629" s="1" t="n">
        <v>3</v>
      </c>
      <c r="B4629" s="76" t="n">
        <v>46218</v>
      </c>
      <c r="C4629" s="1" t="n">
        <v>11</v>
      </c>
      <c r="D4629" s="1" t="s">
        <v>3820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5040</v>
      </c>
      <c r="N4629" s="1" t="n">
        <v>12</v>
      </c>
      <c r="O4629" s="1" t="n">
        <v>71.21</v>
      </c>
      <c r="P4629" s="1" t="s">
        <v>3814</v>
      </c>
    </row>
    <row r="4630" customFormat="false" ht="15" hidden="false" customHeight="true" outlineLevel="0" collapsed="false">
      <c r="A4630" s="1" t="n">
        <v>3</v>
      </c>
      <c r="B4630" s="76" t="n">
        <v>46218</v>
      </c>
      <c r="C4630" s="1" t="n">
        <v>11</v>
      </c>
      <c r="D4630" s="1" t="s">
        <v>3820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5619</v>
      </c>
      <c r="N4630" s="1" t="n">
        <v>60</v>
      </c>
      <c r="O4630" s="1" t="n">
        <v>88.7</v>
      </c>
      <c r="P4630" s="1" t="s">
        <v>3814</v>
      </c>
    </row>
    <row r="4631" customFormat="false" ht="15" hidden="false" customHeight="true" outlineLevel="0" collapsed="false">
      <c r="A4631" s="1" t="n">
        <v>3</v>
      </c>
      <c r="B4631" s="76" t="n">
        <v>46218</v>
      </c>
      <c r="C4631" s="1" t="n">
        <v>11</v>
      </c>
      <c r="D4631" s="1" t="s">
        <v>3820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5620</v>
      </c>
      <c r="N4631" s="1" t="n">
        <v>60</v>
      </c>
      <c r="O4631" s="1" t="n">
        <v>88.71</v>
      </c>
      <c r="P4631" s="1" t="s">
        <v>3814</v>
      </c>
    </row>
    <row r="4632" customFormat="false" ht="15" hidden="false" customHeight="true" outlineLevel="0" collapsed="false">
      <c r="A4632" s="1" t="n">
        <v>3</v>
      </c>
      <c r="B4632" s="76" t="n">
        <v>46218</v>
      </c>
      <c r="C4632" s="1" t="n">
        <v>11</v>
      </c>
      <c r="D4632" s="1" t="s">
        <v>3820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5621</v>
      </c>
      <c r="N4632" s="1" t="n">
        <v>60</v>
      </c>
      <c r="O4632" s="1" t="n">
        <v>88.71</v>
      </c>
      <c r="P4632" s="1" t="s">
        <v>3814</v>
      </c>
    </row>
    <row r="4633" customFormat="false" ht="15" hidden="false" customHeight="true" outlineLevel="0" collapsed="false">
      <c r="A4633" s="1" t="n">
        <v>3</v>
      </c>
      <c r="B4633" s="76" t="n">
        <v>46218</v>
      </c>
      <c r="C4633" s="1" t="n">
        <v>11</v>
      </c>
      <c r="D4633" s="1" t="s">
        <v>3820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4157</v>
      </c>
      <c r="N4633" s="1" t="n">
        <v>24</v>
      </c>
      <c r="O4633" s="1" t="n">
        <v>141.03</v>
      </c>
      <c r="P4633" s="1" t="s">
        <v>3814</v>
      </c>
    </row>
    <row r="4634" customFormat="false" ht="15" hidden="false" customHeight="true" outlineLevel="0" collapsed="false">
      <c r="A4634" s="1" t="n">
        <v>3</v>
      </c>
      <c r="B4634" s="76" t="n">
        <v>46218</v>
      </c>
      <c r="C4634" s="1" t="n">
        <v>11</v>
      </c>
      <c r="D4634" s="1" t="s">
        <v>3820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4158</v>
      </c>
      <c r="N4634" s="1" t="n">
        <v>24</v>
      </c>
      <c r="O4634" s="1" t="n">
        <v>141.03</v>
      </c>
      <c r="P4634" s="1" t="s">
        <v>3814</v>
      </c>
    </row>
    <row r="4635" customFormat="false" ht="15" hidden="false" customHeight="true" outlineLevel="0" collapsed="false">
      <c r="A4635" s="1" t="n">
        <v>3</v>
      </c>
      <c r="B4635" s="76" t="n">
        <v>46218</v>
      </c>
      <c r="C4635" s="1" t="n">
        <v>11</v>
      </c>
      <c r="D4635" s="1" t="s">
        <v>3820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4152</v>
      </c>
      <c r="N4635" s="1" t="n">
        <v>24</v>
      </c>
      <c r="O4635" s="1" t="n">
        <v>141.03</v>
      </c>
      <c r="P4635" s="1" t="s">
        <v>3814</v>
      </c>
    </row>
    <row r="4636" customFormat="false" ht="15" hidden="false" customHeight="true" outlineLevel="0" collapsed="false">
      <c r="A4636" s="1" t="n">
        <v>3</v>
      </c>
      <c r="B4636" s="76" t="n">
        <v>46218</v>
      </c>
      <c r="C4636" s="1" t="n">
        <v>11</v>
      </c>
      <c r="D4636" s="1" t="s">
        <v>3820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5622</v>
      </c>
      <c r="N4636" s="1" t="n">
        <v>12</v>
      </c>
      <c r="O4636" s="1" t="n">
        <v>95.28</v>
      </c>
      <c r="P4636" s="1" t="s">
        <v>3814</v>
      </c>
    </row>
    <row r="4637" customFormat="false" ht="15" hidden="false" customHeight="true" outlineLevel="0" collapsed="false">
      <c r="A4637" s="1" t="n">
        <v>3</v>
      </c>
      <c r="B4637" s="76" t="n">
        <v>46218</v>
      </c>
      <c r="C4637" s="1" t="n">
        <v>11</v>
      </c>
      <c r="D4637" s="1" t="s">
        <v>3820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5623</v>
      </c>
      <c r="N4637" s="1" t="n">
        <v>12</v>
      </c>
      <c r="O4637" s="1" t="n">
        <v>95.28</v>
      </c>
      <c r="P4637" s="1" t="s">
        <v>3814</v>
      </c>
    </row>
    <row r="4638" customFormat="false" ht="15" hidden="false" customHeight="true" outlineLevel="0" collapsed="false">
      <c r="A4638" s="1" t="n">
        <v>3</v>
      </c>
      <c r="B4638" s="76" t="n">
        <v>46218</v>
      </c>
      <c r="C4638" s="1" t="n">
        <v>11</v>
      </c>
      <c r="D4638" s="1" t="s">
        <v>3820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5624</v>
      </c>
      <c r="N4638" s="1" t="n">
        <v>12</v>
      </c>
      <c r="O4638" s="1" t="n">
        <v>95.28</v>
      </c>
      <c r="P4638" s="1" t="s">
        <v>3814</v>
      </c>
    </row>
    <row r="4639" customFormat="false" ht="15" hidden="false" customHeight="true" outlineLevel="0" collapsed="false">
      <c r="A4639" s="1" t="n">
        <v>3</v>
      </c>
      <c r="B4639" s="76" t="n">
        <v>46218</v>
      </c>
      <c r="C4639" s="1" t="n">
        <v>11</v>
      </c>
      <c r="D4639" s="1" t="s">
        <v>3820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5041</v>
      </c>
      <c r="N4639" s="1" t="n">
        <v>24</v>
      </c>
      <c r="O4639" s="1" t="n">
        <v>123.71</v>
      </c>
      <c r="P4639" s="1" t="s">
        <v>3814</v>
      </c>
    </row>
    <row r="4640" customFormat="false" ht="15" hidden="false" customHeight="true" outlineLevel="0" collapsed="false">
      <c r="A4640" s="1" t="n">
        <v>3</v>
      </c>
      <c r="B4640" s="76" t="n">
        <v>46218</v>
      </c>
      <c r="C4640" s="1" t="n">
        <v>11</v>
      </c>
      <c r="D4640" s="1" t="s">
        <v>3820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5625</v>
      </c>
      <c r="N4640" s="1" t="n">
        <v>16</v>
      </c>
      <c r="O4640" s="1" t="n">
        <v>109.97</v>
      </c>
      <c r="P4640" s="1" t="s">
        <v>3814</v>
      </c>
    </row>
    <row r="4641" customFormat="false" ht="15" hidden="false" customHeight="true" outlineLevel="0" collapsed="false">
      <c r="A4641" s="1" t="n">
        <v>3</v>
      </c>
      <c r="B4641" s="76" t="n">
        <v>46218</v>
      </c>
      <c r="C4641" s="1" t="n">
        <v>11</v>
      </c>
      <c r="D4641" s="1" t="s">
        <v>3820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5626</v>
      </c>
      <c r="N4641" s="1" t="n">
        <v>16</v>
      </c>
      <c r="O4641" s="1" t="n">
        <v>109.97</v>
      </c>
      <c r="P4641" s="1" t="s">
        <v>3814</v>
      </c>
    </row>
    <row r="4642" customFormat="false" ht="15" hidden="false" customHeight="true" outlineLevel="0" collapsed="false">
      <c r="A4642" s="1" t="n">
        <v>3</v>
      </c>
      <c r="B4642" s="76" t="n">
        <v>46218</v>
      </c>
      <c r="C4642" s="1" t="n">
        <v>11</v>
      </c>
      <c r="D4642" s="1" t="s">
        <v>3820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5627</v>
      </c>
      <c r="N4642" s="1" t="n">
        <v>16</v>
      </c>
      <c r="O4642" s="1" t="n">
        <v>109.97</v>
      </c>
      <c r="P4642" s="1" t="s">
        <v>3814</v>
      </c>
    </row>
    <row r="4643" customFormat="false" ht="15" hidden="false" customHeight="true" outlineLevel="0" collapsed="false">
      <c r="A4643" s="1" t="n">
        <v>3</v>
      </c>
      <c r="B4643" s="76" t="n">
        <v>46218</v>
      </c>
      <c r="C4643" s="1" t="n">
        <v>11</v>
      </c>
      <c r="D4643" s="1" t="s">
        <v>3820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5628</v>
      </c>
      <c r="N4643" s="1" t="n">
        <v>16</v>
      </c>
      <c r="O4643" s="1" t="n">
        <v>109.98</v>
      </c>
      <c r="P4643" s="1" t="s">
        <v>3814</v>
      </c>
    </row>
    <row r="4644" customFormat="false" ht="15" hidden="false" customHeight="true" outlineLevel="0" collapsed="false">
      <c r="A4644" s="1" t="n">
        <v>3</v>
      </c>
      <c r="B4644" s="76" t="n">
        <v>46218</v>
      </c>
      <c r="C4644" s="1" t="n">
        <v>11</v>
      </c>
      <c r="D4644" s="1" t="s">
        <v>3820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5629</v>
      </c>
      <c r="N4644" s="1" t="n">
        <v>6</v>
      </c>
      <c r="O4644" s="1" t="n">
        <v>81.87</v>
      </c>
      <c r="P4644" s="1" t="s">
        <v>3814</v>
      </c>
    </row>
    <row r="4645" customFormat="false" ht="15" hidden="false" customHeight="true" outlineLevel="0" collapsed="false">
      <c r="A4645" s="1" t="n">
        <v>3</v>
      </c>
      <c r="B4645" s="76" t="n">
        <v>46218</v>
      </c>
      <c r="C4645" s="1" t="n">
        <v>11</v>
      </c>
      <c r="D4645" s="1" t="s">
        <v>3820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5630</v>
      </c>
      <c r="N4645" s="1" t="n">
        <v>16</v>
      </c>
      <c r="O4645" s="1" t="n">
        <v>109.97</v>
      </c>
      <c r="P4645" s="1" t="s">
        <v>3814</v>
      </c>
    </row>
    <row r="4646" customFormat="false" ht="15" hidden="false" customHeight="true" outlineLevel="0" collapsed="false">
      <c r="A4646" s="1" t="n">
        <v>3</v>
      </c>
      <c r="B4646" s="76" t="n">
        <v>46218</v>
      </c>
      <c r="C4646" s="1" t="n">
        <v>171</v>
      </c>
      <c r="D4646" s="1" t="s">
        <v>4048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4016</v>
      </c>
      <c r="N4646" s="1" t="n">
        <v>3</v>
      </c>
      <c r="O4646" s="1" t="n">
        <v>13.62</v>
      </c>
      <c r="P4646" s="1" t="s">
        <v>4050</v>
      </c>
    </row>
    <row r="4647" customFormat="false" ht="15" hidden="false" customHeight="true" outlineLevel="0" collapsed="false">
      <c r="A4647" s="1" t="n">
        <v>3</v>
      </c>
      <c r="B4647" s="76" t="n">
        <v>46218</v>
      </c>
      <c r="C4647" s="1" t="n">
        <v>171</v>
      </c>
      <c r="D4647" s="1" t="s">
        <v>4048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4732</v>
      </c>
      <c r="N4647" s="1" t="n">
        <v>3</v>
      </c>
      <c r="O4647" s="1" t="n">
        <v>10.26</v>
      </c>
      <c r="P4647" s="1" t="s">
        <v>4050</v>
      </c>
    </row>
    <row r="4648" customFormat="false" ht="15" hidden="false" customHeight="true" outlineLevel="0" collapsed="false">
      <c r="A4648" s="1" t="n">
        <v>3</v>
      </c>
      <c r="B4648" s="76" t="n">
        <v>46218</v>
      </c>
      <c r="C4648" s="1" t="n">
        <v>171</v>
      </c>
      <c r="D4648" s="1" t="s">
        <v>4048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4630</v>
      </c>
      <c r="N4648" s="1" t="n">
        <v>3</v>
      </c>
      <c r="O4648" s="1" t="n">
        <v>14.19</v>
      </c>
      <c r="P4648" s="1" t="s">
        <v>4050</v>
      </c>
    </row>
    <row r="4649" customFormat="false" ht="15" hidden="false" customHeight="true" outlineLevel="0" collapsed="false">
      <c r="A4649" s="1" t="n">
        <v>3</v>
      </c>
      <c r="B4649" s="76" t="n">
        <v>46218</v>
      </c>
      <c r="C4649" s="1" t="n">
        <v>171</v>
      </c>
      <c r="D4649" s="1" t="s">
        <v>4048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4022</v>
      </c>
      <c r="N4649" s="1" t="n">
        <v>3</v>
      </c>
      <c r="O4649" s="1" t="n">
        <v>24.57</v>
      </c>
      <c r="P4649" s="1" t="s">
        <v>4050</v>
      </c>
    </row>
    <row r="4650" customFormat="false" ht="15" hidden="false" customHeight="true" outlineLevel="0" collapsed="false">
      <c r="A4650" s="1" t="n">
        <v>3</v>
      </c>
      <c r="B4650" s="76" t="n">
        <v>46219</v>
      </c>
      <c r="C4650" s="1" t="n">
        <v>6</v>
      </c>
      <c r="D4650" s="1" t="s">
        <v>3819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3818</v>
      </c>
      <c r="N4650" s="1" t="n">
        <v>20</v>
      </c>
      <c r="O4650" s="1" t="n">
        <v>280</v>
      </c>
      <c r="P4650" s="1" t="s">
        <v>3814</v>
      </c>
    </row>
    <row r="4651" customFormat="false" ht="15" hidden="false" customHeight="true" outlineLevel="0" collapsed="false">
      <c r="A4651" s="1" t="n">
        <v>3</v>
      </c>
      <c r="B4651" s="76" t="n">
        <v>46219</v>
      </c>
      <c r="C4651" s="1" t="n">
        <v>6</v>
      </c>
      <c r="D4651" s="1" t="s">
        <v>3819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3817</v>
      </c>
      <c r="N4651" s="1" t="n">
        <v>40</v>
      </c>
      <c r="O4651" s="1" t="n">
        <v>240</v>
      </c>
      <c r="P4651" s="1" t="s">
        <v>3814</v>
      </c>
    </row>
    <row r="4652" customFormat="false" ht="15" hidden="false" customHeight="true" outlineLevel="0" collapsed="false">
      <c r="A4652" s="1" t="n">
        <v>3</v>
      </c>
      <c r="B4652" s="76" t="n">
        <v>46219</v>
      </c>
      <c r="C4652" s="1" t="n">
        <v>6</v>
      </c>
      <c r="D4652" s="1" t="s">
        <v>3819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3813</v>
      </c>
      <c r="N4652" s="1" t="n">
        <v>20</v>
      </c>
      <c r="O4652" s="1" t="n">
        <v>40</v>
      </c>
      <c r="P4652" s="1" t="s">
        <v>3814</v>
      </c>
    </row>
    <row r="4653" customFormat="false" ht="15" hidden="false" customHeight="true" outlineLevel="0" collapsed="false">
      <c r="A4653" s="1" t="n">
        <v>3</v>
      </c>
      <c r="B4653" s="76" t="n">
        <v>46219</v>
      </c>
      <c r="C4653" s="1" t="n">
        <v>6</v>
      </c>
      <c r="D4653" s="1" t="s">
        <v>3819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3815</v>
      </c>
      <c r="N4653" s="1" t="n">
        <v>8</v>
      </c>
      <c r="O4653" s="1" t="n">
        <v>20</v>
      </c>
      <c r="P4653" s="1" t="s">
        <v>3814</v>
      </c>
    </row>
    <row r="4654" customFormat="false" ht="15" hidden="false" customHeight="true" outlineLevel="0" collapsed="false">
      <c r="A4654" s="1" t="n">
        <v>3</v>
      </c>
      <c r="B4654" s="76" t="n">
        <v>46219</v>
      </c>
      <c r="C4654" s="1" t="n">
        <v>6</v>
      </c>
      <c r="D4654" s="1" t="s">
        <v>3819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3816</v>
      </c>
      <c r="N4654" s="1" t="n">
        <v>5</v>
      </c>
      <c r="O4654" s="1" t="n">
        <v>25</v>
      </c>
      <c r="P4654" s="1" t="s">
        <v>3814</v>
      </c>
    </row>
    <row r="4655" customFormat="false" ht="15" hidden="false" customHeight="true" outlineLevel="0" collapsed="false">
      <c r="A4655" s="1" t="n">
        <v>3</v>
      </c>
      <c r="B4655" s="76" t="n">
        <v>46219</v>
      </c>
      <c r="C4655" s="1" t="n">
        <v>6</v>
      </c>
      <c r="D4655" s="1" t="s">
        <v>3819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3856</v>
      </c>
      <c r="N4655" s="1" t="n">
        <v>23.98</v>
      </c>
      <c r="O4655" s="1" t="n">
        <v>59.95</v>
      </c>
      <c r="P4655" s="1" t="s">
        <v>3814</v>
      </c>
    </row>
    <row r="4656" customFormat="false" ht="15" hidden="false" customHeight="true" outlineLevel="0" collapsed="false">
      <c r="A4656" s="1" t="n">
        <v>3</v>
      </c>
      <c r="B4656" s="76" t="n">
        <v>46219</v>
      </c>
      <c r="C4656" s="1" t="n">
        <v>11</v>
      </c>
      <c r="D4656" s="1" t="s">
        <v>3820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5631</v>
      </c>
      <c r="N4656" s="1" t="n">
        <v>6</v>
      </c>
      <c r="O4656" s="1" t="n">
        <v>77.8</v>
      </c>
      <c r="P4656" s="1" t="s">
        <v>3814</v>
      </c>
    </row>
    <row r="4657" customFormat="false" ht="15" hidden="false" customHeight="true" outlineLevel="0" collapsed="false">
      <c r="A4657" s="1" t="n">
        <v>3</v>
      </c>
      <c r="B4657" s="76" t="n">
        <v>46219</v>
      </c>
      <c r="C4657" s="1" t="n">
        <v>11</v>
      </c>
      <c r="D4657" s="1" t="s">
        <v>3820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5632</v>
      </c>
      <c r="N4657" s="1" t="n">
        <v>6</v>
      </c>
      <c r="O4657" s="1" t="n">
        <v>97.8</v>
      </c>
      <c r="P4657" s="1" t="s">
        <v>3814</v>
      </c>
    </row>
    <row r="4658" customFormat="false" ht="15" hidden="false" customHeight="true" outlineLevel="0" collapsed="false">
      <c r="A4658" s="1" t="n">
        <v>3</v>
      </c>
      <c r="B4658" s="76" t="n">
        <v>46219</v>
      </c>
      <c r="C4658" s="1" t="n">
        <v>11</v>
      </c>
      <c r="D4658" s="1" t="s">
        <v>3820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5633</v>
      </c>
      <c r="N4658" s="1" t="n">
        <v>6</v>
      </c>
      <c r="O4658" s="1" t="n">
        <v>97.8</v>
      </c>
      <c r="P4658" s="1" t="s">
        <v>3814</v>
      </c>
    </row>
    <row r="4659" customFormat="false" ht="15" hidden="false" customHeight="true" outlineLevel="0" collapsed="false">
      <c r="A4659" s="1" t="n">
        <v>3</v>
      </c>
      <c r="B4659" s="76" t="n">
        <v>46219</v>
      </c>
      <c r="C4659" s="1" t="n">
        <v>11</v>
      </c>
      <c r="D4659" s="1" t="s">
        <v>3820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5634</v>
      </c>
      <c r="N4659" s="1" t="n">
        <v>6</v>
      </c>
      <c r="O4659" s="1" t="n">
        <v>98</v>
      </c>
      <c r="P4659" s="1" t="s">
        <v>3814</v>
      </c>
    </row>
    <row r="4660" customFormat="false" ht="15" hidden="false" customHeight="true" outlineLevel="0" collapsed="false">
      <c r="A4660" s="1" t="n">
        <v>3</v>
      </c>
      <c r="B4660" s="76" t="n">
        <v>46219</v>
      </c>
      <c r="C4660" s="1" t="n">
        <v>11</v>
      </c>
      <c r="D4660" s="1" t="s">
        <v>3820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5635</v>
      </c>
      <c r="N4660" s="1" t="n">
        <v>60</v>
      </c>
      <c r="O4660" s="1" t="n">
        <v>162</v>
      </c>
      <c r="P4660" s="1" t="s">
        <v>3814</v>
      </c>
    </row>
    <row r="4661" customFormat="false" ht="15" hidden="false" customHeight="true" outlineLevel="0" collapsed="false">
      <c r="A4661" s="1" t="n">
        <v>3</v>
      </c>
      <c r="B4661" s="76" t="n">
        <v>46219</v>
      </c>
      <c r="C4661" s="1" t="n">
        <v>11</v>
      </c>
      <c r="D4661" s="1" t="s">
        <v>3820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5636</v>
      </c>
      <c r="N4661" s="1" t="n">
        <v>50</v>
      </c>
      <c r="O4661" s="1" t="n">
        <v>91.31</v>
      </c>
      <c r="P4661" s="1" t="s">
        <v>3814</v>
      </c>
    </row>
    <row r="4662" customFormat="false" ht="15" hidden="false" customHeight="true" outlineLevel="0" collapsed="false">
      <c r="A4662" s="1" t="n">
        <v>3</v>
      </c>
      <c r="B4662" s="76" t="n">
        <v>46219</v>
      </c>
      <c r="C4662" s="1" t="n">
        <v>11</v>
      </c>
      <c r="D4662" s="1" t="s">
        <v>3820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5637</v>
      </c>
      <c r="N4662" s="1" t="n">
        <v>30</v>
      </c>
      <c r="O4662" s="1" t="n">
        <v>179.7</v>
      </c>
      <c r="P4662" s="1" t="s">
        <v>3814</v>
      </c>
    </row>
    <row r="4663" customFormat="false" ht="15" hidden="false" customHeight="true" outlineLevel="0" collapsed="false">
      <c r="A4663" s="1" t="n">
        <v>3</v>
      </c>
      <c r="B4663" s="76" t="n">
        <v>46219</v>
      </c>
      <c r="C4663" s="1" t="n">
        <v>11</v>
      </c>
      <c r="D4663" s="1" t="s">
        <v>3820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5638</v>
      </c>
      <c r="N4663" s="1" t="n">
        <v>25</v>
      </c>
      <c r="O4663" s="1" t="n">
        <v>77.25</v>
      </c>
      <c r="P4663" s="1" t="s">
        <v>3814</v>
      </c>
    </row>
    <row r="4664" customFormat="false" ht="15" hidden="false" customHeight="true" outlineLevel="0" collapsed="false">
      <c r="A4664" s="1" t="n">
        <v>3</v>
      </c>
      <c r="B4664" s="76" t="n">
        <v>46219</v>
      </c>
      <c r="C4664" s="1" t="n">
        <v>11</v>
      </c>
      <c r="D4664" s="1" t="s">
        <v>3820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5639</v>
      </c>
      <c r="N4664" s="1" t="n">
        <v>6</v>
      </c>
      <c r="O4664" s="1" t="n">
        <v>79.8</v>
      </c>
      <c r="P4664" s="1" t="s">
        <v>3814</v>
      </c>
    </row>
    <row r="4665" customFormat="false" ht="15" hidden="false" customHeight="true" outlineLevel="0" collapsed="false">
      <c r="A4665" s="1" t="n">
        <v>3</v>
      </c>
      <c r="B4665" s="76" t="n">
        <v>46219</v>
      </c>
      <c r="C4665" s="1" t="n">
        <v>11</v>
      </c>
      <c r="D4665" s="1" t="s">
        <v>3820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5640</v>
      </c>
      <c r="N4665" s="1" t="n">
        <v>6</v>
      </c>
      <c r="O4665" s="1" t="n">
        <v>99.8</v>
      </c>
      <c r="P4665" s="1" t="s">
        <v>3814</v>
      </c>
    </row>
    <row r="4666" customFormat="false" ht="15" hidden="false" customHeight="true" outlineLevel="0" collapsed="false">
      <c r="A4666" s="1" t="n">
        <v>3</v>
      </c>
      <c r="B4666" s="76" t="n">
        <v>46219</v>
      </c>
      <c r="C4666" s="1" t="n">
        <v>11</v>
      </c>
      <c r="D4666" s="1" t="s">
        <v>3820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5641</v>
      </c>
      <c r="N4666" s="1" t="n">
        <v>4</v>
      </c>
      <c r="O4666" s="1" t="n">
        <v>83.8</v>
      </c>
      <c r="P4666" s="1" t="s">
        <v>3814</v>
      </c>
    </row>
    <row r="4667" customFormat="false" ht="15" hidden="false" customHeight="true" outlineLevel="0" collapsed="false">
      <c r="A4667" s="1" t="n">
        <v>3</v>
      </c>
      <c r="B4667" s="76" t="n">
        <v>46219</v>
      </c>
      <c r="C4667" s="1" t="n">
        <v>11</v>
      </c>
      <c r="D4667" s="1" t="s">
        <v>3820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5642</v>
      </c>
      <c r="N4667" s="1" t="n">
        <v>10</v>
      </c>
      <c r="O4667" s="1" t="n">
        <v>76</v>
      </c>
      <c r="P4667" s="1" t="s">
        <v>3814</v>
      </c>
    </row>
    <row r="4668" customFormat="false" ht="15" hidden="false" customHeight="true" outlineLevel="0" collapsed="false">
      <c r="A4668" s="1" t="n">
        <v>3</v>
      </c>
      <c r="B4668" s="76" t="n">
        <v>46219</v>
      </c>
      <c r="C4668" s="1" t="n">
        <v>11</v>
      </c>
      <c r="D4668" s="1" t="s">
        <v>3820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5643</v>
      </c>
      <c r="N4668" s="1" t="n">
        <v>10</v>
      </c>
      <c r="O4668" s="1" t="n">
        <v>114</v>
      </c>
      <c r="P4668" s="1" t="s">
        <v>3814</v>
      </c>
    </row>
    <row r="4669" customFormat="false" ht="15" hidden="false" customHeight="true" outlineLevel="0" collapsed="false">
      <c r="A4669" s="1" t="n">
        <v>3</v>
      </c>
      <c r="B4669" s="76" t="n">
        <v>46219</v>
      </c>
      <c r="C4669" s="1" t="n">
        <v>11</v>
      </c>
      <c r="D4669" s="1" t="s">
        <v>3820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5644</v>
      </c>
      <c r="N4669" s="1" t="n">
        <v>6</v>
      </c>
      <c r="O4669" s="1" t="n">
        <v>97.8</v>
      </c>
      <c r="P4669" s="1" t="s">
        <v>3814</v>
      </c>
    </row>
    <row r="4670" customFormat="false" ht="15" hidden="false" customHeight="true" outlineLevel="0" collapsed="false">
      <c r="A4670" s="1" t="n">
        <v>3</v>
      </c>
      <c r="B4670" s="76" t="n">
        <v>46219</v>
      </c>
      <c r="C4670" s="1" t="n">
        <v>11</v>
      </c>
      <c r="D4670" s="1" t="s">
        <v>3820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5645</v>
      </c>
      <c r="N4670" s="1" t="n">
        <v>6</v>
      </c>
      <c r="O4670" s="1" t="n">
        <v>79.8</v>
      </c>
      <c r="P4670" s="1" t="s">
        <v>3814</v>
      </c>
    </row>
    <row r="4671" customFormat="false" ht="15" hidden="false" customHeight="true" outlineLevel="0" collapsed="false">
      <c r="A4671" s="1" t="n">
        <v>3</v>
      </c>
      <c r="B4671" s="76" t="n">
        <v>46219</v>
      </c>
      <c r="C4671" s="1" t="n">
        <v>11</v>
      </c>
      <c r="D4671" s="1" t="s">
        <v>3820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5646</v>
      </c>
      <c r="N4671" s="1" t="n">
        <v>6</v>
      </c>
      <c r="O4671" s="1" t="n">
        <v>99.8</v>
      </c>
      <c r="P4671" s="1" t="s">
        <v>3814</v>
      </c>
    </row>
    <row r="4672" customFormat="false" ht="15" hidden="false" customHeight="true" outlineLevel="0" collapsed="false">
      <c r="A4672" s="1" t="n">
        <v>3</v>
      </c>
      <c r="B4672" s="76" t="n">
        <v>46219</v>
      </c>
      <c r="C4672" s="1" t="n">
        <v>11</v>
      </c>
      <c r="D4672" s="1" t="s">
        <v>3820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5647</v>
      </c>
      <c r="N4672" s="1" t="n">
        <v>6</v>
      </c>
      <c r="O4672" s="1" t="n">
        <v>97.8</v>
      </c>
      <c r="P4672" s="1" t="s">
        <v>3814</v>
      </c>
    </row>
    <row r="4673" customFormat="false" ht="15" hidden="false" customHeight="true" outlineLevel="0" collapsed="false">
      <c r="A4673" s="1" t="n">
        <v>3</v>
      </c>
      <c r="B4673" s="76" t="n">
        <v>46219</v>
      </c>
      <c r="C4673" s="1" t="n">
        <v>11</v>
      </c>
      <c r="D4673" s="1" t="s">
        <v>3820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5648</v>
      </c>
      <c r="N4673" s="1" t="n">
        <v>30</v>
      </c>
      <c r="O4673" s="1" t="n">
        <v>134.7</v>
      </c>
      <c r="P4673" s="1" t="s">
        <v>3814</v>
      </c>
    </row>
    <row r="4674" customFormat="false" ht="15" hidden="false" customHeight="true" outlineLevel="0" collapsed="false">
      <c r="A4674" s="1" t="n">
        <v>3</v>
      </c>
      <c r="B4674" s="76" t="n">
        <v>46219</v>
      </c>
      <c r="C4674" s="1" t="n">
        <v>11</v>
      </c>
      <c r="D4674" s="1" t="s">
        <v>3820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3997</v>
      </c>
      <c r="N4674" s="1" t="n">
        <v>6</v>
      </c>
      <c r="O4674" s="1" t="n">
        <v>51.6</v>
      </c>
      <c r="P4674" s="1" t="s">
        <v>3814</v>
      </c>
    </row>
    <row r="4675" customFormat="false" ht="15" hidden="false" customHeight="true" outlineLevel="0" collapsed="false">
      <c r="A4675" s="1" t="n">
        <v>3</v>
      </c>
      <c r="B4675" s="76" t="n">
        <v>46219</v>
      </c>
      <c r="C4675" s="1" t="n">
        <v>11</v>
      </c>
      <c r="D4675" s="1" t="s">
        <v>3820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3998</v>
      </c>
      <c r="N4675" s="1" t="n">
        <v>10</v>
      </c>
      <c r="O4675" s="1" t="n">
        <v>106.7</v>
      </c>
      <c r="P4675" s="1" t="s">
        <v>3814</v>
      </c>
    </row>
    <row r="4676" customFormat="false" ht="15" hidden="false" customHeight="true" outlineLevel="0" collapsed="false">
      <c r="A4676" s="1" t="n">
        <v>3</v>
      </c>
      <c r="B4676" s="76" t="n">
        <v>46219</v>
      </c>
      <c r="C4676" s="1" t="n">
        <v>11</v>
      </c>
      <c r="D4676" s="1" t="s">
        <v>3820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3999</v>
      </c>
      <c r="N4676" s="1" t="n">
        <v>6</v>
      </c>
      <c r="O4676" s="1" t="n">
        <v>41.16</v>
      </c>
      <c r="P4676" s="1" t="s">
        <v>3814</v>
      </c>
    </row>
    <row r="4677" customFormat="false" ht="15" hidden="false" customHeight="true" outlineLevel="0" collapsed="false">
      <c r="A4677" s="1" t="n">
        <v>3</v>
      </c>
      <c r="B4677" s="76" t="n">
        <v>46219</v>
      </c>
      <c r="C4677" s="1" t="n">
        <v>11</v>
      </c>
      <c r="D4677" s="1" t="s">
        <v>3820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4000</v>
      </c>
      <c r="N4677" s="1" t="n">
        <v>6</v>
      </c>
      <c r="O4677" s="1" t="n">
        <v>82.2</v>
      </c>
      <c r="P4677" s="1" t="s">
        <v>3814</v>
      </c>
    </row>
    <row r="4678" customFormat="false" ht="15" hidden="false" customHeight="true" outlineLevel="0" collapsed="false">
      <c r="A4678" s="1" t="n">
        <v>3</v>
      </c>
      <c r="B4678" s="76" t="n">
        <v>46219</v>
      </c>
      <c r="C4678" s="1" t="n">
        <v>11</v>
      </c>
      <c r="D4678" s="1" t="s">
        <v>3820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4001</v>
      </c>
      <c r="N4678" s="1" t="n">
        <v>8</v>
      </c>
      <c r="O4678" s="1" t="n">
        <v>100.48</v>
      </c>
      <c r="P4678" s="1" t="s">
        <v>3814</v>
      </c>
    </row>
    <row r="4679" customFormat="false" ht="15" hidden="false" customHeight="true" outlineLevel="0" collapsed="false">
      <c r="A4679" s="1" t="n">
        <v>3</v>
      </c>
      <c r="B4679" s="76" t="n">
        <v>46219</v>
      </c>
      <c r="C4679" s="1" t="n">
        <v>11</v>
      </c>
      <c r="D4679" s="1" t="s">
        <v>3820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4002</v>
      </c>
      <c r="N4679" s="1" t="n">
        <v>4</v>
      </c>
      <c r="O4679" s="1" t="n">
        <v>50.24</v>
      </c>
      <c r="P4679" s="1" t="s">
        <v>3814</v>
      </c>
    </row>
    <row r="4680" customFormat="false" ht="15" hidden="false" customHeight="true" outlineLevel="0" collapsed="false">
      <c r="A4680" s="1" t="n">
        <v>3</v>
      </c>
      <c r="B4680" s="76" t="n">
        <v>46219</v>
      </c>
      <c r="C4680" s="1" t="n">
        <v>11</v>
      </c>
      <c r="D4680" s="1" t="s">
        <v>3820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4003</v>
      </c>
      <c r="N4680" s="1" t="n">
        <v>8</v>
      </c>
      <c r="O4680" s="1" t="n">
        <v>93.12</v>
      </c>
      <c r="P4680" s="1" t="s">
        <v>3814</v>
      </c>
    </row>
    <row r="4681" customFormat="false" ht="15" hidden="false" customHeight="true" outlineLevel="0" collapsed="false">
      <c r="A4681" s="1" t="n">
        <v>3</v>
      </c>
      <c r="B4681" s="76" t="n">
        <v>46219</v>
      </c>
      <c r="C4681" s="1" t="n">
        <v>11</v>
      </c>
      <c r="D4681" s="1" t="s">
        <v>3820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5649</v>
      </c>
      <c r="N4681" s="1" t="n">
        <v>6</v>
      </c>
      <c r="O4681" s="1" t="n">
        <v>51.6</v>
      </c>
      <c r="P4681" s="1" t="s">
        <v>3814</v>
      </c>
    </row>
    <row r="4682" customFormat="false" ht="15" hidden="false" customHeight="true" outlineLevel="0" collapsed="false">
      <c r="A4682" s="1" t="n">
        <v>3</v>
      </c>
      <c r="B4682" s="76" t="n">
        <v>46220</v>
      </c>
      <c r="C4682" s="1" t="n">
        <v>1</v>
      </c>
      <c r="D4682" s="1" t="s">
        <v>3848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3989</v>
      </c>
      <c r="N4682" s="1" t="n">
        <v>40</v>
      </c>
      <c r="O4682" s="1" t="n">
        <v>360</v>
      </c>
      <c r="P4682" s="1" t="s">
        <v>3814</v>
      </c>
    </row>
    <row r="4683" customFormat="false" ht="15" hidden="false" customHeight="true" outlineLevel="0" collapsed="false">
      <c r="A4683" s="1" t="n">
        <v>3</v>
      </c>
      <c r="B4683" s="76" t="n">
        <v>46220</v>
      </c>
      <c r="C4683" s="1" t="n">
        <v>1</v>
      </c>
      <c r="D4683" s="1" t="s">
        <v>3848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3990</v>
      </c>
      <c r="N4683" s="1" t="n">
        <v>30</v>
      </c>
      <c r="O4683" s="1" t="n">
        <v>144</v>
      </c>
      <c r="P4683" s="1" t="s">
        <v>3814</v>
      </c>
    </row>
    <row r="4684" customFormat="false" ht="15" hidden="false" customHeight="true" outlineLevel="0" collapsed="false">
      <c r="A4684" s="1" t="n">
        <v>3</v>
      </c>
      <c r="B4684" s="76" t="n">
        <v>46220</v>
      </c>
      <c r="C4684" s="1" t="n">
        <v>6</v>
      </c>
      <c r="D4684" s="1" t="s">
        <v>3819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3815</v>
      </c>
      <c r="N4684" s="1" t="n">
        <v>8</v>
      </c>
      <c r="O4684" s="1" t="n">
        <v>40</v>
      </c>
      <c r="P4684" s="1" t="s">
        <v>3814</v>
      </c>
    </row>
    <row r="4685" customFormat="false" ht="15" hidden="false" customHeight="true" outlineLevel="0" collapsed="false">
      <c r="A4685" s="1" t="n">
        <v>3</v>
      </c>
      <c r="B4685" s="76" t="n">
        <v>46220</v>
      </c>
      <c r="C4685" s="1" t="n">
        <v>6</v>
      </c>
      <c r="D4685" s="1" t="s">
        <v>3819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3816</v>
      </c>
      <c r="N4685" s="1" t="n">
        <v>50</v>
      </c>
      <c r="O4685" s="1" t="n">
        <v>100</v>
      </c>
      <c r="P4685" s="1" t="s">
        <v>3814</v>
      </c>
    </row>
    <row r="4686" customFormat="false" ht="15" hidden="false" customHeight="true" outlineLevel="0" collapsed="false">
      <c r="A4686" s="1" t="n">
        <v>3</v>
      </c>
      <c r="B4686" s="76" t="n">
        <v>46220</v>
      </c>
      <c r="C4686" s="1" t="n">
        <v>6</v>
      </c>
      <c r="D4686" s="1" t="s">
        <v>3819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3851</v>
      </c>
      <c r="N4686" s="1" t="n">
        <v>8.3</v>
      </c>
      <c r="O4686" s="1" t="n">
        <v>99.5</v>
      </c>
      <c r="P4686" s="1" t="s">
        <v>3814</v>
      </c>
    </row>
    <row r="4687" customFormat="false" ht="15" hidden="false" customHeight="true" outlineLevel="0" collapsed="false">
      <c r="A4687" s="1" t="n">
        <v>3</v>
      </c>
      <c r="B4687" s="76" t="n">
        <v>46220</v>
      </c>
      <c r="C4687" s="1" t="n">
        <v>6</v>
      </c>
      <c r="D4687" s="1" t="s">
        <v>3819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3853</v>
      </c>
      <c r="N4687" s="1" t="n">
        <v>48</v>
      </c>
      <c r="O4687" s="1" t="n">
        <v>360</v>
      </c>
      <c r="P4687" s="1" t="s">
        <v>3814</v>
      </c>
    </row>
    <row r="4688" customFormat="false" ht="15" hidden="false" customHeight="true" outlineLevel="0" collapsed="false">
      <c r="A4688" s="1" t="n">
        <v>3</v>
      </c>
      <c r="B4688" s="76" t="n">
        <v>46220</v>
      </c>
      <c r="C4688" s="1" t="n">
        <v>6</v>
      </c>
      <c r="D4688" s="1" t="s">
        <v>3819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3855</v>
      </c>
      <c r="N4688" s="1" t="n">
        <v>40</v>
      </c>
      <c r="O4688" s="1" t="n">
        <v>280</v>
      </c>
      <c r="P4688" s="1" t="s">
        <v>3814</v>
      </c>
    </row>
    <row r="4689" customFormat="false" ht="15" hidden="false" customHeight="true" outlineLevel="0" collapsed="false">
      <c r="A4689" s="1" t="n">
        <v>3</v>
      </c>
      <c r="B4689" s="76" t="n">
        <v>46220</v>
      </c>
      <c r="C4689" s="1" t="n">
        <v>6</v>
      </c>
      <c r="D4689" s="1" t="s">
        <v>3819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4004</v>
      </c>
      <c r="N4689" s="1" t="n">
        <v>10</v>
      </c>
      <c r="O4689" s="1" t="n">
        <v>90</v>
      </c>
      <c r="P4689" s="1" t="s">
        <v>3814</v>
      </c>
    </row>
    <row r="4690" customFormat="false" ht="15" hidden="false" customHeight="true" outlineLevel="0" collapsed="false">
      <c r="A4690" s="1" t="n">
        <v>3</v>
      </c>
      <c r="B4690" s="76" t="n">
        <v>46220</v>
      </c>
      <c r="C4690" s="1" t="n">
        <v>6</v>
      </c>
      <c r="D4690" s="1" t="s">
        <v>3819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3857</v>
      </c>
      <c r="N4690" s="1" t="n">
        <v>20</v>
      </c>
      <c r="O4690" s="1" t="n">
        <v>70</v>
      </c>
      <c r="P4690" s="1" t="s">
        <v>3814</v>
      </c>
    </row>
    <row r="4691" customFormat="false" ht="15" hidden="false" customHeight="true" outlineLevel="0" collapsed="false">
      <c r="A4691" s="1" t="n">
        <v>3</v>
      </c>
      <c r="B4691" s="76" t="n">
        <v>46220</v>
      </c>
      <c r="C4691" s="1" t="n">
        <v>6</v>
      </c>
      <c r="D4691" s="1" t="s">
        <v>3819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4005</v>
      </c>
      <c r="N4691" s="1" t="n">
        <v>15</v>
      </c>
      <c r="O4691" s="1" t="n">
        <v>135</v>
      </c>
      <c r="P4691" s="1" t="s">
        <v>3814</v>
      </c>
    </row>
    <row r="4692" customFormat="false" ht="15" hidden="false" customHeight="true" outlineLevel="0" collapsed="false">
      <c r="A4692" s="1" t="n">
        <v>3</v>
      </c>
      <c r="B4692" s="76" t="n">
        <v>46220</v>
      </c>
      <c r="C4692" s="1" t="n">
        <v>6</v>
      </c>
      <c r="D4692" s="1" t="s">
        <v>3819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3858</v>
      </c>
      <c r="N4692" s="1" t="n">
        <v>4</v>
      </c>
      <c r="O4692" s="1" t="n">
        <v>32</v>
      </c>
      <c r="P4692" s="1" t="s">
        <v>3814</v>
      </c>
    </row>
    <row r="4693" customFormat="false" ht="15" hidden="false" customHeight="true" outlineLevel="0" collapsed="false">
      <c r="A4693" s="1" t="n">
        <v>3</v>
      </c>
      <c r="B4693" s="76" t="n">
        <v>46220</v>
      </c>
      <c r="C4693" s="1" t="n">
        <v>6</v>
      </c>
      <c r="D4693" s="1" t="s">
        <v>3819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3860</v>
      </c>
      <c r="N4693" s="1" t="n">
        <v>10</v>
      </c>
      <c r="O4693" s="1" t="n">
        <v>130</v>
      </c>
      <c r="P4693" s="1" t="s">
        <v>3814</v>
      </c>
    </row>
    <row r="4694" customFormat="false" ht="15" hidden="false" customHeight="true" outlineLevel="0" collapsed="false">
      <c r="A4694" s="1" t="n">
        <v>3</v>
      </c>
      <c r="B4694" s="76" t="n">
        <v>46220</v>
      </c>
      <c r="C4694" s="1" t="n">
        <v>6</v>
      </c>
      <c r="D4694" s="1" t="s">
        <v>3819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3861</v>
      </c>
      <c r="N4694" s="1" t="n">
        <v>10</v>
      </c>
      <c r="O4694" s="1" t="n">
        <v>100</v>
      </c>
      <c r="P4694" s="1" t="s">
        <v>3814</v>
      </c>
    </row>
    <row r="4695" customFormat="false" ht="15" hidden="false" customHeight="true" outlineLevel="0" collapsed="false">
      <c r="A4695" s="1" t="n">
        <v>3</v>
      </c>
      <c r="B4695" s="76" t="n">
        <v>46220</v>
      </c>
      <c r="C4695" s="1" t="n">
        <v>6</v>
      </c>
      <c r="D4695" s="1" t="s">
        <v>3819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4006</v>
      </c>
      <c r="N4695" s="1" t="n">
        <v>2</v>
      </c>
      <c r="O4695" s="1" t="n">
        <v>20</v>
      </c>
      <c r="P4695" s="1" t="s">
        <v>3814</v>
      </c>
    </row>
    <row r="4696" customFormat="false" ht="15" hidden="false" customHeight="true" outlineLevel="0" collapsed="false">
      <c r="A4696" s="1" t="n">
        <v>3</v>
      </c>
      <c r="B4696" s="76" t="n">
        <v>46220</v>
      </c>
      <c r="C4696" s="1" t="n">
        <v>6</v>
      </c>
      <c r="D4696" s="1" t="s">
        <v>3819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3862</v>
      </c>
      <c r="N4696" s="1" t="n">
        <v>10</v>
      </c>
      <c r="O4696" s="1" t="n">
        <v>70</v>
      </c>
      <c r="P4696" s="1" t="s">
        <v>3814</v>
      </c>
    </row>
    <row r="4697" customFormat="false" ht="15" hidden="false" customHeight="true" outlineLevel="0" collapsed="false">
      <c r="A4697" s="1" t="n">
        <v>3</v>
      </c>
      <c r="B4697" s="76" t="n">
        <v>46220</v>
      </c>
      <c r="C4697" s="1" t="n">
        <v>6</v>
      </c>
      <c r="D4697" s="1" t="s">
        <v>3819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4643</v>
      </c>
      <c r="N4697" s="1" t="n">
        <v>76.9</v>
      </c>
      <c r="O4697" s="1" t="n">
        <v>240</v>
      </c>
      <c r="P4697" s="1" t="s">
        <v>3814</v>
      </c>
    </row>
    <row r="4698" customFormat="false" ht="15" hidden="false" customHeight="true" outlineLevel="0" collapsed="false">
      <c r="A4698" s="1" t="n">
        <v>3</v>
      </c>
      <c r="B4698" s="76" t="n">
        <v>46220</v>
      </c>
      <c r="C4698" s="1" t="n">
        <v>6</v>
      </c>
      <c r="D4698" s="1" t="s">
        <v>3819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3863</v>
      </c>
      <c r="N4698" s="1" t="n">
        <v>10</v>
      </c>
      <c r="O4698" s="1" t="n">
        <v>60</v>
      </c>
      <c r="P4698" s="1" t="s">
        <v>3814</v>
      </c>
    </row>
    <row r="4699" customFormat="false" ht="15" hidden="false" customHeight="true" outlineLevel="0" collapsed="false">
      <c r="A4699" s="1" t="n">
        <v>3</v>
      </c>
      <c r="B4699" s="76" t="n">
        <v>46220</v>
      </c>
      <c r="C4699" s="1" t="n">
        <v>6</v>
      </c>
      <c r="D4699" s="1" t="s">
        <v>3819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3865</v>
      </c>
      <c r="N4699" s="1" t="n">
        <v>20</v>
      </c>
      <c r="O4699" s="1" t="n">
        <v>120</v>
      </c>
      <c r="P4699" s="1" t="s">
        <v>3814</v>
      </c>
    </row>
    <row r="4700" customFormat="false" ht="15" hidden="false" customHeight="true" outlineLevel="0" collapsed="false">
      <c r="A4700" s="1" t="n">
        <v>3</v>
      </c>
      <c r="B4700" s="76" t="n">
        <v>46220</v>
      </c>
      <c r="C4700" s="1" t="n">
        <v>6</v>
      </c>
      <c r="D4700" s="1" t="s">
        <v>3819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4822</v>
      </c>
      <c r="N4700" s="1" t="n">
        <v>2</v>
      </c>
      <c r="O4700" s="1" t="n">
        <v>70</v>
      </c>
      <c r="P4700" s="1" t="s">
        <v>3814</v>
      </c>
    </row>
    <row r="4701" customFormat="false" ht="15" hidden="false" customHeight="true" outlineLevel="0" collapsed="false">
      <c r="A4701" s="1" t="n">
        <v>3</v>
      </c>
      <c r="B4701" s="76" t="n">
        <v>46220</v>
      </c>
      <c r="C4701" s="1" t="n">
        <v>6</v>
      </c>
      <c r="D4701" s="1" t="s">
        <v>3819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4010</v>
      </c>
      <c r="N4701" s="1" t="n">
        <v>10</v>
      </c>
      <c r="O4701" s="1" t="n">
        <v>50</v>
      </c>
      <c r="P4701" s="1" t="s">
        <v>3814</v>
      </c>
    </row>
    <row r="4702" customFormat="false" ht="15" hidden="false" customHeight="true" outlineLevel="0" collapsed="false">
      <c r="A4702" s="1" t="n">
        <v>3</v>
      </c>
      <c r="B4702" s="76" t="n">
        <v>46220</v>
      </c>
      <c r="C4702" s="1" t="n">
        <v>11</v>
      </c>
      <c r="D4702" s="1" t="s">
        <v>3820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4052</v>
      </c>
      <c r="N4702" s="1" t="n">
        <v>1800</v>
      </c>
      <c r="O4702" s="1" t="n">
        <v>925</v>
      </c>
      <c r="P4702" s="1" t="s">
        <v>3814</v>
      </c>
    </row>
    <row r="4703" customFormat="false" ht="15" hidden="false" customHeight="true" outlineLevel="0" collapsed="false">
      <c r="A4703" s="1" t="n">
        <v>3</v>
      </c>
      <c r="B4703" s="76" t="n">
        <v>46220</v>
      </c>
      <c r="C4703" s="1" t="n">
        <v>11</v>
      </c>
      <c r="D4703" s="1" t="s">
        <v>3820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4203</v>
      </c>
      <c r="N4703" s="1" t="n">
        <v>10</v>
      </c>
      <c r="O4703" s="1" t="n">
        <v>240</v>
      </c>
      <c r="P4703" s="1" t="s">
        <v>3814</v>
      </c>
    </row>
    <row r="4704" customFormat="false" ht="15" hidden="false" customHeight="true" outlineLevel="0" collapsed="false">
      <c r="A4704" s="1" t="n">
        <v>3</v>
      </c>
      <c r="B4704" s="76" t="n">
        <v>46220</v>
      </c>
      <c r="C4704" s="1" t="n">
        <v>11</v>
      </c>
      <c r="D4704" s="1" t="s">
        <v>3820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4101</v>
      </c>
      <c r="N4704" s="1" t="n">
        <v>20</v>
      </c>
      <c r="O4704" s="1" t="n">
        <v>130</v>
      </c>
      <c r="P4704" s="1" t="s">
        <v>3814</v>
      </c>
    </row>
    <row r="4705" customFormat="false" ht="15" hidden="false" customHeight="true" outlineLevel="0" collapsed="false">
      <c r="A4705" s="1" t="n">
        <v>3</v>
      </c>
      <c r="B4705" s="76" t="n">
        <v>46220</v>
      </c>
      <c r="C4705" s="1" t="n">
        <v>11</v>
      </c>
      <c r="D4705" s="1" t="s">
        <v>3820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5037</v>
      </c>
      <c r="N4705" s="1" t="n">
        <v>40</v>
      </c>
      <c r="O4705" s="1" t="n">
        <v>536</v>
      </c>
      <c r="P4705" s="1" t="s">
        <v>3814</v>
      </c>
    </row>
    <row r="4706" customFormat="false" ht="15" hidden="false" customHeight="true" outlineLevel="0" collapsed="false">
      <c r="A4706" s="1" t="n">
        <v>3</v>
      </c>
      <c r="B4706" s="76" t="n">
        <v>46220</v>
      </c>
      <c r="C4706" s="1" t="n">
        <v>11</v>
      </c>
      <c r="D4706" s="1" t="s">
        <v>3820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4351</v>
      </c>
      <c r="N4706" s="1" t="n">
        <v>40</v>
      </c>
      <c r="O4706" s="1" t="n">
        <v>564</v>
      </c>
      <c r="P4706" s="1" t="s">
        <v>3814</v>
      </c>
    </row>
    <row r="4707" customFormat="false" ht="15" hidden="false" customHeight="true" outlineLevel="0" collapsed="false">
      <c r="A4707" s="1" t="n">
        <v>3</v>
      </c>
      <c r="B4707" s="76" t="n">
        <v>46220</v>
      </c>
      <c r="C4707" s="1" t="n">
        <v>11</v>
      </c>
      <c r="D4707" s="1" t="s">
        <v>3820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4354</v>
      </c>
      <c r="N4707" s="1" t="n">
        <v>50</v>
      </c>
      <c r="O4707" s="1" t="n">
        <v>287.5</v>
      </c>
      <c r="P4707" s="1" t="s">
        <v>3814</v>
      </c>
    </row>
    <row r="4708" customFormat="false" ht="15" hidden="false" customHeight="true" outlineLevel="0" collapsed="false">
      <c r="A4708" s="1" t="n">
        <v>3</v>
      </c>
      <c r="B4708" s="76" t="n">
        <v>46220</v>
      </c>
      <c r="C4708" s="1" t="n">
        <v>11</v>
      </c>
      <c r="D4708" s="1" t="s">
        <v>3820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4166</v>
      </c>
      <c r="N4708" s="1" t="n">
        <v>50</v>
      </c>
      <c r="O4708" s="1" t="n">
        <v>117</v>
      </c>
      <c r="P4708" s="1" t="s">
        <v>3814</v>
      </c>
    </row>
    <row r="4709" customFormat="false" ht="15" hidden="false" customHeight="true" outlineLevel="0" collapsed="false">
      <c r="A4709" s="1" t="n">
        <v>3</v>
      </c>
      <c r="B4709" s="76" t="n">
        <v>46220</v>
      </c>
      <c r="C4709" s="1" t="n">
        <v>11</v>
      </c>
      <c r="D4709" s="1" t="s">
        <v>3820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4168</v>
      </c>
      <c r="N4709" s="1" t="n">
        <v>50</v>
      </c>
      <c r="O4709" s="1" t="n">
        <v>117</v>
      </c>
      <c r="P4709" s="1" t="s">
        <v>3814</v>
      </c>
    </row>
    <row r="4710" customFormat="false" ht="15" hidden="false" customHeight="true" outlineLevel="0" collapsed="false">
      <c r="A4710" s="1" t="n">
        <v>3</v>
      </c>
      <c r="B4710" s="76" t="n">
        <v>46220</v>
      </c>
      <c r="C4710" s="1" t="n">
        <v>11</v>
      </c>
      <c r="D4710" s="1" t="s">
        <v>3820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4171</v>
      </c>
      <c r="N4710" s="1" t="n">
        <v>50</v>
      </c>
      <c r="O4710" s="1" t="n">
        <v>113</v>
      </c>
      <c r="P4710" s="1" t="s">
        <v>3814</v>
      </c>
    </row>
    <row r="4711" customFormat="false" ht="15" hidden="false" customHeight="true" outlineLevel="0" collapsed="false">
      <c r="A4711" s="1" t="n">
        <v>3</v>
      </c>
      <c r="B4711" s="76" t="n">
        <v>46220</v>
      </c>
      <c r="C4711" s="1" t="n">
        <v>11</v>
      </c>
      <c r="D4711" s="1" t="s">
        <v>3820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4277</v>
      </c>
      <c r="N4711" s="1" t="n">
        <v>20</v>
      </c>
      <c r="O4711" s="1" t="n">
        <v>84.4</v>
      </c>
      <c r="P4711" s="1" t="s">
        <v>3814</v>
      </c>
    </row>
    <row r="4712" customFormat="false" ht="15" hidden="false" customHeight="true" outlineLevel="0" collapsed="false">
      <c r="A4712" s="1" t="n">
        <v>3</v>
      </c>
      <c r="B4712" s="76" t="n">
        <v>46220</v>
      </c>
      <c r="C4712" s="1" t="n">
        <v>11</v>
      </c>
      <c r="D4712" s="1" t="s">
        <v>3820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5650</v>
      </c>
      <c r="N4712" s="1" t="n">
        <v>60</v>
      </c>
      <c r="O4712" s="1" t="n">
        <v>100.2</v>
      </c>
      <c r="P4712" s="1" t="s">
        <v>3814</v>
      </c>
    </row>
    <row r="4713" customFormat="false" ht="15" hidden="false" customHeight="true" outlineLevel="0" collapsed="false">
      <c r="A4713" s="1" t="n">
        <v>3</v>
      </c>
      <c r="B4713" s="76" t="n">
        <v>46220</v>
      </c>
      <c r="C4713" s="1" t="n">
        <v>11</v>
      </c>
      <c r="D4713" s="1" t="s">
        <v>3820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5651</v>
      </c>
      <c r="N4713" s="1" t="n">
        <v>60</v>
      </c>
      <c r="O4713" s="1" t="n">
        <v>423</v>
      </c>
      <c r="P4713" s="1" t="s">
        <v>3814</v>
      </c>
    </row>
    <row r="4714" customFormat="false" ht="15" hidden="false" customHeight="true" outlineLevel="0" collapsed="false">
      <c r="A4714" s="1" t="n">
        <v>3</v>
      </c>
      <c r="B4714" s="76" t="n">
        <v>46220</v>
      </c>
      <c r="C4714" s="1" t="n">
        <v>11</v>
      </c>
      <c r="D4714" s="1" t="s">
        <v>3820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4646</v>
      </c>
      <c r="N4714" s="1" t="n">
        <v>60</v>
      </c>
      <c r="O4714" s="1" t="n">
        <v>423</v>
      </c>
      <c r="P4714" s="1" t="s">
        <v>3814</v>
      </c>
    </row>
    <row r="4715" customFormat="false" ht="15" hidden="false" customHeight="true" outlineLevel="0" collapsed="false">
      <c r="A4715" s="1" t="n">
        <v>3</v>
      </c>
      <c r="B4715" s="76" t="n">
        <v>46220</v>
      </c>
      <c r="C4715" s="1" t="n">
        <v>11</v>
      </c>
      <c r="D4715" s="1" t="s">
        <v>3820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5652</v>
      </c>
      <c r="N4715" s="1" t="n">
        <v>100</v>
      </c>
      <c r="O4715" s="1" t="n">
        <v>144</v>
      </c>
      <c r="P4715" s="1" t="s">
        <v>3814</v>
      </c>
    </row>
    <row r="4716" customFormat="false" ht="15" hidden="false" customHeight="true" outlineLevel="0" collapsed="false">
      <c r="A4716" s="1" t="n">
        <v>3</v>
      </c>
      <c r="B4716" s="76" t="n">
        <v>46220</v>
      </c>
      <c r="C4716" s="1" t="n">
        <v>11</v>
      </c>
      <c r="D4716" s="1" t="s">
        <v>3820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5653</v>
      </c>
      <c r="N4716" s="1" t="n">
        <v>50</v>
      </c>
      <c r="O4716" s="1" t="n">
        <v>72</v>
      </c>
      <c r="P4716" s="1" t="s">
        <v>3814</v>
      </c>
    </row>
    <row r="4717" customFormat="false" ht="15" hidden="false" customHeight="true" outlineLevel="0" collapsed="false">
      <c r="A4717" s="1" t="n">
        <v>3</v>
      </c>
      <c r="B4717" s="76" t="n">
        <v>46220</v>
      </c>
      <c r="C4717" s="1" t="n">
        <v>11</v>
      </c>
      <c r="D4717" s="1" t="s">
        <v>3820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5654</v>
      </c>
      <c r="N4717" s="1" t="n">
        <v>100</v>
      </c>
      <c r="O4717" s="1" t="n">
        <v>144</v>
      </c>
      <c r="P4717" s="1" t="s">
        <v>3814</v>
      </c>
    </row>
    <row r="4718" customFormat="false" ht="15" hidden="false" customHeight="true" outlineLevel="0" collapsed="false">
      <c r="A4718" s="1" t="n">
        <v>3</v>
      </c>
      <c r="B4718" s="76" t="n">
        <v>46220</v>
      </c>
      <c r="C4718" s="1" t="n">
        <v>11</v>
      </c>
      <c r="D4718" s="1" t="s">
        <v>3820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4834</v>
      </c>
      <c r="N4718" s="1" t="n">
        <v>80</v>
      </c>
      <c r="O4718" s="1" t="n">
        <v>152</v>
      </c>
      <c r="P4718" s="1" t="s">
        <v>3814</v>
      </c>
    </row>
    <row r="4719" customFormat="false" ht="15" hidden="false" customHeight="true" outlineLevel="0" collapsed="false">
      <c r="A4719" s="1" t="n">
        <v>3</v>
      </c>
      <c r="B4719" s="76" t="n">
        <v>46220</v>
      </c>
      <c r="C4719" s="1" t="n">
        <v>11</v>
      </c>
      <c r="D4719" s="1" t="s">
        <v>3820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4835</v>
      </c>
      <c r="N4719" s="1" t="n">
        <v>120</v>
      </c>
      <c r="O4719" s="1" t="n">
        <v>356.4</v>
      </c>
      <c r="P4719" s="1" t="s">
        <v>3814</v>
      </c>
    </row>
    <row r="4720" customFormat="false" ht="15" hidden="false" customHeight="true" outlineLevel="0" collapsed="false">
      <c r="A4720" s="1" t="n">
        <v>3</v>
      </c>
      <c r="B4720" s="76" t="n">
        <v>46220</v>
      </c>
      <c r="C4720" s="1" t="n">
        <v>11</v>
      </c>
      <c r="D4720" s="1" t="s">
        <v>3820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4347</v>
      </c>
      <c r="N4720" s="1" t="n">
        <v>24</v>
      </c>
      <c r="O4720" s="1" t="n">
        <v>418.32</v>
      </c>
      <c r="P4720" s="1" t="s">
        <v>3814</v>
      </c>
    </row>
    <row r="4721" customFormat="false" ht="15" hidden="false" customHeight="true" outlineLevel="0" collapsed="false">
      <c r="A4721" s="1" t="n">
        <v>3</v>
      </c>
      <c r="B4721" s="76" t="n">
        <v>46220</v>
      </c>
      <c r="C4721" s="1" t="n">
        <v>11</v>
      </c>
      <c r="D4721" s="1" t="s">
        <v>3820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4228</v>
      </c>
      <c r="N4721" s="1" t="n">
        <v>27</v>
      </c>
      <c r="O4721" s="1" t="n">
        <v>77.49</v>
      </c>
      <c r="P4721" s="1" t="s">
        <v>3814</v>
      </c>
    </row>
    <row r="4722" customFormat="false" ht="15" hidden="false" customHeight="true" outlineLevel="0" collapsed="false">
      <c r="A4722" s="1" t="n">
        <v>3</v>
      </c>
      <c r="B4722" s="76" t="n">
        <v>46220</v>
      </c>
      <c r="C4722" s="1" t="n">
        <v>11</v>
      </c>
      <c r="D4722" s="1" t="s">
        <v>3820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4229</v>
      </c>
      <c r="N4722" s="1" t="n">
        <v>27</v>
      </c>
      <c r="O4722" s="1" t="n">
        <v>77.49</v>
      </c>
      <c r="P4722" s="1" t="s">
        <v>3814</v>
      </c>
    </row>
    <row r="4723" customFormat="false" ht="15" hidden="false" customHeight="true" outlineLevel="0" collapsed="false">
      <c r="A4723" s="1" t="n">
        <v>3</v>
      </c>
      <c r="B4723" s="76" t="n">
        <v>46220</v>
      </c>
      <c r="C4723" s="1" t="n">
        <v>11</v>
      </c>
      <c r="D4723" s="1" t="s">
        <v>3820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5655</v>
      </c>
      <c r="N4723" s="1" t="n">
        <v>27</v>
      </c>
      <c r="O4723" s="1" t="n">
        <v>77.49</v>
      </c>
      <c r="P4723" s="1" t="s">
        <v>3814</v>
      </c>
    </row>
    <row r="4724" customFormat="false" ht="15" hidden="false" customHeight="true" outlineLevel="0" collapsed="false">
      <c r="A4724" s="1" t="n">
        <v>3</v>
      </c>
      <c r="B4724" s="76" t="n">
        <v>46220</v>
      </c>
      <c r="C4724" s="1" t="n">
        <v>11</v>
      </c>
      <c r="D4724" s="1" t="s">
        <v>3820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5655</v>
      </c>
      <c r="N4724" s="1" t="n">
        <v>27</v>
      </c>
      <c r="O4724" s="1" t="n">
        <v>77.49</v>
      </c>
      <c r="P4724" s="1" t="s">
        <v>3814</v>
      </c>
    </row>
    <row r="4725" customFormat="false" ht="15" hidden="false" customHeight="true" outlineLevel="0" collapsed="false">
      <c r="A4725" s="1" t="n">
        <v>3</v>
      </c>
      <c r="B4725" s="76" t="n">
        <v>46220</v>
      </c>
      <c r="C4725" s="1" t="n">
        <v>11</v>
      </c>
      <c r="D4725" s="1" t="s">
        <v>3820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3876</v>
      </c>
      <c r="N4725" s="1" t="n">
        <v>60</v>
      </c>
      <c r="O4725" s="1" t="n">
        <v>129.62</v>
      </c>
      <c r="P4725" s="1" t="s">
        <v>3814</v>
      </c>
    </row>
    <row r="4726" customFormat="false" ht="15" hidden="false" customHeight="true" outlineLevel="0" collapsed="false">
      <c r="A4726" s="1" t="n">
        <v>3</v>
      </c>
      <c r="B4726" s="76" t="n">
        <v>46220</v>
      </c>
      <c r="C4726" s="1" t="n">
        <v>11</v>
      </c>
      <c r="D4726" s="1" t="s">
        <v>3820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3877</v>
      </c>
      <c r="N4726" s="1" t="n">
        <v>60</v>
      </c>
      <c r="O4726" s="1" t="n">
        <v>182.08</v>
      </c>
      <c r="P4726" s="1" t="s">
        <v>3814</v>
      </c>
    </row>
    <row r="4727" customFormat="false" ht="15" hidden="false" customHeight="true" outlineLevel="0" collapsed="false">
      <c r="A4727" s="1" t="n">
        <v>3</v>
      </c>
      <c r="B4727" s="76" t="n">
        <v>46220</v>
      </c>
      <c r="C4727" s="1" t="n">
        <v>11</v>
      </c>
      <c r="D4727" s="1" t="s">
        <v>3820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4769</v>
      </c>
      <c r="N4727" s="1" t="n">
        <v>30</v>
      </c>
      <c r="O4727" s="1" t="n">
        <v>52.15</v>
      </c>
      <c r="P4727" s="1" t="s">
        <v>3814</v>
      </c>
    </row>
    <row r="4728" customFormat="false" ht="15" hidden="false" customHeight="true" outlineLevel="0" collapsed="false">
      <c r="A4728" s="1" t="n">
        <v>3</v>
      </c>
      <c r="B4728" s="76" t="n">
        <v>46220</v>
      </c>
      <c r="C4728" s="1" t="n">
        <v>11</v>
      </c>
      <c r="D4728" s="1" t="s">
        <v>3820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3878</v>
      </c>
      <c r="N4728" s="1" t="n">
        <v>60</v>
      </c>
      <c r="O4728" s="1" t="n">
        <v>67.89</v>
      </c>
      <c r="P4728" s="1" t="s">
        <v>3814</v>
      </c>
    </row>
    <row r="4729" customFormat="false" ht="15" hidden="false" customHeight="true" outlineLevel="0" collapsed="false">
      <c r="A4729" s="1" t="n">
        <v>3</v>
      </c>
      <c r="B4729" s="76" t="n">
        <v>46220</v>
      </c>
      <c r="C4729" s="1" t="n">
        <v>11</v>
      </c>
      <c r="D4729" s="1" t="s">
        <v>3820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5656</v>
      </c>
      <c r="N4729" s="1" t="n">
        <v>10</v>
      </c>
      <c r="O4729" s="1" t="n">
        <v>26.23</v>
      </c>
      <c r="P4729" s="1" t="s">
        <v>3814</v>
      </c>
    </row>
    <row r="4730" customFormat="false" ht="15" hidden="false" customHeight="true" outlineLevel="0" collapsed="false">
      <c r="A4730" s="1" t="n">
        <v>3</v>
      </c>
      <c r="B4730" s="76" t="n">
        <v>46220</v>
      </c>
      <c r="C4730" s="1" t="n">
        <v>11</v>
      </c>
      <c r="D4730" s="1" t="s">
        <v>3820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3879</v>
      </c>
      <c r="N4730" s="1" t="n">
        <v>150</v>
      </c>
      <c r="O4730" s="1" t="n">
        <v>192.89</v>
      </c>
      <c r="P4730" s="1" t="s">
        <v>3814</v>
      </c>
    </row>
    <row r="4731" customFormat="false" ht="15" hidden="false" customHeight="true" outlineLevel="0" collapsed="false">
      <c r="A4731" s="1" t="n">
        <v>3</v>
      </c>
      <c r="B4731" s="76" t="n">
        <v>46220</v>
      </c>
      <c r="C4731" s="1" t="n">
        <v>11</v>
      </c>
      <c r="D4731" s="1" t="s">
        <v>3820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4770</v>
      </c>
      <c r="N4731" s="1" t="n">
        <v>60</v>
      </c>
      <c r="O4731" s="1" t="n">
        <v>107.4</v>
      </c>
      <c r="P4731" s="1" t="s">
        <v>3814</v>
      </c>
    </row>
    <row r="4732" customFormat="false" ht="15" hidden="false" customHeight="true" outlineLevel="0" collapsed="false">
      <c r="A4732" s="1" t="n">
        <v>3</v>
      </c>
      <c r="B4732" s="76" t="n">
        <v>46220</v>
      </c>
      <c r="C4732" s="1" t="n">
        <v>11</v>
      </c>
      <c r="D4732" s="1" t="s">
        <v>3820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3881</v>
      </c>
      <c r="N4732" s="1" t="n">
        <v>100</v>
      </c>
      <c r="O4732" s="1" t="n">
        <v>138.87</v>
      </c>
      <c r="P4732" s="1" t="s">
        <v>3814</v>
      </c>
    </row>
    <row r="4733" customFormat="false" ht="15" hidden="false" customHeight="true" outlineLevel="0" collapsed="false">
      <c r="A4733" s="1" t="n">
        <v>3</v>
      </c>
      <c r="B4733" s="76" t="n">
        <v>46220</v>
      </c>
      <c r="C4733" s="1" t="n">
        <v>11</v>
      </c>
      <c r="D4733" s="1" t="s">
        <v>3820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5657</v>
      </c>
      <c r="N4733" s="1" t="n">
        <v>10</v>
      </c>
      <c r="O4733" s="1" t="n">
        <v>14.4</v>
      </c>
      <c r="P4733" s="1" t="s">
        <v>3814</v>
      </c>
    </row>
    <row r="4734" customFormat="false" ht="15" hidden="false" customHeight="true" outlineLevel="0" collapsed="false">
      <c r="A4734" s="1" t="n">
        <v>3</v>
      </c>
      <c r="B4734" s="76" t="n">
        <v>46220</v>
      </c>
      <c r="C4734" s="1" t="n">
        <v>11</v>
      </c>
      <c r="D4734" s="1" t="s">
        <v>3820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3886</v>
      </c>
      <c r="N4734" s="1" t="n">
        <v>3</v>
      </c>
      <c r="O4734" s="1" t="n">
        <v>54</v>
      </c>
      <c r="P4734" s="1" t="s">
        <v>3814</v>
      </c>
    </row>
    <row r="4735" customFormat="false" ht="15" hidden="false" customHeight="true" outlineLevel="0" collapsed="false">
      <c r="A4735" s="1" t="n">
        <v>3</v>
      </c>
      <c r="B4735" s="76" t="n">
        <v>46220</v>
      </c>
      <c r="C4735" s="1" t="n">
        <v>11</v>
      </c>
      <c r="D4735" s="1" t="s">
        <v>3820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3888</v>
      </c>
      <c r="N4735" s="1" t="n">
        <v>15</v>
      </c>
      <c r="O4735" s="1" t="n">
        <v>143.51</v>
      </c>
      <c r="P4735" s="1" t="s">
        <v>3814</v>
      </c>
    </row>
    <row r="4736" customFormat="false" ht="15" hidden="false" customHeight="true" outlineLevel="0" collapsed="false">
      <c r="A4736" s="1" t="n">
        <v>3</v>
      </c>
      <c r="B4736" s="76" t="n">
        <v>46220</v>
      </c>
      <c r="C4736" s="1" t="n">
        <v>11</v>
      </c>
      <c r="D4736" s="1" t="s">
        <v>3820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3889</v>
      </c>
      <c r="N4736" s="1" t="n">
        <v>5</v>
      </c>
      <c r="O4736" s="1" t="n">
        <v>126.01</v>
      </c>
      <c r="P4736" s="1" t="s">
        <v>3814</v>
      </c>
    </row>
    <row r="4737" customFormat="false" ht="15" hidden="false" customHeight="true" outlineLevel="0" collapsed="false">
      <c r="A4737" s="1" t="n">
        <v>3</v>
      </c>
      <c r="B4737" s="76" t="n">
        <v>46220</v>
      </c>
      <c r="C4737" s="1" t="n">
        <v>11</v>
      </c>
      <c r="D4737" s="1" t="s">
        <v>3820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3890</v>
      </c>
      <c r="N4737" s="1" t="n">
        <v>5</v>
      </c>
      <c r="O4737" s="1" t="n">
        <v>61.21</v>
      </c>
      <c r="P4737" s="1" t="s">
        <v>3814</v>
      </c>
    </row>
    <row r="4738" customFormat="false" ht="15" hidden="false" customHeight="true" outlineLevel="0" collapsed="false">
      <c r="A4738" s="1" t="n">
        <v>3</v>
      </c>
      <c r="B4738" s="76" t="n">
        <v>46220</v>
      </c>
      <c r="C4738" s="1" t="n">
        <v>11</v>
      </c>
      <c r="D4738" s="1" t="s">
        <v>3820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4771</v>
      </c>
      <c r="N4738" s="1" t="n">
        <v>4</v>
      </c>
      <c r="O4738" s="1" t="n">
        <v>60</v>
      </c>
      <c r="P4738" s="1" t="s">
        <v>3814</v>
      </c>
    </row>
    <row r="4739" customFormat="false" ht="15" hidden="false" customHeight="true" outlineLevel="0" collapsed="false">
      <c r="A4739" s="1" t="n">
        <v>3</v>
      </c>
      <c r="B4739" s="76" t="n">
        <v>46220</v>
      </c>
      <c r="C4739" s="1" t="n">
        <v>11</v>
      </c>
      <c r="D4739" s="1" t="s">
        <v>3820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5658</v>
      </c>
      <c r="N4739" s="1" t="n">
        <v>9</v>
      </c>
      <c r="O4739" s="1" t="n">
        <v>771.6</v>
      </c>
      <c r="P4739" s="1" t="s">
        <v>3814</v>
      </c>
    </row>
    <row r="4740" customFormat="false" ht="15" hidden="false" customHeight="true" outlineLevel="0" collapsed="false">
      <c r="A4740" s="1" t="n">
        <v>3</v>
      </c>
      <c r="B4740" s="76" t="n">
        <v>46220</v>
      </c>
      <c r="C4740" s="1" t="n">
        <v>11</v>
      </c>
      <c r="D4740" s="1" t="s">
        <v>3820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5659</v>
      </c>
      <c r="N4740" s="1" t="n">
        <v>5</v>
      </c>
      <c r="O4740" s="1" t="n">
        <v>464.65</v>
      </c>
      <c r="P4740" s="1" t="s">
        <v>3814</v>
      </c>
    </row>
    <row r="4741" customFormat="false" ht="15" hidden="false" customHeight="true" outlineLevel="0" collapsed="false">
      <c r="A4741" s="1" t="n">
        <v>3</v>
      </c>
      <c r="B4741" s="76" t="n">
        <v>46220</v>
      </c>
      <c r="C4741" s="1" t="n">
        <v>11</v>
      </c>
      <c r="D4741" s="1" t="s">
        <v>3820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5660</v>
      </c>
      <c r="N4741" s="1" t="n">
        <v>5</v>
      </c>
      <c r="O4741" s="1" t="n">
        <v>732.51</v>
      </c>
      <c r="P4741" s="1" t="s">
        <v>3814</v>
      </c>
    </row>
    <row r="4742" customFormat="false" ht="15" hidden="false" customHeight="true" outlineLevel="0" collapsed="false">
      <c r="A4742" s="1" t="n">
        <v>3</v>
      </c>
      <c r="B4742" s="76" t="n">
        <v>46220</v>
      </c>
      <c r="C4742" s="1" t="n">
        <v>11</v>
      </c>
      <c r="D4742" s="1" t="s">
        <v>3820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5661</v>
      </c>
      <c r="N4742" s="1" t="n">
        <v>50</v>
      </c>
      <c r="O4742" s="1" t="n">
        <v>225</v>
      </c>
      <c r="P4742" s="1" t="s">
        <v>3814</v>
      </c>
    </row>
    <row r="4743" customFormat="false" ht="15" hidden="false" customHeight="true" outlineLevel="0" collapsed="false">
      <c r="A4743" s="1" t="n">
        <v>3</v>
      </c>
      <c r="B4743" s="76" t="n">
        <v>46220</v>
      </c>
      <c r="C4743" s="1" t="n">
        <v>11</v>
      </c>
      <c r="D4743" s="1" t="s">
        <v>3820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5662</v>
      </c>
      <c r="N4743" s="1" t="n">
        <v>40</v>
      </c>
      <c r="O4743" s="1" t="n">
        <v>450</v>
      </c>
      <c r="P4743" s="1" t="s">
        <v>3814</v>
      </c>
    </row>
    <row r="4744" customFormat="false" ht="15" hidden="false" customHeight="true" outlineLevel="0" collapsed="false">
      <c r="A4744" s="1" t="n">
        <v>3</v>
      </c>
      <c r="B4744" s="76" t="n">
        <v>46220</v>
      </c>
      <c r="C4744" s="1" t="n">
        <v>11</v>
      </c>
      <c r="D4744" s="1" t="s">
        <v>3820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4726</v>
      </c>
      <c r="N4744" s="1" t="n">
        <v>84</v>
      </c>
      <c r="O4744" s="1" t="n">
        <v>163.44</v>
      </c>
      <c r="P4744" s="1" t="s">
        <v>3814</v>
      </c>
    </row>
    <row r="4745" customFormat="false" ht="15" hidden="false" customHeight="true" outlineLevel="0" collapsed="false">
      <c r="A4745" s="1" t="n">
        <v>3</v>
      </c>
      <c r="B4745" s="76" t="n">
        <v>46220</v>
      </c>
      <c r="C4745" s="1" t="n">
        <v>11</v>
      </c>
      <c r="D4745" s="1" t="s">
        <v>3820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5663</v>
      </c>
      <c r="N4745" s="1" t="n">
        <v>24</v>
      </c>
      <c r="O4745" s="1" t="n">
        <v>46.7</v>
      </c>
      <c r="P4745" s="1" t="s">
        <v>3814</v>
      </c>
    </row>
    <row r="4746" customFormat="false" ht="15" hidden="false" customHeight="true" outlineLevel="0" collapsed="false">
      <c r="A4746" s="1" t="n">
        <v>3</v>
      </c>
      <c r="B4746" s="76" t="n">
        <v>46220</v>
      </c>
      <c r="C4746" s="1" t="n">
        <v>11</v>
      </c>
      <c r="D4746" s="1" t="s">
        <v>3820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4727</v>
      </c>
      <c r="N4746" s="1" t="n">
        <v>48</v>
      </c>
      <c r="O4746" s="1" t="n">
        <v>93.4</v>
      </c>
      <c r="P4746" s="1" t="s">
        <v>3814</v>
      </c>
    </row>
    <row r="4747" customFormat="false" ht="15" hidden="false" customHeight="true" outlineLevel="0" collapsed="false">
      <c r="A4747" s="1" t="n">
        <v>3</v>
      </c>
      <c r="B4747" s="76" t="n">
        <v>46220</v>
      </c>
      <c r="C4747" s="1" t="n">
        <v>11</v>
      </c>
      <c r="D4747" s="1" t="s">
        <v>3820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5664</v>
      </c>
      <c r="N4747" s="1" t="n">
        <v>72</v>
      </c>
      <c r="O4747" s="1" t="n">
        <v>140.1</v>
      </c>
      <c r="P4747" s="1" t="s">
        <v>3814</v>
      </c>
    </row>
    <row r="4748" customFormat="false" ht="15" hidden="false" customHeight="true" outlineLevel="0" collapsed="false">
      <c r="A4748" s="1" t="n">
        <v>3</v>
      </c>
      <c r="B4748" s="76" t="n">
        <v>46220</v>
      </c>
      <c r="C4748" s="1" t="n">
        <v>11</v>
      </c>
      <c r="D4748" s="1" t="s">
        <v>3820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5665</v>
      </c>
      <c r="N4748" s="1" t="n">
        <v>24</v>
      </c>
      <c r="O4748" s="1" t="n">
        <v>67.27</v>
      </c>
      <c r="P4748" s="1" t="s">
        <v>3814</v>
      </c>
    </row>
    <row r="4749" customFormat="false" ht="15" hidden="false" customHeight="true" outlineLevel="0" collapsed="false">
      <c r="A4749" s="1" t="n">
        <v>3</v>
      </c>
      <c r="B4749" s="76" t="n">
        <v>46220</v>
      </c>
      <c r="C4749" s="1" t="n">
        <v>11</v>
      </c>
      <c r="D4749" s="1" t="s">
        <v>3820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4791</v>
      </c>
      <c r="N4749" s="1" t="n">
        <v>6</v>
      </c>
      <c r="O4749" s="1" t="n">
        <v>46.94</v>
      </c>
      <c r="P4749" s="1" t="s">
        <v>3814</v>
      </c>
    </row>
    <row r="4750" customFormat="false" ht="15" hidden="false" customHeight="true" outlineLevel="0" collapsed="false">
      <c r="A4750" s="1" t="n">
        <v>3</v>
      </c>
      <c r="B4750" s="76" t="n">
        <v>46220</v>
      </c>
      <c r="C4750" s="1" t="n">
        <v>11</v>
      </c>
      <c r="D4750" s="1" t="s">
        <v>3820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4413</v>
      </c>
      <c r="N4750" s="1" t="n">
        <v>24</v>
      </c>
      <c r="O4750" s="1" t="n">
        <v>113.72</v>
      </c>
      <c r="P4750" s="1" t="s">
        <v>3814</v>
      </c>
    </row>
    <row r="4751" customFormat="false" ht="15" hidden="false" customHeight="true" outlineLevel="0" collapsed="false">
      <c r="A4751" s="1" t="n">
        <v>3</v>
      </c>
      <c r="B4751" s="76" t="n">
        <v>46220</v>
      </c>
      <c r="C4751" s="1" t="n">
        <v>11</v>
      </c>
      <c r="D4751" s="1" t="s">
        <v>3820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3824</v>
      </c>
      <c r="N4751" s="1" t="n">
        <v>6</v>
      </c>
      <c r="O4751" s="1" t="n">
        <v>50.39</v>
      </c>
      <c r="P4751" s="1" t="s">
        <v>3814</v>
      </c>
    </row>
    <row r="4752" customFormat="false" ht="15" hidden="false" customHeight="true" outlineLevel="0" collapsed="false">
      <c r="A4752" s="1" t="n">
        <v>3</v>
      </c>
      <c r="B4752" s="76" t="n">
        <v>46220</v>
      </c>
      <c r="C4752" s="1" t="n">
        <v>11</v>
      </c>
      <c r="D4752" s="1" t="s">
        <v>3820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5666</v>
      </c>
      <c r="N4752" s="1" t="n">
        <v>6</v>
      </c>
      <c r="O4752" s="1" t="n">
        <v>50.39</v>
      </c>
      <c r="P4752" s="1" t="s">
        <v>3814</v>
      </c>
    </row>
    <row r="4753" customFormat="false" ht="15" hidden="false" customHeight="true" outlineLevel="0" collapsed="false">
      <c r="A4753" s="1" t="n">
        <v>3</v>
      </c>
      <c r="B4753" s="76" t="n">
        <v>46220</v>
      </c>
      <c r="C4753" s="1" t="n">
        <v>11</v>
      </c>
      <c r="D4753" s="1" t="s">
        <v>3820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4729</v>
      </c>
      <c r="N4753" s="1" t="n">
        <v>120</v>
      </c>
      <c r="O4753" s="1" t="n">
        <v>413.75</v>
      </c>
      <c r="P4753" s="1" t="s">
        <v>3814</v>
      </c>
    </row>
    <row r="4754" customFormat="false" ht="15" hidden="false" customHeight="true" outlineLevel="0" collapsed="false">
      <c r="A4754" s="1" t="n">
        <v>3</v>
      </c>
      <c r="B4754" s="76" t="n">
        <v>46220</v>
      </c>
      <c r="C4754" s="1" t="n">
        <v>11</v>
      </c>
      <c r="D4754" s="1" t="s">
        <v>3820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3829</v>
      </c>
      <c r="N4754" s="1" t="n">
        <v>24</v>
      </c>
      <c r="O4754" s="1" t="n">
        <v>30</v>
      </c>
      <c r="P4754" s="1" t="s">
        <v>3814</v>
      </c>
    </row>
    <row r="4755" customFormat="false" ht="15" hidden="false" customHeight="true" outlineLevel="0" collapsed="false">
      <c r="A4755" s="1" t="n">
        <v>3</v>
      </c>
      <c r="B4755" s="76" t="n">
        <v>46220</v>
      </c>
      <c r="C4755" s="1" t="n">
        <v>11</v>
      </c>
      <c r="D4755" s="1" t="s">
        <v>3820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3830</v>
      </c>
      <c r="N4755" s="1" t="n">
        <v>6</v>
      </c>
      <c r="O4755" s="1" t="n">
        <v>50.39</v>
      </c>
      <c r="P4755" s="1" t="s">
        <v>3814</v>
      </c>
    </row>
    <row r="4756" customFormat="false" ht="15" hidden="false" customHeight="true" outlineLevel="0" collapsed="false">
      <c r="A4756" s="1" t="n">
        <v>3</v>
      </c>
      <c r="B4756" s="76" t="n">
        <v>46220</v>
      </c>
      <c r="C4756" s="1" t="n">
        <v>11</v>
      </c>
      <c r="D4756" s="1" t="s">
        <v>3820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5152</v>
      </c>
      <c r="N4756" s="1" t="n">
        <v>60</v>
      </c>
      <c r="O4756" s="1" t="n">
        <v>185.7</v>
      </c>
      <c r="P4756" s="1" t="s">
        <v>3814</v>
      </c>
    </row>
    <row r="4757" customFormat="false" ht="15" hidden="false" customHeight="true" outlineLevel="0" collapsed="false">
      <c r="A4757" s="1" t="n">
        <v>3</v>
      </c>
      <c r="B4757" s="76" t="n">
        <v>46220</v>
      </c>
      <c r="C4757" s="1" t="n">
        <v>11</v>
      </c>
      <c r="D4757" s="1" t="s">
        <v>3820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4731</v>
      </c>
      <c r="N4757" s="1" t="n">
        <v>120</v>
      </c>
      <c r="O4757" s="1" t="n">
        <v>377.46</v>
      </c>
      <c r="P4757" s="1" t="s">
        <v>3814</v>
      </c>
    </row>
    <row r="4758" customFormat="false" ht="15" hidden="false" customHeight="true" outlineLevel="0" collapsed="false">
      <c r="A4758" s="1" t="n">
        <v>3</v>
      </c>
      <c r="B4758" s="76" t="n">
        <v>46220</v>
      </c>
      <c r="C4758" s="1" t="n">
        <v>11</v>
      </c>
      <c r="D4758" s="1" t="s">
        <v>3820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5175</v>
      </c>
      <c r="N4758" s="1" t="n">
        <v>12</v>
      </c>
      <c r="O4758" s="1" t="n">
        <v>70.43</v>
      </c>
      <c r="P4758" s="1" t="s">
        <v>3814</v>
      </c>
    </row>
    <row r="4759" customFormat="false" ht="15" hidden="false" customHeight="true" outlineLevel="0" collapsed="false">
      <c r="A4759" s="1" t="n">
        <v>3</v>
      </c>
      <c r="B4759" s="76" t="n">
        <v>46220</v>
      </c>
      <c r="C4759" s="1" t="n">
        <v>11</v>
      </c>
      <c r="D4759" s="1" t="s">
        <v>3820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4800</v>
      </c>
      <c r="N4759" s="1" t="n">
        <v>18</v>
      </c>
      <c r="O4759" s="1" t="n">
        <v>133.74</v>
      </c>
      <c r="P4759" s="1" t="s">
        <v>3814</v>
      </c>
    </row>
    <row r="4760" customFormat="false" ht="15" hidden="false" customHeight="true" outlineLevel="0" collapsed="false">
      <c r="A4760" s="1" t="n">
        <v>3</v>
      </c>
      <c r="B4760" s="76" t="n">
        <v>46220</v>
      </c>
      <c r="C4760" s="1" t="n">
        <v>11</v>
      </c>
      <c r="D4760" s="1" t="s">
        <v>3820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3843</v>
      </c>
      <c r="N4760" s="1" t="n">
        <v>24</v>
      </c>
      <c r="O4760" s="1" t="n">
        <v>236.15</v>
      </c>
      <c r="P4760" s="1" t="s">
        <v>3814</v>
      </c>
    </row>
    <row r="4761" customFormat="false" ht="15" hidden="false" customHeight="true" outlineLevel="0" collapsed="false">
      <c r="A4761" s="1" t="n">
        <v>3</v>
      </c>
      <c r="B4761" s="76" t="n">
        <v>46220</v>
      </c>
      <c r="C4761" s="1" t="n">
        <v>11</v>
      </c>
      <c r="D4761" s="1" t="s">
        <v>3820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3845</v>
      </c>
      <c r="N4761" s="1" t="n">
        <v>12</v>
      </c>
      <c r="O4761" s="1" t="n">
        <v>44.88</v>
      </c>
      <c r="P4761" s="1" t="s">
        <v>3814</v>
      </c>
    </row>
    <row r="4762" customFormat="false" ht="15" hidden="false" customHeight="true" outlineLevel="0" collapsed="false">
      <c r="A4762" s="1" t="n">
        <v>3</v>
      </c>
      <c r="B4762" s="76" t="n">
        <v>46220</v>
      </c>
      <c r="C4762" s="1" t="n">
        <v>11</v>
      </c>
      <c r="D4762" s="1" t="s">
        <v>3820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3846</v>
      </c>
      <c r="N4762" s="1" t="n">
        <v>36</v>
      </c>
      <c r="O4762" s="1" t="n">
        <v>134.65</v>
      </c>
      <c r="P4762" s="1" t="s">
        <v>3814</v>
      </c>
    </row>
    <row r="4763" customFormat="false" ht="15" hidden="false" customHeight="true" outlineLevel="0" collapsed="false">
      <c r="A4763" s="1" t="n">
        <v>3</v>
      </c>
      <c r="B4763" s="76" t="n">
        <v>46220</v>
      </c>
      <c r="C4763" s="1" t="n">
        <v>11</v>
      </c>
      <c r="D4763" s="1" t="s">
        <v>3820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3847</v>
      </c>
      <c r="N4763" s="1" t="n">
        <v>12</v>
      </c>
      <c r="O4763" s="1" t="n">
        <v>44.88</v>
      </c>
      <c r="P4763" s="1" t="s">
        <v>3814</v>
      </c>
    </row>
    <row r="4764" customFormat="false" ht="15" hidden="false" customHeight="true" outlineLevel="0" collapsed="false">
      <c r="A4764" s="1" t="n">
        <v>3</v>
      </c>
      <c r="B4764" s="76" t="n">
        <v>46221</v>
      </c>
      <c r="C4764" s="1" t="n">
        <v>1</v>
      </c>
      <c r="D4764" s="1" t="s">
        <v>3848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3991</v>
      </c>
      <c r="N4764" s="1" t="n">
        <v>10</v>
      </c>
      <c r="O4764" s="1" t="n">
        <v>200</v>
      </c>
      <c r="P4764" s="1" t="s">
        <v>3814</v>
      </c>
    </row>
    <row r="4765" customFormat="false" ht="15" hidden="false" customHeight="true" outlineLevel="0" collapsed="false">
      <c r="A4765" s="1" t="n">
        <v>3</v>
      </c>
      <c r="B4765" s="76" t="n">
        <v>46221</v>
      </c>
      <c r="C4765" s="1" t="n">
        <v>6</v>
      </c>
      <c r="D4765" s="1" t="s">
        <v>3819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3817</v>
      </c>
      <c r="N4765" s="1" t="n">
        <v>20</v>
      </c>
      <c r="O4765" s="1" t="n">
        <v>120</v>
      </c>
      <c r="P4765" s="1" t="s">
        <v>3814</v>
      </c>
    </row>
    <row r="4766" customFormat="false" ht="15" hidden="false" customHeight="true" outlineLevel="0" collapsed="false">
      <c r="A4766" s="1" t="n">
        <v>3</v>
      </c>
      <c r="B4766" s="76" t="n">
        <v>46221</v>
      </c>
      <c r="C4766" s="1" t="n">
        <v>6</v>
      </c>
      <c r="D4766" s="1" t="s">
        <v>3819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3813</v>
      </c>
      <c r="N4766" s="1" t="n">
        <v>16</v>
      </c>
      <c r="O4766" s="1" t="n">
        <v>40</v>
      </c>
      <c r="P4766" s="1" t="s">
        <v>3814</v>
      </c>
    </row>
    <row r="4767" customFormat="false" ht="15" hidden="false" customHeight="true" outlineLevel="0" collapsed="false">
      <c r="A4767" s="1" t="n">
        <v>3</v>
      </c>
      <c r="B4767" s="76" t="n">
        <v>46221</v>
      </c>
      <c r="C4767" s="1" t="n">
        <v>6</v>
      </c>
      <c r="D4767" s="1" t="s">
        <v>3819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3815</v>
      </c>
      <c r="N4767" s="1" t="n">
        <v>10</v>
      </c>
      <c r="O4767" s="1" t="n">
        <v>50</v>
      </c>
      <c r="P4767" s="1" t="s">
        <v>3814</v>
      </c>
    </row>
    <row r="4768" customFormat="false" ht="15" hidden="false" customHeight="true" outlineLevel="0" collapsed="false">
      <c r="A4768" s="1" t="n">
        <v>3</v>
      </c>
      <c r="B4768" s="76" t="n">
        <v>46221</v>
      </c>
      <c r="C4768" s="1" t="n">
        <v>6</v>
      </c>
      <c r="D4768" s="1" t="s">
        <v>3819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3816</v>
      </c>
      <c r="N4768" s="1" t="n">
        <v>120</v>
      </c>
      <c r="O4768" s="1" t="n">
        <v>240</v>
      </c>
      <c r="P4768" s="1" t="s">
        <v>3814</v>
      </c>
    </row>
    <row r="4769" customFormat="false" ht="15" hidden="false" customHeight="true" outlineLevel="0" collapsed="false">
      <c r="A4769" s="1" t="n">
        <v>3</v>
      </c>
      <c r="B4769" s="76" t="n">
        <v>46221</v>
      </c>
      <c r="C4769" s="1" t="n">
        <v>11</v>
      </c>
      <c r="D4769" s="1" t="s">
        <v>3820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5667</v>
      </c>
      <c r="N4769" s="1" t="n">
        <v>120</v>
      </c>
      <c r="O4769" s="1" t="n">
        <v>32.98</v>
      </c>
      <c r="P4769" s="1" t="s">
        <v>3814</v>
      </c>
    </row>
    <row r="4770" customFormat="false" ht="15" hidden="false" customHeight="true" outlineLevel="0" collapsed="false">
      <c r="A4770" s="1" t="n">
        <v>3</v>
      </c>
      <c r="B4770" s="76" t="n">
        <v>46221</v>
      </c>
      <c r="C4770" s="1" t="n">
        <v>11</v>
      </c>
      <c r="D4770" s="1" t="s">
        <v>3820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5667</v>
      </c>
      <c r="N4770" s="1" t="n">
        <v>120</v>
      </c>
      <c r="O4770" s="1" t="n">
        <v>32.98</v>
      </c>
      <c r="P4770" s="1" t="s">
        <v>3814</v>
      </c>
    </row>
    <row r="4771" customFormat="false" ht="15" hidden="false" customHeight="true" outlineLevel="0" collapsed="false">
      <c r="A4771" s="1" t="n">
        <v>3</v>
      </c>
      <c r="B4771" s="76" t="n">
        <v>46221</v>
      </c>
      <c r="C4771" s="1" t="n">
        <v>11</v>
      </c>
      <c r="D4771" s="1" t="s">
        <v>3820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5667</v>
      </c>
      <c r="N4771" s="1" t="n">
        <v>120</v>
      </c>
      <c r="O4771" s="1" t="n">
        <v>32.98</v>
      </c>
      <c r="P4771" s="1" t="s">
        <v>3814</v>
      </c>
    </row>
    <row r="4772" customFormat="false" ht="15" hidden="false" customHeight="true" outlineLevel="0" collapsed="false">
      <c r="A4772" s="1" t="n">
        <v>3</v>
      </c>
      <c r="B4772" s="76" t="n">
        <v>46221</v>
      </c>
      <c r="C4772" s="1" t="n">
        <v>11</v>
      </c>
      <c r="D4772" s="1" t="s">
        <v>3820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5667</v>
      </c>
      <c r="N4772" s="1" t="n">
        <v>120</v>
      </c>
      <c r="O4772" s="1" t="n">
        <v>32.98</v>
      </c>
      <c r="P4772" s="1" t="s">
        <v>3814</v>
      </c>
    </row>
    <row r="4773" customFormat="false" ht="15" hidden="false" customHeight="true" outlineLevel="0" collapsed="false">
      <c r="A4773" s="1" t="n">
        <v>3</v>
      </c>
      <c r="B4773" s="76" t="n">
        <v>46221</v>
      </c>
      <c r="C4773" s="1" t="n">
        <v>11</v>
      </c>
      <c r="D4773" s="1" t="s">
        <v>3820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5668</v>
      </c>
      <c r="N4773" s="1" t="n">
        <v>60</v>
      </c>
      <c r="O4773" s="1" t="n">
        <v>102.74</v>
      </c>
      <c r="P4773" s="1" t="s">
        <v>3814</v>
      </c>
    </row>
    <row r="4774" customFormat="false" ht="15" hidden="false" customHeight="true" outlineLevel="0" collapsed="false">
      <c r="A4774" s="1" t="n">
        <v>3</v>
      </c>
      <c r="B4774" s="76" t="n">
        <v>46221</v>
      </c>
      <c r="C4774" s="1" t="n">
        <v>11</v>
      </c>
      <c r="D4774" s="1" t="s">
        <v>3820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5669</v>
      </c>
      <c r="N4774" s="1" t="n">
        <v>60</v>
      </c>
      <c r="O4774" s="1" t="n">
        <v>102.74</v>
      </c>
      <c r="P4774" s="1" t="s">
        <v>3814</v>
      </c>
    </row>
    <row r="4775" customFormat="false" ht="15" hidden="false" customHeight="true" outlineLevel="0" collapsed="false">
      <c r="A4775" s="1" t="n">
        <v>3</v>
      </c>
      <c r="B4775" s="76" t="n">
        <v>46221</v>
      </c>
      <c r="C4775" s="1" t="n">
        <v>11</v>
      </c>
      <c r="D4775" s="1" t="s">
        <v>3820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3871</v>
      </c>
      <c r="N4775" s="1" t="n">
        <v>4</v>
      </c>
      <c r="O4775" s="1" t="n">
        <v>20.4</v>
      </c>
      <c r="P4775" s="1" t="s">
        <v>3814</v>
      </c>
    </row>
    <row r="4776" customFormat="false" ht="15" hidden="false" customHeight="true" outlineLevel="0" collapsed="false">
      <c r="A4776" s="1" t="n">
        <v>3</v>
      </c>
      <c r="B4776" s="76" t="n">
        <v>46221</v>
      </c>
      <c r="C4776" s="1" t="n">
        <v>11</v>
      </c>
      <c r="D4776" s="1" t="s">
        <v>3820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3872</v>
      </c>
      <c r="N4776" s="1" t="n">
        <v>5</v>
      </c>
      <c r="O4776" s="1" t="n">
        <v>22.5</v>
      </c>
      <c r="P4776" s="1" t="s">
        <v>3814</v>
      </c>
    </row>
    <row r="4777" customFormat="false" ht="15" hidden="false" customHeight="true" outlineLevel="0" collapsed="false">
      <c r="A4777" s="1" t="n">
        <v>3</v>
      </c>
      <c r="B4777" s="76" t="n">
        <v>46221</v>
      </c>
      <c r="C4777" s="1" t="n">
        <v>11</v>
      </c>
      <c r="D4777" s="1" t="s">
        <v>3820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3873</v>
      </c>
      <c r="N4777" s="1" t="n">
        <v>4</v>
      </c>
      <c r="O4777" s="1" t="n">
        <v>19.2</v>
      </c>
      <c r="P4777" s="1" t="s">
        <v>3814</v>
      </c>
    </row>
    <row r="4778" customFormat="false" ht="15" hidden="false" customHeight="true" outlineLevel="0" collapsed="false">
      <c r="A4778" s="1" t="n">
        <v>3</v>
      </c>
      <c r="B4778" s="76" t="n">
        <v>46221</v>
      </c>
      <c r="C4778" s="1" t="n">
        <v>11</v>
      </c>
      <c r="D4778" s="1" t="s">
        <v>3820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3874</v>
      </c>
      <c r="N4778" s="1" t="n">
        <v>3</v>
      </c>
      <c r="O4778" s="1" t="n">
        <v>23.4</v>
      </c>
      <c r="P4778" s="1" t="s">
        <v>3814</v>
      </c>
    </row>
    <row r="4779" customFormat="false" ht="15" hidden="false" customHeight="true" outlineLevel="0" collapsed="false">
      <c r="A4779" s="1" t="n">
        <v>3</v>
      </c>
      <c r="B4779" s="76" t="n">
        <v>46221</v>
      </c>
      <c r="C4779" s="1" t="n">
        <v>11</v>
      </c>
      <c r="D4779" s="1" t="s">
        <v>3820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3875</v>
      </c>
      <c r="N4779" s="1" t="n">
        <v>20</v>
      </c>
      <c r="O4779" s="1" t="n">
        <v>116</v>
      </c>
      <c r="P4779" s="1" t="s">
        <v>3814</v>
      </c>
    </row>
    <row r="4780" customFormat="false" ht="15" hidden="false" customHeight="true" outlineLevel="0" collapsed="false">
      <c r="A4780" s="1" t="n">
        <v>3</v>
      </c>
      <c r="B4780" s="76" t="n">
        <v>46221</v>
      </c>
      <c r="C4780" s="1" t="n">
        <v>11</v>
      </c>
      <c r="D4780" s="1" t="s">
        <v>3820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3922</v>
      </c>
      <c r="N4780" s="1" t="n">
        <v>36</v>
      </c>
      <c r="O4780" s="1" t="n">
        <v>240.84</v>
      </c>
      <c r="P4780" s="1" t="s">
        <v>3814</v>
      </c>
    </row>
    <row r="4781" customFormat="false" ht="15" hidden="false" customHeight="true" outlineLevel="0" collapsed="false">
      <c r="A4781" s="1" t="n">
        <v>3</v>
      </c>
      <c r="B4781" s="76" t="n">
        <v>46221</v>
      </c>
      <c r="C4781" s="1" t="n">
        <v>11</v>
      </c>
      <c r="D4781" s="1" t="s">
        <v>3820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5670</v>
      </c>
      <c r="N4781" s="1" t="n">
        <v>60</v>
      </c>
      <c r="O4781" s="1" t="n">
        <v>174.6</v>
      </c>
      <c r="P4781" s="1" t="s">
        <v>3814</v>
      </c>
    </row>
    <row r="4782" customFormat="false" ht="15" hidden="false" customHeight="true" outlineLevel="0" collapsed="false">
      <c r="A4782" s="1" t="n">
        <v>3</v>
      </c>
      <c r="B4782" s="76" t="n">
        <v>46221</v>
      </c>
      <c r="C4782" s="1" t="n">
        <v>11</v>
      </c>
      <c r="D4782" s="1" t="s">
        <v>3820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5671</v>
      </c>
      <c r="N4782" s="1" t="n">
        <v>30</v>
      </c>
      <c r="O4782" s="1" t="n">
        <v>138.9</v>
      </c>
      <c r="P4782" s="1" t="s">
        <v>3814</v>
      </c>
    </row>
    <row r="4783" customFormat="false" ht="15" hidden="false" customHeight="true" outlineLevel="0" collapsed="false">
      <c r="A4783" s="1" t="n">
        <v>3</v>
      </c>
      <c r="B4783" s="76" t="n">
        <v>46221</v>
      </c>
      <c r="C4783" s="1" t="n">
        <v>11</v>
      </c>
      <c r="D4783" s="1" t="s">
        <v>3820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4376</v>
      </c>
      <c r="N4783" s="1" t="n">
        <v>12</v>
      </c>
      <c r="O4783" s="1" t="n">
        <v>214.56</v>
      </c>
      <c r="P4783" s="1" t="s">
        <v>3814</v>
      </c>
    </row>
    <row r="4784" customFormat="false" ht="15" hidden="false" customHeight="true" outlineLevel="0" collapsed="false">
      <c r="A4784" s="1" t="n">
        <v>3</v>
      </c>
      <c r="B4784" s="76" t="n">
        <v>46221</v>
      </c>
      <c r="C4784" s="1" t="n">
        <v>11</v>
      </c>
      <c r="D4784" s="1" t="s">
        <v>3820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4780</v>
      </c>
      <c r="N4784" s="1" t="n">
        <v>20</v>
      </c>
      <c r="O4784" s="1" t="n">
        <v>177.6</v>
      </c>
      <c r="P4784" s="1" t="s">
        <v>3814</v>
      </c>
    </row>
    <row r="4785" customFormat="false" ht="15" hidden="false" customHeight="true" outlineLevel="0" collapsed="false">
      <c r="A4785" s="1" t="n">
        <v>3</v>
      </c>
      <c r="B4785" s="76" t="n">
        <v>46221</v>
      </c>
      <c r="C4785" s="1" t="n">
        <v>11</v>
      </c>
      <c r="D4785" s="1" t="s">
        <v>3820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4527</v>
      </c>
      <c r="N4785" s="1" t="n">
        <v>45</v>
      </c>
      <c r="O4785" s="1" t="n">
        <v>75.6</v>
      </c>
      <c r="P4785" s="1" t="s">
        <v>3814</v>
      </c>
    </row>
    <row r="4786" customFormat="false" ht="15" hidden="false" customHeight="true" outlineLevel="0" collapsed="false">
      <c r="A4786" s="1" t="n">
        <v>3</v>
      </c>
      <c r="B4786" s="76" t="n">
        <v>46221</v>
      </c>
      <c r="C4786" s="1" t="n">
        <v>11</v>
      </c>
      <c r="D4786" s="1" t="s">
        <v>3820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3923</v>
      </c>
      <c r="N4786" s="1" t="n">
        <v>20</v>
      </c>
      <c r="O4786" s="1" t="n">
        <v>177.6</v>
      </c>
      <c r="P4786" s="1" t="s">
        <v>3814</v>
      </c>
    </row>
    <row r="4787" customFormat="false" ht="15" hidden="false" customHeight="true" outlineLevel="0" collapsed="false">
      <c r="A4787" s="1" t="n">
        <v>3</v>
      </c>
      <c r="B4787" s="76" t="n">
        <v>46221</v>
      </c>
      <c r="C4787" s="1" t="n">
        <v>11</v>
      </c>
      <c r="D4787" s="1" t="s">
        <v>3820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5672</v>
      </c>
      <c r="N4787" s="1" t="n">
        <v>18.84</v>
      </c>
      <c r="O4787" s="1" t="n">
        <v>229.66</v>
      </c>
      <c r="P4787" s="1" t="s">
        <v>3814</v>
      </c>
    </row>
    <row r="4788" customFormat="false" ht="15" hidden="false" customHeight="true" outlineLevel="0" collapsed="false">
      <c r="A4788" s="1" t="n">
        <v>3</v>
      </c>
      <c r="B4788" s="76" t="n">
        <v>46221</v>
      </c>
      <c r="C4788" s="1" t="n">
        <v>11</v>
      </c>
      <c r="D4788" s="1" t="s">
        <v>3820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5672</v>
      </c>
      <c r="N4788" s="1" t="n">
        <v>19.77</v>
      </c>
      <c r="O4788" s="1" t="n">
        <v>241</v>
      </c>
      <c r="P4788" s="1" t="s">
        <v>3814</v>
      </c>
    </row>
    <row r="4789" customFormat="false" ht="15" hidden="false" customHeight="true" outlineLevel="0" collapsed="false">
      <c r="A4789" s="1" t="n">
        <v>3</v>
      </c>
      <c r="B4789" s="76" t="n">
        <v>46221</v>
      </c>
      <c r="C4789" s="1" t="n">
        <v>11</v>
      </c>
      <c r="D4789" s="1" t="s">
        <v>3820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4782</v>
      </c>
      <c r="N4789" s="1" t="n">
        <v>40</v>
      </c>
      <c r="O4789" s="1" t="n">
        <v>166.4</v>
      </c>
      <c r="P4789" s="1" t="s">
        <v>3814</v>
      </c>
    </row>
    <row r="4790" customFormat="false" ht="15" hidden="false" customHeight="true" outlineLevel="0" collapsed="false">
      <c r="A4790" s="1" t="n">
        <v>3</v>
      </c>
      <c r="B4790" s="76" t="n">
        <v>46221</v>
      </c>
      <c r="C4790" s="1" t="n">
        <v>11</v>
      </c>
      <c r="D4790" s="1" t="s">
        <v>3820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5673</v>
      </c>
      <c r="N4790" s="1" t="n">
        <v>36</v>
      </c>
      <c r="O4790" s="1" t="n">
        <v>417.96</v>
      </c>
      <c r="P4790" s="1" t="s">
        <v>3814</v>
      </c>
    </row>
    <row r="4791" customFormat="false" ht="15" hidden="false" customHeight="true" outlineLevel="0" collapsed="false">
      <c r="A4791" s="1" t="n">
        <v>3</v>
      </c>
      <c r="B4791" s="76" t="n">
        <v>46221</v>
      </c>
      <c r="C4791" s="1" t="n">
        <v>11</v>
      </c>
      <c r="D4791" s="1" t="s">
        <v>3820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3891</v>
      </c>
      <c r="N4791" s="1" t="n">
        <v>69</v>
      </c>
      <c r="O4791" s="1" t="n">
        <v>2208</v>
      </c>
      <c r="P4791" s="1" t="s">
        <v>3814</v>
      </c>
    </row>
    <row r="4792" customFormat="false" ht="15" hidden="false" customHeight="true" outlineLevel="0" collapsed="false">
      <c r="A4792" s="1" t="n">
        <v>3</v>
      </c>
      <c r="B4792" s="76" t="n">
        <v>46221</v>
      </c>
      <c r="C4792" s="1" t="n">
        <v>11</v>
      </c>
      <c r="D4792" s="1" t="s">
        <v>3820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3893</v>
      </c>
      <c r="N4792" s="1" t="n">
        <v>104.8</v>
      </c>
      <c r="O4792" s="1" t="n">
        <v>2305.6</v>
      </c>
      <c r="P4792" s="1" t="s">
        <v>3814</v>
      </c>
    </row>
    <row r="4793" customFormat="false" ht="15" hidden="false" customHeight="true" outlineLevel="0" collapsed="false">
      <c r="A4793" s="1" t="n">
        <v>3</v>
      </c>
      <c r="B4793" s="76" t="n">
        <v>46221</v>
      </c>
      <c r="C4793" s="1" t="n">
        <v>11</v>
      </c>
      <c r="D4793" s="1" t="s">
        <v>3820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3891</v>
      </c>
      <c r="N4793" s="1" t="n">
        <v>68.55</v>
      </c>
      <c r="O4793" s="1" t="n">
        <v>2193.6</v>
      </c>
      <c r="P4793" s="1" t="s">
        <v>3814</v>
      </c>
    </row>
    <row r="4794" customFormat="false" ht="15" hidden="false" customHeight="true" outlineLevel="0" collapsed="false">
      <c r="A4794" s="1" t="n">
        <v>3</v>
      </c>
      <c r="B4794" s="76" t="n">
        <v>46221</v>
      </c>
      <c r="C4794" s="1" t="n">
        <v>11</v>
      </c>
      <c r="D4794" s="1" t="s">
        <v>3820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4116</v>
      </c>
      <c r="N4794" s="1" t="n">
        <v>80</v>
      </c>
      <c r="O4794" s="1" t="n">
        <v>696</v>
      </c>
      <c r="P4794" s="1" t="s">
        <v>3814</v>
      </c>
    </row>
    <row r="4795" customFormat="false" ht="15" hidden="false" customHeight="true" outlineLevel="0" collapsed="false">
      <c r="A4795" s="1" t="n">
        <v>3</v>
      </c>
      <c r="B4795" s="76" t="n">
        <v>46221</v>
      </c>
      <c r="C4795" s="1" t="n">
        <v>11</v>
      </c>
      <c r="D4795" s="1" t="s">
        <v>3820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5674</v>
      </c>
      <c r="N4795" s="1" t="n">
        <v>168</v>
      </c>
      <c r="O4795" s="1" t="n">
        <v>924.130139</v>
      </c>
      <c r="P4795" s="1" t="s">
        <v>3814</v>
      </c>
    </row>
    <row r="4796" customFormat="false" ht="15" hidden="false" customHeight="true" outlineLevel="0" collapsed="false">
      <c r="A4796" s="1" t="n">
        <v>3</v>
      </c>
      <c r="B4796" s="76" t="n">
        <v>46221</v>
      </c>
      <c r="C4796" s="1" t="n">
        <v>22</v>
      </c>
      <c r="D4796" s="1" t="s">
        <v>3967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3982</v>
      </c>
      <c r="N4796" s="1" t="n">
        <v>4.288</v>
      </c>
      <c r="O4796" s="1" t="n">
        <v>93.41</v>
      </c>
      <c r="P4796" s="1" t="s">
        <v>3814</v>
      </c>
    </row>
    <row r="4797" customFormat="false" ht="15" hidden="false" customHeight="true" outlineLevel="0" collapsed="false">
      <c r="A4797" s="1" t="n">
        <v>3</v>
      </c>
      <c r="B4797" s="76" t="n">
        <v>46221</v>
      </c>
      <c r="C4797" s="1" t="n">
        <v>22</v>
      </c>
      <c r="D4797" s="1" t="s">
        <v>3967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3983</v>
      </c>
      <c r="N4797" s="1" t="n">
        <v>23.89</v>
      </c>
      <c r="O4797" s="1" t="n">
        <v>556.34</v>
      </c>
      <c r="P4797" s="1" t="s">
        <v>3814</v>
      </c>
    </row>
    <row r="4798" customFormat="false" ht="15" hidden="false" customHeight="true" outlineLevel="0" collapsed="false">
      <c r="A4798" s="1" t="n">
        <v>3</v>
      </c>
      <c r="B4798" s="76" t="n">
        <v>46221</v>
      </c>
      <c r="C4798" s="1" t="n">
        <v>22</v>
      </c>
      <c r="D4798" s="1" t="s">
        <v>3967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3984</v>
      </c>
      <c r="N4798" s="1" t="n">
        <v>29.465</v>
      </c>
      <c r="O4798" s="1" t="n">
        <v>708.32</v>
      </c>
      <c r="P4798" s="1" t="s">
        <v>3814</v>
      </c>
    </row>
    <row r="4799" customFormat="false" ht="15" hidden="false" customHeight="true" outlineLevel="0" collapsed="false">
      <c r="A4799" s="1" t="n">
        <v>3</v>
      </c>
      <c r="B4799" s="76" t="n">
        <v>46221</v>
      </c>
      <c r="C4799" s="1" t="n">
        <v>22</v>
      </c>
      <c r="D4799" s="1" t="s">
        <v>3967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3985</v>
      </c>
      <c r="N4799" s="1" t="n">
        <v>29.223</v>
      </c>
      <c r="O4799" s="1" t="n">
        <v>768.38</v>
      </c>
      <c r="P4799" s="1" t="s">
        <v>3814</v>
      </c>
    </row>
    <row r="4800" customFormat="false" ht="15" hidden="false" customHeight="true" outlineLevel="0" collapsed="false">
      <c r="A4800" s="1" t="n">
        <v>3</v>
      </c>
      <c r="B4800" s="76" t="n">
        <v>46221</v>
      </c>
      <c r="C4800" s="1" t="n">
        <v>22</v>
      </c>
      <c r="D4800" s="1" t="s">
        <v>3967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3968</v>
      </c>
      <c r="N4800" s="1" t="n">
        <v>4.426</v>
      </c>
      <c r="O4800" s="1" t="n">
        <v>145.44</v>
      </c>
      <c r="P4800" s="1" t="s">
        <v>3814</v>
      </c>
    </row>
    <row r="4801" customFormat="false" ht="15" hidden="false" customHeight="true" outlineLevel="0" collapsed="false">
      <c r="A4801" s="1" t="n">
        <v>3</v>
      </c>
      <c r="B4801" s="76" t="n">
        <v>46221</v>
      </c>
      <c r="C4801" s="1" t="n">
        <v>22</v>
      </c>
      <c r="D4801" s="1" t="s">
        <v>3967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3986</v>
      </c>
      <c r="N4801" s="1" t="n">
        <v>6.26</v>
      </c>
      <c r="O4801" s="1" t="n">
        <v>159.89</v>
      </c>
      <c r="P4801" s="1" t="s">
        <v>3814</v>
      </c>
    </row>
    <row r="4802" customFormat="false" ht="15" hidden="false" customHeight="true" outlineLevel="0" collapsed="false">
      <c r="A4802" s="1" t="n">
        <v>3</v>
      </c>
      <c r="B4802" s="76" t="n">
        <v>46221</v>
      </c>
      <c r="C4802" s="1" t="n">
        <v>22</v>
      </c>
      <c r="D4802" s="1" t="s">
        <v>3967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3969</v>
      </c>
      <c r="N4802" s="1" t="n">
        <v>12.325</v>
      </c>
      <c r="O4802" s="1" t="n">
        <v>415.13</v>
      </c>
      <c r="P4802" s="1" t="s">
        <v>3814</v>
      </c>
    </row>
    <row r="4803" customFormat="false" ht="15" hidden="false" customHeight="true" outlineLevel="0" collapsed="false">
      <c r="A4803" s="1" t="n">
        <v>3</v>
      </c>
      <c r="B4803" s="76" t="n">
        <v>46221</v>
      </c>
      <c r="C4803" s="1" t="n">
        <v>22</v>
      </c>
      <c r="D4803" s="1" t="s">
        <v>3967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3970</v>
      </c>
      <c r="N4803" s="1" t="n">
        <v>2.888</v>
      </c>
      <c r="O4803" s="1" t="n">
        <v>111.51</v>
      </c>
      <c r="P4803" s="1" t="s">
        <v>3814</v>
      </c>
    </row>
    <row r="4804" customFormat="false" ht="15" hidden="false" customHeight="true" outlineLevel="0" collapsed="false">
      <c r="A4804" s="1" t="n">
        <v>3</v>
      </c>
      <c r="B4804" s="76" t="n">
        <v>46221</v>
      </c>
      <c r="C4804" s="1" t="n">
        <v>22</v>
      </c>
      <c r="D4804" s="1" t="s">
        <v>3967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3971</v>
      </c>
      <c r="N4804" s="1" t="n">
        <v>5.84</v>
      </c>
      <c r="O4804" s="1" t="n">
        <v>225.49</v>
      </c>
      <c r="P4804" s="1" t="s">
        <v>3814</v>
      </c>
    </row>
    <row r="4805" customFormat="false" ht="15" hidden="false" customHeight="true" outlineLevel="0" collapsed="false">
      <c r="A4805" s="1" t="n">
        <v>3</v>
      </c>
      <c r="B4805" s="76" t="n">
        <v>46221</v>
      </c>
      <c r="C4805" s="1" t="n">
        <v>22</v>
      </c>
      <c r="D4805" s="1" t="s">
        <v>3967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3972</v>
      </c>
      <c r="N4805" s="1" t="n">
        <v>4.97</v>
      </c>
      <c r="O4805" s="1" t="n">
        <v>208.24</v>
      </c>
      <c r="P4805" s="1" t="s">
        <v>3814</v>
      </c>
    </row>
    <row r="4806" customFormat="false" ht="15" hidden="false" customHeight="true" outlineLevel="0" collapsed="false">
      <c r="A4806" s="1" t="n">
        <v>3</v>
      </c>
      <c r="B4806" s="76" t="n">
        <v>46221</v>
      </c>
      <c r="C4806" s="1" t="n">
        <v>22</v>
      </c>
      <c r="D4806" s="1" t="s">
        <v>3967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3973</v>
      </c>
      <c r="N4806" s="1" t="n">
        <v>9.325</v>
      </c>
      <c r="O4806" s="1" t="n">
        <v>421.35</v>
      </c>
      <c r="P4806" s="1" t="s">
        <v>3814</v>
      </c>
    </row>
    <row r="4807" customFormat="false" ht="15" hidden="false" customHeight="true" outlineLevel="0" collapsed="false">
      <c r="A4807" s="1" t="n">
        <v>3</v>
      </c>
      <c r="B4807" s="76" t="n">
        <v>46221</v>
      </c>
      <c r="C4807" s="1" t="n">
        <v>22</v>
      </c>
      <c r="D4807" s="1" t="s">
        <v>3967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3974</v>
      </c>
      <c r="N4807" s="1" t="n">
        <v>3.982</v>
      </c>
      <c r="O4807" s="1" t="n">
        <v>183.2</v>
      </c>
      <c r="P4807" s="1" t="s">
        <v>3814</v>
      </c>
    </row>
    <row r="4808" customFormat="false" ht="15" hidden="false" customHeight="true" outlineLevel="0" collapsed="false">
      <c r="A4808" s="1" t="n">
        <v>3</v>
      </c>
      <c r="B4808" s="76" t="n">
        <v>46221</v>
      </c>
      <c r="C4808" s="1" t="n">
        <v>22</v>
      </c>
      <c r="D4808" s="1" t="s">
        <v>3967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3975</v>
      </c>
      <c r="N4808" s="1" t="n">
        <v>1.382</v>
      </c>
      <c r="O4808" s="1" t="n">
        <v>57.9</v>
      </c>
      <c r="P4808" s="1" t="s">
        <v>3814</v>
      </c>
    </row>
    <row r="4809" customFormat="false" ht="15" hidden="false" customHeight="true" outlineLevel="0" collapsed="false">
      <c r="A4809" s="1" t="n">
        <v>3</v>
      </c>
      <c r="B4809" s="76" t="n">
        <v>46221</v>
      </c>
      <c r="C4809" s="1" t="n">
        <v>22</v>
      </c>
      <c r="D4809" s="1" t="s">
        <v>3967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3976</v>
      </c>
      <c r="N4809" s="1" t="n">
        <v>1.856</v>
      </c>
      <c r="O4809" s="1" t="n">
        <v>83.86</v>
      </c>
      <c r="P4809" s="1" t="s">
        <v>3814</v>
      </c>
    </row>
    <row r="4810" customFormat="false" ht="15" hidden="false" customHeight="true" outlineLevel="0" collapsed="false">
      <c r="A4810" s="1" t="n">
        <v>3</v>
      </c>
      <c r="B4810" s="76" t="n">
        <v>46221</v>
      </c>
      <c r="C4810" s="1" t="n">
        <v>22</v>
      </c>
      <c r="D4810" s="1" t="s">
        <v>3967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3977</v>
      </c>
      <c r="N4810" s="1" t="n">
        <v>1.656</v>
      </c>
      <c r="O4810" s="1" t="n">
        <v>88.43</v>
      </c>
      <c r="P4810" s="1" t="s">
        <v>3814</v>
      </c>
    </row>
    <row r="4811" customFormat="false" ht="15" hidden="false" customHeight="true" outlineLevel="0" collapsed="false">
      <c r="A4811" s="1" t="n">
        <v>3</v>
      </c>
      <c r="B4811" s="76" t="n">
        <v>46221</v>
      </c>
      <c r="C4811" s="1" t="n">
        <v>22</v>
      </c>
      <c r="D4811" s="1" t="s">
        <v>3967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5675</v>
      </c>
      <c r="N4811" s="1" t="n">
        <v>2.274</v>
      </c>
      <c r="O4811" s="1" t="n">
        <v>80.33</v>
      </c>
      <c r="P4811" s="1" t="s">
        <v>3814</v>
      </c>
    </row>
    <row r="4812" customFormat="false" ht="15" hidden="false" customHeight="true" outlineLevel="0" collapsed="false">
      <c r="A4812" s="1" t="n">
        <v>3</v>
      </c>
      <c r="B4812" s="76" t="n">
        <v>46221</v>
      </c>
      <c r="C4812" s="1" t="n">
        <v>22</v>
      </c>
      <c r="D4812" s="1" t="s">
        <v>3967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3987</v>
      </c>
      <c r="N4812" s="1" t="n">
        <v>2.414</v>
      </c>
      <c r="O4812" s="1" t="n">
        <v>81.31</v>
      </c>
      <c r="P4812" s="1" t="s">
        <v>3814</v>
      </c>
    </row>
    <row r="4813" customFormat="false" ht="15" hidden="false" customHeight="true" outlineLevel="0" collapsed="false">
      <c r="A4813" s="1" t="n">
        <v>3</v>
      </c>
      <c r="B4813" s="76" t="n">
        <v>46221</v>
      </c>
      <c r="C4813" s="1" t="n">
        <v>22</v>
      </c>
      <c r="D4813" s="1" t="s">
        <v>3967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5365</v>
      </c>
      <c r="N4813" s="1" t="n">
        <v>0.632</v>
      </c>
      <c r="O4813" s="1" t="n">
        <v>7.27</v>
      </c>
      <c r="P4813" s="1" t="s">
        <v>3814</v>
      </c>
    </row>
    <row r="4814" customFormat="false" ht="15" hidden="false" customHeight="true" outlineLevel="0" collapsed="false">
      <c r="A4814" s="1" t="n">
        <v>3</v>
      </c>
      <c r="B4814" s="76" t="n">
        <v>46221</v>
      </c>
      <c r="C4814" s="1" t="n">
        <v>22</v>
      </c>
      <c r="D4814" s="1" t="s">
        <v>3967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3978</v>
      </c>
      <c r="N4814" s="1" t="n">
        <v>1.878</v>
      </c>
      <c r="O4814" s="1" t="n">
        <v>69.43</v>
      </c>
      <c r="P4814" s="1" t="s">
        <v>3814</v>
      </c>
    </row>
    <row r="4815" customFormat="false" ht="15" hidden="false" customHeight="true" outlineLevel="0" collapsed="false">
      <c r="A4815" s="1" t="n">
        <v>3</v>
      </c>
      <c r="B4815" s="76" t="n">
        <v>46221</v>
      </c>
      <c r="C4815" s="1" t="n">
        <v>22</v>
      </c>
      <c r="D4815" s="1" t="s">
        <v>3967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3979</v>
      </c>
      <c r="N4815" s="1" t="n">
        <v>2.748</v>
      </c>
      <c r="O4815" s="1" t="n">
        <v>4.49</v>
      </c>
      <c r="P4815" s="1" t="s">
        <v>3814</v>
      </c>
    </row>
    <row r="4816" customFormat="false" ht="15" hidden="false" customHeight="true" outlineLevel="0" collapsed="false">
      <c r="A4816" s="1" t="n">
        <v>3</v>
      </c>
      <c r="B4816" s="76" t="n">
        <v>46221</v>
      </c>
      <c r="C4816" s="1" t="n">
        <v>22</v>
      </c>
      <c r="D4816" s="1" t="s">
        <v>3967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3979</v>
      </c>
      <c r="N4816" s="1" t="n">
        <v>4.876</v>
      </c>
      <c r="O4816" s="1" t="n">
        <v>7.29</v>
      </c>
      <c r="P4816" s="1" t="s">
        <v>3814</v>
      </c>
    </row>
    <row r="4817" customFormat="false" ht="15" hidden="false" customHeight="true" outlineLevel="0" collapsed="false">
      <c r="A4817" s="1" t="n">
        <v>3</v>
      </c>
      <c r="B4817" s="76" t="n">
        <v>46221</v>
      </c>
      <c r="C4817" s="1" t="n">
        <v>22</v>
      </c>
      <c r="D4817" s="1" t="s">
        <v>3967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3980</v>
      </c>
      <c r="N4817" s="1" t="n">
        <v>10.02</v>
      </c>
      <c r="O4817" s="1" t="n">
        <v>24.62</v>
      </c>
      <c r="P4817" s="1" t="s">
        <v>3814</v>
      </c>
    </row>
    <row r="4818" customFormat="false" ht="15" hidden="false" customHeight="true" outlineLevel="0" collapsed="false">
      <c r="A4818" s="1" t="n">
        <v>3</v>
      </c>
      <c r="B4818" s="76" t="n">
        <v>46221</v>
      </c>
      <c r="C4818" s="1" t="n">
        <v>22</v>
      </c>
      <c r="D4818" s="1" t="s">
        <v>3967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3980</v>
      </c>
      <c r="N4818" s="1" t="n">
        <v>5.324</v>
      </c>
      <c r="O4818" s="1" t="n">
        <v>11.96</v>
      </c>
      <c r="P4818" s="1" t="s">
        <v>3814</v>
      </c>
    </row>
    <row r="4819" customFormat="false" ht="15" hidden="false" customHeight="true" outlineLevel="0" collapsed="false">
      <c r="A4819" s="1" t="n">
        <v>3</v>
      </c>
      <c r="B4819" s="76" t="n">
        <v>46221</v>
      </c>
      <c r="C4819" s="1" t="n">
        <v>22</v>
      </c>
      <c r="D4819" s="1" t="s">
        <v>3967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3981</v>
      </c>
      <c r="N4819" s="1" t="n">
        <v>1.474</v>
      </c>
      <c r="O4819" s="1" t="n">
        <v>0.01</v>
      </c>
      <c r="P4819" s="1" t="s">
        <v>3814</v>
      </c>
    </row>
    <row r="4820" customFormat="false" ht="15" hidden="false" customHeight="true" outlineLevel="0" collapsed="false">
      <c r="A4820" s="1" t="n">
        <v>3</v>
      </c>
      <c r="B4820" s="76" t="n">
        <v>46221</v>
      </c>
      <c r="C4820" s="1" t="n">
        <v>22</v>
      </c>
      <c r="D4820" s="1" t="s">
        <v>3967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3981</v>
      </c>
      <c r="N4820" s="1" t="n">
        <v>0.384</v>
      </c>
      <c r="O4820" s="1" t="n">
        <v>0</v>
      </c>
      <c r="P4820" s="1" t="s">
        <v>3814</v>
      </c>
    </row>
    <row r="4821" customFormat="false" ht="15" hidden="false" customHeight="true" outlineLevel="0" collapsed="false">
      <c r="A4821" s="1" t="n">
        <v>3</v>
      </c>
      <c r="B4821" s="76" t="n">
        <v>46221</v>
      </c>
      <c r="C4821" s="1" t="n">
        <v>22</v>
      </c>
      <c r="D4821" s="1" t="s">
        <v>3967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3968</v>
      </c>
      <c r="N4821" s="1" t="n">
        <v>7.37</v>
      </c>
      <c r="O4821" s="1" t="n">
        <v>253.26</v>
      </c>
      <c r="P4821" s="1" t="s">
        <v>3814</v>
      </c>
    </row>
    <row r="4822" customFormat="false" ht="15" hidden="false" customHeight="true" outlineLevel="0" collapsed="false">
      <c r="A4822" s="1" t="n">
        <v>3</v>
      </c>
      <c r="B4822" s="76" t="n">
        <v>46221</v>
      </c>
      <c r="C4822" s="1" t="n">
        <v>22</v>
      </c>
      <c r="D4822" s="1" t="s">
        <v>3967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3969</v>
      </c>
      <c r="N4822" s="1" t="n">
        <v>12.455</v>
      </c>
      <c r="O4822" s="1" t="n">
        <v>438.7</v>
      </c>
      <c r="P4822" s="1" t="s">
        <v>3814</v>
      </c>
    </row>
    <row r="4823" customFormat="false" ht="15" hidden="false" customHeight="true" outlineLevel="0" collapsed="false">
      <c r="A4823" s="1" t="n">
        <v>3</v>
      </c>
      <c r="B4823" s="76" t="n">
        <v>46221</v>
      </c>
      <c r="C4823" s="1" t="n">
        <v>22</v>
      </c>
      <c r="D4823" s="1" t="s">
        <v>3967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3970</v>
      </c>
      <c r="N4823" s="1" t="n">
        <v>2.306</v>
      </c>
      <c r="O4823" s="1" t="n">
        <v>93.11</v>
      </c>
      <c r="P4823" s="1" t="s">
        <v>3814</v>
      </c>
    </row>
    <row r="4824" customFormat="false" ht="15" hidden="false" customHeight="true" outlineLevel="0" collapsed="false">
      <c r="A4824" s="1" t="n">
        <v>3</v>
      </c>
      <c r="B4824" s="76" t="n">
        <v>46221</v>
      </c>
      <c r="C4824" s="1" t="n">
        <v>22</v>
      </c>
      <c r="D4824" s="1" t="s">
        <v>3967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3971</v>
      </c>
      <c r="N4824" s="1" t="n">
        <v>5.706</v>
      </c>
      <c r="O4824" s="1" t="n">
        <v>230.4</v>
      </c>
      <c r="P4824" s="1" t="s">
        <v>3814</v>
      </c>
    </row>
    <row r="4825" customFormat="false" ht="15" hidden="false" customHeight="true" outlineLevel="0" collapsed="false">
      <c r="A4825" s="1" t="n">
        <v>3</v>
      </c>
      <c r="B4825" s="76" t="n">
        <v>46221</v>
      </c>
      <c r="C4825" s="1" t="n">
        <v>22</v>
      </c>
      <c r="D4825" s="1" t="s">
        <v>3967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3972</v>
      </c>
      <c r="N4825" s="1" t="n">
        <v>5.094</v>
      </c>
      <c r="O4825" s="1" t="n">
        <v>223.2</v>
      </c>
      <c r="P4825" s="1" t="s">
        <v>3814</v>
      </c>
    </row>
    <row r="4826" customFormat="false" ht="15" hidden="false" customHeight="true" outlineLevel="0" collapsed="false">
      <c r="A4826" s="1" t="n">
        <v>3</v>
      </c>
      <c r="B4826" s="76" t="n">
        <v>46221</v>
      </c>
      <c r="C4826" s="1" t="n">
        <v>22</v>
      </c>
      <c r="D4826" s="1" t="s">
        <v>3967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3973</v>
      </c>
      <c r="N4826" s="1" t="n">
        <v>9.145</v>
      </c>
      <c r="O4826" s="1" t="n">
        <v>432.13</v>
      </c>
      <c r="P4826" s="1" t="s">
        <v>3814</v>
      </c>
    </row>
    <row r="4827" customFormat="false" ht="15" hidden="false" customHeight="true" outlineLevel="0" collapsed="false">
      <c r="A4827" s="1" t="n">
        <v>3</v>
      </c>
      <c r="B4827" s="76" t="n">
        <v>46221</v>
      </c>
      <c r="C4827" s="1" t="n">
        <v>22</v>
      </c>
      <c r="D4827" s="1" t="s">
        <v>3967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3974</v>
      </c>
      <c r="N4827" s="1" t="n">
        <v>4.176</v>
      </c>
      <c r="O4827" s="1" t="n">
        <v>200.92</v>
      </c>
      <c r="P4827" s="1" t="s">
        <v>3814</v>
      </c>
    </row>
    <row r="4828" customFormat="false" ht="15" hidden="false" customHeight="true" outlineLevel="0" collapsed="false">
      <c r="A4828" s="1" t="n">
        <v>3</v>
      </c>
      <c r="B4828" s="76" t="n">
        <v>46221</v>
      </c>
      <c r="C4828" s="1" t="n">
        <v>22</v>
      </c>
      <c r="D4828" s="1" t="s">
        <v>3967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3975</v>
      </c>
      <c r="N4828" s="1" t="n">
        <v>1.334</v>
      </c>
      <c r="O4828" s="1" t="n">
        <v>58.45</v>
      </c>
      <c r="P4828" s="1" t="s">
        <v>3814</v>
      </c>
    </row>
    <row r="4829" customFormat="false" ht="15" hidden="false" customHeight="true" outlineLevel="0" collapsed="false">
      <c r="A4829" s="1" t="n">
        <v>3</v>
      </c>
      <c r="B4829" s="76" t="n">
        <v>46221</v>
      </c>
      <c r="C4829" s="1" t="n">
        <v>22</v>
      </c>
      <c r="D4829" s="1" t="s">
        <v>3967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3976</v>
      </c>
      <c r="N4829" s="1" t="n">
        <v>1.818</v>
      </c>
      <c r="O4829" s="1" t="n">
        <v>85.91</v>
      </c>
      <c r="P4829" s="1" t="s">
        <v>3814</v>
      </c>
    </row>
    <row r="4830" customFormat="false" ht="15" hidden="false" customHeight="true" outlineLevel="0" collapsed="false">
      <c r="A4830" s="1" t="n">
        <v>3</v>
      </c>
      <c r="B4830" s="76" t="n">
        <v>46221</v>
      </c>
      <c r="C4830" s="1" t="n">
        <v>22</v>
      </c>
      <c r="D4830" s="1" t="s">
        <v>3967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3977</v>
      </c>
      <c r="N4830" s="1" t="n">
        <v>1.346</v>
      </c>
      <c r="O4830" s="1" t="n">
        <v>75.17</v>
      </c>
      <c r="P4830" s="1" t="s">
        <v>3814</v>
      </c>
    </row>
    <row r="4831" customFormat="false" ht="15" hidden="false" customHeight="true" outlineLevel="0" collapsed="false">
      <c r="A4831" s="1" t="n">
        <v>3</v>
      </c>
      <c r="B4831" s="76" t="n">
        <v>46221</v>
      </c>
      <c r="C4831" s="1" t="n">
        <v>22</v>
      </c>
      <c r="D4831" s="1" t="s">
        <v>3967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3978</v>
      </c>
      <c r="N4831" s="1" t="n">
        <v>1.694</v>
      </c>
      <c r="O4831" s="1" t="n">
        <v>65.49</v>
      </c>
      <c r="P4831" s="1" t="s">
        <v>3814</v>
      </c>
    </row>
    <row r="4832" customFormat="false" ht="15" hidden="false" customHeight="true" outlineLevel="0" collapsed="false">
      <c r="A4832" s="1" t="n">
        <v>3</v>
      </c>
      <c r="B4832" s="76" t="n">
        <v>46221</v>
      </c>
      <c r="C4832" s="1" t="n">
        <v>22</v>
      </c>
      <c r="D4832" s="1" t="s">
        <v>3967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3979</v>
      </c>
      <c r="N4832" s="1" t="n">
        <v>3.452</v>
      </c>
      <c r="O4832" s="1" t="n">
        <v>5.9</v>
      </c>
      <c r="P4832" s="1" t="s">
        <v>3814</v>
      </c>
    </row>
    <row r="4833" customFormat="false" ht="15" hidden="false" customHeight="true" outlineLevel="0" collapsed="false">
      <c r="A4833" s="1" t="n">
        <v>3</v>
      </c>
      <c r="B4833" s="76" t="n">
        <v>46221</v>
      </c>
      <c r="C4833" s="1" t="n">
        <v>22</v>
      </c>
      <c r="D4833" s="1" t="s">
        <v>3967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3980</v>
      </c>
      <c r="N4833" s="1" t="n">
        <v>12.052</v>
      </c>
      <c r="O4833" s="1" t="n">
        <v>30.97</v>
      </c>
      <c r="P4833" s="1" t="s">
        <v>3814</v>
      </c>
    </row>
    <row r="4834" customFormat="false" ht="15" hidden="false" customHeight="true" outlineLevel="0" collapsed="false">
      <c r="A4834" s="1" t="n">
        <v>3</v>
      </c>
      <c r="B4834" s="76" t="n">
        <v>46221</v>
      </c>
      <c r="C4834" s="1" t="n">
        <v>22</v>
      </c>
      <c r="D4834" s="1" t="s">
        <v>3967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3981</v>
      </c>
      <c r="N4834" s="1" t="n">
        <v>0.602</v>
      </c>
      <c r="O4834" s="1" t="n">
        <v>0</v>
      </c>
      <c r="P4834" s="1" t="s">
        <v>3814</v>
      </c>
    </row>
    <row r="4835" customFormat="false" ht="15" hidden="false" customHeight="true" outlineLevel="0" collapsed="false">
      <c r="A4835" s="1" t="n">
        <v>3</v>
      </c>
      <c r="B4835" s="76" t="n">
        <v>46221</v>
      </c>
      <c r="C4835" s="1" t="n">
        <v>100</v>
      </c>
      <c r="D4835" s="1" t="s">
        <v>3988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3982</v>
      </c>
      <c r="N4835" s="1" t="n">
        <v>4.288</v>
      </c>
      <c r="O4835" s="1" t="n">
        <v>93.41</v>
      </c>
      <c r="P4835" s="1" t="s">
        <v>3814</v>
      </c>
    </row>
    <row r="4836" customFormat="false" ht="15" hidden="false" customHeight="true" outlineLevel="0" collapsed="false">
      <c r="A4836" s="1" t="n">
        <v>3</v>
      </c>
      <c r="B4836" s="76" t="n">
        <v>46221</v>
      </c>
      <c r="C4836" s="1" t="n">
        <v>100</v>
      </c>
      <c r="D4836" s="1" t="s">
        <v>3988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3983</v>
      </c>
      <c r="N4836" s="1" t="n">
        <v>23.89</v>
      </c>
      <c r="O4836" s="1" t="n">
        <v>556.34</v>
      </c>
      <c r="P4836" s="1" t="s">
        <v>3814</v>
      </c>
    </row>
    <row r="4837" customFormat="false" ht="15" hidden="false" customHeight="true" outlineLevel="0" collapsed="false">
      <c r="A4837" s="1" t="n">
        <v>3</v>
      </c>
      <c r="B4837" s="76" t="n">
        <v>46221</v>
      </c>
      <c r="C4837" s="1" t="n">
        <v>100</v>
      </c>
      <c r="D4837" s="1" t="s">
        <v>3988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3984</v>
      </c>
      <c r="N4837" s="1" t="n">
        <v>29.465</v>
      </c>
      <c r="O4837" s="1" t="n">
        <v>708.32</v>
      </c>
      <c r="P4837" s="1" t="s">
        <v>3814</v>
      </c>
    </row>
    <row r="4838" customFormat="false" ht="15" hidden="false" customHeight="true" outlineLevel="0" collapsed="false">
      <c r="A4838" s="1" t="n">
        <v>3</v>
      </c>
      <c r="B4838" s="76" t="n">
        <v>46221</v>
      </c>
      <c r="C4838" s="1" t="n">
        <v>100</v>
      </c>
      <c r="D4838" s="1" t="s">
        <v>3988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3985</v>
      </c>
      <c r="N4838" s="1" t="n">
        <v>29.223</v>
      </c>
      <c r="O4838" s="1" t="n">
        <v>768.38</v>
      </c>
      <c r="P4838" s="1" t="s">
        <v>3814</v>
      </c>
    </row>
    <row r="4839" customFormat="false" ht="15" hidden="false" customHeight="true" outlineLevel="0" collapsed="false">
      <c r="A4839" s="1" t="n">
        <v>3</v>
      </c>
      <c r="B4839" s="76" t="n">
        <v>46221</v>
      </c>
      <c r="C4839" s="1" t="n">
        <v>100</v>
      </c>
      <c r="D4839" s="1" t="s">
        <v>3988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3986</v>
      </c>
      <c r="N4839" s="1" t="n">
        <v>6.26</v>
      </c>
      <c r="O4839" s="1" t="n">
        <v>159.89</v>
      </c>
      <c r="P4839" s="1" t="s">
        <v>3814</v>
      </c>
    </row>
    <row r="4840" customFormat="false" ht="15" hidden="false" customHeight="true" outlineLevel="0" collapsed="false">
      <c r="A4840" s="1" t="n">
        <v>3</v>
      </c>
      <c r="B4840" s="76" t="n">
        <v>46221</v>
      </c>
      <c r="C4840" s="1" t="n">
        <v>100</v>
      </c>
      <c r="D4840" s="1" t="s">
        <v>3988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3979</v>
      </c>
      <c r="N4840" s="1" t="n">
        <v>4.876</v>
      </c>
      <c r="O4840" s="1" t="n">
        <v>7.29</v>
      </c>
      <c r="P4840" s="1" t="s">
        <v>3814</v>
      </c>
    </row>
    <row r="4841" customFormat="false" ht="15" hidden="false" customHeight="true" outlineLevel="0" collapsed="false">
      <c r="A4841" s="1" t="n">
        <v>3</v>
      </c>
      <c r="B4841" s="76" t="n">
        <v>46221</v>
      </c>
      <c r="C4841" s="1" t="n">
        <v>100</v>
      </c>
      <c r="D4841" s="1" t="s">
        <v>3988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3980</v>
      </c>
      <c r="N4841" s="1" t="n">
        <v>5.324</v>
      </c>
      <c r="O4841" s="1" t="n">
        <v>11.96</v>
      </c>
      <c r="P4841" s="1" t="s">
        <v>3814</v>
      </c>
    </row>
    <row r="4842" customFormat="false" ht="15" hidden="false" customHeight="true" outlineLevel="0" collapsed="false">
      <c r="A4842" s="1" t="n">
        <v>3</v>
      </c>
      <c r="B4842" s="76" t="n">
        <v>46221</v>
      </c>
      <c r="C4842" s="1" t="n">
        <v>100</v>
      </c>
      <c r="D4842" s="1" t="s">
        <v>3988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3981</v>
      </c>
      <c r="N4842" s="1" t="n">
        <v>1.474</v>
      </c>
      <c r="O4842" s="1" t="n">
        <v>0.01</v>
      </c>
      <c r="P4842" s="1" t="s">
        <v>3814</v>
      </c>
    </row>
    <row r="4843" customFormat="false" ht="15" hidden="false" customHeight="true" outlineLevel="0" collapsed="false">
      <c r="A4843" s="1" t="n">
        <v>3</v>
      </c>
      <c r="B4843" s="76" t="n">
        <v>46221</v>
      </c>
      <c r="C4843" s="1" t="n">
        <v>100</v>
      </c>
      <c r="D4843" s="1" t="s">
        <v>3988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3968</v>
      </c>
      <c r="N4843" s="1" t="n">
        <v>4.426</v>
      </c>
      <c r="O4843" s="1" t="n">
        <v>145.44</v>
      </c>
      <c r="P4843" s="1" t="s">
        <v>3814</v>
      </c>
    </row>
    <row r="4844" customFormat="false" ht="15" hidden="false" customHeight="true" outlineLevel="0" collapsed="false">
      <c r="A4844" s="1" t="n">
        <v>3</v>
      </c>
      <c r="B4844" s="76" t="n">
        <v>46221</v>
      </c>
      <c r="C4844" s="1" t="n">
        <v>100</v>
      </c>
      <c r="D4844" s="1" t="s">
        <v>3988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3969</v>
      </c>
      <c r="N4844" s="1" t="n">
        <v>12.325</v>
      </c>
      <c r="O4844" s="1" t="n">
        <v>415.13</v>
      </c>
      <c r="P4844" s="1" t="s">
        <v>3814</v>
      </c>
    </row>
    <row r="4845" customFormat="false" ht="15" hidden="false" customHeight="true" outlineLevel="0" collapsed="false">
      <c r="A4845" s="1" t="n">
        <v>3</v>
      </c>
      <c r="B4845" s="76" t="n">
        <v>46221</v>
      </c>
      <c r="C4845" s="1" t="n">
        <v>100</v>
      </c>
      <c r="D4845" s="1" t="s">
        <v>3988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3970</v>
      </c>
      <c r="N4845" s="1" t="n">
        <v>2.888</v>
      </c>
      <c r="O4845" s="1" t="n">
        <v>111.51</v>
      </c>
      <c r="P4845" s="1" t="s">
        <v>3814</v>
      </c>
    </row>
    <row r="4846" customFormat="false" ht="15" hidden="false" customHeight="true" outlineLevel="0" collapsed="false">
      <c r="A4846" s="1" t="n">
        <v>3</v>
      </c>
      <c r="B4846" s="76" t="n">
        <v>46221</v>
      </c>
      <c r="C4846" s="1" t="n">
        <v>100</v>
      </c>
      <c r="D4846" s="1" t="s">
        <v>3988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3971</v>
      </c>
      <c r="N4846" s="1" t="n">
        <v>5.84</v>
      </c>
      <c r="O4846" s="1" t="n">
        <v>225.49</v>
      </c>
      <c r="P4846" s="1" t="s">
        <v>3814</v>
      </c>
    </row>
    <row r="4847" customFormat="false" ht="15" hidden="false" customHeight="true" outlineLevel="0" collapsed="false">
      <c r="A4847" s="1" t="n">
        <v>3</v>
      </c>
      <c r="B4847" s="76" t="n">
        <v>46221</v>
      </c>
      <c r="C4847" s="1" t="n">
        <v>100</v>
      </c>
      <c r="D4847" s="1" t="s">
        <v>3988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3972</v>
      </c>
      <c r="N4847" s="1" t="n">
        <v>4.97</v>
      </c>
      <c r="O4847" s="1" t="n">
        <v>208.24</v>
      </c>
      <c r="P4847" s="1" t="s">
        <v>3814</v>
      </c>
    </row>
    <row r="4848" customFormat="false" ht="15" hidden="false" customHeight="true" outlineLevel="0" collapsed="false">
      <c r="A4848" s="1" t="n">
        <v>3</v>
      </c>
      <c r="B4848" s="76" t="n">
        <v>46221</v>
      </c>
      <c r="C4848" s="1" t="n">
        <v>100</v>
      </c>
      <c r="D4848" s="1" t="s">
        <v>3988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3973</v>
      </c>
      <c r="N4848" s="1" t="n">
        <v>9.325</v>
      </c>
      <c r="O4848" s="1" t="n">
        <v>421.35</v>
      </c>
      <c r="P4848" s="1" t="s">
        <v>3814</v>
      </c>
    </row>
    <row r="4849" customFormat="false" ht="15" hidden="false" customHeight="true" outlineLevel="0" collapsed="false">
      <c r="A4849" s="1" t="n">
        <v>3</v>
      </c>
      <c r="B4849" s="76" t="n">
        <v>46221</v>
      </c>
      <c r="C4849" s="1" t="n">
        <v>100</v>
      </c>
      <c r="D4849" s="1" t="s">
        <v>3988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3974</v>
      </c>
      <c r="N4849" s="1" t="n">
        <v>3.982</v>
      </c>
      <c r="O4849" s="1" t="n">
        <v>183.2</v>
      </c>
      <c r="P4849" s="1" t="s">
        <v>3814</v>
      </c>
    </row>
    <row r="4850" customFormat="false" ht="15" hidden="false" customHeight="true" outlineLevel="0" collapsed="false">
      <c r="A4850" s="1" t="n">
        <v>3</v>
      </c>
      <c r="B4850" s="76" t="n">
        <v>46221</v>
      </c>
      <c r="C4850" s="1" t="n">
        <v>100</v>
      </c>
      <c r="D4850" s="1" t="s">
        <v>3988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3975</v>
      </c>
      <c r="N4850" s="1" t="n">
        <v>1.382</v>
      </c>
      <c r="O4850" s="1" t="n">
        <v>57.9</v>
      </c>
      <c r="P4850" s="1" t="s">
        <v>3814</v>
      </c>
    </row>
    <row r="4851" customFormat="false" ht="15" hidden="false" customHeight="true" outlineLevel="0" collapsed="false">
      <c r="A4851" s="1" t="n">
        <v>3</v>
      </c>
      <c r="B4851" s="76" t="n">
        <v>46221</v>
      </c>
      <c r="C4851" s="1" t="n">
        <v>100</v>
      </c>
      <c r="D4851" s="1" t="s">
        <v>3988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3976</v>
      </c>
      <c r="N4851" s="1" t="n">
        <v>1.856</v>
      </c>
      <c r="O4851" s="1" t="n">
        <v>83.86</v>
      </c>
      <c r="P4851" s="1" t="s">
        <v>3814</v>
      </c>
    </row>
    <row r="4852" customFormat="false" ht="15" hidden="false" customHeight="true" outlineLevel="0" collapsed="false">
      <c r="A4852" s="1" t="n">
        <v>3</v>
      </c>
      <c r="B4852" s="76" t="n">
        <v>46221</v>
      </c>
      <c r="C4852" s="1" t="n">
        <v>100</v>
      </c>
      <c r="D4852" s="1" t="s">
        <v>3988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3977</v>
      </c>
      <c r="N4852" s="1" t="n">
        <v>1.656</v>
      </c>
      <c r="O4852" s="1" t="n">
        <v>88.43</v>
      </c>
      <c r="P4852" s="1" t="s">
        <v>3814</v>
      </c>
    </row>
    <row r="4853" customFormat="false" ht="15" hidden="false" customHeight="true" outlineLevel="0" collapsed="false">
      <c r="A4853" s="1" t="n">
        <v>3</v>
      </c>
      <c r="B4853" s="76" t="n">
        <v>46221</v>
      </c>
      <c r="C4853" s="1" t="n">
        <v>100</v>
      </c>
      <c r="D4853" s="1" t="s">
        <v>3988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5675</v>
      </c>
      <c r="N4853" s="1" t="n">
        <v>2.274</v>
      </c>
      <c r="O4853" s="1" t="n">
        <v>80.33</v>
      </c>
      <c r="P4853" s="1" t="s">
        <v>3814</v>
      </c>
    </row>
    <row r="4854" customFormat="false" ht="15" hidden="false" customHeight="true" outlineLevel="0" collapsed="false">
      <c r="A4854" s="1" t="n">
        <v>3</v>
      </c>
      <c r="B4854" s="76" t="n">
        <v>46221</v>
      </c>
      <c r="C4854" s="1" t="n">
        <v>100</v>
      </c>
      <c r="D4854" s="1" t="s">
        <v>3988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3987</v>
      </c>
      <c r="N4854" s="1" t="n">
        <v>2.414</v>
      </c>
      <c r="O4854" s="1" t="n">
        <v>81.31</v>
      </c>
      <c r="P4854" s="1" t="s">
        <v>3814</v>
      </c>
    </row>
    <row r="4855" customFormat="false" ht="15" hidden="false" customHeight="true" outlineLevel="0" collapsed="false">
      <c r="A4855" s="1" t="n">
        <v>3</v>
      </c>
      <c r="B4855" s="76" t="n">
        <v>46221</v>
      </c>
      <c r="C4855" s="1" t="n">
        <v>100</v>
      </c>
      <c r="D4855" s="1" t="s">
        <v>3988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5365</v>
      </c>
      <c r="N4855" s="1" t="n">
        <v>0.632</v>
      </c>
      <c r="O4855" s="1" t="n">
        <v>7.27</v>
      </c>
      <c r="P4855" s="1" t="s">
        <v>3814</v>
      </c>
    </row>
    <row r="4856" customFormat="false" ht="15" hidden="false" customHeight="true" outlineLevel="0" collapsed="false">
      <c r="A4856" s="1" t="n">
        <v>3</v>
      </c>
      <c r="B4856" s="76" t="n">
        <v>46221</v>
      </c>
      <c r="C4856" s="1" t="n">
        <v>100</v>
      </c>
      <c r="D4856" s="1" t="s">
        <v>3988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3978</v>
      </c>
      <c r="N4856" s="1" t="n">
        <v>1.878</v>
      </c>
      <c r="O4856" s="1" t="n">
        <v>69.43</v>
      </c>
      <c r="P4856" s="1" t="s">
        <v>3814</v>
      </c>
    </row>
    <row r="4857" customFormat="false" ht="15" hidden="false" customHeight="true" outlineLevel="0" collapsed="false">
      <c r="A4857" s="1" t="n">
        <v>3</v>
      </c>
      <c r="B4857" s="76" t="n">
        <v>46221</v>
      </c>
      <c r="C4857" s="1" t="n">
        <v>100</v>
      </c>
      <c r="D4857" s="1" t="s">
        <v>3988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3979</v>
      </c>
      <c r="N4857" s="1" t="n">
        <v>2.748</v>
      </c>
      <c r="O4857" s="1" t="n">
        <v>4.49</v>
      </c>
      <c r="P4857" s="1" t="s">
        <v>3814</v>
      </c>
    </row>
    <row r="4858" customFormat="false" ht="15" hidden="false" customHeight="true" outlineLevel="0" collapsed="false">
      <c r="A4858" s="1" t="n">
        <v>3</v>
      </c>
      <c r="B4858" s="76" t="n">
        <v>46221</v>
      </c>
      <c r="C4858" s="1" t="n">
        <v>100</v>
      </c>
      <c r="D4858" s="1" t="s">
        <v>3988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3980</v>
      </c>
      <c r="N4858" s="1" t="n">
        <v>10.02</v>
      </c>
      <c r="O4858" s="1" t="n">
        <v>24.62</v>
      </c>
      <c r="P4858" s="1" t="s">
        <v>3814</v>
      </c>
    </row>
    <row r="4859" customFormat="false" ht="15" hidden="false" customHeight="true" outlineLevel="0" collapsed="false">
      <c r="A4859" s="1" t="n">
        <v>3</v>
      </c>
      <c r="B4859" s="76" t="n">
        <v>46221</v>
      </c>
      <c r="C4859" s="1" t="n">
        <v>100</v>
      </c>
      <c r="D4859" s="1" t="s">
        <v>3988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3981</v>
      </c>
      <c r="N4859" s="1" t="n">
        <v>0.384</v>
      </c>
      <c r="O4859" s="1" t="n">
        <v>0</v>
      </c>
      <c r="P4859" s="1" t="s">
        <v>3814</v>
      </c>
    </row>
    <row r="4860" customFormat="false" ht="15" hidden="false" customHeight="true" outlineLevel="0" collapsed="false">
      <c r="A4860" s="1" t="n">
        <v>3</v>
      </c>
      <c r="B4860" s="76" t="n">
        <v>46221</v>
      </c>
      <c r="C4860" s="1" t="n">
        <v>100</v>
      </c>
      <c r="D4860" s="1" t="s">
        <v>3988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3968</v>
      </c>
      <c r="N4860" s="1" t="n">
        <v>7.37</v>
      </c>
      <c r="O4860" s="1" t="n">
        <v>253.26</v>
      </c>
      <c r="P4860" s="1" t="s">
        <v>3814</v>
      </c>
    </row>
    <row r="4861" customFormat="false" ht="15" hidden="false" customHeight="true" outlineLevel="0" collapsed="false">
      <c r="A4861" s="1" t="n">
        <v>3</v>
      </c>
      <c r="B4861" s="76" t="n">
        <v>46221</v>
      </c>
      <c r="C4861" s="1" t="n">
        <v>100</v>
      </c>
      <c r="D4861" s="1" t="s">
        <v>3988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3969</v>
      </c>
      <c r="N4861" s="1" t="n">
        <v>12.455</v>
      </c>
      <c r="O4861" s="1" t="n">
        <v>438.7</v>
      </c>
      <c r="P4861" s="1" t="s">
        <v>3814</v>
      </c>
    </row>
    <row r="4862" customFormat="false" ht="15" hidden="false" customHeight="true" outlineLevel="0" collapsed="false">
      <c r="A4862" s="1" t="n">
        <v>3</v>
      </c>
      <c r="B4862" s="76" t="n">
        <v>46221</v>
      </c>
      <c r="C4862" s="1" t="n">
        <v>100</v>
      </c>
      <c r="D4862" s="1" t="s">
        <v>3988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3970</v>
      </c>
      <c r="N4862" s="1" t="n">
        <v>2.306</v>
      </c>
      <c r="O4862" s="1" t="n">
        <v>93.11</v>
      </c>
      <c r="P4862" s="1" t="s">
        <v>3814</v>
      </c>
    </row>
    <row r="4863" customFormat="false" ht="15" hidden="false" customHeight="true" outlineLevel="0" collapsed="false">
      <c r="A4863" s="1" t="n">
        <v>3</v>
      </c>
      <c r="B4863" s="76" t="n">
        <v>46221</v>
      </c>
      <c r="C4863" s="1" t="n">
        <v>100</v>
      </c>
      <c r="D4863" s="1" t="s">
        <v>3988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3971</v>
      </c>
      <c r="N4863" s="1" t="n">
        <v>5.706</v>
      </c>
      <c r="O4863" s="1" t="n">
        <v>230.4</v>
      </c>
      <c r="P4863" s="1" t="s">
        <v>3814</v>
      </c>
    </row>
    <row r="4864" customFormat="false" ht="15" hidden="false" customHeight="true" outlineLevel="0" collapsed="false">
      <c r="A4864" s="1" t="n">
        <v>3</v>
      </c>
      <c r="B4864" s="76" t="n">
        <v>46221</v>
      </c>
      <c r="C4864" s="1" t="n">
        <v>100</v>
      </c>
      <c r="D4864" s="1" t="s">
        <v>3988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3972</v>
      </c>
      <c r="N4864" s="1" t="n">
        <v>5.094</v>
      </c>
      <c r="O4864" s="1" t="n">
        <v>223.2</v>
      </c>
      <c r="P4864" s="1" t="s">
        <v>3814</v>
      </c>
    </row>
    <row r="4865" customFormat="false" ht="15" hidden="false" customHeight="true" outlineLevel="0" collapsed="false">
      <c r="A4865" s="1" t="n">
        <v>3</v>
      </c>
      <c r="B4865" s="76" t="n">
        <v>46221</v>
      </c>
      <c r="C4865" s="1" t="n">
        <v>100</v>
      </c>
      <c r="D4865" s="1" t="s">
        <v>3988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3973</v>
      </c>
      <c r="N4865" s="1" t="n">
        <v>9.145</v>
      </c>
      <c r="O4865" s="1" t="n">
        <v>432.13</v>
      </c>
      <c r="P4865" s="1" t="s">
        <v>3814</v>
      </c>
    </row>
    <row r="4866" customFormat="false" ht="15" hidden="false" customHeight="true" outlineLevel="0" collapsed="false">
      <c r="A4866" s="1" t="n">
        <v>3</v>
      </c>
      <c r="B4866" s="76" t="n">
        <v>46221</v>
      </c>
      <c r="C4866" s="1" t="n">
        <v>100</v>
      </c>
      <c r="D4866" s="1" t="s">
        <v>3988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3974</v>
      </c>
      <c r="N4866" s="1" t="n">
        <v>4.176</v>
      </c>
      <c r="O4866" s="1" t="n">
        <v>200.92</v>
      </c>
      <c r="P4866" s="1" t="s">
        <v>3814</v>
      </c>
    </row>
    <row r="4867" customFormat="false" ht="15" hidden="false" customHeight="true" outlineLevel="0" collapsed="false">
      <c r="A4867" s="1" t="n">
        <v>3</v>
      </c>
      <c r="B4867" s="76" t="n">
        <v>46221</v>
      </c>
      <c r="C4867" s="1" t="n">
        <v>100</v>
      </c>
      <c r="D4867" s="1" t="s">
        <v>3988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3975</v>
      </c>
      <c r="N4867" s="1" t="n">
        <v>1.334</v>
      </c>
      <c r="O4867" s="1" t="n">
        <v>58.45</v>
      </c>
      <c r="P4867" s="1" t="s">
        <v>3814</v>
      </c>
    </row>
    <row r="4868" customFormat="false" ht="15" hidden="false" customHeight="true" outlineLevel="0" collapsed="false">
      <c r="A4868" s="1" t="n">
        <v>3</v>
      </c>
      <c r="B4868" s="76" t="n">
        <v>46221</v>
      </c>
      <c r="C4868" s="1" t="n">
        <v>100</v>
      </c>
      <c r="D4868" s="1" t="s">
        <v>3988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3976</v>
      </c>
      <c r="N4868" s="1" t="n">
        <v>1.818</v>
      </c>
      <c r="O4868" s="1" t="n">
        <v>85.91</v>
      </c>
      <c r="P4868" s="1" t="s">
        <v>3814</v>
      </c>
    </row>
    <row r="4869" customFormat="false" ht="15" hidden="false" customHeight="true" outlineLevel="0" collapsed="false">
      <c r="A4869" s="1" t="n">
        <v>3</v>
      </c>
      <c r="B4869" s="76" t="n">
        <v>46221</v>
      </c>
      <c r="C4869" s="1" t="n">
        <v>100</v>
      </c>
      <c r="D4869" s="1" t="s">
        <v>3988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3977</v>
      </c>
      <c r="N4869" s="1" t="n">
        <v>1.346</v>
      </c>
      <c r="O4869" s="1" t="n">
        <v>75.17</v>
      </c>
      <c r="P4869" s="1" t="s">
        <v>3814</v>
      </c>
    </row>
    <row r="4870" customFormat="false" ht="15" hidden="false" customHeight="true" outlineLevel="0" collapsed="false">
      <c r="A4870" s="1" t="n">
        <v>3</v>
      </c>
      <c r="B4870" s="76" t="n">
        <v>46221</v>
      </c>
      <c r="C4870" s="1" t="n">
        <v>100</v>
      </c>
      <c r="D4870" s="1" t="s">
        <v>3988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3978</v>
      </c>
      <c r="N4870" s="1" t="n">
        <v>1.694</v>
      </c>
      <c r="O4870" s="1" t="n">
        <v>65.49</v>
      </c>
      <c r="P4870" s="1" t="s">
        <v>3814</v>
      </c>
    </row>
    <row r="4871" customFormat="false" ht="15" hidden="false" customHeight="true" outlineLevel="0" collapsed="false">
      <c r="A4871" s="1" t="n">
        <v>3</v>
      </c>
      <c r="B4871" s="76" t="n">
        <v>46221</v>
      </c>
      <c r="C4871" s="1" t="n">
        <v>100</v>
      </c>
      <c r="D4871" s="1" t="s">
        <v>3988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3979</v>
      </c>
      <c r="N4871" s="1" t="n">
        <v>3.452</v>
      </c>
      <c r="O4871" s="1" t="n">
        <v>5.9</v>
      </c>
      <c r="P4871" s="1" t="s">
        <v>3814</v>
      </c>
    </row>
    <row r="4872" customFormat="false" ht="15" hidden="false" customHeight="true" outlineLevel="0" collapsed="false">
      <c r="A4872" s="1" t="n">
        <v>3</v>
      </c>
      <c r="B4872" s="76" t="n">
        <v>46221</v>
      </c>
      <c r="C4872" s="1" t="n">
        <v>100</v>
      </c>
      <c r="D4872" s="1" t="s">
        <v>3988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3980</v>
      </c>
      <c r="N4872" s="1" t="n">
        <v>12.052</v>
      </c>
      <c r="O4872" s="1" t="n">
        <v>30.97</v>
      </c>
      <c r="P4872" s="1" t="s">
        <v>3814</v>
      </c>
    </row>
    <row r="4873" customFormat="false" ht="15" hidden="false" customHeight="true" outlineLevel="0" collapsed="false">
      <c r="A4873" s="1" t="n">
        <v>3</v>
      </c>
      <c r="B4873" s="76" t="n">
        <v>46221</v>
      </c>
      <c r="C4873" s="1" t="n">
        <v>100</v>
      </c>
      <c r="D4873" s="1" t="s">
        <v>3988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3981</v>
      </c>
      <c r="N4873" s="1" t="n">
        <v>0.602</v>
      </c>
      <c r="O4873" s="1" t="n">
        <v>0</v>
      </c>
      <c r="P4873" s="1" t="s">
        <v>3814</v>
      </c>
    </row>
    <row r="4874" customFormat="false" ht="15" hidden="false" customHeight="true" outlineLevel="0" collapsed="false">
      <c r="A4874" s="1" t="n">
        <v>3</v>
      </c>
      <c r="B4874" s="76" t="n">
        <v>46223</v>
      </c>
      <c r="C4874" s="1" t="n">
        <v>1</v>
      </c>
      <c r="D4874" s="1" t="s">
        <v>3848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3849</v>
      </c>
      <c r="N4874" s="1" t="n">
        <v>180</v>
      </c>
      <c r="O4874" s="1" t="n">
        <v>270</v>
      </c>
      <c r="P4874" s="1" t="s">
        <v>3814</v>
      </c>
    </row>
    <row r="4875" customFormat="false" ht="15" hidden="false" customHeight="true" outlineLevel="0" collapsed="false">
      <c r="A4875" s="1" t="n">
        <v>3</v>
      </c>
      <c r="B4875" s="76" t="n">
        <v>46223</v>
      </c>
      <c r="C4875" s="1" t="n">
        <v>6</v>
      </c>
      <c r="D4875" s="1" t="s">
        <v>3819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3813</v>
      </c>
      <c r="N4875" s="1" t="n">
        <v>8</v>
      </c>
      <c r="O4875" s="1" t="n">
        <v>20</v>
      </c>
      <c r="P4875" s="1" t="s">
        <v>3814</v>
      </c>
    </row>
    <row r="4876" customFormat="false" ht="15" hidden="false" customHeight="true" outlineLevel="0" collapsed="false">
      <c r="A4876" s="1" t="n">
        <v>3</v>
      </c>
      <c r="B4876" s="76" t="n">
        <v>46223</v>
      </c>
      <c r="C4876" s="1" t="n">
        <v>6</v>
      </c>
      <c r="D4876" s="1" t="s">
        <v>3819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3816</v>
      </c>
      <c r="N4876" s="1" t="n">
        <v>40</v>
      </c>
      <c r="O4876" s="1" t="n">
        <v>80</v>
      </c>
      <c r="P4876" s="1" t="s">
        <v>3814</v>
      </c>
    </row>
    <row r="4877" customFormat="false" ht="15" hidden="false" customHeight="true" outlineLevel="0" collapsed="false">
      <c r="A4877" s="1" t="n">
        <v>3</v>
      </c>
      <c r="B4877" s="76" t="n">
        <v>46223</v>
      </c>
      <c r="C4877" s="1" t="n">
        <v>6</v>
      </c>
      <c r="D4877" s="1" t="s">
        <v>3819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3817</v>
      </c>
      <c r="N4877" s="1" t="n">
        <v>20</v>
      </c>
      <c r="O4877" s="1" t="n">
        <v>120</v>
      </c>
      <c r="P4877" s="1" t="s">
        <v>3814</v>
      </c>
    </row>
    <row r="4878" customFormat="false" ht="15" hidden="false" customHeight="true" outlineLevel="0" collapsed="false">
      <c r="A4878" s="1" t="n">
        <v>3</v>
      </c>
      <c r="B4878" s="76" t="n">
        <v>46223</v>
      </c>
      <c r="C4878" s="1" t="n">
        <v>11</v>
      </c>
      <c r="D4878" s="1" t="s">
        <v>3820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4098</v>
      </c>
      <c r="N4878" s="1" t="n">
        <v>15</v>
      </c>
      <c r="O4878" s="1" t="n">
        <v>180</v>
      </c>
      <c r="P4878" s="1" t="s">
        <v>3814</v>
      </c>
    </row>
    <row r="4879" customFormat="false" ht="15" hidden="false" customHeight="true" outlineLevel="0" collapsed="false">
      <c r="A4879" s="1" t="n">
        <v>3</v>
      </c>
      <c r="B4879" s="76" t="n">
        <v>46223</v>
      </c>
      <c r="C4879" s="1" t="n">
        <v>11</v>
      </c>
      <c r="D4879" s="1" t="s">
        <v>3820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5676</v>
      </c>
      <c r="N4879" s="1" t="n">
        <v>10</v>
      </c>
      <c r="O4879" s="1" t="n">
        <v>58.14</v>
      </c>
      <c r="P4879" s="1" t="s">
        <v>3814</v>
      </c>
    </row>
    <row r="4880" customFormat="false" ht="15" hidden="false" customHeight="true" outlineLevel="0" collapsed="false">
      <c r="A4880" s="1" t="n">
        <v>3</v>
      </c>
      <c r="B4880" s="76" t="n">
        <v>46223</v>
      </c>
      <c r="C4880" s="1" t="n">
        <v>11</v>
      </c>
      <c r="D4880" s="1" t="s">
        <v>3820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5677</v>
      </c>
      <c r="N4880" s="1" t="n">
        <v>4</v>
      </c>
      <c r="O4880" s="1" t="n">
        <v>75.15</v>
      </c>
      <c r="P4880" s="1" t="s">
        <v>3814</v>
      </c>
    </row>
    <row r="4881" customFormat="false" ht="15" hidden="false" customHeight="true" outlineLevel="0" collapsed="false">
      <c r="A4881" s="1" t="n">
        <v>3</v>
      </c>
      <c r="B4881" s="76" t="n">
        <v>46223</v>
      </c>
      <c r="C4881" s="1" t="n">
        <v>11</v>
      </c>
      <c r="D4881" s="1" t="s">
        <v>3820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5678</v>
      </c>
      <c r="N4881" s="1" t="n">
        <v>4</v>
      </c>
      <c r="O4881" s="1" t="n">
        <v>59.5</v>
      </c>
      <c r="P4881" s="1" t="s">
        <v>3814</v>
      </c>
    </row>
    <row r="4882" customFormat="false" ht="15" hidden="false" customHeight="true" outlineLevel="0" collapsed="false">
      <c r="A4882" s="1" t="n">
        <v>3</v>
      </c>
      <c r="B4882" s="76" t="n">
        <v>46223</v>
      </c>
      <c r="C4882" s="1" t="n">
        <v>11</v>
      </c>
      <c r="D4882" s="1" t="s">
        <v>3820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5679</v>
      </c>
      <c r="N4882" s="1" t="n">
        <v>10</v>
      </c>
      <c r="O4882" s="1" t="n">
        <v>83.86</v>
      </c>
      <c r="P4882" s="1" t="s">
        <v>3814</v>
      </c>
    </row>
    <row r="4883" customFormat="false" ht="15" hidden="false" customHeight="true" outlineLevel="0" collapsed="false">
      <c r="A4883" s="1" t="n">
        <v>3</v>
      </c>
      <c r="B4883" s="76" t="n">
        <v>46223</v>
      </c>
      <c r="C4883" s="1" t="n">
        <v>11</v>
      </c>
      <c r="D4883" s="1" t="s">
        <v>3820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5680</v>
      </c>
      <c r="N4883" s="1" t="n">
        <v>10</v>
      </c>
      <c r="O4883" s="1" t="n">
        <v>58.14</v>
      </c>
      <c r="P4883" s="1" t="s">
        <v>3814</v>
      </c>
    </row>
    <row r="4884" customFormat="false" ht="15" hidden="false" customHeight="true" outlineLevel="0" collapsed="false">
      <c r="A4884" s="1" t="n">
        <v>3</v>
      </c>
      <c r="B4884" s="76" t="n">
        <v>46223</v>
      </c>
      <c r="C4884" s="1" t="n">
        <v>11</v>
      </c>
      <c r="D4884" s="1" t="s">
        <v>3820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5681</v>
      </c>
      <c r="N4884" s="1" t="n">
        <v>10</v>
      </c>
      <c r="O4884" s="1" t="n">
        <v>58.14</v>
      </c>
      <c r="P4884" s="1" t="s">
        <v>3814</v>
      </c>
    </row>
    <row r="4885" customFormat="false" ht="15" hidden="false" customHeight="true" outlineLevel="0" collapsed="false">
      <c r="A4885" s="1" t="n">
        <v>3</v>
      </c>
      <c r="B4885" s="76" t="n">
        <v>46223</v>
      </c>
      <c r="C4885" s="1" t="n">
        <v>11</v>
      </c>
      <c r="D4885" s="1" t="s">
        <v>3820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5682</v>
      </c>
      <c r="N4885" s="1" t="n">
        <v>5</v>
      </c>
      <c r="O4885" s="1" t="n">
        <v>46</v>
      </c>
      <c r="P4885" s="1" t="s">
        <v>3814</v>
      </c>
    </row>
    <row r="4886" customFormat="false" ht="15" hidden="false" customHeight="true" outlineLevel="0" collapsed="false">
      <c r="A4886" s="1" t="n">
        <v>3</v>
      </c>
      <c r="B4886" s="76" t="n">
        <v>46223</v>
      </c>
      <c r="C4886" s="1" t="n">
        <v>11</v>
      </c>
      <c r="D4886" s="1" t="s">
        <v>3820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5683</v>
      </c>
      <c r="N4886" s="1" t="n">
        <v>10</v>
      </c>
      <c r="O4886" s="1" t="n">
        <v>58.14</v>
      </c>
      <c r="P4886" s="1" t="s">
        <v>3814</v>
      </c>
    </row>
    <row r="4887" customFormat="false" ht="15" hidden="false" customHeight="true" outlineLevel="0" collapsed="false">
      <c r="A4887" s="1" t="n">
        <v>3</v>
      </c>
      <c r="B4887" s="76" t="n">
        <v>46223</v>
      </c>
      <c r="C4887" s="1" t="n">
        <v>11</v>
      </c>
      <c r="D4887" s="1" t="s">
        <v>3820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5684</v>
      </c>
      <c r="N4887" s="1" t="n">
        <v>2</v>
      </c>
      <c r="O4887" s="1" t="n">
        <v>48.78</v>
      </c>
      <c r="P4887" s="1" t="s">
        <v>3814</v>
      </c>
    </row>
    <row r="4888" customFormat="false" ht="15" hidden="false" customHeight="true" outlineLevel="0" collapsed="false">
      <c r="A4888" s="1" t="n">
        <v>3</v>
      </c>
      <c r="B4888" s="76" t="n">
        <v>46223</v>
      </c>
      <c r="C4888" s="1" t="n">
        <v>11</v>
      </c>
      <c r="D4888" s="1" t="s">
        <v>3820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5685</v>
      </c>
      <c r="N4888" s="1" t="n">
        <v>4</v>
      </c>
      <c r="O4888" s="1" t="n">
        <v>75.15</v>
      </c>
      <c r="P4888" s="1" t="s">
        <v>3814</v>
      </c>
    </row>
    <row r="4889" customFormat="false" ht="15" hidden="false" customHeight="true" outlineLevel="0" collapsed="false">
      <c r="A4889" s="1" t="n">
        <v>3</v>
      </c>
      <c r="B4889" s="76" t="n">
        <v>46223</v>
      </c>
      <c r="C4889" s="1" t="n">
        <v>11</v>
      </c>
      <c r="D4889" s="1" t="s">
        <v>3820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5686</v>
      </c>
      <c r="N4889" s="1" t="n">
        <v>4</v>
      </c>
      <c r="O4889" s="1" t="n">
        <v>59.8</v>
      </c>
      <c r="P4889" s="1" t="s">
        <v>3814</v>
      </c>
    </row>
    <row r="4890" customFormat="false" ht="15" hidden="false" customHeight="true" outlineLevel="0" collapsed="false">
      <c r="A4890" s="1" t="n">
        <v>3</v>
      </c>
      <c r="B4890" s="76" t="n">
        <v>46223</v>
      </c>
      <c r="C4890" s="1" t="n">
        <v>11</v>
      </c>
      <c r="D4890" s="1" t="s">
        <v>3820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5687</v>
      </c>
      <c r="N4890" s="1" t="n">
        <v>10</v>
      </c>
      <c r="O4890" s="1" t="n">
        <v>79.2</v>
      </c>
      <c r="P4890" s="1" t="s">
        <v>3814</v>
      </c>
    </row>
    <row r="4891" customFormat="false" ht="15" hidden="false" customHeight="true" outlineLevel="0" collapsed="false">
      <c r="A4891" s="1" t="n">
        <v>3</v>
      </c>
      <c r="B4891" s="76" t="n">
        <v>46223</v>
      </c>
      <c r="C4891" s="1" t="n">
        <v>11</v>
      </c>
      <c r="D4891" s="1" t="s">
        <v>3820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5688</v>
      </c>
      <c r="N4891" s="1" t="n">
        <v>10</v>
      </c>
      <c r="O4891" s="1" t="n">
        <v>58.14</v>
      </c>
      <c r="P4891" s="1" t="s">
        <v>3814</v>
      </c>
    </row>
    <row r="4892" customFormat="false" ht="15" hidden="false" customHeight="true" outlineLevel="0" collapsed="false">
      <c r="A4892" s="1" t="n">
        <v>3</v>
      </c>
      <c r="B4892" s="76" t="n">
        <v>46223</v>
      </c>
      <c r="C4892" s="1" t="n">
        <v>11</v>
      </c>
      <c r="D4892" s="1" t="s">
        <v>3820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5689</v>
      </c>
      <c r="N4892" s="1" t="n">
        <v>4</v>
      </c>
      <c r="O4892" s="1" t="n">
        <v>59.5</v>
      </c>
      <c r="P4892" s="1" t="s">
        <v>3814</v>
      </c>
    </row>
    <row r="4893" customFormat="false" ht="15" hidden="false" customHeight="true" outlineLevel="0" collapsed="false">
      <c r="A4893" s="1" t="n">
        <v>3</v>
      </c>
      <c r="B4893" s="76" t="n">
        <v>46223</v>
      </c>
      <c r="C4893" s="1" t="n">
        <v>11</v>
      </c>
      <c r="D4893" s="1" t="s">
        <v>3820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5690</v>
      </c>
      <c r="N4893" s="1" t="n">
        <v>10</v>
      </c>
      <c r="O4893" s="1" t="n">
        <v>58.14</v>
      </c>
      <c r="P4893" s="1" t="s">
        <v>3814</v>
      </c>
    </row>
    <row r="4894" customFormat="false" ht="15" hidden="false" customHeight="true" outlineLevel="0" collapsed="false">
      <c r="A4894" s="1" t="n">
        <v>3</v>
      </c>
      <c r="B4894" s="76" t="n">
        <v>46223</v>
      </c>
      <c r="C4894" s="1" t="n">
        <v>11</v>
      </c>
      <c r="D4894" s="1" t="s">
        <v>3820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5691</v>
      </c>
      <c r="N4894" s="1" t="n">
        <v>8</v>
      </c>
      <c r="O4894" s="1" t="n">
        <v>94.6</v>
      </c>
      <c r="P4894" s="1" t="s">
        <v>3814</v>
      </c>
    </row>
    <row r="4895" customFormat="false" ht="15" hidden="false" customHeight="true" outlineLevel="0" collapsed="false">
      <c r="A4895" s="1" t="n">
        <v>3</v>
      </c>
      <c r="B4895" s="76" t="n">
        <v>46223</v>
      </c>
      <c r="C4895" s="1" t="n">
        <v>11</v>
      </c>
      <c r="D4895" s="1" t="s">
        <v>3820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5692</v>
      </c>
      <c r="N4895" s="1" t="n">
        <v>10</v>
      </c>
      <c r="O4895" s="1" t="n">
        <v>120.4</v>
      </c>
      <c r="P4895" s="1" t="s">
        <v>3814</v>
      </c>
    </row>
    <row r="4896" customFormat="false" ht="15" hidden="false" customHeight="true" outlineLevel="0" collapsed="false">
      <c r="A4896" s="1" t="n">
        <v>3</v>
      </c>
      <c r="B4896" s="76" t="n">
        <v>46223</v>
      </c>
      <c r="C4896" s="1" t="n">
        <v>11</v>
      </c>
      <c r="D4896" s="1" t="s">
        <v>3820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5693</v>
      </c>
      <c r="N4896" s="1" t="n">
        <v>200</v>
      </c>
      <c r="O4896" s="1" t="n">
        <v>190.98</v>
      </c>
      <c r="P4896" s="1" t="s">
        <v>3814</v>
      </c>
    </row>
    <row r="4897" customFormat="false" ht="15" hidden="false" customHeight="true" outlineLevel="0" collapsed="false">
      <c r="A4897" s="1" t="n">
        <v>3</v>
      </c>
      <c r="B4897" s="76" t="n">
        <v>46223</v>
      </c>
      <c r="C4897" s="1" t="n">
        <v>11</v>
      </c>
      <c r="D4897" s="1" t="s">
        <v>3820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5690</v>
      </c>
      <c r="N4897" s="1" t="n">
        <v>10</v>
      </c>
      <c r="O4897" s="1" t="n">
        <v>75.6</v>
      </c>
      <c r="P4897" s="1" t="s">
        <v>3814</v>
      </c>
    </row>
    <row r="4898" customFormat="false" ht="15" hidden="false" customHeight="true" outlineLevel="0" collapsed="false">
      <c r="A4898" s="1" t="n">
        <v>3</v>
      </c>
      <c r="B4898" s="76" t="n">
        <v>46223</v>
      </c>
      <c r="C4898" s="1" t="n">
        <v>11</v>
      </c>
      <c r="D4898" s="1" t="s">
        <v>3820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5690</v>
      </c>
      <c r="N4898" s="1" t="n">
        <v>10</v>
      </c>
      <c r="O4898" s="1" t="n">
        <v>65.2</v>
      </c>
      <c r="P4898" s="1" t="s">
        <v>3814</v>
      </c>
    </row>
    <row r="4899" customFormat="false" ht="15" hidden="false" customHeight="true" outlineLevel="0" collapsed="false">
      <c r="A4899" s="1" t="n">
        <v>3</v>
      </c>
      <c r="B4899" s="76" t="n">
        <v>46223</v>
      </c>
      <c r="C4899" s="1" t="n">
        <v>11</v>
      </c>
      <c r="D4899" s="1" t="s">
        <v>3820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5694</v>
      </c>
      <c r="N4899" s="1" t="n">
        <v>10</v>
      </c>
      <c r="O4899" s="1" t="n">
        <v>83.86</v>
      </c>
      <c r="P4899" s="1" t="s">
        <v>3814</v>
      </c>
    </row>
    <row r="4900" customFormat="false" ht="15" hidden="false" customHeight="true" outlineLevel="0" collapsed="false">
      <c r="A4900" s="1" t="n">
        <v>3</v>
      </c>
      <c r="B4900" s="76" t="n">
        <v>46223</v>
      </c>
      <c r="C4900" s="1" t="n">
        <v>11</v>
      </c>
      <c r="D4900" s="1" t="s">
        <v>3820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5689</v>
      </c>
      <c r="N4900" s="1" t="n">
        <v>2</v>
      </c>
      <c r="O4900" s="1" t="n">
        <v>64.25</v>
      </c>
      <c r="P4900" s="1" t="s">
        <v>3814</v>
      </c>
    </row>
    <row r="4901" customFormat="false" ht="15" hidden="false" customHeight="true" outlineLevel="0" collapsed="false">
      <c r="A4901" s="1" t="n">
        <v>3</v>
      </c>
      <c r="B4901" s="76" t="n">
        <v>46223</v>
      </c>
      <c r="C4901" s="1" t="n">
        <v>11</v>
      </c>
      <c r="D4901" s="1" t="s">
        <v>3820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5689</v>
      </c>
      <c r="N4901" s="1" t="n">
        <v>2</v>
      </c>
      <c r="O4901" s="1" t="n">
        <v>64.3</v>
      </c>
      <c r="P4901" s="1" t="s">
        <v>3814</v>
      </c>
    </row>
    <row r="4902" customFormat="false" ht="15" hidden="false" customHeight="true" outlineLevel="0" collapsed="false">
      <c r="A4902" s="1" t="n">
        <v>3</v>
      </c>
      <c r="B4902" s="76" t="n">
        <v>46223</v>
      </c>
      <c r="C4902" s="1" t="n">
        <v>11</v>
      </c>
      <c r="D4902" s="1" t="s">
        <v>3820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5695</v>
      </c>
      <c r="N4902" s="1" t="n">
        <v>10</v>
      </c>
      <c r="O4902" s="1" t="n">
        <v>58.14</v>
      </c>
      <c r="P4902" s="1" t="s">
        <v>3814</v>
      </c>
    </row>
    <row r="4903" customFormat="false" ht="15" hidden="false" customHeight="true" outlineLevel="0" collapsed="false">
      <c r="A4903" s="1" t="n">
        <v>3</v>
      </c>
      <c r="B4903" s="76" t="n">
        <v>46223</v>
      </c>
      <c r="C4903" s="1" t="n">
        <v>11</v>
      </c>
      <c r="D4903" s="1" t="s">
        <v>3820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5689</v>
      </c>
      <c r="N4903" s="1" t="n">
        <v>8</v>
      </c>
      <c r="O4903" s="1" t="n">
        <v>141.84</v>
      </c>
      <c r="P4903" s="1" t="s">
        <v>3814</v>
      </c>
    </row>
    <row r="4904" customFormat="false" ht="15" hidden="false" customHeight="true" outlineLevel="0" collapsed="false">
      <c r="A4904" s="1" t="n">
        <v>3</v>
      </c>
      <c r="B4904" s="76" t="n">
        <v>46223</v>
      </c>
      <c r="C4904" s="1" t="n">
        <v>11</v>
      </c>
      <c r="D4904" s="1" t="s">
        <v>3820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5694</v>
      </c>
      <c r="N4904" s="1" t="n">
        <v>10</v>
      </c>
      <c r="O4904" s="1" t="n">
        <v>83.86</v>
      </c>
      <c r="P4904" s="1" t="s">
        <v>3814</v>
      </c>
    </row>
    <row r="4905" customFormat="false" ht="15" hidden="false" customHeight="true" outlineLevel="0" collapsed="false">
      <c r="A4905" s="1" t="n">
        <v>3</v>
      </c>
      <c r="B4905" s="76" t="n">
        <v>46223</v>
      </c>
      <c r="C4905" s="1" t="n">
        <v>11</v>
      </c>
      <c r="D4905" s="1" t="s">
        <v>3820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5694</v>
      </c>
      <c r="N4905" s="1" t="n">
        <v>10</v>
      </c>
      <c r="O4905" s="1" t="n">
        <v>83.86</v>
      </c>
      <c r="P4905" s="1" t="s">
        <v>3814</v>
      </c>
    </row>
    <row r="4906" customFormat="false" ht="15" hidden="false" customHeight="true" outlineLevel="0" collapsed="false">
      <c r="A4906" s="1" t="n">
        <v>3</v>
      </c>
      <c r="B4906" s="76" t="n">
        <v>46223</v>
      </c>
      <c r="C4906" s="1" t="n">
        <v>11</v>
      </c>
      <c r="D4906" s="1" t="s">
        <v>3820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5696</v>
      </c>
      <c r="N4906" s="1" t="n">
        <v>2</v>
      </c>
      <c r="O4906" s="1" t="n">
        <v>48.78</v>
      </c>
      <c r="P4906" s="1" t="s">
        <v>3814</v>
      </c>
    </row>
    <row r="4907" customFormat="false" ht="15" hidden="false" customHeight="true" outlineLevel="0" collapsed="false">
      <c r="A4907" s="1" t="n">
        <v>3</v>
      </c>
      <c r="B4907" s="76" t="n">
        <v>46223</v>
      </c>
      <c r="C4907" s="1" t="n">
        <v>11</v>
      </c>
      <c r="D4907" s="1" t="s">
        <v>3820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5697</v>
      </c>
      <c r="N4907" s="1" t="n">
        <v>4</v>
      </c>
      <c r="O4907" s="1" t="n">
        <v>70.92</v>
      </c>
      <c r="P4907" s="1" t="s">
        <v>3814</v>
      </c>
    </row>
    <row r="4908" customFormat="false" ht="15" hidden="false" customHeight="true" outlineLevel="0" collapsed="false">
      <c r="A4908" s="1" t="n">
        <v>3</v>
      </c>
      <c r="B4908" s="76" t="n">
        <v>46223</v>
      </c>
      <c r="C4908" s="1" t="n">
        <v>11</v>
      </c>
      <c r="D4908" s="1" t="s">
        <v>3820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5698</v>
      </c>
      <c r="N4908" s="1" t="n">
        <v>2</v>
      </c>
      <c r="O4908" s="1" t="n">
        <v>64.3</v>
      </c>
      <c r="P4908" s="1" t="s">
        <v>3814</v>
      </c>
    </row>
    <row r="4909" customFormat="false" ht="15" hidden="false" customHeight="true" outlineLevel="0" collapsed="false">
      <c r="A4909" s="1" t="n">
        <v>3</v>
      </c>
      <c r="B4909" s="76" t="n">
        <v>46223</v>
      </c>
      <c r="C4909" s="1" t="n">
        <v>11</v>
      </c>
      <c r="D4909" s="1" t="s">
        <v>3820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5699</v>
      </c>
      <c r="N4909" s="1" t="n">
        <v>10</v>
      </c>
      <c r="O4909" s="1" t="n">
        <v>58.14</v>
      </c>
      <c r="P4909" s="1" t="s">
        <v>3814</v>
      </c>
    </row>
    <row r="4910" customFormat="false" ht="15" hidden="false" customHeight="true" outlineLevel="0" collapsed="false">
      <c r="A4910" s="1" t="n">
        <v>3</v>
      </c>
      <c r="B4910" s="76" t="n">
        <v>46223</v>
      </c>
      <c r="C4910" s="1" t="n">
        <v>11</v>
      </c>
      <c r="D4910" s="1" t="s">
        <v>3820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5700</v>
      </c>
      <c r="N4910" s="1" t="n">
        <v>24</v>
      </c>
      <c r="O4910" s="1" t="n">
        <v>63.4</v>
      </c>
      <c r="P4910" s="1" t="s">
        <v>3814</v>
      </c>
    </row>
    <row r="4911" customFormat="false" ht="15" hidden="false" customHeight="true" outlineLevel="0" collapsed="false">
      <c r="A4911" s="1" t="n">
        <v>3</v>
      </c>
      <c r="B4911" s="76" t="n">
        <v>46223</v>
      </c>
      <c r="C4911" s="1" t="n">
        <v>11</v>
      </c>
      <c r="D4911" s="1" t="s">
        <v>3820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4279</v>
      </c>
      <c r="N4911" s="1" t="n">
        <v>10</v>
      </c>
      <c r="O4911" s="1" t="n">
        <v>58</v>
      </c>
      <c r="P4911" s="1" t="s">
        <v>3814</v>
      </c>
    </row>
    <row r="4912" customFormat="false" ht="15" hidden="false" customHeight="true" outlineLevel="0" collapsed="false">
      <c r="A4912" s="1" t="n">
        <v>3</v>
      </c>
      <c r="B4912" s="76" t="n">
        <v>46223</v>
      </c>
      <c r="C4912" s="1" t="n">
        <v>11</v>
      </c>
      <c r="D4912" s="1" t="s">
        <v>3820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4280</v>
      </c>
      <c r="N4912" s="1" t="n">
        <v>35</v>
      </c>
      <c r="O4912" s="1" t="n">
        <v>245</v>
      </c>
      <c r="P4912" s="1" t="s">
        <v>3814</v>
      </c>
    </row>
    <row r="4913" customFormat="false" ht="15" hidden="false" customHeight="true" outlineLevel="0" collapsed="false">
      <c r="A4913" s="1" t="n">
        <v>3</v>
      </c>
      <c r="B4913" s="76" t="n">
        <v>46223</v>
      </c>
      <c r="C4913" s="1" t="n">
        <v>11</v>
      </c>
      <c r="D4913" s="1" t="s">
        <v>3820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4281</v>
      </c>
      <c r="N4913" s="1" t="n">
        <v>50</v>
      </c>
      <c r="O4913" s="1" t="n">
        <v>469</v>
      </c>
      <c r="P4913" s="1" t="s">
        <v>3814</v>
      </c>
    </row>
    <row r="4914" customFormat="false" ht="15" hidden="false" customHeight="true" outlineLevel="0" collapsed="false">
      <c r="A4914" s="1" t="n">
        <v>3</v>
      </c>
      <c r="B4914" s="76" t="n">
        <v>46223</v>
      </c>
      <c r="C4914" s="1" t="n">
        <v>11</v>
      </c>
      <c r="D4914" s="1" t="s">
        <v>3820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4374</v>
      </c>
      <c r="N4914" s="1" t="n">
        <v>240</v>
      </c>
      <c r="O4914" s="1" t="n">
        <v>768</v>
      </c>
      <c r="P4914" s="1" t="s">
        <v>3814</v>
      </c>
    </row>
    <row r="4915" customFormat="false" ht="15" hidden="false" customHeight="true" outlineLevel="0" collapsed="false">
      <c r="A4915" s="1" t="n">
        <v>3</v>
      </c>
      <c r="B4915" s="76" t="n">
        <v>46223</v>
      </c>
      <c r="C4915" s="1" t="n">
        <v>11</v>
      </c>
      <c r="D4915" s="1" t="s">
        <v>3820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4119</v>
      </c>
      <c r="N4915" s="1" t="n">
        <v>60</v>
      </c>
      <c r="O4915" s="1" t="n">
        <v>695.4</v>
      </c>
      <c r="P4915" s="1" t="s">
        <v>3814</v>
      </c>
    </row>
    <row r="4916" customFormat="false" ht="15" hidden="false" customHeight="true" outlineLevel="0" collapsed="false">
      <c r="A4916" s="1" t="n">
        <v>3</v>
      </c>
      <c r="B4916" s="76" t="n">
        <v>46223</v>
      </c>
      <c r="C4916" s="1" t="n">
        <v>11</v>
      </c>
      <c r="D4916" s="1" t="s">
        <v>3820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5701</v>
      </c>
      <c r="N4916" s="1" t="n">
        <v>54</v>
      </c>
      <c r="O4916" s="1" t="n">
        <v>431.46</v>
      </c>
      <c r="P4916" s="1" t="s">
        <v>3814</v>
      </c>
    </row>
    <row r="4917" customFormat="false" ht="15" hidden="false" customHeight="true" outlineLevel="0" collapsed="false">
      <c r="A4917" s="1" t="n">
        <v>3</v>
      </c>
      <c r="B4917" s="76" t="n">
        <v>46223</v>
      </c>
      <c r="C4917" s="1" t="n">
        <v>11</v>
      </c>
      <c r="D4917" s="1" t="s">
        <v>3820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3922</v>
      </c>
      <c r="N4917" s="1" t="n">
        <v>90</v>
      </c>
      <c r="O4917" s="1" t="n">
        <v>809.1</v>
      </c>
      <c r="P4917" s="1" t="s">
        <v>3814</v>
      </c>
    </row>
    <row r="4918" customFormat="false" ht="15" hidden="false" customHeight="true" outlineLevel="0" collapsed="false">
      <c r="A4918" s="1" t="n">
        <v>3</v>
      </c>
      <c r="B4918" s="76" t="n">
        <v>46223</v>
      </c>
      <c r="C4918" s="1" t="n">
        <v>11</v>
      </c>
      <c r="D4918" s="1" t="s">
        <v>3820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4996</v>
      </c>
      <c r="N4918" s="1" t="n">
        <v>72</v>
      </c>
      <c r="O4918" s="1" t="n">
        <v>129.95</v>
      </c>
      <c r="P4918" s="1" t="s">
        <v>3814</v>
      </c>
    </row>
    <row r="4919" customFormat="false" ht="15" hidden="false" customHeight="true" outlineLevel="0" collapsed="false">
      <c r="A4919" s="1" t="n">
        <v>3</v>
      </c>
      <c r="B4919" s="76" t="n">
        <v>46223</v>
      </c>
      <c r="C4919" s="1" t="n">
        <v>11</v>
      </c>
      <c r="D4919" s="1" t="s">
        <v>3820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5702</v>
      </c>
      <c r="N4919" s="1" t="n">
        <v>48</v>
      </c>
      <c r="O4919" s="1" t="n">
        <v>105.89</v>
      </c>
      <c r="P4919" s="1" t="s">
        <v>3814</v>
      </c>
    </row>
    <row r="4920" customFormat="false" ht="15" hidden="false" customHeight="true" outlineLevel="0" collapsed="false">
      <c r="A4920" s="1" t="n">
        <v>3</v>
      </c>
      <c r="B4920" s="76" t="n">
        <v>46223</v>
      </c>
      <c r="C4920" s="1" t="n">
        <v>11</v>
      </c>
      <c r="D4920" s="1" t="s">
        <v>3820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5703</v>
      </c>
      <c r="N4920" s="1" t="n">
        <v>48</v>
      </c>
      <c r="O4920" s="1" t="n">
        <v>105.89</v>
      </c>
      <c r="P4920" s="1" t="s">
        <v>3814</v>
      </c>
    </row>
    <row r="4921" customFormat="false" ht="15" hidden="false" customHeight="true" outlineLevel="0" collapsed="false">
      <c r="A4921" s="1" t="n">
        <v>3</v>
      </c>
      <c r="B4921" s="76" t="n">
        <v>46223</v>
      </c>
      <c r="C4921" s="1" t="n">
        <v>11</v>
      </c>
      <c r="D4921" s="1" t="s">
        <v>3820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5704</v>
      </c>
      <c r="N4921" s="1" t="n">
        <v>12</v>
      </c>
      <c r="O4921" s="1" t="n">
        <v>39.95</v>
      </c>
      <c r="P4921" s="1" t="s">
        <v>3814</v>
      </c>
    </row>
    <row r="4922" customFormat="false" ht="15" hidden="false" customHeight="true" outlineLevel="0" collapsed="false">
      <c r="A4922" s="1" t="n">
        <v>3</v>
      </c>
      <c r="B4922" s="76" t="n">
        <v>46223</v>
      </c>
      <c r="C4922" s="1" t="n">
        <v>11</v>
      </c>
      <c r="D4922" s="1" t="s">
        <v>3820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5705</v>
      </c>
      <c r="N4922" s="1" t="n">
        <v>24</v>
      </c>
      <c r="O4922" s="1" t="n">
        <v>57.5</v>
      </c>
      <c r="P4922" s="1" t="s">
        <v>3814</v>
      </c>
    </row>
    <row r="4923" customFormat="false" ht="15" hidden="false" customHeight="true" outlineLevel="0" collapsed="false">
      <c r="A4923" s="1" t="n">
        <v>3</v>
      </c>
      <c r="B4923" s="76" t="n">
        <v>46223</v>
      </c>
      <c r="C4923" s="1" t="n">
        <v>11</v>
      </c>
      <c r="D4923" s="1" t="s">
        <v>3820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5706</v>
      </c>
      <c r="N4923" s="1" t="n">
        <v>48</v>
      </c>
      <c r="O4923" s="1" t="n">
        <v>129.9</v>
      </c>
      <c r="P4923" s="1" t="s">
        <v>3814</v>
      </c>
    </row>
    <row r="4924" customFormat="false" ht="15" hidden="false" customHeight="true" outlineLevel="0" collapsed="false">
      <c r="A4924" s="1" t="n">
        <v>3</v>
      </c>
      <c r="B4924" s="76" t="n">
        <v>46223</v>
      </c>
      <c r="C4924" s="1" t="n">
        <v>11</v>
      </c>
      <c r="D4924" s="1" t="s">
        <v>3820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4997</v>
      </c>
      <c r="N4924" s="1" t="n">
        <v>6</v>
      </c>
      <c r="O4924" s="1" t="n">
        <v>93.95</v>
      </c>
      <c r="P4924" s="1" t="s">
        <v>3814</v>
      </c>
    </row>
    <row r="4925" customFormat="false" ht="15" hidden="false" customHeight="true" outlineLevel="0" collapsed="false">
      <c r="A4925" s="1" t="n">
        <v>3</v>
      </c>
      <c r="B4925" s="76" t="n">
        <v>46223</v>
      </c>
      <c r="C4925" s="1" t="n">
        <v>11</v>
      </c>
      <c r="D4925" s="1" t="s">
        <v>3820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5707</v>
      </c>
      <c r="N4925" s="1" t="n">
        <v>12</v>
      </c>
      <c r="O4925" s="1" t="n">
        <v>62</v>
      </c>
      <c r="P4925" s="1" t="s">
        <v>3814</v>
      </c>
    </row>
    <row r="4926" customFormat="false" ht="15" hidden="false" customHeight="true" outlineLevel="0" collapsed="false">
      <c r="A4926" s="1" t="n">
        <v>3</v>
      </c>
      <c r="B4926" s="76" t="n">
        <v>46223</v>
      </c>
      <c r="C4926" s="1" t="n">
        <v>11</v>
      </c>
      <c r="D4926" s="1" t="s">
        <v>3820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5708</v>
      </c>
      <c r="N4926" s="1" t="n">
        <v>24</v>
      </c>
      <c r="O4926" s="1" t="n">
        <v>59</v>
      </c>
      <c r="P4926" s="1" t="s">
        <v>3814</v>
      </c>
    </row>
    <row r="4927" customFormat="false" ht="15" hidden="false" customHeight="true" outlineLevel="0" collapsed="false">
      <c r="A4927" s="1" t="n">
        <v>3</v>
      </c>
      <c r="B4927" s="76" t="n">
        <v>46223</v>
      </c>
      <c r="C4927" s="1" t="n">
        <v>11</v>
      </c>
      <c r="D4927" s="1" t="s">
        <v>3820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5000</v>
      </c>
      <c r="N4927" s="1" t="n">
        <v>12</v>
      </c>
      <c r="O4927" s="1" t="n">
        <v>20.95</v>
      </c>
      <c r="P4927" s="1" t="s">
        <v>3814</v>
      </c>
    </row>
    <row r="4928" customFormat="false" ht="15" hidden="false" customHeight="true" outlineLevel="0" collapsed="false">
      <c r="A4928" s="1" t="n">
        <v>3</v>
      </c>
      <c r="B4928" s="76" t="n">
        <v>46223</v>
      </c>
      <c r="C4928" s="1" t="n">
        <v>11</v>
      </c>
      <c r="D4928" s="1" t="s">
        <v>3820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5001</v>
      </c>
      <c r="N4928" s="1" t="n">
        <v>12</v>
      </c>
      <c r="O4928" s="1" t="n">
        <v>26.95</v>
      </c>
      <c r="P4928" s="1" t="s">
        <v>3814</v>
      </c>
    </row>
    <row r="4929" customFormat="false" ht="15" hidden="false" customHeight="true" outlineLevel="0" collapsed="false">
      <c r="A4929" s="1" t="n">
        <v>3</v>
      </c>
      <c r="B4929" s="76" t="n">
        <v>46223</v>
      </c>
      <c r="C4929" s="1" t="n">
        <v>11</v>
      </c>
      <c r="D4929" s="1" t="s">
        <v>3820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5002</v>
      </c>
      <c r="N4929" s="1" t="n">
        <v>12</v>
      </c>
      <c r="O4929" s="1" t="n">
        <v>24.95</v>
      </c>
      <c r="P4929" s="1" t="s">
        <v>3814</v>
      </c>
    </row>
    <row r="4930" customFormat="false" ht="15" hidden="false" customHeight="true" outlineLevel="0" collapsed="false">
      <c r="A4930" s="1" t="n">
        <v>3</v>
      </c>
      <c r="B4930" s="76" t="n">
        <v>46223</v>
      </c>
      <c r="C4930" s="1" t="n">
        <v>11</v>
      </c>
      <c r="D4930" s="1" t="s">
        <v>3820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5005</v>
      </c>
      <c r="N4930" s="1" t="n">
        <v>12</v>
      </c>
      <c r="O4930" s="1" t="n">
        <v>24.95</v>
      </c>
      <c r="P4930" s="1" t="s">
        <v>3814</v>
      </c>
    </row>
    <row r="4931" customFormat="false" ht="15" hidden="false" customHeight="true" outlineLevel="0" collapsed="false">
      <c r="A4931" s="1" t="n">
        <v>3</v>
      </c>
      <c r="B4931" s="76" t="n">
        <v>46223</v>
      </c>
      <c r="C4931" s="1" t="n">
        <v>11</v>
      </c>
      <c r="D4931" s="1" t="s">
        <v>3820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5709</v>
      </c>
      <c r="N4931" s="1" t="n">
        <v>24</v>
      </c>
      <c r="O4931" s="1" t="n">
        <v>66.95</v>
      </c>
      <c r="P4931" s="1" t="s">
        <v>3814</v>
      </c>
    </row>
    <row r="4932" customFormat="false" ht="15" hidden="false" customHeight="true" outlineLevel="0" collapsed="false">
      <c r="A4932" s="1" t="n">
        <v>3</v>
      </c>
      <c r="B4932" s="76" t="n">
        <v>46223</v>
      </c>
      <c r="C4932" s="1" t="n">
        <v>11</v>
      </c>
      <c r="D4932" s="1" t="s">
        <v>3820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5112</v>
      </c>
      <c r="N4932" s="1" t="n">
        <v>100</v>
      </c>
      <c r="O4932" s="1" t="n">
        <v>123.5</v>
      </c>
      <c r="P4932" s="1" t="s">
        <v>3814</v>
      </c>
    </row>
    <row r="4933" customFormat="false" ht="15" hidden="false" customHeight="true" outlineLevel="0" collapsed="false">
      <c r="A4933" s="1" t="n">
        <v>3</v>
      </c>
      <c r="B4933" s="76" t="n">
        <v>46223</v>
      </c>
      <c r="C4933" s="1" t="n">
        <v>11</v>
      </c>
      <c r="D4933" s="1" t="s">
        <v>3820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5710</v>
      </c>
      <c r="N4933" s="1" t="n">
        <v>12</v>
      </c>
      <c r="O4933" s="1" t="n">
        <v>92.95</v>
      </c>
      <c r="P4933" s="1" t="s">
        <v>3814</v>
      </c>
    </row>
    <row r="4934" customFormat="false" ht="15" hidden="false" customHeight="true" outlineLevel="0" collapsed="false">
      <c r="A4934" s="1" t="n">
        <v>3</v>
      </c>
      <c r="B4934" s="76" t="n">
        <v>46223</v>
      </c>
      <c r="C4934" s="1" t="n">
        <v>11</v>
      </c>
      <c r="D4934" s="1" t="s">
        <v>3820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5711</v>
      </c>
      <c r="N4934" s="1" t="n">
        <v>36</v>
      </c>
      <c r="O4934" s="1" t="n">
        <v>53.85</v>
      </c>
      <c r="P4934" s="1" t="s">
        <v>3814</v>
      </c>
    </row>
    <row r="4935" customFormat="false" ht="15" hidden="false" customHeight="true" outlineLevel="0" collapsed="false">
      <c r="A4935" s="1" t="n">
        <v>3</v>
      </c>
      <c r="B4935" s="76" t="n">
        <v>46223</v>
      </c>
      <c r="C4935" s="1" t="n">
        <v>11</v>
      </c>
      <c r="D4935" s="1" t="s">
        <v>3820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5712</v>
      </c>
      <c r="N4935" s="1" t="n">
        <v>36</v>
      </c>
      <c r="O4935" s="1" t="n">
        <v>53.85</v>
      </c>
      <c r="P4935" s="1" t="s">
        <v>3814</v>
      </c>
    </row>
    <row r="4936" customFormat="false" ht="15" hidden="false" customHeight="true" outlineLevel="0" collapsed="false">
      <c r="A4936" s="1" t="n">
        <v>3</v>
      </c>
      <c r="B4936" s="76" t="n">
        <v>46223</v>
      </c>
      <c r="C4936" s="1" t="n">
        <v>11</v>
      </c>
      <c r="D4936" s="1" t="s">
        <v>3820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5713</v>
      </c>
      <c r="N4936" s="1" t="n">
        <v>36</v>
      </c>
      <c r="O4936" s="1" t="n">
        <v>53.85</v>
      </c>
      <c r="P4936" s="1" t="s">
        <v>3814</v>
      </c>
    </row>
    <row r="4937" customFormat="false" ht="15" hidden="false" customHeight="true" outlineLevel="0" collapsed="false">
      <c r="A4937" s="1" t="n">
        <v>3</v>
      </c>
      <c r="B4937" s="76" t="n">
        <v>46223</v>
      </c>
      <c r="C4937" s="1" t="n">
        <v>11</v>
      </c>
      <c r="D4937" s="1" t="s">
        <v>3820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5010</v>
      </c>
      <c r="N4937" s="1" t="n">
        <v>24</v>
      </c>
      <c r="O4937" s="1" t="n">
        <v>60.95</v>
      </c>
      <c r="P4937" s="1" t="s">
        <v>3814</v>
      </c>
    </row>
    <row r="4938" customFormat="false" ht="15" hidden="false" customHeight="true" outlineLevel="0" collapsed="false">
      <c r="A4938" s="1" t="n">
        <v>3</v>
      </c>
      <c r="B4938" s="76" t="n">
        <v>46223</v>
      </c>
      <c r="C4938" s="1" t="n">
        <v>11</v>
      </c>
      <c r="D4938" s="1" t="s">
        <v>3820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5714</v>
      </c>
      <c r="N4938" s="1" t="n">
        <v>24</v>
      </c>
      <c r="O4938" s="1" t="n">
        <v>66.95</v>
      </c>
      <c r="P4938" s="1" t="s">
        <v>3814</v>
      </c>
    </row>
    <row r="4939" customFormat="false" ht="15" hidden="false" customHeight="true" outlineLevel="0" collapsed="false">
      <c r="A4939" s="1" t="n">
        <v>3</v>
      </c>
      <c r="B4939" s="76" t="n">
        <v>46223</v>
      </c>
      <c r="C4939" s="1" t="n">
        <v>11</v>
      </c>
      <c r="D4939" s="1" t="s">
        <v>3820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5715</v>
      </c>
      <c r="N4939" s="1" t="n">
        <v>24</v>
      </c>
      <c r="O4939" s="1" t="n">
        <v>71.9</v>
      </c>
      <c r="P4939" s="1" t="s">
        <v>3814</v>
      </c>
    </row>
    <row r="4940" customFormat="false" ht="15" hidden="false" customHeight="true" outlineLevel="0" collapsed="false">
      <c r="A4940" s="1" t="n">
        <v>3</v>
      </c>
      <c r="B4940" s="76" t="n">
        <v>46223</v>
      </c>
      <c r="C4940" s="1" t="n">
        <v>11</v>
      </c>
      <c r="D4940" s="1" t="s">
        <v>3820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5013</v>
      </c>
      <c r="N4940" s="1" t="n">
        <v>24</v>
      </c>
      <c r="O4940" s="1" t="n">
        <v>85.9</v>
      </c>
      <c r="P4940" s="1" t="s">
        <v>3814</v>
      </c>
    </row>
    <row r="4941" customFormat="false" ht="15" hidden="false" customHeight="true" outlineLevel="0" collapsed="false">
      <c r="A4941" s="1" t="n">
        <v>3</v>
      </c>
      <c r="B4941" s="76" t="n">
        <v>46223</v>
      </c>
      <c r="C4941" s="1" t="n">
        <v>11</v>
      </c>
      <c r="D4941" s="1" t="s">
        <v>3820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5716</v>
      </c>
      <c r="N4941" s="1" t="n">
        <v>12</v>
      </c>
      <c r="O4941" s="1" t="n">
        <v>32.95</v>
      </c>
      <c r="P4941" s="1" t="s">
        <v>3814</v>
      </c>
    </row>
    <row r="4942" customFormat="false" ht="15" hidden="false" customHeight="true" outlineLevel="0" collapsed="false">
      <c r="A4942" s="1" t="n">
        <v>3</v>
      </c>
      <c r="B4942" s="76" t="n">
        <v>46223</v>
      </c>
      <c r="C4942" s="1" t="n">
        <v>11</v>
      </c>
      <c r="D4942" s="1" t="s">
        <v>3820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5717</v>
      </c>
      <c r="N4942" s="1" t="n">
        <v>36</v>
      </c>
      <c r="O4942" s="1" t="n">
        <v>59.85</v>
      </c>
      <c r="P4942" s="1" t="s">
        <v>3814</v>
      </c>
    </row>
    <row r="4943" customFormat="false" ht="15" hidden="false" customHeight="true" outlineLevel="0" collapsed="false">
      <c r="A4943" s="1" t="n">
        <v>3</v>
      </c>
      <c r="B4943" s="76" t="n">
        <v>46223</v>
      </c>
      <c r="C4943" s="1" t="n">
        <v>11</v>
      </c>
      <c r="D4943" s="1" t="s">
        <v>3820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5718</v>
      </c>
      <c r="N4943" s="1" t="n">
        <v>36</v>
      </c>
      <c r="O4943" s="1" t="n">
        <v>59.85</v>
      </c>
      <c r="P4943" s="1" t="s">
        <v>3814</v>
      </c>
    </row>
    <row r="4944" customFormat="false" ht="15" hidden="false" customHeight="true" outlineLevel="0" collapsed="false">
      <c r="A4944" s="1" t="n">
        <v>3</v>
      </c>
      <c r="B4944" s="76" t="n">
        <v>46223</v>
      </c>
      <c r="C4944" s="1" t="n">
        <v>11</v>
      </c>
      <c r="D4944" s="1" t="s">
        <v>3820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5719</v>
      </c>
      <c r="N4944" s="1" t="n">
        <v>36</v>
      </c>
      <c r="O4944" s="1" t="n">
        <v>59.85</v>
      </c>
      <c r="P4944" s="1" t="s">
        <v>3814</v>
      </c>
    </row>
    <row r="4945" customFormat="false" ht="15" hidden="false" customHeight="true" outlineLevel="0" collapsed="false">
      <c r="A4945" s="1" t="n">
        <v>3</v>
      </c>
      <c r="B4945" s="76" t="n">
        <v>46223</v>
      </c>
      <c r="C4945" s="1" t="n">
        <v>11</v>
      </c>
      <c r="D4945" s="1" t="s">
        <v>3820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5720</v>
      </c>
      <c r="N4945" s="1" t="n">
        <v>36</v>
      </c>
      <c r="O4945" s="1" t="n">
        <v>59.85</v>
      </c>
      <c r="P4945" s="1" t="s">
        <v>3814</v>
      </c>
    </row>
    <row r="4946" customFormat="false" ht="15" hidden="false" customHeight="true" outlineLevel="0" collapsed="false">
      <c r="A4946" s="1" t="n">
        <v>3</v>
      </c>
      <c r="B4946" s="76" t="n">
        <v>46223</v>
      </c>
      <c r="C4946" s="1" t="n">
        <v>11</v>
      </c>
      <c r="D4946" s="1" t="s">
        <v>3820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5721</v>
      </c>
      <c r="N4946" s="1" t="n">
        <v>36</v>
      </c>
      <c r="O4946" s="1" t="n">
        <v>59.85</v>
      </c>
      <c r="P4946" s="1" t="s">
        <v>3814</v>
      </c>
    </row>
    <row r="4947" customFormat="false" ht="15" hidden="false" customHeight="true" outlineLevel="0" collapsed="false">
      <c r="A4947" s="1" t="n">
        <v>3</v>
      </c>
      <c r="B4947" s="76" t="n">
        <v>46223</v>
      </c>
      <c r="C4947" s="1" t="n">
        <v>11</v>
      </c>
      <c r="D4947" s="1" t="s">
        <v>3820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5722</v>
      </c>
      <c r="N4947" s="1" t="n">
        <v>36</v>
      </c>
      <c r="O4947" s="1" t="n">
        <v>59.85</v>
      </c>
      <c r="P4947" s="1" t="s">
        <v>3814</v>
      </c>
    </row>
    <row r="4948" customFormat="false" ht="15" hidden="false" customHeight="true" outlineLevel="0" collapsed="false">
      <c r="A4948" s="1" t="n">
        <v>3</v>
      </c>
      <c r="B4948" s="76" t="n">
        <v>46223</v>
      </c>
      <c r="C4948" s="1" t="n">
        <v>11</v>
      </c>
      <c r="D4948" s="1" t="s">
        <v>3820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5723</v>
      </c>
      <c r="N4948" s="1" t="n">
        <v>12</v>
      </c>
      <c r="O4948" s="1" t="n">
        <v>32.95</v>
      </c>
      <c r="P4948" s="1" t="s">
        <v>3814</v>
      </c>
    </row>
    <row r="4949" customFormat="false" ht="15" hidden="false" customHeight="true" outlineLevel="0" collapsed="false">
      <c r="A4949" s="1" t="n">
        <v>3</v>
      </c>
      <c r="B4949" s="76" t="n">
        <v>46223</v>
      </c>
      <c r="C4949" s="1" t="n">
        <v>11</v>
      </c>
      <c r="D4949" s="1" t="s">
        <v>3820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5724</v>
      </c>
      <c r="N4949" s="1" t="n">
        <v>12</v>
      </c>
      <c r="O4949" s="1" t="n">
        <v>32.95</v>
      </c>
      <c r="P4949" s="1" t="s">
        <v>3814</v>
      </c>
    </row>
    <row r="4950" customFormat="false" ht="15" hidden="false" customHeight="true" outlineLevel="0" collapsed="false">
      <c r="A4950" s="1" t="n">
        <v>3</v>
      </c>
      <c r="B4950" s="76" t="n">
        <v>46223</v>
      </c>
      <c r="C4950" s="1" t="n">
        <v>11</v>
      </c>
      <c r="D4950" s="1" t="s">
        <v>3820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5725</v>
      </c>
      <c r="N4950" s="1" t="n">
        <v>36</v>
      </c>
      <c r="O4950" s="1" t="n">
        <v>53.85</v>
      </c>
      <c r="P4950" s="1" t="s">
        <v>3814</v>
      </c>
    </row>
    <row r="4951" customFormat="false" ht="15" hidden="false" customHeight="true" outlineLevel="0" collapsed="false">
      <c r="A4951" s="1" t="n">
        <v>3</v>
      </c>
      <c r="B4951" s="76" t="n">
        <v>46223</v>
      </c>
      <c r="C4951" s="1" t="n">
        <v>11</v>
      </c>
      <c r="D4951" s="1" t="s">
        <v>3820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5726</v>
      </c>
      <c r="N4951" s="1" t="n">
        <v>54</v>
      </c>
      <c r="O4951" s="1" t="n">
        <v>143.64</v>
      </c>
      <c r="P4951" s="1" t="s">
        <v>3814</v>
      </c>
    </row>
    <row r="4952" customFormat="false" ht="15" hidden="false" customHeight="true" outlineLevel="0" collapsed="false">
      <c r="A4952" s="1" t="n">
        <v>3</v>
      </c>
      <c r="B4952" s="76" t="n">
        <v>46223</v>
      </c>
      <c r="C4952" s="1" t="n">
        <v>11</v>
      </c>
      <c r="D4952" s="1" t="s">
        <v>3820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4957</v>
      </c>
      <c r="N4952" s="1" t="n">
        <v>24</v>
      </c>
      <c r="O4952" s="1" t="n">
        <v>108.73</v>
      </c>
      <c r="P4952" s="1" t="s">
        <v>3814</v>
      </c>
    </row>
    <row r="4953" customFormat="false" ht="15" hidden="false" customHeight="true" outlineLevel="0" collapsed="false">
      <c r="A4953" s="1" t="n">
        <v>3</v>
      </c>
      <c r="B4953" s="76" t="n">
        <v>46223</v>
      </c>
      <c r="C4953" s="1" t="n">
        <v>11</v>
      </c>
      <c r="D4953" s="1" t="s">
        <v>3820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5727</v>
      </c>
      <c r="N4953" s="1" t="n">
        <v>24</v>
      </c>
      <c r="O4953" s="1" t="n">
        <v>47.76</v>
      </c>
      <c r="P4953" s="1" t="s">
        <v>3814</v>
      </c>
    </row>
    <row r="4954" customFormat="false" ht="15" hidden="false" customHeight="true" outlineLevel="0" collapsed="false">
      <c r="A4954" s="1" t="n">
        <v>3</v>
      </c>
      <c r="B4954" s="76" t="n">
        <v>46223</v>
      </c>
      <c r="C4954" s="1" t="n">
        <v>11</v>
      </c>
      <c r="D4954" s="1" t="s">
        <v>3820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4966</v>
      </c>
      <c r="N4954" s="1" t="n">
        <v>36</v>
      </c>
      <c r="O4954" s="1" t="n">
        <v>136.23</v>
      </c>
      <c r="P4954" s="1" t="s">
        <v>3814</v>
      </c>
    </row>
    <row r="4955" customFormat="false" ht="15" hidden="false" customHeight="true" outlineLevel="0" collapsed="false">
      <c r="A4955" s="1" t="n">
        <v>3</v>
      </c>
      <c r="B4955" s="76" t="n">
        <v>46223</v>
      </c>
      <c r="C4955" s="1" t="n">
        <v>11</v>
      </c>
      <c r="D4955" s="1" t="s">
        <v>3820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5728</v>
      </c>
      <c r="N4955" s="1" t="n">
        <v>18</v>
      </c>
      <c r="O4955" s="1" t="n">
        <v>59.05</v>
      </c>
      <c r="P4955" s="1" t="s">
        <v>3814</v>
      </c>
    </row>
    <row r="4956" customFormat="false" ht="15" hidden="false" customHeight="true" outlineLevel="0" collapsed="false">
      <c r="A4956" s="1" t="n">
        <v>3</v>
      </c>
      <c r="B4956" s="76" t="n">
        <v>46223</v>
      </c>
      <c r="C4956" s="1" t="n">
        <v>11</v>
      </c>
      <c r="D4956" s="1" t="s">
        <v>3820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4967</v>
      </c>
      <c r="N4956" s="1" t="n">
        <v>20</v>
      </c>
      <c r="O4956" s="1" t="n">
        <v>55.8</v>
      </c>
      <c r="P4956" s="1" t="s">
        <v>3814</v>
      </c>
    </row>
    <row r="4957" customFormat="false" ht="15" hidden="false" customHeight="true" outlineLevel="0" collapsed="false">
      <c r="A4957" s="1" t="n">
        <v>3</v>
      </c>
      <c r="B4957" s="76" t="n">
        <v>46223</v>
      </c>
      <c r="C4957" s="1" t="n">
        <v>11</v>
      </c>
      <c r="D4957" s="1" t="s">
        <v>3820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5729</v>
      </c>
      <c r="N4957" s="1" t="n">
        <v>6</v>
      </c>
      <c r="O4957" s="1" t="n">
        <v>64.75</v>
      </c>
      <c r="P4957" s="1" t="s">
        <v>3814</v>
      </c>
    </row>
    <row r="4958" customFormat="false" ht="15" hidden="false" customHeight="true" outlineLevel="0" collapsed="false">
      <c r="A4958" s="1" t="n">
        <v>3</v>
      </c>
      <c r="B4958" s="76" t="n">
        <v>46223</v>
      </c>
      <c r="C4958" s="1" t="n">
        <v>11</v>
      </c>
      <c r="D4958" s="1" t="s">
        <v>3820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5730</v>
      </c>
      <c r="N4958" s="1" t="n">
        <v>3</v>
      </c>
      <c r="O4958" s="1" t="n">
        <v>56.14</v>
      </c>
      <c r="P4958" s="1" t="s">
        <v>3814</v>
      </c>
    </row>
    <row r="4959" customFormat="false" ht="15" hidden="false" customHeight="true" outlineLevel="0" collapsed="false">
      <c r="A4959" s="1" t="n">
        <v>3</v>
      </c>
      <c r="B4959" s="76" t="n">
        <v>46223</v>
      </c>
      <c r="C4959" s="1" t="n">
        <v>11</v>
      </c>
      <c r="D4959" s="1" t="s">
        <v>3820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5731</v>
      </c>
      <c r="N4959" s="1" t="n">
        <v>3</v>
      </c>
      <c r="O4959" s="1" t="n">
        <v>40.19</v>
      </c>
      <c r="P4959" s="1" t="s">
        <v>3814</v>
      </c>
    </row>
    <row r="4960" customFormat="false" ht="15" hidden="false" customHeight="true" outlineLevel="0" collapsed="false">
      <c r="A4960" s="1" t="n">
        <v>3</v>
      </c>
      <c r="B4960" s="76" t="n">
        <v>46223</v>
      </c>
      <c r="C4960" s="1" t="n">
        <v>11</v>
      </c>
      <c r="D4960" s="1" t="s">
        <v>3820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3895</v>
      </c>
      <c r="N4960" s="1" t="n">
        <v>54</v>
      </c>
      <c r="O4960" s="1" t="n">
        <v>539.46</v>
      </c>
      <c r="P4960" s="1" t="s">
        <v>3814</v>
      </c>
    </row>
    <row r="4961" customFormat="false" ht="15" hidden="false" customHeight="true" outlineLevel="0" collapsed="false">
      <c r="A4961" s="1" t="n">
        <v>3</v>
      </c>
      <c r="B4961" s="76" t="n">
        <v>46223</v>
      </c>
      <c r="C4961" s="1" t="n">
        <v>11</v>
      </c>
      <c r="D4961" s="1" t="s">
        <v>3820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5732</v>
      </c>
      <c r="N4961" s="1" t="n">
        <v>18</v>
      </c>
      <c r="O4961" s="1" t="n">
        <v>179.82</v>
      </c>
      <c r="P4961" s="1" t="s">
        <v>3814</v>
      </c>
    </row>
    <row r="4962" customFormat="false" ht="15" hidden="false" customHeight="true" outlineLevel="0" collapsed="false">
      <c r="A4962" s="1" t="n">
        <v>3</v>
      </c>
      <c r="B4962" s="76" t="n">
        <v>46223</v>
      </c>
      <c r="C4962" s="1" t="n">
        <v>11</v>
      </c>
      <c r="D4962" s="1" t="s">
        <v>3820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3896</v>
      </c>
      <c r="N4962" s="1" t="n">
        <v>18</v>
      </c>
      <c r="O4962" s="1" t="n">
        <v>179.82</v>
      </c>
      <c r="P4962" s="1" t="s">
        <v>3814</v>
      </c>
    </row>
    <row r="4963" customFormat="false" ht="15" hidden="false" customHeight="true" outlineLevel="0" collapsed="false">
      <c r="A4963" s="1" t="n">
        <v>3</v>
      </c>
      <c r="B4963" s="76" t="n">
        <v>46223</v>
      </c>
      <c r="C4963" s="1" t="n">
        <v>11</v>
      </c>
      <c r="D4963" s="1" t="s">
        <v>3820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5733</v>
      </c>
      <c r="N4963" s="1" t="n">
        <v>18</v>
      </c>
      <c r="O4963" s="1" t="n">
        <v>179.82</v>
      </c>
      <c r="P4963" s="1" t="s">
        <v>3814</v>
      </c>
    </row>
    <row r="4964" customFormat="false" ht="15" hidden="false" customHeight="true" outlineLevel="0" collapsed="false">
      <c r="A4964" s="1" t="n">
        <v>3</v>
      </c>
      <c r="B4964" s="76" t="n">
        <v>46223</v>
      </c>
      <c r="C4964" s="1" t="n">
        <v>11</v>
      </c>
      <c r="D4964" s="1" t="s">
        <v>3820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4981</v>
      </c>
      <c r="N4964" s="1" t="n">
        <v>27</v>
      </c>
      <c r="O4964" s="1" t="n">
        <v>51.42</v>
      </c>
      <c r="P4964" s="1" t="s">
        <v>3814</v>
      </c>
    </row>
    <row r="4965" customFormat="false" ht="15" hidden="false" customHeight="true" outlineLevel="0" collapsed="false">
      <c r="A4965" s="1" t="n">
        <v>3</v>
      </c>
      <c r="B4965" s="76" t="n">
        <v>46223</v>
      </c>
      <c r="C4965" s="1" t="n">
        <v>11</v>
      </c>
      <c r="D4965" s="1" t="s">
        <v>3820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4982</v>
      </c>
      <c r="N4965" s="1" t="n">
        <v>60</v>
      </c>
      <c r="O4965" s="1" t="n">
        <v>273.67</v>
      </c>
      <c r="P4965" s="1" t="s">
        <v>3814</v>
      </c>
    </row>
    <row r="4966" customFormat="false" ht="15" hidden="false" customHeight="true" outlineLevel="0" collapsed="false">
      <c r="A4966" s="1" t="n">
        <v>3</v>
      </c>
      <c r="B4966" s="76" t="n">
        <v>46223</v>
      </c>
      <c r="C4966" s="1" t="n">
        <v>11</v>
      </c>
      <c r="D4966" s="1" t="s">
        <v>3820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5734</v>
      </c>
      <c r="N4966" s="1" t="n">
        <v>12</v>
      </c>
      <c r="O4966" s="1" t="n">
        <v>65.88</v>
      </c>
      <c r="P4966" s="1" t="s">
        <v>3814</v>
      </c>
    </row>
    <row r="4967" customFormat="false" ht="15" hidden="false" customHeight="true" outlineLevel="0" collapsed="false">
      <c r="A4967" s="1" t="n">
        <v>3</v>
      </c>
      <c r="B4967" s="76" t="n">
        <v>46223</v>
      </c>
      <c r="C4967" s="1" t="n">
        <v>11</v>
      </c>
      <c r="D4967" s="1" t="s">
        <v>3820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5735</v>
      </c>
      <c r="N4967" s="1" t="n">
        <v>12</v>
      </c>
      <c r="O4967" s="1" t="n">
        <v>65.88</v>
      </c>
      <c r="P4967" s="1" t="s">
        <v>3814</v>
      </c>
    </row>
    <row r="4968" customFormat="false" ht="15" hidden="false" customHeight="true" outlineLevel="0" collapsed="false">
      <c r="A4968" s="1" t="n">
        <v>3</v>
      </c>
      <c r="B4968" s="76" t="n">
        <v>46223</v>
      </c>
      <c r="C4968" s="1" t="n">
        <v>11</v>
      </c>
      <c r="D4968" s="1" t="s">
        <v>3820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5736</v>
      </c>
      <c r="N4968" s="1" t="n">
        <v>12</v>
      </c>
      <c r="O4968" s="1" t="n">
        <v>42.66</v>
      </c>
      <c r="P4968" s="1" t="s">
        <v>3814</v>
      </c>
    </row>
    <row r="4969" customFormat="false" ht="15" hidden="false" customHeight="true" outlineLevel="0" collapsed="false">
      <c r="A4969" s="1" t="n">
        <v>3</v>
      </c>
      <c r="B4969" s="76" t="n">
        <v>46223</v>
      </c>
      <c r="C4969" s="1" t="n">
        <v>11</v>
      </c>
      <c r="D4969" s="1" t="s">
        <v>3820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5737</v>
      </c>
      <c r="N4969" s="1" t="n">
        <v>18</v>
      </c>
      <c r="O4969" s="1" t="n">
        <v>179.82</v>
      </c>
      <c r="P4969" s="1" t="s">
        <v>3814</v>
      </c>
    </row>
    <row r="4970" customFormat="false" ht="15" hidden="false" customHeight="true" outlineLevel="0" collapsed="false">
      <c r="A4970" s="1" t="n">
        <v>3</v>
      </c>
      <c r="B4970" s="76" t="n">
        <v>46223</v>
      </c>
      <c r="C4970" s="1" t="n">
        <v>11</v>
      </c>
      <c r="D4970" s="1" t="s">
        <v>3820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5738</v>
      </c>
      <c r="N4970" s="1" t="n">
        <v>18</v>
      </c>
      <c r="O4970" s="1" t="n">
        <v>67.51</v>
      </c>
      <c r="P4970" s="1" t="s">
        <v>3814</v>
      </c>
    </row>
    <row r="4971" customFormat="false" ht="15" hidden="false" customHeight="true" outlineLevel="0" collapsed="false">
      <c r="A4971" s="1" t="n">
        <v>3</v>
      </c>
      <c r="B4971" s="76" t="n">
        <v>46223</v>
      </c>
      <c r="C4971" s="1" t="n">
        <v>11</v>
      </c>
      <c r="D4971" s="1" t="s">
        <v>3820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4984</v>
      </c>
      <c r="N4971" s="1" t="n">
        <v>18</v>
      </c>
      <c r="O4971" s="1" t="n">
        <v>67.51</v>
      </c>
      <c r="P4971" s="1" t="s">
        <v>3814</v>
      </c>
    </row>
    <row r="4972" customFormat="false" ht="15" hidden="false" customHeight="true" outlineLevel="0" collapsed="false">
      <c r="A4972" s="1" t="n">
        <v>3</v>
      </c>
      <c r="B4972" s="76" t="n">
        <v>46223</v>
      </c>
      <c r="C4972" s="1" t="n">
        <v>11</v>
      </c>
      <c r="D4972" s="1" t="s">
        <v>3820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3898</v>
      </c>
      <c r="N4972" s="1" t="n">
        <v>18</v>
      </c>
      <c r="O4972" s="1" t="n">
        <v>179.82</v>
      </c>
      <c r="P4972" s="1" t="s">
        <v>3814</v>
      </c>
    </row>
    <row r="4973" customFormat="false" ht="15" hidden="false" customHeight="true" outlineLevel="0" collapsed="false">
      <c r="A4973" s="1" t="n">
        <v>3</v>
      </c>
      <c r="B4973" s="76" t="n">
        <v>46223</v>
      </c>
      <c r="C4973" s="1" t="n">
        <v>171</v>
      </c>
      <c r="D4973" s="1" t="s">
        <v>4048</v>
      </c>
      <c r="E4973" s="1" t="n">
        <v>1955</v>
      </c>
      <c r="F4973" s="1" t="s">
        <v>3727</v>
      </c>
      <c r="I4973" s="1" t="n">
        <v>47445</v>
      </c>
      <c r="J4973" s="1" t="n">
        <v>45154</v>
      </c>
      <c r="K4973" s="1" t="n">
        <v>2246390</v>
      </c>
      <c r="L4973" s="1" t="s">
        <v>5044</v>
      </c>
      <c r="N4973" s="1" t="n">
        <v>60</v>
      </c>
      <c r="O4973" s="1" t="n">
        <v>58.89</v>
      </c>
      <c r="P4973" s="1" t="s">
        <v>4050</v>
      </c>
    </row>
    <row r="4974" customFormat="false" ht="15" hidden="false" customHeight="true" outlineLevel="0" collapsed="false">
      <c r="A4974" s="1" t="n">
        <v>3</v>
      </c>
      <c r="B4974" s="76" t="n">
        <v>46223</v>
      </c>
      <c r="C4974" s="1" t="n">
        <v>171</v>
      </c>
      <c r="D4974" s="1" t="s">
        <v>4048</v>
      </c>
      <c r="E4974" s="1" t="n">
        <v>1955</v>
      </c>
      <c r="F4974" s="1" t="s">
        <v>3727</v>
      </c>
      <c r="I4974" s="1" t="n">
        <v>47445</v>
      </c>
      <c r="J4974" s="1" t="n">
        <v>45155</v>
      </c>
      <c r="K4974" s="1" t="n">
        <v>2246406</v>
      </c>
      <c r="L4974" s="1" t="s">
        <v>5045</v>
      </c>
      <c r="N4974" s="1" t="n">
        <v>70</v>
      </c>
      <c r="O4974" s="1" t="n">
        <v>68.95</v>
      </c>
      <c r="P4974" s="1" t="s">
        <v>4050</v>
      </c>
    </row>
    <row r="4975" customFormat="false" ht="15" hidden="false" customHeight="true" outlineLevel="0" collapsed="false">
      <c r="A4975" s="1" t="n">
        <v>3</v>
      </c>
      <c r="B4975" s="76" t="n">
        <v>46223</v>
      </c>
      <c r="C4975" s="1" t="n">
        <v>171</v>
      </c>
      <c r="D4975" s="1" t="s">
        <v>4048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3895</v>
      </c>
      <c r="N4975" s="1" t="n">
        <v>6</v>
      </c>
      <c r="O4975" s="1" t="n">
        <v>72.56</v>
      </c>
      <c r="P4975" s="1" t="s">
        <v>4050</v>
      </c>
    </row>
    <row r="4976" customFormat="false" ht="15" hidden="false" customHeight="true" outlineLevel="0" collapsed="false">
      <c r="A4976" s="1" t="n">
        <v>3</v>
      </c>
      <c r="B4976" s="76" t="n">
        <v>46224</v>
      </c>
      <c r="C4976" s="1" t="n">
        <v>6</v>
      </c>
      <c r="D4976" s="1" t="s">
        <v>3819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3813</v>
      </c>
      <c r="N4976" s="1" t="n">
        <v>8</v>
      </c>
      <c r="O4976" s="1" t="n">
        <v>20</v>
      </c>
      <c r="P4976" s="1" t="s">
        <v>3814</v>
      </c>
    </row>
    <row r="4977" customFormat="false" ht="15" hidden="false" customHeight="true" outlineLevel="0" collapsed="false">
      <c r="A4977" s="1" t="n">
        <v>3</v>
      </c>
      <c r="B4977" s="76" t="n">
        <v>46224</v>
      </c>
      <c r="C4977" s="1" t="n">
        <v>6</v>
      </c>
      <c r="D4977" s="1" t="s">
        <v>3819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3815</v>
      </c>
      <c r="N4977" s="1" t="n">
        <v>7</v>
      </c>
      <c r="O4977" s="1" t="n">
        <v>35</v>
      </c>
      <c r="P4977" s="1" t="s">
        <v>3814</v>
      </c>
    </row>
    <row r="4978" customFormat="false" ht="15" hidden="false" customHeight="true" outlineLevel="0" collapsed="false">
      <c r="A4978" s="1" t="n">
        <v>3</v>
      </c>
      <c r="B4978" s="76" t="n">
        <v>46224</v>
      </c>
      <c r="C4978" s="1" t="n">
        <v>6</v>
      </c>
      <c r="D4978" s="1" t="s">
        <v>3819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3816</v>
      </c>
      <c r="N4978" s="1" t="n">
        <v>20</v>
      </c>
      <c r="O4978" s="1" t="n">
        <v>40</v>
      </c>
      <c r="P4978" s="1" t="s">
        <v>3814</v>
      </c>
    </row>
    <row r="4979" customFormat="false" ht="15" hidden="false" customHeight="true" outlineLevel="0" collapsed="false">
      <c r="A4979" s="1" t="n">
        <v>3</v>
      </c>
      <c r="B4979" s="76" t="n">
        <v>46224</v>
      </c>
      <c r="C4979" s="1" t="n">
        <v>6</v>
      </c>
      <c r="D4979" s="1" t="s">
        <v>3819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3818</v>
      </c>
      <c r="N4979" s="1" t="n">
        <v>20</v>
      </c>
      <c r="O4979" s="1" t="n">
        <v>280</v>
      </c>
      <c r="P4979" s="1" t="s">
        <v>3814</v>
      </c>
    </row>
    <row r="4980" customFormat="false" ht="15" hidden="false" customHeight="true" outlineLevel="0" collapsed="false">
      <c r="A4980" s="1" t="n">
        <v>3</v>
      </c>
      <c r="B4980" s="76" t="n">
        <v>46224</v>
      </c>
      <c r="C4980" s="1" t="n">
        <v>6</v>
      </c>
      <c r="D4980" s="1" t="s">
        <v>3819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3817</v>
      </c>
      <c r="N4980" s="1" t="n">
        <v>20</v>
      </c>
      <c r="O4980" s="1" t="n">
        <v>125</v>
      </c>
      <c r="P4980" s="1" t="s">
        <v>3814</v>
      </c>
    </row>
    <row r="4981" customFormat="false" ht="15" hidden="false" customHeight="true" outlineLevel="0" collapsed="false">
      <c r="A4981" s="1" t="n">
        <v>3</v>
      </c>
      <c r="B4981" s="76" t="n">
        <v>46224</v>
      </c>
      <c r="C4981" s="1" t="n">
        <v>6</v>
      </c>
      <c r="D4981" s="1" t="s">
        <v>3819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3851</v>
      </c>
      <c r="N4981" s="1" t="n">
        <v>7</v>
      </c>
      <c r="O4981" s="1" t="n">
        <v>84</v>
      </c>
      <c r="P4981" s="1" t="s">
        <v>3814</v>
      </c>
    </row>
    <row r="4982" customFormat="false" ht="15" hidden="false" customHeight="true" outlineLevel="0" collapsed="false">
      <c r="A4982" s="1" t="n">
        <v>3</v>
      </c>
      <c r="B4982" s="76" t="n">
        <v>46224</v>
      </c>
      <c r="C4982" s="1" t="n">
        <v>6</v>
      </c>
      <c r="D4982" s="1" t="s">
        <v>3819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3852</v>
      </c>
      <c r="N4982" s="1" t="n">
        <v>4</v>
      </c>
      <c r="O4982" s="1" t="n">
        <v>28</v>
      </c>
      <c r="P4982" s="1" t="s">
        <v>3814</v>
      </c>
    </row>
    <row r="4983" customFormat="false" ht="15" hidden="false" customHeight="true" outlineLevel="0" collapsed="false">
      <c r="A4983" s="1" t="n">
        <v>3</v>
      </c>
      <c r="B4983" s="76" t="n">
        <v>46224</v>
      </c>
      <c r="C4983" s="1" t="n">
        <v>6</v>
      </c>
      <c r="D4983" s="1" t="s">
        <v>3819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3853</v>
      </c>
      <c r="N4983" s="1" t="n">
        <v>24</v>
      </c>
      <c r="O4983" s="1" t="n">
        <v>180</v>
      </c>
      <c r="P4983" s="1" t="s">
        <v>3814</v>
      </c>
    </row>
    <row r="4984" customFormat="false" ht="15" hidden="false" customHeight="true" outlineLevel="0" collapsed="false">
      <c r="A4984" s="1" t="n">
        <v>3</v>
      </c>
      <c r="B4984" s="76" t="n">
        <v>46224</v>
      </c>
      <c r="C4984" s="1" t="n">
        <v>6</v>
      </c>
      <c r="D4984" s="1" t="s">
        <v>3819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3854</v>
      </c>
      <c r="N4984" s="1" t="n">
        <v>3</v>
      </c>
      <c r="O4984" s="1" t="n">
        <v>36</v>
      </c>
      <c r="P4984" s="1" t="s">
        <v>3814</v>
      </c>
    </row>
    <row r="4985" customFormat="false" ht="15" hidden="false" customHeight="true" outlineLevel="0" collapsed="false">
      <c r="A4985" s="1" t="n">
        <v>3</v>
      </c>
      <c r="B4985" s="76" t="n">
        <v>46224</v>
      </c>
      <c r="C4985" s="1" t="n">
        <v>6</v>
      </c>
      <c r="D4985" s="1" t="s">
        <v>3819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3855</v>
      </c>
      <c r="N4985" s="1" t="n">
        <v>20</v>
      </c>
      <c r="O4985" s="1" t="n">
        <v>140</v>
      </c>
      <c r="P4985" s="1" t="s">
        <v>3814</v>
      </c>
    </row>
    <row r="4986" customFormat="false" ht="15" hidden="false" customHeight="true" outlineLevel="0" collapsed="false">
      <c r="A4986" s="1" t="n">
        <v>3</v>
      </c>
      <c r="B4986" s="76" t="n">
        <v>46224</v>
      </c>
      <c r="C4986" s="1" t="n">
        <v>6</v>
      </c>
      <c r="D4986" s="1" t="s">
        <v>3819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4004</v>
      </c>
      <c r="N4986" s="1" t="n">
        <v>9.4</v>
      </c>
      <c r="O4986" s="1" t="n">
        <v>84.5</v>
      </c>
      <c r="P4986" s="1" t="s">
        <v>3814</v>
      </c>
    </row>
    <row r="4987" customFormat="false" ht="15" hidden="false" customHeight="true" outlineLevel="0" collapsed="false">
      <c r="A4987" s="1" t="n">
        <v>3</v>
      </c>
      <c r="B4987" s="76" t="n">
        <v>46224</v>
      </c>
      <c r="C4987" s="1" t="n">
        <v>6</v>
      </c>
      <c r="D4987" s="1" t="s">
        <v>3819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3857</v>
      </c>
      <c r="N4987" s="1" t="n">
        <v>40</v>
      </c>
      <c r="O4987" s="1" t="n">
        <v>130</v>
      </c>
      <c r="P4987" s="1" t="s">
        <v>3814</v>
      </c>
    </row>
    <row r="4988" customFormat="false" ht="15" hidden="false" customHeight="true" outlineLevel="0" collapsed="false">
      <c r="A4988" s="1" t="n">
        <v>3</v>
      </c>
      <c r="B4988" s="76" t="n">
        <v>46224</v>
      </c>
      <c r="C4988" s="1" t="n">
        <v>6</v>
      </c>
      <c r="D4988" s="1" t="s">
        <v>3819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3858</v>
      </c>
      <c r="N4988" s="1" t="n">
        <v>4</v>
      </c>
      <c r="O4988" s="1" t="n">
        <v>48</v>
      </c>
      <c r="P4988" s="1" t="s">
        <v>3814</v>
      </c>
    </row>
    <row r="4989" customFormat="false" ht="15" hidden="false" customHeight="true" outlineLevel="0" collapsed="false">
      <c r="A4989" s="1" t="n">
        <v>3</v>
      </c>
      <c r="B4989" s="76" t="n">
        <v>46224</v>
      </c>
      <c r="C4989" s="1" t="n">
        <v>6</v>
      </c>
      <c r="D4989" s="1" t="s">
        <v>3819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3859</v>
      </c>
      <c r="N4989" s="1" t="n">
        <v>10</v>
      </c>
      <c r="O4989" s="1" t="n">
        <v>60</v>
      </c>
      <c r="P4989" s="1" t="s">
        <v>3814</v>
      </c>
    </row>
    <row r="4990" customFormat="false" ht="15" hidden="false" customHeight="true" outlineLevel="0" collapsed="false">
      <c r="A4990" s="1" t="n">
        <v>3</v>
      </c>
      <c r="B4990" s="76" t="n">
        <v>46224</v>
      </c>
      <c r="C4990" s="1" t="n">
        <v>6</v>
      </c>
      <c r="D4990" s="1" t="s">
        <v>3819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3860</v>
      </c>
      <c r="N4990" s="1" t="n">
        <v>10</v>
      </c>
      <c r="O4990" s="1" t="n">
        <v>110</v>
      </c>
      <c r="P4990" s="1" t="s">
        <v>3814</v>
      </c>
    </row>
    <row r="4991" customFormat="false" ht="15" hidden="false" customHeight="true" outlineLevel="0" collapsed="false">
      <c r="A4991" s="1" t="n">
        <v>3</v>
      </c>
      <c r="B4991" s="76" t="n">
        <v>46224</v>
      </c>
      <c r="C4991" s="1" t="n">
        <v>6</v>
      </c>
      <c r="D4991" s="1" t="s">
        <v>3819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3861</v>
      </c>
      <c r="N4991" s="1" t="n">
        <v>10</v>
      </c>
      <c r="O4991" s="1" t="n">
        <v>90</v>
      </c>
      <c r="P4991" s="1" t="s">
        <v>3814</v>
      </c>
    </row>
    <row r="4992" customFormat="false" ht="15" hidden="false" customHeight="true" outlineLevel="0" collapsed="false">
      <c r="A4992" s="1" t="n">
        <v>3</v>
      </c>
      <c r="B4992" s="76" t="n">
        <v>46224</v>
      </c>
      <c r="C4992" s="1" t="n">
        <v>6</v>
      </c>
      <c r="D4992" s="1" t="s">
        <v>3819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4007</v>
      </c>
      <c r="N4992" s="1" t="n">
        <v>9.6</v>
      </c>
      <c r="O4992" s="1" t="n">
        <v>86</v>
      </c>
      <c r="P4992" s="1" t="s">
        <v>3814</v>
      </c>
    </row>
    <row r="4993" customFormat="false" ht="15" hidden="false" customHeight="true" outlineLevel="0" collapsed="false">
      <c r="A4993" s="1" t="n">
        <v>3</v>
      </c>
      <c r="B4993" s="76" t="n">
        <v>46224</v>
      </c>
      <c r="C4993" s="1" t="n">
        <v>6</v>
      </c>
      <c r="D4993" s="1" t="s">
        <v>3819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4008</v>
      </c>
      <c r="N4993" s="1" t="n">
        <v>20</v>
      </c>
      <c r="O4993" s="1" t="n">
        <v>130</v>
      </c>
      <c r="P4993" s="1" t="s">
        <v>3814</v>
      </c>
    </row>
    <row r="4994" customFormat="false" ht="15" hidden="false" customHeight="true" outlineLevel="0" collapsed="false">
      <c r="A4994" s="1" t="n">
        <v>3</v>
      </c>
      <c r="B4994" s="76" t="n">
        <v>46224</v>
      </c>
      <c r="C4994" s="1" t="n">
        <v>6</v>
      </c>
      <c r="D4994" s="1" t="s">
        <v>3819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4643</v>
      </c>
      <c r="N4994" s="1" t="n">
        <v>100</v>
      </c>
      <c r="O4994" s="1" t="n">
        <v>240</v>
      </c>
      <c r="P4994" s="1" t="s">
        <v>3814</v>
      </c>
    </row>
    <row r="4995" customFormat="false" ht="15" hidden="false" customHeight="true" outlineLevel="0" collapsed="false">
      <c r="A4995" s="1" t="n">
        <v>3</v>
      </c>
      <c r="B4995" s="76" t="n">
        <v>46224</v>
      </c>
      <c r="C4995" s="1" t="n">
        <v>6</v>
      </c>
      <c r="D4995" s="1" t="s">
        <v>3819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3863</v>
      </c>
      <c r="N4995" s="1" t="n">
        <v>10</v>
      </c>
      <c r="O4995" s="1" t="n">
        <v>60</v>
      </c>
      <c r="P4995" s="1" t="s">
        <v>3814</v>
      </c>
    </row>
    <row r="4996" customFormat="false" ht="15" hidden="false" customHeight="true" outlineLevel="0" collapsed="false">
      <c r="A4996" s="1" t="n">
        <v>3</v>
      </c>
      <c r="B4996" s="76" t="n">
        <v>46224</v>
      </c>
      <c r="C4996" s="1" t="n">
        <v>6</v>
      </c>
      <c r="D4996" s="1" t="s">
        <v>3819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3864</v>
      </c>
      <c r="N4996" s="1" t="n">
        <v>0.5</v>
      </c>
      <c r="O4996" s="1" t="n">
        <v>25</v>
      </c>
      <c r="P4996" s="1" t="s">
        <v>3814</v>
      </c>
    </row>
    <row r="4997" customFormat="false" ht="15" hidden="false" customHeight="true" outlineLevel="0" collapsed="false">
      <c r="A4997" s="1" t="n">
        <v>3</v>
      </c>
      <c r="B4997" s="76" t="n">
        <v>46224</v>
      </c>
      <c r="C4997" s="1" t="n">
        <v>6</v>
      </c>
      <c r="D4997" s="1" t="s">
        <v>3819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4208</v>
      </c>
      <c r="N4997" s="1" t="n">
        <v>4</v>
      </c>
      <c r="O4997" s="1" t="n">
        <v>48</v>
      </c>
      <c r="P4997" s="1" t="s">
        <v>3814</v>
      </c>
    </row>
    <row r="4998" customFormat="false" ht="15" hidden="false" customHeight="true" outlineLevel="0" collapsed="false">
      <c r="A4998" s="1" t="n">
        <v>3</v>
      </c>
      <c r="B4998" s="76" t="n">
        <v>46224</v>
      </c>
      <c r="C4998" s="1" t="n">
        <v>6</v>
      </c>
      <c r="D4998" s="1" t="s">
        <v>3819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3865</v>
      </c>
      <c r="N4998" s="1" t="n">
        <v>20</v>
      </c>
      <c r="O4998" s="1" t="n">
        <v>120</v>
      </c>
      <c r="P4998" s="1" t="s">
        <v>3814</v>
      </c>
    </row>
    <row r="4999" customFormat="false" ht="15" hidden="false" customHeight="true" outlineLevel="0" collapsed="false">
      <c r="A4999" s="1" t="n">
        <v>3</v>
      </c>
      <c r="B4999" s="76" t="n">
        <v>46224</v>
      </c>
      <c r="C4999" s="1" t="n">
        <v>11</v>
      </c>
      <c r="D4999" s="1" t="s">
        <v>3820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3891</v>
      </c>
      <c r="N4999" s="1" t="n">
        <v>67.7</v>
      </c>
      <c r="O4999" s="1" t="n">
        <v>2200.25</v>
      </c>
      <c r="P4999" s="1" t="s">
        <v>3814</v>
      </c>
    </row>
    <row r="5000" customFormat="false" ht="15" hidden="false" customHeight="true" outlineLevel="0" collapsed="false">
      <c r="A5000" s="1" t="n">
        <v>3</v>
      </c>
      <c r="B5000" s="76" t="n">
        <v>46224</v>
      </c>
      <c r="C5000" s="1" t="n">
        <v>11</v>
      </c>
      <c r="D5000" s="1" t="s">
        <v>3820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3894</v>
      </c>
      <c r="N5000" s="1" t="n">
        <v>45.6</v>
      </c>
      <c r="O5000" s="1" t="n">
        <v>1482</v>
      </c>
      <c r="P5000" s="1" t="s">
        <v>3814</v>
      </c>
    </row>
    <row r="5001" customFormat="false" ht="15" hidden="false" customHeight="true" outlineLevel="0" collapsed="false">
      <c r="A5001" s="1" t="n">
        <v>3</v>
      </c>
      <c r="B5001" s="76" t="n">
        <v>46224</v>
      </c>
      <c r="C5001" s="1" t="n">
        <v>11</v>
      </c>
      <c r="D5001" s="1" t="s">
        <v>3820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3891</v>
      </c>
      <c r="N5001" s="1" t="n">
        <v>222.1</v>
      </c>
      <c r="O5001" s="1" t="n">
        <v>7107.2</v>
      </c>
      <c r="P5001" s="1" t="s">
        <v>3814</v>
      </c>
    </row>
    <row r="5002" customFormat="false" ht="15" hidden="false" customHeight="true" outlineLevel="0" collapsed="false">
      <c r="A5002" s="1" t="n">
        <v>3</v>
      </c>
      <c r="B5002" s="76" t="n">
        <v>46224</v>
      </c>
      <c r="C5002" s="1" t="n">
        <v>11</v>
      </c>
      <c r="D5002" s="1" t="s">
        <v>3820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3893</v>
      </c>
      <c r="N5002" s="1" t="n">
        <v>141.2</v>
      </c>
      <c r="O5002" s="1" t="n">
        <v>3106.4</v>
      </c>
      <c r="P5002" s="1" t="s">
        <v>3814</v>
      </c>
    </row>
    <row r="5003" customFormat="false" ht="15" hidden="false" customHeight="true" outlineLevel="0" collapsed="false">
      <c r="A5003" s="1" t="n">
        <v>3</v>
      </c>
      <c r="B5003" s="76" t="n">
        <v>46224</v>
      </c>
      <c r="C5003" s="1" t="n">
        <v>11</v>
      </c>
      <c r="D5003" s="1" t="s">
        <v>3820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4117</v>
      </c>
      <c r="N5003" s="1" t="n">
        <v>39.1</v>
      </c>
      <c r="O5003" s="1" t="n">
        <v>742.9</v>
      </c>
      <c r="P5003" s="1" t="s">
        <v>3814</v>
      </c>
    </row>
    <row r="5004" customFormat="false" ht="15" hidden="false" customHeight="true" outlineLevel="0" collapsed="false">
      <c r="A5004" s="1" t="n">
        <v>3</v>
      </c>
      <c r="B5004" s="76" t="n">
        <v>46224</v>
      </c>
      <c r="C5004" s="1" t="n">
        <v>11</v>
      </c>
      <c r="D5004" s="1" t="s">
        <v>3820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3833</v>
      </c>
      <c r="N5004" s="1" t="n">
        <v>18</v>
      </c>
      <c r="O5004" s="1" t="n">
        <v>100.9</v>
      </c>
      <c r="P5004" s="1" t="s">
        <v>3814</v>
      </c>
    </row>
    <row r="5005" customFormat="false" ht="15" hidden="false" customHeight="true" outlineLevel="0" collapsed="false">
      <c r="A5005" s="1" t="n">
        <v>3</v>
      </c>
      <c r="B5005" s="76" t="n">
        <v>46224</v>
      </c>
      <c r="C5005" s="1" t="n">
        <v>11</v>
      </c>
      <c r="D5005" s="1" t="s">
        <v>3820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3834</v>
      </c>
      <c r="N5005" s="1" t="n">
        <v>30</v>
      </c>
      <c r="O5005" s="1" t="n">
        <v>168.16</v>
      </c>
      <c r="P5005" s="1" t="s">
        <v>3814</v>
      </c>
    </row>
    <row r="5006" customFormat="false" ht="15" hidden="false" customHeight="true" outlineLevel="0" collapsed="false">
      <c r="A5006" s="1" t="n">
        <v>3</v>
      </c>
      <c r="B5006" s="76" t="n">
        <v>46224</v>
      </c>
      <c r="C5006" s="1" t="n">
        <v>11</v>
      </c>
      <c r="D5006" s="1" t="s">
        <v>3820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4791</v>
      </c>
      <c r="N5006" s="1" t="n">
        <v>6</v>
      </c>
      <c r="O5006" s="1" t="n">
        <v>46.94</v>
      </c>
      <c r="P5006" s="1" t="s">
        <v>3814</v>
      </c>
    </row>
    <row r="5007" customFormat="false" ht="15" hidden="false" customHeight="true" outlineLevel="0" collapsed="false">
      <c r="A5007" s="1" t="n">
        <v>3</v>
      </c>
      <c r="B5007" s="76" t="n">
        <v>46224</v>
      </c>
      <c r="C5007" s="1" t="n">
        <v>11</v>
      </c>
      <c r="D5007" s="1" t="s">
        <v>3820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4792</v>
      </c>
      <c r="N5007" s="1" t="n">
        <v>6</v>
      </c>
      <c r="O5007" s="1" t="n">
        <v>46.94</v>
      </c>
      <c r="P5007" s="1" t="s">
        <v>3814</v>
      </c>
    </row>
    <row r="5008" customFormat="false" ht="15" hidden="false" customHeight="true" outlineLevel="0" collapsed="false">
      <c r="A5008" s="1" t="n">
        <v>3</v>
      </c>
      <c r="B5008" s="76" t="n">
        <v>46224</v>
      </c>
      <c r="C5008" s="1" t="n">
        <v>11</v>
      </c>
      <c r="D5008" s="1" t="s">
        <v>3820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5176</v>
      </c>
      <c r="N5008" s="1" t="n">
        <v>24</v>
      </c>
      <c r="O5008" s="1" t="n">
        <v>66.78</v>
      </c>
      <c r="P5008" s="1" t="s">
        <v>3814</v>
      </c>
    </row>
    <row r="5009" customFormat="false" ht="15" hidden="false" customHeight="true" outlineLevel="0" collapsed="false">
      <c r="A5009" s="1" t="n">
        <v>3</v>
      </c>
      <c r="B5009" s="76" t="n">
        <v>46224</v>
      </c>
      <c r="C5009" s="1" t="n">
        <v>11</v>
      </c>
      <c r="D5009" s="1" t="s">
        <v>3820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5178</v>
      </c>
      <c r="N5009" s="1" t="n">
        <v>30</v>
      </c>
      <c r="O5009" s="1" t="n">
        <v>101.32</v>
      </c>
      <c r="P5009" s="1" t="s">
        <v>3814</v>
      </c>
    </row>
    <row r="5010" customFormat="false" ht="15" hidden="false" customHeight="true" outlineLevel="0" collapsed="false">
      <c r="A5010" s="1" t="n">
        <v>3</v>
      </c>
      <c r="B5010" s="76" t="n">
        <v>46224</v>
      </c>
      <c r="C5010" s="1" t="n">
        <v>11</v>
      </c>
      <c r="D5010" s="1" t="s">
        <v>3820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5739</v>
      </c>
      <c r="N5010" s="1" t="n">
        <v>6</v>
      </c>
      <c r="O5010" s="1" t="n">
        <v>29.04</v>
      </c>
      <c r="P5010" s="1" t="s">
        <v>3814</v>
      </c>
    </row>
    <row r="5011" customFormat="false" ht="15" hidden="false" customHeight="true" outlineLevel="0" collapsed="false">
      <c r="A5011" s="1" t="n">
        <v>3</v>
      </c>
      <c r="B5011" s="76" t="n">
        <v>46224</v>
      </c>
      <c r="C5011" s="1" t="n">
        <v>11</v>
      </c>
      <c r="D5011" s="1" t="s">
        <v>3820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3829</v>
      </c>
      <c r="N5011" s="1" t="n">
        <v>24</v>
      </c>
      <c r="O5011" s="1" t="n">
        <v>30</v>
      </c>
      <c r="P5011" s="1" t="s">
        <v>3814</v>
      </c>
    </row>
    <row r="5012" customFormat="false" ht="15" hidden="false" customHeight="true" outlineLevel="0" collapsed="false">
      <c r="A5012" s="1" t="n">
        <v>3</v>
      </c>
      <c r="B5012" s="76" t="n">
        <v>46224</v>
      </c>
      <c r="C5012" s="1" t="n">
        <v>11</v>
      </c>
      <c r="D5012" s="1" t="s">
        <v>3820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5152</v>
      </c>
      <c r="N5012" s="1" t="n">
        <v>120</v>
      </c>
      <c r="O5012" s="1" t="n">
        <v>371.41</v>
      </c>
      <c r="P5012" s="1" t="s">
        <v>3814</v>
      </c>
    </row>
    <row r="5013" customFormat="false" ht="15" hidden="false" customHeight="true" outlineLevel="0" collapsed="false">
      <c r="A5013" s="1" t="n">
        <v>3</v>
      </c>
      <c r="B5013" s="76" t="n">
        <v>46224</v>
      </c>
      <c r="C5013" s="1" t="n">
        <v>11</v>
      </c>
      <c r="D5013" s="1" t="s">
        <v>3820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3832</v>
      </c>
      <c r="N5013" s="1" t="n">
        <v>6</v>
      </c>
      <c r="O5013" s="1" t="n">
        <v>29.04</v>
      </c>
      <c r="P5013" s="1" t="s">
        <v>3814</v>
      </c>
    </row>
    <row r="5014" customFormat="false" ht="15" hidden="false" customHeight="true" outlineLevel="0" collapsed="false">
      <c r="A5014" s="1" t="n">
        <v>3</v>
      </c>
      <c r="B5014" s="76" t="n">
        <v>46224</v>
      </c>
      <c r="C5014" s="1" t="n">
        <v>11</v>
      </c>
      <c r="D5014" s="1" t="s">
        <v>3820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4795</v>
      </c>
      <c r="N5014" s="1" t="n">
        <v>18</v>
      </c>
      <c r="O5014" s="1" t="n">
        <v>103.26</v>
      </c>
      <c r="P5014" s="1" t="s">
        <v>3814</v>
      </c>
    </row>
    <row r="5015" customFormat="false" ht="15" hidden="false" customHeight="true" outlineLevel="0" collapsed="false">
      <c r="A5015" s="1" t="n">
        <v>3</v>
      </c>
      <c r="B5015" s="76" t="n">
        <v>46224</v>
      </c>
      <c r="C5015" s="1" t="n">
        <v>11</v>
      </c>
      <c r="D5015" s="1" t="s">
        <v>3820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3835</v>
      </c>
      <c r="N5015" s="1" t="n">
        <v>90</v>
      </c>
      <c r="O5015" s="1" t="n">
        <v>567.1</v>
      </c>
      <c r="P5015" s="1" t="s">
        <v>3814</v>
      </c>
    </row>
    <row r="5016" customFormat="false" ht="15" hidden="false" customHeight="true" outlineLevel="0" collapsed="false">
      <c r="A5016" s="1" t="n">
        <v>3</v>
      </c>
      <c r="B5016" s="76" t="n">
        <v>46224</v>
      </c>
      <c r="C5016" s="1" t="n">
        <v>11</v>
      </c>
      <c r="D5016" s="1" t="s">
        <v>3820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4408</v>
      </c>
      <c r="N5016" s="1" t="n">
        <v>30</v>
      </c>
      <c r="O5016" s="1" t="n">
        <v>222.91</v>
      </c>
      <c r="P5016" s="1" t="s">
        <v>3814</v>
      </c>
    </row>
    <row r="5017" customFormat="false" ht="15" hidden="false" customHeight="true" outlineLevel="0" collapsed="false">
      <c r="A5017" s="1" t="n">
        <v>3</v>
      </c>
      <c r="B5017" s="76" t="n">
        <v>46224</v>
      </c>
      <c r="C5017" s="1" t="n">
        <v>11</v>
      </c>
      <c r="D5017" s="1" t="s">
        <v>3820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5171</v>
      </c>
      <c r="N5017" s="1" t="n">
        <v>36</v>
      </c>
      <c r="O5017" s="1" t="n">
        <v>100.9</v>
      </c>
      <c r="P5017" s="1" t="s">
        <v>3814</v>
      </c>
    </row>
    <row r="5018" customFormat="false" ht="15" hidden="false" customHeight="true" outlineLevel="0" collapsed="false">
      <c r="A5018" s="1" t="n">
        <v>3</v>
      </c>
      <c r="B5018" s="76" t="n">
        <v>46224</v>
      </c>
      <c r="C5018" s="1" t="n">
        <v>11</v>
      </c>
      <c r="D5018" s="1" t="s">
        <v>3820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3837</v>
      </c>
      <c r="N5018" s="1" t="n">
        <v>60</v>
      </c>
      <c r="O5018" s="1" t="n">
        <v>362.34</v>
      </c>
      <c r="P5018" s="1" t="s">
        <v>3814</v>
      </c>
    </row>
    <row r="5019" customFormat="false" ht="15" hidden="false" customHeight="true" outlineLevel="0" collapsed="false">
      <c r="A5019" s="1" t="n">
        <v>3</v>
      </c>
      <c r="B5019" s="76" t="n">
        <v>46224</v>
      </c>
      <c r="C5019" s="1" t="n">
        <v>11</v>
      </c>
      <c r="D5019" s="1" t="s">
        <v>3820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4409</v>
      </c>
      <c r="N5019" s="1" t="n">
        <v>48</v>
      </c>
      <c r="O5019" s="1" t="n">
        <v>195.99</v>
      </c>
      <c r="P5019" s="1" t="s">
        <v>3814</v>
      </c>
    </row>
    <row r="5020" customFormat="false" ht="15" hidden="false" customHeight="true" outlineLevel="0" collapsed="false">
      <c r="A5020" s="1" t="n">
        <v>3</v>
      </c>
      <c r="B5020" s="76" t="n">
        <v>46224</v>
      </c>
      <c r="C5020" s="1" t="n">
        <v>11</v>
      </c>
      <c r="D5020" s="1" t="s">
        <v>3820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4411</v>
      </c>
      <c r="N5020" s="1" t="n">
        <v>60</v>
      </c>
      <c r="O5020" s="1" t="n">
        <v>508.72</v>
      </c>
      <c r="P5020" s="1" t="s">
        <v>3814</v>
      </c>
    </row>
    <row r="5021" customFormat="false" ht="15" hidden="false" customHeight="true" outlineLevel="0" collapsed="false">
      <c r="A5021" s="1" t="n">
        <v>3</v>
      </c>
      <c r="B5021" s="76" t="n">
        <v>46224</v>
      </c>
      <c r="C5021" s="1" t="n">
        <v>11</v>
      </c>
      <c r="D5021" s="1" t="s">
        <v>3820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3839</v>
      </c>
      <c r="N5021" s="1" t="n">
        <v>108</v>
      </c>
      <c r="O5021" s="1" t="n">
        <v>712.09</v>
      </c>
      <c r="P5021" s="1" t="s">
        <v>3814</v>
      </c>
    </row>
    <row r="5022" customFormat="false" ht="15" hidden="false" customHeight="true" outlineLevel="0" collapsed="false">
      <c r="A5022" s="1" t="n">
        <v>3</v>
      </c>
      <c r="B5022" s="76" t="n">
        <v>46224</v>
      </c>
      <c r="C5022" s="1" t="n">
        <v>11</v>
      </c>
      <c r="D5022" s="1" t="s">
        <v>3820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4415</v>
      </c>
      <c r="N5022" s="1" t="n">
        <v>60</v>
      </c>
      <c r="O5022" s="1" t="n">
        <v>336.33</v>
      </c>
      <c r="P5022" s="1" t="s">
        <v>3814</v>
      </c>
    </row>
    <row r="5023" customFormat="false" ht="15" hidden="false" customHeight="true" outlineLevel="0" collapsed="false">
      <c r="A5023" s="1" t="n">
        <v>3</v>
      </c>
      <c r="B5023" s="76" t="n">
        <v>46224</v>
      </c>
      <c r="C5023" s="1" t="n">
        <v>11</v>
      </c>
      <c r="D5023" s="1" t="s">
        <v>3820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5740</v>
      </c>
      <c r="N5023" s="1" t="n">
        <v>18</v>
      </c>
      <c r="O5023" s="1" t="n">
        <v>88.74</v>
      </c>
      <c r="P5023" s="1" t="s">
        <v>3814</v>
      </c>
    </row>
    <row r="5024" customFormat="false" ht="15" hidden="false" customHeight="true" outlineLevel="0" collapsed="false">
      <c r="A5024" s="1" t="n">
        <v>3</v>
      </c>
      <c r="B5024" s="76" t="n">
        <v>46224</v>
      </c>
      <c r="C5024" s="1" t="n">
        <v>11</v>
      </c>
      <c r="D5024" s="1" t="s">
        <v>3820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4798</v>
      </c>
      <c r="N5024" s="1" t="n">
        <v>18</v>
      </c>
      <c r="O5024" s="1" t="n">
        <v>103.26</v>
      </c>
      <c r="P5024" s="1" t="s">
        <v>3814</v>
      </c>
    </row>
    <row r="5025" customFormat="false" ht="15" hidden="false" customHeight="true" outlineLevel="0" collapsed="false">
      <c r="A5025" s="1" t="n">
        <v>3</v>
      </c>
      <c r="B5025" s="76" t="n">
        <v>46224</v>
      </c>
      <c r="C5025" s="1" t="n">
        <v>11</v>
      </c>
      <c r="D5025" s="1" t="s">
        <v>3820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3840</v>
      </c>
      <c r="N5025" s="1" t="n">
        <v>54</v>
      </c>
      <c r="O5025" s="1" t="n">
        <v>309.77</v>
      </c>
      <c r="P5025" s="1" t="s">
        <v>3814</v>
      </c>
    </row>
    <row r="5026" customFormat="false" ht="15" hidden="false" customHeight="true" outlineLevel="0" collapsed="false">
      <c r="A5026" s="1" t="n">
        <v>3</v>
      </c>
      <c r="B5026" s="76" t="n">
        <v>46224</v>
      </c>
      <c r="C5026" s="1" t="n">
        <v>11</v>
      </c>
      <c r="D5026" s="1" t="s">
        <v>3820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4800</v>
      </c>
      <c r="N5026" s="1" t="n">
        <v>12</v>
      </c>
      <c r="O5026" s="1" t="n">
        <v>89.16</v>
      </c>
      <c r="P5026" s="1" t="s">
        <v>3814</v>
      </c>
    </row>
    <row r="5027" customFormat="false" ht="15" hidden="false" customHeight="true" outlineLevel="0" collapsed="false">
      <c r="A5027" s="1" t="n">
        <v>3</v>
      </c>
      <c r="B5027" s="76" t="n">
        <v>46224</v>
      </c>
      <c r="C5027" s="1" t="n">
        <v>11</v>
      </c>
      <c r="D5027" s="1" t="s">
        <v>3820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3844</v>
      </c>
      <c r="N5027" s="1" t="n">
        <v>120</v>
      </c>
      <c r="O5027" s="1" t="n">
        <v>1048.9</v>
      </c>
      <c r="P5027" s="1" t="s">
        <v>3814</v>
      </c>
    </row>
    <row r="5028" customFormat="false" ht="15" hidden="false" customHeight="true" outlineLevel="0" collapsed="false">
      <c r="A5028" s="1" t="n">
        <v>3</v>
      </c>
      <c r="B5028" s="76" t="n">
        <v>46224</v>
      </c>
      <c r="C5028" s="1" t="n">
        <v>11</v>
      </c>
      <c r="D5028" s="1" t="s">
        <v>3820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3846</v>
      </c>
      <c r="N5028" s="1" t="n">
        <v>24</v>
      </c>
      <c r="O5028" s="1" t="n">
        <v>89.77</v>
      </c>
      <c r="P5028" s="1" t="s">
        <v>3814</v>
      </c>
    </row>
    <row r="5029" customFormat="false" ht="15" hidden="false" customHeight="true" outlineLevel="0" collapsed="false">
      <c r="A5029" s="1" t="n">
        <v>3</v>
      </c>
      <c r="B5029" s="76" t="n">
        <v>46224</v>
      </c>
      <c r="C5029" s="1" t="n">
        <v>22</v>
      </c>
      <c r="D5029" s="1" t="s">
        <v>3967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3982</v>
      </c>
      <c r="N5029" s="1" t="n">
        <v>4.446</v>
      </c>
      <c r="O5029" s="1" t="n">
        <v>93.22</v>
      </c>
      <c r="P5029" s="1" t="s">
        <v>3814</v>
      </c>
    </row>
    <row r="5030" customFormat="false" ht="15" hidden="false" customHeight="true" outlineLevel="0" collapsed="false">
      <c r="A5030" s="1" t="n">
        <v>3</v>
      </c>
      <c r="B5030" s="76" t="n">
        <v>46224</v>
      </c>
      <c r="C5030" s="1" t="n">
        <v>22</v>
      </c>
      <c r="D5030" s="1" t="s">
        <v>3967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3983</v>
      </c>
      <c r="N5030" s="1" t="n">
        <v>23.328</v>
      </c>
      <c r="O5030" s="1" t="n">
        <v>522.86</v>
      </c>
      <c r="P5030" s="1" t="s">
        <v>3814</v>
      </c>
    </row>
    <row r="5031" customFormat="false" ht="15" hidden="false" customHeight="true" outlineLevel="0" collapsed="false">
      <c r="A5031" s="1" t="n">
        <v>3</v>
      </c>
      <c r="B5031" s="76" t="n">
        <v>46224</v>
      </c>
      <c r="C5031" s="1" t="n">
        <v>22</v>
      </c>
      <c r="D5031" s="1" t="s">
        <v>3967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3984</v>
      </c>
      <c r="N5031" s="1" t="n">
        <v>50.65</v>
      </c>
      <c r="O5031" s="1" t="n">
        <v>1171.86</v>
      </c>
      <c r="P5031" s="1" t="s">
        <v>3814</v>
      </c>
    </row>
    <row r="5032" customFormat="false" ht="15" hidden="false" customHeight="true" outlineLevel="0" collapsed="false">
      <c r="A5032" s="1" t="n">
        <v>3</v>
      </c>
      <c r="B5032" s="76" t="n">
        <v>46224</v>
      </c>
      <c r="C5032" s="1" t="n">
        <v>22</v>
      </c>
      <c r="D5032" s="1" t="s">
        <v>3967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3985</v>
      </c>
      <c r="N5032" s="1" t="n">
        <v>37.16</v>
      </c>
      <c r="O5032" s="1" t="n">
        <v>940.38</v>
      </c>
      <c r="P5032" s="1" t="s">
        <v>3814</v>
      </c>
    </row>
    <row r="5033" customFormat="false" ht="15" hidden="false" customHeight="true" outlineLevel="0" collapsed="false">
      <c r="A5033" s="1" t="n">
        <v>3</v>
      </c>
      <c r="B5033" s="76" t="n">
        <v>46224</v>
      </c>
      <c r="C5033" s="1" t="n">
        <v>22</v>
      </c>
      <c r="D5033" s="1" t="s">
        <v>3967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4199</v>
      </c>
      <c r="N5033" s="1" t="n">
        <v>31.88</v>
      </c>
      <c r="O5033" s="1" t="n">
        <v>561.02</v>
      </c>
      <c r="P5033" s="1" t="s">
        <v>3814</v>
      </c>
    </row>
    <row r="5034" customFormat="false" ht="15" hidden="false" customHeight="true" outlineLevel="0" collapsed="false">
      <c r="A5034" s="1" t="n">
        <v>3</v>
      </c>
      <c r="B5034" s="76" t="n">
        <v>46224</v>
      </c>
      <c r="C5034" s="1" t="n">
        <v>22</v>
      </c>
      <c r="D5034" s="1" t="s">
        <v>3967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3968</v>
      </c>
      <c r="N5034" s="1" t="n">
        <v>21.899</v>
      </c>
      <c r="O5034" s="1" t="n">
        <v>727.36</v>
      </c>
      <c r="P5034" s="1" t="s">
        <v>3814</v>
      </c>
    </row>
    <row r="5035" customFormat="false" ht="15" hidden="false" customHeight="true" outlineLevel="0" collapsed="false">
      <c r="A5035" s="1" t="n">
        <v>3</v>
      </c>
      <c r="B5035" s="76" t="n">
        <v>46224</v>
      </c>
      <c r="C5035" s="1" t="n">
        <v>22</v>
      </c>
      <c r="D5035" s="1" t="s">
        <v>3967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3986</v>
      </c>
      <c r="N5035" s="1" t="n">
        <v>14.634</v>
      </c>
      <c r="O5035" s="1" t="n">
        <v>359.75</v>
      </c>
      <c r="P5035" s="1" t="s">
        <v>3814</v>
      </c>
    </row>
    <row r="5036" customFormat="false" ht="15" hidden="false" customHeight="true" outlineLevel="0" collapsed="false">
      <c r="A5036" s="1" t="n">
        <v>3</v>
      </c>
      <c r="B5036" s="76" t="n">
        <v>46224</v>
      </c>
      <c r="C5036" s="1" t="n">
        <v>22</v>
      </c>
      <c r="D5036" s="1" t="s">
        <v>3967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3969</v>
      </c>
      <c r="N5036" s="1" t="n">
        <v>41.875</v>
      </c>
      <c r="O5036" s="1" t="n">
        <v>1425.63</v>
      </c>
      <c r="P5036" s="1" t="s">
        <v>3814</v>
      </c>
    </row>
    <row r="5037" customFormat="false" ht="15" hidden="false" customHeight="true" outlineLevel="0" collapsed="false">
      <c r="A5037" s="1" t="n">
        <v>3</v>
      </c>
      <c r="B5037" s="76" t="n">
        <v>46224</v>
      </c>
      <c r="C5037" s="1" t="n">
        <v>22</v>
      </c>
      <c r="D5037" s="1" t="s">
        <v>3967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3970</v>
      </c>
      <c r="N5037" s="1" t="n">
        <v>8.902</v>
      </c>
      <c r="O5037" s="1" t="n">
        <v>347.43</v>
      </c>
      <c r="P5037" s="1" t="s">
        <v>3814</v>
      </c>
    </row>
    <row r="5038" customFormat="false" ht="15" hidden="false" customHeight="true" outlineLevel="0" collapsed="false">
      <c r="A5038" s="1" t="n">
        <v>3</v>
      </c>
      <c r="B5038" s="76" t="n">
        <v>46224</v>
      </c>
      <c r="C5038" s="1" t="n">
        <v>22</v>
      </c>
      <c r="D5038" s="1" t="s">
        <v>3967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3971</v>
      </c>
      <c r="N5038" s="1" t="n">
        <v>19.669</v>
      </c>
      <c r="O5038" s="1" t="n">
        <v>767.65</v>
      </c>
      <c r="P5038" s="1" t="s">
        <v>3814</v>
      </c>
    </row>
    <row r="5039" customFormat="false" ht="15" hidden="false" customHeight="true" outlineLevel="0" collapsed="false">
      <c r="A5039" s="1" t="n">
        <v>3</v>
      </c>
      <c r="B5039" s="76" t="n">
        <v>46224</v>
      </c>
      <c r="C5039" s="1" t="n">
        <v>22</v>
      </c>
      <c r="D5039" s="1" t="s">
        <v>3967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3972</v>
      </c>
      <c r="N5039" s="1" t="n">
        <v>17.173</v>
      </c>
      <c r="O5039" s="1" t="n">
        <v>727.29</v>
      </c>
      <c r="P5039" s="1" t="s">
        <v>3814</v>
      </c>
    </row>
    <row r="5040" customFormat="false" ht="15" hidden="false" customHeight="true" outlineLevel="0" collapsed="false">
      <c r="A5040" s="1" t="n">
        <v>3</v>
      </c>
      <c r="B5040" s="76" t="n">
        <v>46224</v>
      </c>
      <c r="C5040" s="1" t="n">
        <v>22</v>
      </c>
      <c r="D5040" s="1" t="s">
        <v>3967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3973</v>
      </c>
      <c r="N5040" s="1" t="n">
        <v>32.84</v>
      </c>
      <c r="O5040" s="1" t="n">
        <v>1499.9</v>
      </c>
      <c r="P5040" s="1" t="s">
        <v>3814</v>
      </c>
    </row>
    <row r="5041" customFormat="false" ht="15" hidden="false" customHeight="true" outlineLevel="0" collapsed="false">
      <c r="A5041" s="1" t="n">
        <v>3</v>
      </c>
      <c r="B5041" s="76" t="n">
        <v>46224</v>
      </c>
      <c r="C5041" s="1" t="n">
        <v>22</v>
      </c>
      <c r="D5041" s="1" t="s">
        <v>3967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3974</v>
      </c>
      <c r="N5041" s="1" t="n">
        <v>13.062</v>
      </c>
      <c r="O5041" s="1" t="n">
        <v>607.43</v>
      </c>
      <c r="P5041" s="1" t="s">
        <v>3814</v>
      </c>
    </row>
    <row r="5042" customFormat="false" ht="15" hidden="false" customHeight="true" outlineLevel="0" collapsed="false">
      <c r="A5042" s="1" t="n">
        <v>3</v>
      </c>
      <c r="B5042" s="76" t="n">
        <v>46224</v>
      </c>
      <c r="C5042" s="1" t="n">
        <v>22</v>
      </c>
      <c r="D5042" s="1" t="s">
        <v>3967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3975</v>
      </c>
      <c r="N5042" s="1" t="n">
        <v>4.429</v>
      </c>
      <c r="O5042" s="1" t="n">
        <v>187.57</v>
      </c>
      <c r="P5042" s="1" t="s">
        <v>3814</v>
      </c>
    </row>
    <row r="5043" customFormat="false" ht="15" hidden="false" customHeight="true" outlineLevel="0" collapsed="false">
      <c r="A5043" s="1" t="n">
        <v>3</v>
      </c>
      <c r="B5043" s="76" t="n">
        <v>46224</v>
      </c>
      <c r="C5043" s="1" t="n">
        <v>22</v>
      </c>
      <c r="D5043" s="1" t="s">
        <v>3967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3976</v>
      </c>
      <c r="N5043" s="1" t="n">
        <v>6.15</v>
      </c>
      <c r="O5043" s="1" t="n">
        <v>280.89</v>
      </c>
      <c r="P5043" s="1" t="s">
        <v>3814</v>
      </c>
    </row>
    <row r="5044" customFormat="false" ht="15" hidden="false" customHeight="true" outlineLevel="0" collapsed="false">
      <c r="A5044" s="1" t="n">
        <v>3</v>
      </c>
      <c r="B5044" s="76" t="n">
        <v>46224</v>
      </c>
      <c r="C5044" s="1" t="n">
        <v>22</v>
      </c>
      <c r="D5044" s="1" t="s">
        <v>3967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3977</v>
      </c>
      <c r="N5044" s="1" t="n">
        <v>4.846</v>
      </c>
      <c r="O5044" s="1" t="n">
        <v>261.58</v>
      </c>
      <c r="P5044" s="1" t="s">
        <v>3814</v>
      </c>
    </row>
    <row r="5045" customFormat="false" ht="15" hidden="false" customHeight="true" outlineLevel="0" collapsed="false">
      <c r="A5045" s="1" t="n">
        <v>3</v>
      </c>
      <c r="B5045" s="76" t="n">
        <v>46224</v>
      </c>
      <c r="C5045" s="1" t="n">
        <v>22</v>
      </c>
      <c r="D5045" s="1" t="s">
        <v>3967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3987</v>
      </c>
      <c r="N5045" s="1" t="n">
        <v>5.736</v>
      </c>
      <c r="O5045" s="1" t="n">
        <v>179.97</v>
      </c>
      <c r="P5045" s="1" t="s">
        <v>3814</v>
      </c>
    </row>
    <row r="5046" customFormat="false" ht="15" hidden="false" customHeight="true" outlineLevel="0" collapsed="false">
      <c r="A5046" s="1" t="n">
        <v>3</v>
      </c>
      <c r="B5046" s="76" t="n">
        <v>46224</v>
      </c>
      <c r="C5046" s="1" t="n">
        <v>22</v>
      </c>
      <c r="D5046" s="1" t="s">
        <v>3967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3978</v>
      </c>
      <c r="N5046" s="1" t="n">
        <v>4.553</v>
      </c>
      <c r="O5046" s="1" t="n">
        <v>170.13</v>
      </c>
      <c r="P5046" s="1" t="s">
        <v>3814</v>
      </c>
    </row>
    <row r="5047" customFormat="false" ht="15" hidden="false" customHeight="true" outlineLevel="0" collapsed="false">
      <c r="A5047" s="1" t="n">
        <v>3</v>
      </c>
      <c r="B5047" s="76" t="n">
        <v>46224</v>
      </c>
      <c r="C5047" s="1" t="n">
        <v>22</v>
      </c>
      <c r="D5047" s="1" t="s">
        <v>3967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3979</v>
      </c>
      <c r="N5047" s="1" t="n">
        <v>7.776</v>
      </c>
      <c r="O5047" s="1" t="n">
        <v>12.85</v>
      </c>
      <c r="P5047" s="1" t="s">
        <v>3814</v>
      </c>
    </row>
    <row r="5048" customFormat="false" ht="15" hidden="false" customHeight="true" outlineLevel="0" collapsed="false">
      <c r="A5048" s="1" t="n">
        <v>3</v>
      </c>
      <c r="B5048" s="76" t="n">
        <v>46224</v>
      </c>
      <c r="C5048" s="1" t="n">
        <v>22</v>
      </c>
      <c r="D5048" s="1" t="s">
        <v>3967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3979</v>
      </c>
      <c r="N5048" s="1" t="n">
        <v>4.153</v>
      </c>
      <c r="O5048" s="1" t="n">
        <v>5.98</v>
      </c>
      <c r="P5048" s="1" t="s">
        <v>3814</v>
      </c>
    </row>
    <row r="5049" customFormat="false" ht="15" hidden="false" customHeight="true" outlineLevel="0" collapsed="false">
      <c r="A5049" s="1" t="n">
        <v>3</v>
      </c>
      <c r="B5049" s="76" t="n">
        <v>46224</v>
      </c>
      <c r="C5049" s="1" t="n">
        <v>22</v>
      </c>
      <c r="D5049" s="1" t="s">
        <v>3967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3979</v>
      </c>
      <c r="N5049" s="1" t="n">
        <v>1.254</v>
      </c>
      <c r="O5049" s="1" t="n">
        <v>1.91</v>
      </c>
      <c r="P5049" s="1" t="s">
        <v>3814</v>
      </c>
    </row>
    <row r="5050" customFormat="false" ht="15" hidden="false" customHeight="true" outlineLevel="0" collapsed="false">
      <c r="A5050" s="1" t="n">
        <v>3</v>
      </c>
      <c r="B5050" s="76" t="n">
        <v>46224</v>
      </c>
      <c r="C5050" s="1" t="n">
        <v>22</v>
      </c>
      <c r="D5050" s="1" t="s">
        <v>3967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3980</v>
      </c>
      <c r="N5050" s="1" t="n">
        <v>36.84</v>
      </c>
      <c r="O5050" s="1" t="n">
        <v>91.49</v>
      </c>
      <c r="P5050" s="1" t="s">
        <v>3814</v>
      </c>
    </row>
    <row r="5051" customFormat="false" ht="15" hidden="false" customHeight="true" outlineLevel="0" collapsed="false">
      <c r="A5051" s="1" t="n">
        <v>3</v>
      </c>
      <c r="B5051" s="76" t="n">
        <v>46224</v>
      </c>
      <c r="C5051" s="1" t="n">
        <v>22</v>
      </c>
      <c r="D5051" s="1" t="s">
        <v>3967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3980</v>
      </c>
      <c r="N5051" s="1" t="n">
        <v>5.714</v>
      </c>
      <c r="O5051" s="1" t="n">
        <v>12.36</v>
      </c>
      <c r="P5051" s="1" t="s">
        <v>3814</v>
      </c>
    </row>
    <row r="5052" customFormat="false" ht="15" hidden="false" customHeight="true" outlineLevel="0" collapsed="false">
      <c r="A5052" s="1" t="n">
        <v>3</v>
      </c>
      <c r="B5052" s="76" t="n">
        <v>46224</v>
      </c>
      <c r="C5052" s="1" t="n">
        <v>22</v>
      </c>
      <c r="D5052" s="1" t="s">
        <v>3967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3981</v>
      </c>
      <c r="N5052" s="1" t="n">
        <v>0.23</v>
      </c>
      <c r="O5052" s="1" t="n">
        <v>0</v>
      </c>
      <c r="P5052" s="1" t="s">
        <v>3814</v>
      </c>
    </row>
    <row r="5053" customFormat="false" ht="15" hidden="false" customHeight="true" outlineLevel="0" collapsed="false">
      <c r="A5053" s="1" t="n">
        <v>3</v>
      </c>
      <c r="B5053" s="76" t="n">
        <v>46224</v>
      </c>
      <c r="C5053" s="1" t="n">
        <v>22</v>
      </c>
      <c r="D5053" s="1" t="s">
        <v>3967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3981</v>
      </c>
      <c r="N5053" s="1" t="n">
        <v>2.086</v>
      </c>
      <c r="O5053" s="1" t="n">
        <v>0</v>
      </c>
      <c r="P5053" s="1" t="s">
        <v>3814</v>
      </c>
    </row>
    <row r="5054" customFormat="false" ht="15" hidden="false" customHeight="true" outlineLevel="0" collapsed="false">
      <c r="A5054" s="1" t="n">
        <v>3</v>
      </c>
      <c r="B5054" s="76" t="n">
        <v>46224</v>
      </c>
      <c r="C5054" s="1" t="n">
        <v>22</v>
      </c>
      <c r="D5054" s="1" t="s">
        <v>3967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3981</v>
      </c>
      <c r="N5054" s="1" t="n">
        <v>1.115</v>
      </c>
      <c r="O5054" s="1" t="n">
        <v>0</v>
      </c>
      <c r="P5054" s="1" t="s">
        <v>3814</v>
      </c>
    </row>
    <row r="5055" customFormat="false" ht="15" hidden="false" customHeight="true" outlineLevel="0" collapsed="false">
      <c r="A5055" s="1" t="n">
        <v>3</v>
      </c>
      <c r="B5055" s="76" t="n">
        <v>46224</v>
      </c>
      <c r="C5055" s="1" t="n">
        <v>22</v>
      </c>
      <c r="D5055" s="1" t="s">
        <v>3967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3968</v>
      </c>
      <c r="N5055" s="1" t="n">
        <v>4.366</v>
      </c>
      <c r="O5055" s="1" t="n">
        <v>147.51</v>
      </c>
      <c r="P5055" s="1" t="s">
        <v>3814</v>
      </c>
    </row>
    <row r="5056" customFormat="false" ht="15" hidden="false" customHeight="true" outlineLevel="0" collapsed="false">
      <c r="A5056" s="1" t="n">
        <v>3</v>
      </c>
      <c r="B5056" s="76" t="n">
        <v>46224</v>
      </c>
      <c r="C5056" s="1" t="n">
        <v>22</v>
      </c>
      <c r="D5056" s="1" t="s">
        <v>3967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3968</v>
      </c>
      <c r="N5056" s="1" t="n">
        <v>7.052</v>
      </c>
      <c r="O5056" s="1" t="n">
        <v>239.21</v>
      </c>
      <c r="P5056" s="1" t="s">
        <v>3814</v>
      </c>
    </row>
    <row r="5057" customFormat="false" ht="15" hidden="false" customHeight="true" outlineLevel="0" collapsed="false">
      <c r="A5057" s="1" t="n">
        <v>3</v>
      </c>
      <c r="B5057" s="76" t="n">
        <v>46224</v>
      </c>
      <c r="C5057" s="1" t="n">
        <v>22</v>
      </c>
      <c r="D5057" s="1" t="s">
        <v>3967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3969</v>
      </c>
      <c r="N5057" s="1" t="n">
        <v>9.521</v>
      </c>
      <c r="O5057" s="1" t="n">
        <v>329.72</v>
      </c>
      <c r="P5057" s="1" t="s">
        <v>3814</v>
      </c>
    </row>
    <row r="5058" customFormat="false" ht="15" hidden="false" customHeight="true" outlineLevel="0" collapsed="false">
      <c r="A5058" s="1" t="n">
        <v>3</v>
      </c>
      <c r="B5058" s="76" t="n">
        <v>46224</v>
      </c>
      <c r="C5058" s="1" t="n">
        <v>22</v>
      </c>
      <c r="D5058" s="1" t="s">
        <v>3967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3970</v>
      </c>
      <c r="N5058" s="1" t="n">
        <v>2.093</v>
      </c>
      <c r="O5058" s="1" t="n">
        <v>83.09</v>
      </c>
      <c r="P5058" s="1" t="s">
        <v>3814</v>
      </c>
    </row>
    <row r="5059" customFormat="false" ht="15" hidden="false" customHeight="true" outlineLevel="0" collapsed="false">
      <c r="A5059" s="1" t="n">
        <v>3</v>
      </c>
      <c r="B5059" s="76" t="n">
        <v>46224</v>
      </c>
      <c r="C5059" s="1" t="n">
        <v>22</v>
      </c>
      <c r="D5059" s="1" t="s">
        <v>3967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3970</v>
      </c>
      <c r="N5059" s="1" t="n">
        <v>3.503</v>
      </c>
      <c r="O5059" s="1" t="n">
        <v>139.62</v>
      </c>
      <c r="P5059" s="1" t="s">
        <v>3814</v>
      </c>
    </row>
    <row r="5060" customFormat="false" ht="15" hidden="false" customHeight="true" outlineLevel="0" collapsed="false">
      <c r="A5060" s="1" t="n">
        <v>3</v>
      </c>
      <c r="B5060" s="76" t="n">
        <v>46224</v>
      </c>
      <c r="C5060" s="1" t="n">
        <v>22</v>
      </c>
      <c r="D5060" s="1" t="s">
        <v>3967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3971</v>
      </c>
      <c r="N5060" s="1" t="n">
        <v>3.742</v>
      </c>
      <c r="O5060" s="1" t="n">
        <v>148.56</v>
      </c>
      <c r="P5060" s="1" t="s">
        <v>3814</v>
      </c>
    </row>
    <row r="5061" customFormat="false" ht="15" hidden="false" customHeight="true" outlineLevel="0" collapsed="false">
      <c r="A5061" s="1" t="n">
        <v>3</v>
      </c>
      <c r="B5061" s="76" t="n">
        <v>46224</v>
      </c>
      <c r="C5061" s="1" t="n">
        <v>22</v>
      </c>
      <c r="D5061" s="1" t="s">
        <v>3967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3971</v>
      </c>
      <c r="N5061" s="1" t="n">
        <v>8.848</v>
      </c>
      <c r="O5061" s="1" t="n">
        <v>352.66</v>
      </c>
      <c r="P5061" s="1" t="s">
        <v>3814</v>
      </c>
    </row>
    <row r="5062" customFormat="false" ht="15" hidden="false" customHeight="true" outlineLevel="0" collapsed="false">
      <c r="A5062" s="1" t="n">
        <v>3</v>
      </c>
      <c r="B5062" s="76" t="n">
        <v>46224</v>
      </c>
      <c r="C5062" s="1" t="n">
        <v>22</v>
      </c>
      <c r="D5062" s="1" t="s">
        <v>3967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3972</v>
      </c>
      <c r="N5062" s="1" t="n">
        <v>6.874</v>
      </c>
      <c r="O5062" s="1" t="n">
        <v>297.3</v>
      </c>
      <c r="P5062" s="1" t="s">
        <v>3814</v>
      </c>
    </row>
    <row r="5063" customFormat="false" ht="15" hidden="false" customHeight="true" outlineLevel="0" collapsed="false">
      <c r="A5063" s="1" t="n">
        <v>3</v>
      </c>
      <c r="B5063" s="76" t="n">
        <v>46224</v>
      </c>
      <c r="C5063" s="1" t="n">
        <v>22</v>
      </c>
      <c r="D5063" s="1" t="s">
        <v>3967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3972</v>
      </c>
      <c r="N5063" s="1" t="n">
        <v>3.035</v>
      </c>
      <c r="O5063" s="1" t="n">
        <v>130.75</v>
      </c>
      <c r="P5063" s="1" t="s">
        <v>3814</v>
      </c>
    </row>
    <row r="5064" customFormat="false" ht="15" hidden="false" customHeight="true" outlineLevel="0" collapsed="false">
      <c r="A5064" s="1" t="n">
        <v>3</v>
      </c>
      <c r="B5064" s="76" t="n">
        <v>46224</v>
      </c>
      <c r="C5064" s="1" t="n">
        <v>22</v>
      </c>
      <c r="D5064" s="1" t="s">
        <v>3967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3973</v>
      </c>
      <c r="N5064" s="1" t="n">
        <v>6.581</v>
      </c>
      <c r="O5064" s="1" t="n">
        <v>305.75</v>
      </c>
      <c r="P5064" s="1" t="s">
        <v>3814</v>
      </c>
    </row>
    <row r="5065" customFormat="false" ht="15" hidden="false" customHeight="true" outlineLevel="0" collapsed="false">
      <c r="A5065" s="1" t="n">
        <v>3</v>
      </c>
      <c r="B5065" s="76" t="n">
        <v>46224</v>
      </c>
      <c r="C5065" s="1" t="n">
        <v>22</v>
      </c>
      <c r="D5065" s="1" t="s">
        <v>3967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3973</v>
      </c>
      <c r="N5065" s="1" t="n">
        <v>13.703</v>
      </c>
      <c r="O5065" s="1" t="n">
        <v>639.16</v>
      </c>
      <c r="P5065" s="1" t="s">
        <v>3814</v>
      </c>
    </row>
    <row r="5066" customFormat="false" ht="15" hidden="false" customHeight="true" outlineLevel="0" collapsed="false">
      <c r="A5066" s="1" t="n">
        <v>3</v>
      </c>
      <c r="B5066" s="76" t="n">
        <v>46224</v>
      </c>
      <c r="C5066" s="1" t="n">
        <v>22</v>
      </c>
      <c r="D5066" s="1" t="s">
        <v>3967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3974</v>
      </c>
      <c r="N5066" s="1" t="n">
        <v>5.309</v>
      </c>
      <c r="O5066" s="1" t="n">
        <v>252.13</v>
      </c>
      <c r="P5066" s="1" t="s">
        <v>3814</v>
      </c>
    </row>
    <row r="5067" customFormat="false" ht="15" hidden="false" customHeight="true" outlineLevel="0" collapsed="false">
      <c r="A5067" s="1" t="n">
        <v>3</v>
      </c>
      <c r="B5067" s="76" t="n">
        <v>46224</v>
      </c>
      <c r="C5067" s="1" t="n">
        <v>22</v>
      </c>
      <c r="D5067" s="1" t="s">
        <v>3967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3974</v>
      </c>
      <c r="N5067" s="1" t="n">
        <v>2.636</v>
      </c>
      <c r="O5067" s="1" t="n">
        <v>124.69</v>
      </c>
      <c r="P5067" s="1" t="s">
        <v>3814</v>
      </c>
    </row>
    <row r="5068" customFormat="false" ht="15" hidden="false" customHeight="true" outlineLevel="0" collapsed="false">
      <c r="A5068" s="1" t="n">
        <v>3</v>
      </c>
      <c r="B5068" s="76" t="n">
        <v>46224</v>
      </c>
      <c r="C5068" s="1" t="n">
        <v>22</v>
      </c>
      <c r="D5068" s="1" t="s">
        <v>3967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3975</v>
      </c>
      <c r="N5068" s="1" t="n">
        <v>0.933</v>
      </c>
      <c r="O5068" s="1" t="n">
        <v>40.19</v>
      </c>
      <c r="P5068" s="1" t="s">
        <v>3814</v>
      </c>
    </row>
    <row r="5069" customFormat="false" ht="15" hidden="false" customHeight="true" outlineLevel="0" collapsed="false">
      <c r="A5069" s="1" t="n">
        <v>3</v>
      </c>
      <c r="B5069" s="76" t="n">
        <v>46224</v>
      </c>
      <c r="C5069" s="1" t="n">
        <v>22</v>
      </c>
      <c r="D5069" s="1" t="s">
        <v>3967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3975</v>
      </c>
      <c r="N5069" s="1" t="n">
        <v>2.147</v>
      </c>
      <c r="O5069" s="1" t="n">
        <v>92.86</v>
      </c>
      <c r="P5069" s="1" t="s">
        <v>3814</v>
      </c>
    </row>
    <row r="5070" customFormat="false" ht="15" hidden="false" customHeight="true" outlineLevel="0" collapsed="false">
      <c r="A5070" s="1" t="n">
        <v>3</v>
      </c>
      <c r="B5070" s="76" t="n">
        <v>46224</v>
      </c>
      <c r="C5070" s="1" t="n">
        <v>22</v>
      </c>
      <c r="D5070" s="1" t="s">
        <v>3967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3976</v>
      </c>
      <c r="N5070" s="1" t="n">
        <v>1.234</v>
      </c>
      <c r="O5070" s="1" t="n">
        <v>57.33</v>
      </c>
      <c r="P5070" s="1" t="s">
        <v>3814</v>
      </c>
    </row>
    <row r="5071" customFormat="false" ht="15" hidden="false" customHeight="true" outlineLevel="0" collapsed="false">
      <c r="A5071" s="1" t="n">
        <v>3</v>
      </c>
      <c r="B5071" s="76" t="n">
        <v>46224</v>
      </c>
      <c r="C5071" s="1" t="n">
        <v>22</v>
      </c>
      <c r="D5071" s="1" t="s">
        <v>3967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3977</v>
      </c>
      <c r="N5071" s="1" t="n">
        <v>1.254</v>
      </c>
      <c r="O5071" s="1" t="n">
        <v>68.85</v>
      </c>
      <c r="P5071" s="1" t="s">
        <v>3814</v>
      </c>
    </row>
    <row r="5072" customFormat="false" ht="15" hidden="false" customHeight="true" outlineLevel="0" collapsed="false">
      <c r="A5072" s="1" t="n">
        <v>3</v>
      </c>
      <c r="B5072" s="76" t="n">
        <v>46224</v>
      </c>
      <c r="C5072" s="1" t="n">
        <v>22</v>
      </c>
      <c r="D5072" s="1" t="s">
        <v>3967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3977</v>
      </c>
      <c r="N5072" s="1" t="n">
        <v>2.628</v>
      </c>
      <c r="O5072" s="1" t="n">
        <v>144.87</v>
      </c>
      <c r="P5072" s="1" t="s">
        <v>3814</v>
      </c>
    </row>
    <row r="5073" customFormat="false" ht="15" hidden="false" customHeight="true" outlineLevel="0" collapsed="false">
      <c r="A5073" s="1" t="n">
        <v>3</v>
      </c>
      <c r="B5073" s="76" t="n">
        <v>46224</v>
      </c>
      <c r="C5073" s="1" t="n">
        <v>22</v>
      </c>
      <c r="D5073" s="1" t="s">
        <v>3967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5365</v>
      </c>
      <c r="N5073" s="1" t="n">
        <v>0.499</v>
      </c>
      <c r="O5073" s="1" t="n">
        <v>5.92</v>
      </c>
      <c r="P5073" s="1" t="s">
        <v>3814</v>
      </c>
    </row>
    <row r="5074" customFormat="false" ht="15" hidden="false" customHeight="true" outlineLevel="0" collapsed="false">
      <c r="A5074" s="1" t="n">
        <v>3</v>
      </c>
      <c r="B5074" s="76" t="n">
        <v>46224</v>
      </c>
      <c r="C5074" s="1" t="n">
        <v>22</v>
      </c>
      <c r="D5074" s="1" t="s">
        <v>3967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3978</v>
      </c>
      <c r="N5074" s="1" t="n">
        <v>0.649</v>
      </c>
      <c r="O5074" s="1" t="n">
        <v>24.67</v>
      </c>
      <c r="P5074" s="1" t="s">
        <v>3814</v>
      </c>
    </row>
    <row r="5075" customFormat="false" ht="15" hidden="false" customHeight="true" outlineLevel="0" collapsed="false">
      <c r="A5075" s="1" t="n">
        <v>3</v>
      </c>
      <c r="B5075" s="76" t="n">
        <v>46224</v>
      </c>
      <c r="C5075" s="1" t="n">
        <v>22</v>
      </c>
      <c r="D5075" s="1" t="s">
        <v>3967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3979</v>
      </c>
      <c r="N5075" s="1" t="n">
        <v>3.961</v>
      </c>
      <c r="O5075" s="1" t="n">
        <v>6.69</v>
      </c>
      <c r="P5075" s="1" t="s">
        <v>3814</v>
      </c>
    </row>
    <row r="5076" customFormat="false" ht="15" hidden="false" customHeight="true" outlineLevel="0" collapsed="false">
      <c r="A5076" s="1" t="n">
        <v>3</v>
      </c>
      <c r="B5076" s="76" t="n">
        <v>46224</v>
      </c>
      <c r="C5076" s="1" t="n">
        <v>22</v>
      </c>
      <c r="D5076" s="1" t="s">
        <v>3967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3979</v>
      </c>
      <c r="N5076" s="1" t="n">
        <v>1.862</v>
      </c>
      <c r="O5076" s="1" t="n">
        <v>3.13</v>
      </c>
      <c r="P5076" s="1" t="s">
        <v>3814</v>
      </c>
    </row>
    <row r="5077" customFormat="false" ht="15" hidden="false" customHeight="true" outlineLevel="0" collapsed="false">
      <c r="A5077" s="1" t="n">
        <v>3</v>
      </c>
      <c r="B5077" s="76" t="n">
        <v>46224</v>
      </c>
      <c r="C5077" s="1" t="n">
        <v>22</v>
      </c>
      <c r="D5077" s="1" t="s">
        <v>3967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3980</v>
      </c>
      <c r="N5077" s="1" t="n">
        <v>11.762</v>
      </c>
      <c r="O5077" s="1" t="n">
        <v>29.83</v>
      </c>
      <c r="P5077" s="1" t="s">
        <v>3814</v>
      </c>
    </row>
    <row r="5078" customFormat="false" ht="15" hidden="false" customHeight="true" outlineLevel="0" collapsed="false">
      <c r="A5078" s="1" t="n">
        <v>3</v>
      </c>
      <c r="B5078" s="76" t="n">
        <v>46224</v>
      </c>
      <c r="C5078" s="1" t="n">
        <v>22</v>
      </c>
      <c r="D5078" s="1" t="s">
        <v>3967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3980</v>
      </c>
      <c r="N5078" s="1" t="n">
        <v>7.029</v>
      </c>
      <c r="O5078" s="1" t="n">
        <v>17.76</v>
      </c>
      <c r="P5078" s="1" t="s">
        <v>3814</v>
      </c>
    </row>
    <row r="5079" customFormat="false" ht="15" hidden="false" customHeight="true" outlineLevel="0" collapsed="false">
      <c r="A5079" s="1" t="n">
        <v>3</v>
      </c>
      <c r="B5079" s="76" t="n">
        <v>46224</v>
      </c>
      <c r="C5079" s="1" t="n">
        <v>22</v>
      </c>
      <c r="D5079" s="1" t="s">
        <v>3967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3981</v>
      </c>
      <c r="N5079" s="1" t="n">
        <v>0.665</v>
      </c>
      <c r="O5079" s="1" t="n">
        <v>0</v>
      </c>
      <c r="P5079" s="1" t="s">
        <v>3814</v>
      </c>
    </row>
    <row r="5080" customFormat="false" ht="15" hidden="false" customHeight="true" outlineLevel="0" collapsed="false">
      <c r="A5080" s="1" t="n">
        <v>3</v>
      </c>
      <c r="B5080" s="76" t="n">
        <v>46224</v>
      </c>
      <c r="C5080" s="1" t="n">
        <v>22</v>
      </c>
      <c r="D5080" s="1" t="s">
        <v>3967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3981</v>
      </c>
      <c r="N5080" s="1" t="n">
        <v>1.414</v>
      </c>
      <c r="O5080" s="1" t="n">
        <v>0</v>
      </c>
      <c r="P5080" s="1" t="s">
        <v>3814</v>
      </c>
    </row>
    <row r="5081" customFormat="false" ht="15" hidden="false" customHeight="true" outlineLevel="0" collapsed="false">
      <c r="A5081" s="1" t="n">
        <v>3</v>
      </c>
      <c r="B5081" s="76" t="n">
        <v>46224</v>
      </c>
      <c r="C5081" s="1" t="n">
        <v>100</v>
      </c>
      <c r="D5081" s="1" t="s">
        <v>3988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4199</v>
      </c>
      <c r="N5081" s="1" t="n">
        <v>31.88</v>
      </c>
      <c r="O5081" s="1" t="n">
        <v>561.02</v>
      </c>
      <c r="P5081" s="1" t="s">
        <v>3814</v>
      </c>
    </row>
    <row r="5082" customFormat="false" ht="15" hidden="false" customHeight="true" outlineLevel="0" collapsed="false">
      <c r="A5082" s="1" t="n">
        <v>3</v>
      </c>
      <c r="B5082" s="76" t="n">
        <v>46224</v>
      </c>
      <c r="C5082" s="1" t="n">
        <v>100</v>
      </c>
      <c r="D5082" s="1" t="s">
        <v>3988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3987</v>
      </c>
      <c r="N5082" s="1" t="n">
        <v>5.736</v>
      </c>
      <c r="O5082" s="1" t="n">
        <v>179.97</v>
      </c>
      <c r="P5082" s="1" t="s">
        <v>3814</v>
      </c>
    </row>
    <row r="5083" customFormat="false" ht="15" hidden="false" customHeight="true" outlineLevel="0" collapsed="false">
      <c r="A5083" s="1" t="n">
        <v>3</v>
      </c>
      <c r="B5083" s="76" t="n">
        <v>46224</v>
      </c>
      <c r="C5083" s="1" t="n">
        <v>100</v>
      </c>
      <c r="D5083" s="1" t="s">
        <v>3988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3979</v>
      </c>
      <c r="N5083" s="1" t="n">
        <v>1.254</v>
      </c>
      <c r="O5083" s="1" t="n">
        <v>1.91</v>
      </c>
      <c r="P5083" s="1" t="s">
        <v>3814</v>
      </c>
    </row>
    <row r="5084" customFormat="false" ht="15" hidden="false" customHeight="true" outlineLevel="0" collapsed="false">
      <c r="A5084" s="1" t="n">
        <v>3</v>
      </c>
      <c r="B5084" s="76" t="n">
        <v>46224</v>
      </c>
      <c r="C5084" s="1" t="n">
        <v>100</v>
      </c>
      <c r="D5084" s="1" t="s">
        <v>3988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3981</v>
      </c>
      <c r="N5084" s="1" t="n">
        <v>0.23</v>
      </c>
      <c r="O5084" s="1" t="n">
        <v>0</v>
      </c>
      <c r="P5084" s="1" t="s">
        <v>3814</v>
      </c>
    </row>
    <row r="5085" customFormat="false" ht="15" hidden="false" customHeight="true" outlineLevel="0" collapsed="false">
      <c r="A5085" s="1" t="n">
        <v>3</v>
      </c>
      <c r="B5085" s="76" t="n">
        <v>46224</v>
      </c>
      <c r="C5085" s="1" t="n">
        <v>100</v>
      </c>
      <c r="D5085" s="1" t="s">
        <v>3988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3982</v>
      </c>
      <c r="N5085" s="1" t="n">
        <v>4.446</v>
      </c>
      <c r="O5085" s="1" t="n">
        <v>93.22</v>
      </c>
      <c r="P5085" s="1" t="s">
        <v>3814</v>
      </c>
    </row>
    <row r="5086" customFormat="false" ht="15" hidden="false" customHeight="true" outlineLevel="0" collapsed="false">
      <c r="A5086" s="1" t="n">
        <v>3</v>
      </c>
      <c r="B5086" s="76" t="n">
        <v>46224</v>
      </c>
      <c r="C5086" s="1" t="n">
        <v>100</v>
      </c>
      <c r="D5086" s="1" t="s">
        <v>3988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3983</v>
      </c>
      <c r="N5086" s="1" t="n">
        <v>23.328</v>
      </c>
      <c r="O5086" s="1" t="n">
        <v>522.86</v>
      </c>
      <c r="P5086" s="1" t="s">
        <v>3814</v>
      </c>
    </row>
    <row r="5087" customFormat="false" ht="15" hidden="false" customHeight="true" outlineLevel="0" collapsed="false">
      <c r="A5087" s="1" t="n">
        <v>3</v>
      </c>
      <c r="B5087" s="76" t="n">
        <v>46224</v>
      </c>
      <c r="C5087" s="1" t="n">
        <v>100</v>
      </c>
      <c r="D5087" s="1" t="s">
        <v>3988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3984</v>
      </c>
      <c r="N5087" s="1" t="n">
        <v>50.65</v>
      </c>
      <c r="O5087" s="1" t="n">
        <v>1171.86</v>
      </c>
      <c r="P5087" s="1" t="s">
        <v>3814</v>
      </c>
    </row>
    <row r="5088" customFormat="false" ht="15" hidden="false" customHeight="true" outlineLevel="0" collapsed="false">
      <c r="A5088" s="1" t="n">
        <v>3</v>
      </c>
      <c r="B5088" s="76" t="n">
        <v>46224</v>
      </c>
      <c r="C5088" s="1" t="n">
        <v>100</v>
      </c>
      <c r="D5088" s="1" t="s">
        <v>3988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3985</v>
      </c>
      <c r="N5088" s="1" t="n">
        <v>37.16</v>
      </c>
      <c r="O5088" s="1" t="n">
        <v>940.38</v>
      </c>
      <c r="P5088" s="1" t="s">
        <v>3814</v>
      </c>
    </row>
    <row r="5089" customFormat="false" ht="15" hidden="false" customHeight="true" outlineLevel="0" collapsed="false">
      <c r="A5089" s="1" t="n">
        <v>3</v>
      </c>
      <c r="B5089" s="76" t="n">
        <v>46224</v>
      </c>
      <c r="C5089" s="1" t="n">
        <v>100</v>
      </c>
      <c r="D5089" s="1" t="s">
        <v>3988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3986</v>
      </c>
      <c r="N5089" s="1" t="n">
        <v>14.634</v>
      </c>
      <c r="O5089" s="1" t="n">
        <v>359.75</v>
      </c>
      <c r="P5089" s="1" t="s">
        <v>3814</v>
      </c>
    </row>
    <row r="5090" customFormat="false" ht="15" hidden="false" customHeight="true" outlineLevel="0" collapsed="false">
      <c r="A5090" s="1" t="n">
        <v>3</v>
      </c>
      <c r="B5090" s="76" t="n">
        <v>46224</v>
      </c>
      <c r="C5090" s="1" t="n">
        <v>100</v>
      </c>
      <c r="D5090" s="1" t="s">
        <v>3988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3979</v>
      </c>
      <c r="N5090" s="1" t="n">
        <v>4.153</v>
      </c>
      <c r="O5090" s="1" t="n">
        <v>5.98</v>
      </c>
      <c r="P5090" s="1" t="s">
        <v>3814</v>
      </c>
    </row>
    <row r="5091" customFormat="false" ht="15" hidden="false" customHeight="true" outlineLevel="0" collapsed="false">
      <c r="A5091" s="1" t="n">
        <v>3</v>
      </c>
      <c r="B5091" s="76" t="n">
        <v>46224</v>
      </c>
      <c r="C5091" s="1" t="n">
        <v>100</v>
      </c>
      <c r="D5091" s="1" t="s">
        <v>3988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3980</v>
      </c>
      <c r="N5091" s="1" t="n">
        <v>5.714</v>
      </c>
      <c r="O5091" s="1" t="n">
        <v>12.36</v>
      </c>
      <c r="P5091" s="1" t="s">
        <v>3814</v>
      </c>
    </row>
    <row r="5092" customFormat="false" ht="15" hidden="false" customHeight="true" outlineLevel="0" collapsed="false">
      <c r="A5092" s="1" t="n">
        <v>3</v>
      </c>
      <c r="B5092" s="76" t="n">
        <v>46224</v>
      </c>
      <c r="C5092" s="1" t="n">
        <v>100</v>
      </c>
      <c r="D5092" s="1" t="s">
        <v>3988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3981</v>
      </c>
      <c r="N5092" s="1" t="n">
        <v>1.115</v>
      </c>
      <c r="O5092" s="1" t="n">
        <v>0</v>
      </c>
      <c r="P5092" s="1" t="s">
        <v>3814</v>
      </c>
    </row>
    <row r="5093" customFormat="false" ht="15" hidden="false" customHeight="true" outlineLevel="0" collapsed="false">
      <c r="A5093" s="1" t="n">
        <v>3</v>
      </c>
      <c r="B5093" s="76" t="n">
        <v>46224</v>
      </c>
      <c r="C5093" s="1" t="n">
        <v>100</v>
      </c>
      <c r="D5093" s="1" t="s">
        <v>3988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3968</v>
      </c>
      <c r="N5093" s="1" t="n">
        <v>21.899</v>
      </c>
      <c r="O5093" s="1" t="n">
        <v>727.36</v>
      </c>
      <c r="P5093" s="1" t="s">
        <v>3814</v>
      </c>
    </row>
    <row r="5094" customFormat="false" ht="15" hidden="false" customHeight="true" outlineLevel="0" collapsed="false">
      <c r="A5094" s="1" t="n">
        <v>3</v>
      </c>
      <c r="B5094" s="76" t="n">
        <v>46224</v>
      </c>
      <c r="C5094" s="1" t="n">
        <v>100</v>
      </c>
      <c r="D5094" s="1" t="s">
        <v>3988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3969</v>
      </c>
      <c r="N5094" s="1" t="n">
        <v>41.875</v>
      </c>
      <c r="O5094" s="1" t="n">
        <v>1425.63</v>
      </c>
      <c r="P5094" s="1" t="s">
        <v>3814</v>
      </c>
    </row>
    <row r="5095" customFormat="false" ht="15" hidden="false" customHeight="true" outlineLevel="0" collapsed="false">
      <c r="A5095" s="1" t="n">
        <v>3</v>
      </c>
      <c r="B5095" s="76" t="n">
        <v>46224</v>
      </c>
      <c r="C5095" s="1" t="n">
        <v>100</v>
      </c>
      <c r="D5095" s="1" t="s">
        <v>3988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3970</v>
      </c>
      <c r="N5095" s="1" t="n">
        <v>8.902</v>
      </c>
      <c r="O5095" s="1" t="n">
        <v>347.43</v>
      </c>
      <c r="P5095" s="1" t="s">
        <v>3814</v>
      </c>
    </row>
    <row r="5096" customFormat="false" ht="15" hidden="false" customHeight="true" outlineLevel="0" collapsed="false">
      <c r="A5096" s="1" t="n">
        <v>3</v>
      </c>
      <c r="B5096" s="76" t="n">
        <v>46224</v>
      </c>
      <c r="C5096" s="1" t="n">
        <v>100</v>
      </c>
      <c r="D5096" s="1" t="s">
        <v>3988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3971</v>
      </c>
      <c r="N5096" s="1" t="n">
        <v>19.669</v>
      </c>
      <c r="O5096" s="1" t="n">
        <v>767.65</v>
      </c>
      <c r="P5096" s="1" t="s">
        <v>3814</v>
      </c>
    </row>
    <row r="5097" customFormat="false" ht="15" hidden="false" customHeight="true" outlineLevel="0" collapsed="false">
      <c r="A5097" s="1" t="n">
        <v>3</v>
      </c>
      <c r="B5097" s="76" t="n">
        <v>46224</v>
      </c>
      <c r="C5097" s="1" t="n">
        <v>100</v>
      </c>
      <c r="D5097" s="1" t="s">
        <v>3988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3972</v>
      </c>
      <c r="N5097" s="1" t="n">
        <v>17.173</v>
      </c>
      <c r="O5097" s="1" t="n">
        <v>727.29</v>
      </c>
      <c r="P5097" s="1" t="s">
        <v>3814</v>
      </c>
    </row>
    <row r="5098" customFormat="false" ht="15" hidden="false" customHeight="true" outlineLevel="0" collapsed="false">
      <c r="A5098" s="1" t="n">
        <v>3</v>
      </c>
      <c r="B5098" s="76" t="n">
        <v>46224</v>
      </c>
      <c r="C5098" s="1" t="n">
        <v>100</v>
      </c>
      <c r="D5098" s="1" t="s">
        <v>3988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3973</v>
      </c>
      <c r="N5098" s="1" t="n">
        <v>32.84</v>
      </c>
      <c r="O5098" s="1" t="n">
        <v>1499.9</v>
      </c>
      <c r="P5098" s="1" t="s">
        <v>3814</v>
      </c>
    </row>
    <row r="5099" customFormat="false" ht="15" hidden="false" customHeight="true" outlineLevel="0" collapsed="false">
      <c r="A5099" s="1" t="n">
        <v>3</v>
      </c>
      <c r="B5099" s="76" t="n">
        <v>46224</v>
      </c>
      <c r="C5099" s="1" t="n">
        <v>100</v>
      </c>
      <c r="D5099" s="1" t="s">
        <v>3988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3974</v>
      </c>
      <c r="N5099" s="1" t="n">
        <v>13.062</v>
      </c>
      <c r="O5099" s="1" t="n">
        <v>607.43</v>
      </c>
      <c r="P5099" s="1" t="s">
        <v>3814</v>
      </c>
    </row>
    <row r="5100" customFormat="false" ht="15" hidden="false" customHeight="true" outlineLevel="0" collapsed="false">
      <c r="A5100" s="1" t="n">
        <v>3</v>
      </c>
      <c r="B5100" s="76" t="n">
        <v>46224</v>
      </c>
      <c r="C5100" s="1" t="n">
        <v>100</v>
      </c>
      <c r="D5100" s="1" t="s">
        <v>3988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3975</v>
      </c>
      <c r="N5100" s="1" t="n">
        <v>4.429</v>
      </c>
      <c r="O5100" s="1" t="n">
        <v>187.57</v>
      </c>
      <c r="P5100" s="1" t="s">
        <v>3814</v>
      </c>
    </row>
    <row r="5101" customFormat="false" ht="15" hidden="false" customHeight="true" outlineLevel="0" collapsed="false">
      <c r="A5101" s="1" t="n">
        <v>3</v>
      </c>
      <c r="B5101" s="76" t="n">
        <v>46224</v>
      </c>
      <c r="C5101" s="1" t="n">
        <v>100</v>
      </c>
      <c r="D5101" s="1" t="s">
        <v>3988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3976</v>
      </c>
      <c r="N5101" s="1" t="n">
        <v>6.15</v>
      </c>
      <c r="O5101" s="1" t="n">
        <v>280.89</v>
      </c>
      <c r="P5101" s="1" t="s">
        <v>3814</v>
      </c>
    </row>
    <row r="5102" customFormat="false" ht="15" hidden="false" customHeight="true" outlineLevel="0" collapsed="false">
      <c r="A5102" s="1" t="n">
        <v>3</v>
      </c>
      <c r="B5102" s="76" t="n">
        <v>46224</v>
      </c>
      <c r="C5102" s="1" t="n">
        <v>100</v>
      </c>
      <c r="D5102" s="1" t="s">
        <v>3988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3977</v>
      </c>
      <c r="N5102" s="1" t="n">
        <v>4.846</v>
      </c>
      <c r="O5102" s="1" t="n">
        <v>261.58</v>
      </c>
      <c r="P5102" s="1" t="s">
        <v>3814</v>
      </c>
    </row>
    <row r="5103" customFormat="false" ht="15" hidden="false" customHeight="true" outlineLevel="0" collapsed="false">
      <c r="A5103" s="1" t="n">
        <v>3</v>
      </c>
      <c r="B5103" s="76" t="n">
        <v>46224</v>
      </c>
      <c r="C5103" s="1" t="n">
        <v>100</v>
      </c>
      <c r="D5103" s="1" t="s">
        <v>3988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3978</v>
      </c>
      <c r="N5103" s="1" t="n">
        <v>4.553</v>
      </c>
      <c r="O5103" s="1" t="n">
        <v>170.13</v>
      </c>
      <c r="P5103" s="1" t="s">
        <v>3814</v>
      </c>
    </row>
    <row r="5104" customFormat="false" ht="15" hidden="false" customHeight="true" outlineLevel="0" collapsed="false">
      <c r="A5104" s="1" t="n">
        <v>3</v>
      </c>
      <c r="B5104" s="76" t="n">
        <v>46224</v>
      </c>
      <c r="C5104" s="1" t="n">
        <v>100</v>
      </c>
      <c r="D5104" s="1" t="s">
        <v>3988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3979</v>
      </c>
      <c r="N5104" s="1" t="n">
        <v>7.776</v>
      </c>
      <c r="O5104" s="1" t="n">
        <v>12.85</v>
      </c>
      <c r="P5104" s="1" t="s">
        <v>3814</v>
      </c>
    </row>
    <row r="5105" customFormat="false" ht="15" hidden="false" customHeight="true" outlineLevel="0" collapsed="false">
      <c r="A5105" s="1" t="n">
        <v>3</v>
      </c>
      <c r="B5105" s="76" t="n">
        <v>46224</v>
      </c>
      <c r="C5105" s="1" t="n">
        <v>100</v>
      </c>
      <c r="D5105" s="1" t="s">
        <v>3988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3980</v>
      </c>
      <c r="N5105" s="1" t="n">
        <v>36.84</v>
      </c>
      <c r="O5105" s="1" t="n">
        <v>91.49</v>
      </c>
      <c r="P5105" s="1" t="s">
        <v>3814</v>
      </c>
    </row>
    <row r="5106" customFormat="false" ht="15" hidden="false" customHeight="true" outlineLevel="0" collapsed="false">
      <c r="A5106" s="1" t="n">
        <v>3</v>
      </c>
      <c r="B5106" s="76" t="n">
        <v>46224</v>
      </c>
      <c r="C5106" s="1" t="n">
        <v>100</v>
      </c>
      <c r="D5106" s="1" t="s">
        <v>3988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3981</v>
      </c>
      <c r="N5106" s="1" t="n">
        <v>2.086</v>
      </c>
      <c r="O5106" s="1" t="n">
        <v>0</v>
      </c>
      <c r="P5106" s="1" t="s">
        <v>3814</v>
      </c>
    </row>
    <row r="5107" customFormat="false" ht="15" hidden="false" customHeight="true" outlineLevel="0" collapsed="false">
      <c r="A5107" s="1" t="n">
        <v>3</v>
      </c>
      <c r="B5107" s="76" t="n">
        <v>46224</v>
      </c>
      <c r="C5107" s="1" t="n">
        <v>100</v>
      </c>
      <c r="D5107" s="1" t="s">
        <v>3988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3968</v>
      </c>
      <c r="N5107" s="1" t="n">
        <v>7.052</v>
      </c>
      <c r="O5107" s="1" t="n">
        <v>239.21</v>
      </c>
      <c r="P5107" s="1" t="s">
        <v>3814</v>
      </c>
    </row>
    <row r="5108" customFormat="false" ht="15" hidden="false" customHeight="true" outlineLevel="0" collapsed="false">
      <c r="A5108" s="1" t="n">
        <v>3</v>
      </c>
      <c r="B5108" s="76" t="n">
        <v>46224</v>
      </c>
      <c r="C5108" s="1" t="n">
        <v>100</v>
      </c>
      <c r="D5108" s="1" t="s">
        <v>3988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3970</v>
      </c>
      <c r="N5108" s="1" t="n">
        <v>3.503</v>
      </c>
      <c r="O5108" s="1" t="n">
        <v>139.62</v>
      </c>
      <c r="P5108" s="1" t="s">
        <v>3814</v>
      </c>
    </row>
    <row r="5109" customFormat="false" ht="15" hidden="false" customHeight="true" outlineLevel="0" collapsed="false">
      <c r="A5109" s="1" t="n">
        <v>3</v>
      </c>
      <c r="B5109" s="76" t="n">
        <v>46224</v>
      </c>
      <c r="C5109" s="1" t="n">
        <v>100</v>
      </c>
      <c r="D5109" s="1" t="s">
        <v>3988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3971</v>
      </c>
      <c r="N5109" s="1" t="n">
        <v>8.848</v>
      </c>
      <c r="O5109" s="1" t="n">
        <v>352.66</v>
      </c>
      <c r="P5109" s="1" t="s">
        <v>3814</v>
      </c>
    </row>
    <row r="5110" customFormat="false" ht="15" hidden="false" customHeight="true" outlineLevel="0" collapsed="false">
      <c r="A5110" s="1" t="n">
        <v>3</v>
      </c>
      <c r="B5110" s="76" t="n">
        <v>46224</v>
      </c>
      <c r="C5110" s="1" t="n">
        <v>100</v>
      </c>
      <c r="D5110" s="1" t="s">
        <v>3988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3972</v>
      </c>
      <c r="N5110" s="1" t="n">
        <v>6.874</v>
      </c>
      <c r="O5110" s="1" t="n">
        <v>297.3</v>
      </c>
      <c r="P5110" s="1" t="s">
        <v>3814</v>
      </c>
    </row>
    <row r="5111" customFormat="false" ht="15" hidden="false" customHeight="true" outlineLevel="0" collapsed="false">
      <c r="A5111" s="1" t="n">
        <v>3</v>
      </c>
      <c r="B5111" s="76" t="n">
        <v>46224</v>
      </c>
      <c r="C5111" s="1" t="n">
        <v>100</v>
      </c>
      <c r="D5111" s="1" t="s">
        <v>3988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3973</v>
      </c>
      <c r="N5111" s="1" t="n">
        <v>13.703</v>
      </c>
      <c r="O5111" s="1" t="n">
        <v>639.16</v>
      </c>
      <c r="P5111" s="1" t="s">
        <v>3814</v>
      </c>
    </row>
    <row r="5112" customFormat="false" ht="15" hidden="false" customHeight="true" outlineLevel="0" collapsed="false">
      <c r="A5112" s="1" t="n">
        <v>3</v>
      </c>
      <c r="B5112" s="76" t="n">
        <v>46224</v>
      </c>
      <c r="C5112" s="1" t="n">
        <v>100</v>
      </c>
      <c r="D5112" s="1" t="s">
        <v>3988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3974</v>
      </c>
      <c r="N5112" s="1" t="n">
        <v>5.309</v>
      </c>
      <c r="O5112" s="1" t="n">
        <v>252.13</v>
      </c>
      <c r="P5112" s="1" t="s">
        <v>3814</v>
      </c>
    </row>
    <row r="5113" customFormat="false" ht="15" hidden="false" customHeight="true" outlineLevel="0" collapsed="false">
      <c r="A5113" s="1" t="n">
        <v>3</v>
      </c>
      <c r="B5113" s="76" t="n">
        <v>46224</v>
      </c>
      <c r="C5113" s="1" t="n">
        <v>100</v>
      </c>
      <c r="D5113" s="1" t="s">
        <v>3988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3975</v>
      </c>
      <c r="N5113" s="1" t="n">
        <v>2.147</v>
      </c>
      <c r="O5113" s="1" t="n">
        <v>92.86</v>
      </c>
      <c r="P5113" s="1" t="s">
        <v>3814</v>
      </c>
    </row>
    <row r="5114" customFormat="false" ht="15" hidden="false" customHeight="true" outlineLevel="0" collapsed="false">
      <c r="A5114" s="1" t="n">
        <v>3</v>
      </c>
      <c r="B5114" s="76" t="n">
        <v>46224</v>
      </c>
      <c r="C5114" s="1" t="n">
        <v>100</v>
      </c>
      <c r="D5114" s="1" t="s">
        <v>3988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3977</v>
      </c>
      <c r="N5114" s="1" t="n">
        <v>2.628</v>
      </c>
      <c r="O5114" s="1" t="n">
        <v>144.87</v>
      </c>
      <c r="P5114" s="1" t="s">
        <v>3814</v>
      </c>
    </row>
    <row r="5115" customFormat="false" ht="15" hidden="false" customHeight="true" outlineLevel="0" collapsed="false">
      <c r="A5115" s="1" t="n">
        <v>3</v>
      </c>
      <c r="B5115" s="76" t="n">
        <v>46224</v>
      </c>
      <c r="C5115" s="1" t="n">
        <v>100</v>
      </c>
      <c r="D5115" s="1" t="s">
        <v>3988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5365</v>
      </c>
      <c r="N5115" s="1" t="n">
        <v>0.499</v>
      </c>
      <c r="O5115" s="1" t="n">
        <v>5.92</v>
      </c>
      <c r="P5115" s="1" t="s">
        <v>3814</v>
      </c>
    </row>
    <row r="5116" customFormat="false" ht="15" hidden="false" customHeight="true" outlineLevel="0" collapsed="false">
      <c r="A5116" s="1" t="n">
        <v>3</v>
      </c>
      <c r="B5116" s="76" t="n">
        <v>46224</v>
      </c>
      <c r="C5116" s="1" t="n">
        <v>100</v>
      </c>
      <c r="D5116" s="1" t="s">
        <v>3988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3979</v>
      </c>
      <c r="N5116" s="1" t="n">
        <v>3.961</v>
      </c>
      <c r="O5116" s="1" t="n">
        <v>6.69</v>
      </c>
      <c r="P5116" s="1" t="s">
        <v>3814</v>
      </c>
    </row>
    <row r="5117" customFormat="false" ht="15" hidden="false" customHeight="true" outlineLevel="0" collapsed="false">
      <c r="A5117" s="1" t="n">
        <v>3</v>
      </c>
      <c r="B5117" s="76" t="n">
        <v>46224</v>
      </c>
      <c r="C5117" s="1" t="n">
        <v>100</v>
      </c>
      <c r="D5117" s="1" t="s">
        <v>3988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3980</v>
      </c>
      <c r="N5117" s="1" t="n">
        <v>11.762</v>
      </c>
      <c r="O5117" s="1" t="n">
        <v>29.83</v>
      </c>
      <c r="P5117" s="1" t="s">
        <v>3814</v>
      </c>
    </row>
    <row r="5118" customFormat="false" ht="15" hidden="false" customHeight="true" outlineLevel="0" collapsed="false">
      <c r="A5118" s="1" t="n">
        <v>3</v>
      </c>
      <c r="B5118" s="76" t="n">
        <v>46224</v>
      </c>
      <c r="C5118" s="1" t="n">
        <v>100</v>
      </c>
      <c r="D5118" s="1" t="s">
        <v>3988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3981</v>
      </c>
      <c r="N5118" s="1" t="n">
        <v>1.414</v>
      </c>
      <c r="O5118" s="1" t="n">
        <v>0</v>
      </c>
      <c r="P5118" s="1" t="s">
        <v>3814</v>
      </c>
    </row>
    <row r="5119" customFormat="false" ht="15" hidden="false" customHeight="true" outlineLevel="0" collapsed="false">
      <c r="A5119" s="1" t="n">
        <v>3</v>
      </c>
      <c r="B5119" s="76" t="n">
        <v>46224</v>
      </c>
      <c r="C5119" s="1" t="n">
        <v>100</v>
      </c>
      <c r="D5119" s="1" t="s">
        <v>3988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3968</v>
      </c>
      <c r="N5119" s="1" t="n">
        <v>4.366</v>
      </c>
      <c r="O5119" s="1" t="n">
        <v>147.51</v>
      </c>
      <c r="P5119" s="1" t="s">
        <v>3814</v>
      </c>
    </row>
    <row r="5120" customFormat="false" ht="15" hidden="false" customHeight="true" outlineLevel="0" collapsed="false">
      <c r="A5120" s="1" t="n">
        <v>3</v>
      </c>
      <c r="B5120" s="76" t="n">
        <v>46224</v>
      </c>
      <c r="C5120" s="1" t="n">
        <v>100</v>
      </c>
      <c r="D5120" s="1" t="s">
        <v>3988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3969</v>
      </c>
      <c r="N5120" s="1" t="n">
        <v>9.521</v>
      </c>
      <c r="O5120" s="1" t="n">
        <v>329.72</v>
      </c>
      <c r="P5120" s="1" t="s">
        <v>3814</v>
      </c>
    </row>
    <row r="5121" customFormat="false" ht="15" hidden="false" customHeight="true" outlineLevel="0" collapsed="false">
      <c r="A5121" s="1" t="n">
        <v>3</v>
      </c>
      <c r="B5121" s="76" t="n">
        <v>46224</v>
      </c>
      <c r="C5121" s="1" t="n">
        <v>100</v>
      </c>
      <c r="D5121" s="1" t="s">
        <v>3988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3970</v>
      </c>
      <c r="N5121" s="1" t="n">
        <v>2.093</v>
      </c>
      <c r="O5121" s="1" t="n">
        <v>83.09</v>
      </c>
      <c r="P5121" s="1" t="s">
        <v>3814</v>
      </c>
    </row>
    <row r="5122" customFormat="false" ht="15" hidden="false" customHeight="true" outlineLevel="0" collapsed="false">
      <c r="A5122" s="1" t="n">
        <v>3</v>
      </c>
      <c r="B5122" s="76" t="n">
        <v>46224</v>
      </c>
      <c r="C5122" s="1" t="n">
        <v>100</v>
      </c>
      <c r="D5122" s="1" t="s">
        <v>3988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3971</v>
      </c>
      <c r="N5122" s="1" t="n">
        <v>3.742</v>
      </c>
      <c r="O5122" s="1" t="n">
        <v>148.56</v>
      </c>
      <c r="P5122" s="1" t="s">
        <v>3814</v>
      </c>
    </row>
    <row r="5123" customFormat="false" ht="15" hidden="false" customHeight="true" outlineLevel="0" collapsed="false">
      <c r="A5123" s="1" t="n">
        <v>3</v>
      </c>
      <c r="B5123" s="76" t="n">
        <v>46224</v>
      </c>
      <c r="C5123" s="1" t="n">
        <v>100</v>
      </c>
      <c r="D5123" s="1" t="s">
        <v>3988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3972</v>
      </c>
      <c r="N5123" s="1" t="n">
        <v>3.035</v>
      </c>
      <c r="O5123" s="1" t="n">
        <v>130.75</v>
      </c>
      <c r="P5123" s="1" t="s">
        <v>3814</v>
      </c>
    </row>
    <row r="5124" customFormat="false" ht="15" hidden="false" customHeight="true" outlineLevel="0" collapsed="false">
      <c r="A5124" s="1" t="n">
        <v>3</v>
      </c>
      <c r="B5124" s="76" t="n">
        <v>46224</v>
      </c>
      <c r="C5124" s="1" t="n">
        <v>100</v>
      </c>
      <c r="D5124" s="1" t="s">
        <v>3988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3973</v>
      </c>
      <c r="N5124" s="1" t="n">
        <v>6.581</v>
      </c>
      <c r="O5124" s="1" t="n">
        <v>305.75</v>
      </c>
      <c r="P5124" s="1" t="s">
        <v>3814</v>
      </c>
    </row>
    <row r="5125" customFormat="false" ht="15" hidden="false" customHeight="true" outlineLevel="0" collapsed="false">
      <c r="A5125" s="1" t="n">
        <v>3</v>
      </c>
      <c r="B5125" s="76" t="n">
        <v>46224</v>
      </c>
      <c r="C5125" s="1" t="n">
        <v>100</v>
      </c>
      <c r="D5125" s="1" t="s">
        <v>3988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3974</v>
      </c>
      <c r="N5125" s="1" t="n">
        <v>2.636</v>
      </c>
      <c r="O5125" s="1" t="n">
        <v>124.69</v>
      </c>
      <c r="P5125" s="1" t="s">
        <v>3814</v>
      </c>
    </row>
    <row r="5126" customFormat="false" ht="15" hidden="false" customHeight="true" outlineLevel="0" collapsed="false">
      <c r="A5126" s="1" t="n">
        <v>3</v>
      </c>
      <c r="B5126" s="76" t="n">
        <v>46224</v>
      </c>
      <c r="C5126" s="1" t="n">
        <v>100</v>
      </c>
      <c r="D5126" s="1" t="s">
        <v>3988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3975</v>
      </c>
      <c r="N5126" s="1" t="n">
        <v>0.933</v>
      </c>
      <c r="O5126" s="1" t="n">
        <v>40.19</v>
      </c>
      <c r="P5126" s="1" t="s">
        <v>3814</v>
      </c>
    </row>
    <row r="5127" customFormat="false" ht="15" hidden="false" customHeight="true" outlineLevel="0" collapsed="false">
      <c r="A5127" s="1" t="n">
        <v>3</v>
      </c>
      <c r="B5127" s="76" t="n">
        <v>46224</v>
      </c>
      <c r="C5127" s="1" t="n">
        <v>100</v>
      </c>
      <c r="D5127" s="1" t="s">
        <v>3988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3976</v>
      </c>
      <c r="N5127" s="1" t="n">
        <v>1.234</v>
      </c>
      <c r="O5127" s="1" t="n">
        <v>57.33</v>
      </c>
      <c r="P5127" s="1" t="s">
        <v>3814</v>
      </c>
    </row>
    <row r="5128" customFormat="false" ht="15" hidden="false" customHeight="true" outlineLevel="0" collapsed="false">
      <c r="A5128" s="1" t="n">
        <v>3</v>
      </c>
      <c r="B5128" s="76" t="n">
        <v>46224</v>
      </c>
      <c r="C5128" s="1" t="n">
        <v>100</v>
      </c>
      <c r="D5128" s="1" t="s">
        <v>3988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3977</v>
      </c>
      <c r="N5128" s="1" t="n">
        <v>1.254</v>
      </c>
      <c r="O5128" s="1" t="n">
        <v>68.85</v>
      </c>
      <c r="P5128" s="1" t="s">
        <v>3814</v>
      </c>
    </row>
    <row r="5129" customFormat="false" ht="15" hidden="false" customHeight="true" outlineLevel="0" collapsed="false">
      <c r="A5129" s="1" t="n">
        <v>3</v>
      </c>
      <c r="B5129" s="76" t="n">
        <v>46224</v>
      </c>
      <c r="C5129" s="1" t="n">
        <v>100</v>
      </c>
      <c r="D5129" s="1" t="s">
        <v>3988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3978</v>
      </c>
      <c r="N5129" s="1" t="n">
        <v>0.649</v>
      </c>
      <c r="O5129" s="1" t="n">
        <v>24.67</v>
      </c>
      <c r="P5129" s="1" t="s">
        <v>3814</v>
      </c>
    </row>
    <row r="5130" customFormat="false" ht="15" hidden="false" customHeight="true" outlineLevel="0" collapsed="false">
      <c r="A5130" s="1" t="n">
        <v>3</v>
      </c>
      <c r="B5130" s="76" t="n">
        <v>46224</v>
      </c>
      <c r="C5130" s="1" t="n">
        <v>100</v>
      </c>
      <c r="D5130" s="1" t="s">
        <v>3988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3979</v>
      </c>
      <c r="N5130" s="1" t="n">
        <v>1.862</v>
      </c>
      <c r="O5130" s="1" t="n">
        <v>3.13</v>
      </c>
      <c r="P5130" s="1" t="s">
        <v>3814</v>
      </c>
    </row>
    <row r="5131" customFormat="false" ht="15" hidden="false" customHeight="true" outlineLevel="0" collapsed="false">
      <c r="A5131" s="1" t="n">
        <v>3</v>
      </c>
      <c r="B5131" s="76" t="n">
        <v>46224</v>
      </c>
      <c r="C5131" s="1" t="n">
        <v>100</v>
      </c>
      <c r="D5131" s="1" t="s">
        <v>3988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3980</v>
      </c>
      <c r="N5131" s="1" t="n">
        <v>7.029</v>
      </c>
      <c r="O5131" s="1" t="n">
        <v>17.76</v>
      </c>
      <c r="P5131" s="1" t="s">
        <v>3814</v>
      </c>
    </row>
    <row r="5132" customFormat="false" ht="15" hidden="false" customHeight="true" outlineLevel="0" collapsed="false">
      <c r="A5132" s="1" t="n">
        <v>3</v>
      </c>
      <c r="B5132" s="76" t="n">
        <v>46224</v>
      </c>
      <c r="C5132" s="1" t="n">
        <v>100</v>
      </c>
      <c r="D5132" s="1" t="s">
        <v>3988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3981</v>
      </c>
      <c r="N5132" s="1" t="n">
        <v>0.665</v>
      </c>
      <c r="O5132" s="1" t="n">
        <v>0</v>
      </c>
      <c r="P5132" s="1" t="s">
        <v>3814</v>
      </c>
    </row>
    <row r="5133" customFormat="false" ht="15" hidden="false" customHeight="true" outlineLevel="0" collapsed="false">
      <c r="A5133" s="1" t="n">
        <v>3</v>
      </c>
      <c r="B5133" s="76" t="n">
        <v>46225</v>
      </c>
      <c r="C5133" s="1" t="n">
        <v>6</v>
      </c>
      <c r="D5133" s="1" t="s">
        <v>3819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3813</v>
      </c>
      <c r="N5133" s="1" t="n">
        <v>6</v>
      </c>
      <c r="O5133" s="1" t="n">
        <v>15</v>
      </c>
      <c r="P5133" s="1" t="s">
        <v>3814</v>
      </c>
    </row>
    <row r="5134" customFormat="false" ht="15" hidden="false" customHeight="true" outlineLevel="0" collapsed="false">
      <c r="A5134" s="1" t="n">
        <v>3</v>
      </c>
      <c r="B5134" s="76" t="n">
        <v>46225</v>
      </c>
      <c r="C5134" s="1" t="n">
        <v>6</v>
      </c>
      <c r="D5134" s="1" t="s">
        <v>3819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3815</v>
      </c>
      <c r="N5134" s="1" t="n">
        <v>40</v>
      </c>
      <c r="O5134" s="1" t="n">
        <v>80</v>
      </c>
      <c r="P5134" s="1" t="s">
        <v>3814</v>
      </c>
    </row>
    <row r="5135" customFormat="false" ht="15" hidden="false" customHeight="true" outlineLevel="0" collapsed="false">
      <c r="A5135" s="1" t="n">
        <v>3</v>
      </c>
      <c r="B5135" s="76" t="n">
        <v>46225</v>
      </c>
      <c r="C5135" s="1" t="n">
        <v>6</v>
      </c>
      <c r="D5135" s="1" t="s">
        <v>3819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3816</v>
      </c>
      <c r="N5135" s="1" t="n">
        <v>5</v>
      </c>
      <c r="O5135" s="1" t="n">
        <v>25</v>
      </c>
      <c r="P5135" s="1" t="s">
        <v>3814</v>
      </c>
    </row>
    <row r="5136" customFormat="false" ht="15" hidden="false" customHeight="true" outlineLevel="0" collapsed="false">
      <c r="A5136" s="1" t="n">
        <v>3</v>
      </c>
      <c r="B5136" s="76" t="n">
        <v>46225</v>
      </c>
      <c r="C5136" s="1" t="n">
        <v>6</v>
      </c>
      <c r="D5136" s="1" t="s">
        <v>3819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4451</v>
      </c>
      <c r="N5136" s="1" t="n">
        <v>50</v>
      </c>
      <c r="O5136" s="1" t="n">
        <v>600</v>
      </c>
      <c r="P5136" s="1" t="s">
        <v>3814</v>
      </c>
    </row>
    <row r="5137" customFormat="false" ht="15" hidden="false" customHeight="true" outlineLevel="0" collapsed="false">
      <c r="A5137" s="1" t="n">
        <v>3</v>
      </c>
      <c r="B5137" s="76" t="n">
        <v>46225</v>
      </c>
      <c r="C5137" s="1" t="n">
        <v>6</v>
      </c>
      <c r="D5137" s="1" t="s">
        <v>3819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3817</v>
      </c>
      <c r="N5137" s="1" t="n">
        <v>20</v>
      </c>
      <c r="O5137" s="1" t="n">
        <v>125</v>
      </c>
      <c r="P5137" s="1" t="s">
        <v>3814</v>
      </c>
    </row>
    <row r="5138" customFormat="false" ht="15" hidden="false" customHeight="true" outlineLevel="0" collapsed="false">
      <c r="A5138" s="1" t="n">
        <v>3</v>
      </c>
      <c r="B5138" s="76" t="n">
        <v>46225</v>
      </c>
      <c r="C5138" s="1" t="n">
        <v>11</v>
      </c>
      <c r="D5138" s="1" t="s">
        <v>3820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4053</v>
      </c>
      <c r="N5138" s="1" t="n">
        <v>24</v>
      </c>
      <c r="O5138" s="1" t="n">
        <v>55</v>
      </c>
      <c r="P5138" s="1" t="s">
        <v>3814</v>
      </c>
    </row>
    <row r="5139" customFormat="false" ht="15" hidden="false" customHeight="true" outlineLevel="0" collapsed="false">
      <c r="A5139" s="1" t="n">
        <v>3</v>
      </c>
      <c r="B5139" s="76" t="n">
        <v>46225</v>
      </c>
      <c r="C5139" s="1" t="n">
        <v>11</v>
      </c>
      <c r="D5139" s="1" t="s">
        <v>3820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4054</v>
      </c>
      <c r="N5139" s="1" t="n">
        <v>12</v>
      </c>
      <c r="O5139" s="1" t="n">
        <v>45</v>
      </c>
      <c r="P5139" s="1" t="s">
        <v>3814</v>
      </c>
    </row>
    <row r="5140" customFormat="false" ht="15" hidden="false" customHeight="true" outlineLevel="0" collapsed="false">
      <c r="A5140" s="1" t="n">
        <v>3</v>
      </c>
      <c r="B5140" s="76" t="n">
        <v>46225</v>
      </c>
      <c r="C5140" s="1" t="n">
        <v>11</v>
      </c>
      <c r="D5140" s="1" t="s">
        <v>3820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4056</v>
      </c>
      <c r="N5140" s="1" t="n">
        <v>9</v>
      </c>
      <c r="O5140" s="1" t="n">
        <v>80</v>
      </c>
      <c r="P5140" s="1" t="s">
        <v>3814</v>
      </c>
    </row>
    <row r="5141" customFormat="false" ht="15" hidden="false" customHeight="true" outlineLevel="0" collapsed="false">
      <c r="A5141" s="1" t="n">
        <v>3</v>
      </c>
      <c r="B5141" s="76" t="n">
        <v>46225</v>
      </c>
      <c r="C5141" s="1" t="n">
        <v>11</v>
      </c>
      <c r="D5141" s="1" t="s">
        <v>3820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5741</v>
      </c>
      <c r="N5141" s="1" t="n">
        <v>5</v>
      </c>
      <c r="O5141" s="1" t="n">
        <v>20.25</v>
      </c>
      <c r="P5141" s="1" t="s">
        <v>3814</v>
      </c>
    </row>
    <row r="5142" customFormat="false" ht="15" hidden="false" customHeight="true" outlineLevel="0" collapsed="false">
      <c r="A5142" s="1" t="n">
        <v>3</v>
      </c>
      <c r="B5142" s="76" t="n">
        <v>46225</v>
      </c>
      <c r="C5142" s="1" t="n">
        <v>11</v>
      </c>
      <c r="D5142" s="1" t="s">
        <v>3820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4058</v>
      </c>
      <c r="N5142" s="1" t="n">
        <v>20</v>
      </c>
      <c r="O5142" s="1" t="n">
        <v>61</v>
      </c>
      <c r="P5142" s="1" t="s">
        <v>3814</v>
      </c>
    </row>
    <row r="5143" customFormat="false" ht="15" hidden="false" customHeight="true" outlineLevel="0" collapsed="false">
      <c r="A5143" s="1" t="n">
        <v>3</v>
      </c>
      <c r="B5143" s="76" t="n">
        <v>46225</v>
      </c>
      <c r="C5143" s="1" t="n">
        <v>11</v>
      </c>
      <c r="D5143" s="1" t="s">
        <v>3820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4059</v>
      </c>
      <c r="N5143" s="1" t="n">
        <v>18</v>
      </c>
      <c r="O5143" s="1" t="n">
        <v>141.3</v>
      </c>
      <c r="P5143" s="1" t="s">
        <v>3814</v>
      </c>
    </row>
    <row r="5144" customFormat="false" ht="15" hidden="false" customHeight="true" outlineLevel="0" collapsed="false">
      <c r="A5144" s="1" t="n">
        <v>3</v>
      </c>
      <c r="B5144" s="76" t="n">
        <v>46225</v>
      </c>
      <c r="C5144" s="1" t="n">
        <v>11</v>
      </c>
      <c r="D5144" s="1" t="s">
        <v>3820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4060</v>
      </c>
      <c r="N5144" s="1" t="n">
        <v>40</v>
      </c>
      <c r="O5144" s="1" t="n">
        <v>132</v>
      </c>
      <c r="P5144" s="1" t="s">
        <v>3814</v>
      </c>
    </row>
    <row r="5145" customFormat="false" ht="15" hidden="false" customHeight="true" outlineLevel="0" collapsed="false">
      <c r="A5145" s="1" t="n">
        <v>3</v>
      </c>
      <c r="B5145" s="76" t="n">
        <v>46225</v>
      </c>
      <c r="C5145" s="1" t="n">
        <v>11</v>
      </c>
      <c r="D5145" s="1" t="s">
        <v>3820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5742</v>
      </c>
      <c r="N5145" s="1" t="n">
        <v>5</v>
      </c>
      <c r="O5145" s="1" t="n">
        <v>20.25</v>
      </c>
      <c r="P5145" s="1" t="s">
        <v>3814</v>
      </c>
    </row>
    <row r="5146" customFormat="false" ht="15" hidden="false" customHeight="true" outlineLevel="0" collapsed="false">
      <c r="A5146" s="1" t="n">
        <v>3</v>
      </c>
      <c r="B5146" s="76" t="n">
        <v>46225</v>
      </c>
      <c r="C5146" s="1" t="n">
        <v>11</v>
      </c>
      <c r="D5146" s="1" t="s">
        <v>3820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4061</v>
      </c>
      <c r="N5146" s="1" t="n">
        <v>20</v>
      </c>
      <c r="O5146" s="1" t="n">
        <v>66</v>
      </c>
      <c r="P5146" s="1" t="s">
        <v>3814</v>
      </c>
    </row>
    <row r="5147" customFormat="false" ht="15" hidden="false" customHeight="true" outlineLevel="0" collapsed="false">
      <c r="A5147" s="1" t="n">
        <v>3</v>
      </c>
      <c r="B5147" s="76" t="n">
        <v>46225</v>
      </c>
      <c r="C5147" s="1" t="n">
        <v>11</v>
      </c>
      <c r="D5147" s="1" t="s">
        <v>3820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5743</v>
      </c>
      <c r="N5147" s="1" t="n">
        <v>5</v>
      </c>
      <c r="O5147" s="1" t="n">
        <v>20.25</v>
      </c>
      <c r="P5147" s="1" t="s">
        <v>3814</v>
      </c>
    </row>
    <row r="5148" customFormat="false" ht="15" hidden="false" customHeight="true" outlineLevel="0" collapsed="false">
      <c r="A5148" s="1" t="n">
        <v>3</v>
      </c>
      <c r="B5148" s="76" t="n">
        <v>46225</v>
      </c>
      <c r="C5148" s="1" t="n">
        <v>11</v>
      </c>
      <c r="D5148" s="1" t="s">
        <v>3820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5744</v>
      </c>
      <c r="N5148" s="1" t="n">
        <v>2</v>
      </c>
      <c r="O5148" s="1" t="n">
        <v>15.7</v>
      </c>
      <c r="P5148" s="1" t="s">
        <v>3814</v>
      </c>
    </row>
    <row r="5149" customFormat="false" ht="15" hidden="false" customHeight="true" outlineLevel="0" collapsed="false">
      <c r="A5149" s="1" t="n">
        <v>3</v>
      </c>
      <c r="B5149" s="76" t="n">
        <v>46225</v>
      </c>
      <c r="C5149" s="1" t="n">
        <v>11</v>
      </c>
      <c r="D5149" s="1" t="s">
        <v>3820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5745</v>
      </c>
      <c r="N5149" s="1" t="n">
        <v>2</v>
      </c>
      <c r="O5149" s="1" t="n">
        <v>15.7</v>
      </c>
      <c r="P5149" s="1" t="s">
        <v>3814</v>
      </c>
    </row>
    <row r="5150" customFormat="false" ht="15" hidden="false" customHeight="true" outlineLevel="0" collapsed="false">
      <c r="A5150" s="1" t="n">
        <v>3</v>
      </c>
      <c r="B5150" s="76" t="n">
        <v>46225</v>
      </c>
      <c r="C5150" s="1" t="n">
        <v>11</v>
      </c>
      <c r="D5150" s="1" t="s">
        <v>3820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5746</v>
      </c>
      <c r="N5150" s="1" t="n">
        <v>3</v>
      </c>
      <c r="O5150" s="1" t="n">
        <v>23.55</v>
      </c>
      <c r="P5150" s="1" t="s">
        <v>3814</v>
      </c>
    </row>
    <row r="5151" customFormat="false" ht="15" hidden="false" customHeight="true" outlineLevel="0" collapsed="false">
      <c r="A5151" s="1" t="n">
        <v>3</v>
      </c>
      <c r="B5151" s="76" t="n">
        <v>46225</v>
      </c>
      <c r="C5151" s="1" t="n">
        <v>11</v>
      </c>
      <c r="D5151" s="1" t="s">
        <v>3820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5747</v>
      </c>
      <c r="N5151" s="1" t="n">
        <v>2</v>
      </c>
      <c r="O5151" s="1" t="n">
        <v>15.7</v>
      </c>
      <c r="P5151" s="1" t="s">
        <v>3814</v>
      </c>
    </row>
    <row r="5152" customFormat="false" ht="15" hidden="false" customHeight="true" outlineLevel="0" collapsed="false">
      <c r="A5152" s="1" t="n">
        <v>3</v>
      </c>
      <c r="B5152" s="76" t="n">
        <v>46225</v>
      </c>
      <c r="C5152" s="1" t="n">
        <v>11</v>
      </c>
      <c r="D5152" s="1" t="s">
        <v>3820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4062</v>
      </c>
      <c r="N5152" s="1" t="n">
        <v>20</v>
      </c>
      <c r="O5152" s="1" t="n">
        <v>81</v>
      </c>
      <c r="P5152" s="1" t="s">
        <v>3814</v>
      </c>
    </row>
    <row r="5153" customFormat="false" ht="15" hidden="false" customHeight="true" outlineLevel="0" collapsed="false">
      <c r="A5153" s="1" t="n">
        <v>3</v>
      </c>
      <c r="B5153" s="76" t="n">
        <v>46225</v>
      </c>
      <c r="C5153" s="1" t="n">
        <v>11</v>
      </c>
      <c r="D5153" s="1" t="s">
        <v>3820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5748</v>
      </c>
      <c r="N5153" s="1" t="n">
        <v>4</v>
      </c>
      <c r="O5153" s="1" t="n">
        <v>72</v>
      </c>
      <c r="P5153" s="1" t="s">
        <v>3814</v>
      </c>
    </row>
    <row r="5154" customFormat="false" ht="15" hidden="false" customHeight="true" outlineLevel="0" collapsed="false">
      <c r="A5154" s="1" t="n">
        <v>3</v>
      </c>
      <c r="B5154" s="76" t="n">
        <v>46225</v>
      </c>
      <c r="C5154" s="1" t="n">
        <v>11</v>
      </c>
      <c r="D5154" s="1" t="s">
        <v>3820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5749</v>
      </c>
      <c r="N5154" s="1" t="n">
        <v>5</v>
      </c>
      <c r="O5154" s="1" t="n">
        <v>20.25</v>
      </c>
      <c r="P5154" s="1" t="s">
        <v>3814</v>
      </c>
    </row>
    <row r="5155" customFormat="false" ht="15" hidden="false" customHeight="true" outlineLevel="0" collapsed="false">
      <c r="A5155" s="1" t="n">
        <v>3</v>
      </c>
      <c r="B5155" s="76" t="n">
        <v>46225</v>
      </c>
      <c r="C5155" s="1" t="n">
        <v>11</v>
      </c>
      <c r="D5155" s="1" t="s">
        <v>3820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5330</v>
      </c>
      <c r="N5155" s="1" t="n">
        <v>4</v>
      </c>
      <c r="O5155" s="1" t="n">
        <v>20</v>
      </c>
      <c r="P5155" s="1" t="s">
        <v>3814</v>
      </c>
    </row>
    <row r="5156" customFormat="false" ht="15" hidden="false" customHeight="true" outlineLevel="0" collapsed="false">
      <c r="A5156" s="1" t="n">
        <v>3</v>
      </c>
      <c r="B5156" s="76" t="n">
        <v>46225</v>
      </c>
      <c r="C5156" s="1" t="n">
        <v>11</v>
      </c>
      <c r="D5156" s="1" t="s">
        <v>3820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5331</v>
      </c>
      <c r="N5156" s="1" t="n">
        <v>4</v>
      </c>
      <c r="O5156" s="1" t="n">
        <v>20</v>
      </c>
      <c r="P5156" s="1" t="s">
        <v>3814</v>
      </c>
    </row>
    <row r="5157" customFormat="false" ht="15" hidden="false" customHeight="true" outlineLevel="0" collapsed="false">
      <c r="A5157" s="1" t="n">
        <v>3</v>
      </c>
      <c r="B5157" s="76" t="n">
        <v>46225</v>
      </c>
      <c r="C5157" s="1" t="n">
        <v>11</v>
      </c>
      <c r="D5157" s="1" t="s">
        <v>3820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5332</v>
      </c>
      <c r="N5157" s="1" t="n">
        <v>4</v>
      </c>
      <c r="O5157" s="1" t="n">
        <v>32</v>
      </c>
      <c r="P5157" s="1" t="s">
        <v>3814</v>
      </c>
    </row>
    <row r="5158" customFormat="false" ht="15" hidden="false" customHeight="true" outlineLevel="0" collapsed="false">
      <c r="A5158" s="1" t="n">
        <v>3</v>
      </c>
      <c r="B5158" s="76" t="n">
        <v>46225</v>
      </c>
      <c r="C5158" s="1" t="n">
        <v>11</v>
      </c>
      <c r="D5158" s="1" t="s">
        <v>3820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5333</v>
      </c>
      <c r="N5158" s="1" t="n">
        <v>4</v>
      </c>
      <c r="O5158" s="1" t="n">
        <v>28</v>
      </c>
      <c r="P5158" s="1" t="s">
        <v>3814</v>
      </c>
    </row>
    <row r="5159" customFormat="false" ht="15" hidden="false" customHeight="true" outlineLevel="0" collapsed="false">
      <c r="A5159" s="1" t="n">
        <v>3</v>
      </c>
      <c r="B5159" s="76" t="n">
        <v>46225</v>
      </c>
      <c r="C5159" s="1" t="n">
        <v>11</v>
      </c>
      <c r="D5159" s="1" t="s">
        <v>3820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5334</v>
      </c>
      <c r="N5159" s="1" t="n">
        <v>4</v>
      </c>
      <c r="O5159" s="1" t="n">
        <v>28</v>
      </c>
      <c r="P5159" s="1" t="s">
        <v>3814</v>
      </c>
    </row>
    <row r="5160" customFormat="false" ht="15" hidden="false" customHeight="true" outlineLevel="0" collapsed="false">
      <c r="A5160" s="1" t="n">
        <v>3</v>
      </c>
      <c r="B5160" s="76" t="n">
        <v>46225</v>
      </c>
      <c r="C5160" s="1" t="n">
        <v>11</v>
      </c>
      <c r="D5160" s="1" t="s">
        <v>3820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4099</v>
      </c>
      <c r="N5160" s="1" t="n">
        <v>15</v>
      </c>
      <c r="O5160" s="1" t="n">
        <v>105</v>
      </c>
      <c r="P5160" s="1" t="s">
        <v>3814</v>
      </c>
    </row>
    <row r="5161" customFormat="false" ht="15" hidden="false" customHeight="true" outlineLevel="0" collapsed="false">
      <c r="A5161" s="1" t="n">
        <v>3</v>
      </c>
      <c r="B5161" s="76" t="n">
        <v>46225</v>
      </c>
      <c r="C5161" s="1" t="n">
        <v>11</v>
      </c>
      <c r="D5161" s="1" t="s">
        <v>3820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3995</v>
      </c>
      <c r="N5161" s="1" t="n">
        <v>60</v>
      </c>
      <c r="O5161" s="1" t="n">
        <v>95</v>
      </c>
      <c r="P5161" s="1" t="s">
        <v>3814</v>
      </c>
    </row>
    <row r="5162" customFormat="false" ht="15" hidden="false" customHeight="true" outlineLevel="0" collapsed="false">
      <c r="A5162" s="1" t="n">
        <v>3</v>
      </c>
      <c r="B5162" s="76" t="n">
        <v>46225</v>
      </c>
      <c r="C5162" s="1" t="n">
        <v>11</v>
      </c>
      <c r="D5162" s="1" t="s">
        <v>3820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3996</v>
      </c>
      <c r="N5162" s="1" t="n">
        <v>60</v>
      </c>
      <c r="O5162" s="1" t="n">
        <v>95</v>
      </c>
      <c r="P5162" s="1" t="s">
        <v>3814</v>
      </c>
    </row>
    <row r="5163" customFormat="false" ht="15" hidden="false" customHeight="true" outlineLevel="0" collapsed="false">
      <c r="A5163" s="1" t="n">
        <v>3</v>
      </c>
      <c r="B5163" s="76" t="n">
        <v>46225</v>
      </c>
      <c r="C5163" s="1" t="n">
        <v>11</v>
      </c>
      <c r="D5163" s="1" t="s">
        <v>3820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3996</v>
      </c>
      <c r="N5163" s="1" t="n">
        <v>60</v>
      </c>
      <c r="O5163" s="1" t="n">
        <v>95</v>
      </c>
      <c r="P5163" s="1" t="s">
        <v>3814</v>
      </c>
    </row>
    <row r="5164" customFormat="false" ht="15" hidden="false" customHeight="true" outlineLevel="0" collapsed="false">
      <c r="A5164" s="1" t="n">
        <v>3</v>
      </c>
      <c r="B5164" s="76" t="n">
        <v>46225</v>
      </c>
      <c r="C5164" s="1" t="n">
        <v>11</v>
      </c>
      <c r="D5164" s="1" t="s">
        <v>3820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4271</v>
      </c>
      <c r="N5164" s="1" t="n">
        <v>8</v>
      </c>
      <c r="O5164" s="1" t="n">
        <v>87.04</v>
      </c>
      <c r="P5164" s="1" t="s">
        <v>3814</v>
      </c>
    </row>
    <row r="5165" customFormat="false" ht="15" hidden="false" customHeight="true" outlineLevel="0" collapsed="false">
      <c r="A5165" s="1" t="n">
        <v>3</v>
      </c>
      <c r="B5165" s="76" t="n">
        <v>46225</v>
      </c>
      <c r="C5165" s="1" t="n">
        <v>11</v>
      </c>
      <c r="D5165" s="1" t="s">
        <v>3820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4274</v>
      </c>
      <c r="N5165" s="1" t="n">
        <v>12</v>
      </c>
      <c r="O5165" s="1" t="n">
        <v>116.04</v>
      </c>
      <c r="P5165" s="1" t="s">
        <v>3814</v>
      </c>
    </row>
    <row r="5166" customFormat="false" ht="15" hidden="false" customHeight="true" outlineLevel="0" collapsed="false">
      <c r="A5166" s="1" t="n">
        <v>3</v>
      </c>
      <c r="B5166" s="76" t="n">
        <v>46225</v>
      </c>
      <c r="C5166" s="1" t="n">
        <v>11</v>
      </c>
      <c r="D5166" s="1" t="s">
        <v>3820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3891</v>
      </c>
      <c r="N5166" s="1" t="n">
        <v>64.2</v>
      </c>
      <c r="O5166" s="1" t="n">
        <v>2086.5</v>
      </c>
      <c r="P5166" s="1" t="s">
        <v>3814</v>
      </c>
    </row>
    <row r="5167" customFormat="false" ht="15" hidden="false" customHeight="true" outlineLevel="0" collapsed="false">
      <c r="A5167" s="1" t="n">
        <v>3</v>
      </c>
      <c r="B5167" s="76" t="n">
        <v>46225</v>
      </c>
      <c r="C5167" s="1" t="n">
        <v>11</v>
      </c>
      <c r="D5167" s="1" t="s">
        <v>3820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4100</v>
      </c>
      <c r="N5167" s="1" t="n">
        <v>18</v>
      </c>
      <c r="O5167" s="1" t="n">
        <v>180</v>
      </c>
      <c r="P5167" s="1" t="s">
        <v>3814</v>
      </c>
    </row>
    <row r="5168" customFormat="false" ht="15" hidden="false" customHeight="true" outlineLevel="0" collapsed="false">
      <c r="A5168" s="1" t="n">
        <v>3</v>
      </c>
      <c r="B5168" s="76" t="n">
        <v>46225</v>
      </c>
      <c r="C5168" s="1" t="n">
        <v>11</v>
      </c>
      <c r="D5168" s="1" t="s">
        <v>3820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3850</v>
      </c>
      <c r="N5168" s="1" t="n">
        <v>20</v>
      </c>
      <c r="O5168" s="1" t="n">
        <v>140</v>
      </c>
      <c r="P5168" s="1" t="s">
        <v>3814</v>
      </c>
    </row>
    <row r="5169" customFormat="false" ht="15" hidden="false" customHeight="true" outlineLevel="0" collapsed="false">
      <c r="A5169" s="1" t="n">
        <v>3</v>
      </c>
      <c r="B5169" s="76" t="n">
        <v>46225</v>
      </c>
      <c r="C5169" s="1" t="n">
        <v>11</v>
      </c>
      <c r="D5169" s="1" t="s">
        <v>3820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3873</v>
      </c>
      <c r="N5169" s="1" t="n">
        <v>3</v>
      </c>
      <c r="O5169" s="1" t="n">
        <v>14.4</v>
      </c>
      <c r="P5169" s="1" t="s">
        <v>3814</v>
      </c>
    </row>
    <row r="5170" customFormat="false" ht="15" hidden="false" customHeight="true" outlineLevel="0" collapsed="false">
      <c r="A5170" s="1" t="n">
        <v>3</v>
      </c>
      <c r="B5170" s="76" t="n">
        <v>46225</v>
      </c>
      <c r="C5170" s="1" t="n">
        <v>11</v>
      </c>
      <c r="D5170" s="1" t="s">
        <v>3820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3875</v>
      </c>
      <c r="N5170" s="1" t="n">
        <v>32</v>
      </c>
      <c r="O5170" s="1" t="n">
        <v>185.6</v>
      </c>
      <c r="P5170" s="1" t="s">
        <v>3814</v>
      </c>
    </row>
    <row r="5171" customFormat="false" ht="15" hidden="false" customHeight="true" outlineLevel="0" collapsed="false">
      <c r="A5171" s="1" t="n">
        <v>3</v>
      </c>
      <c r="B5171" s="76" t="n">
        <v>46225</v>
      </c>
      <c r="C5171" s="1" t="n">
        <v>11</v>
      </c>
      <c r="D5171" s="1" t="s">
        <v>3820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4743</v>
      </c>
      <c r="N5171" s="1" t="n">
        <v>10</v>
      </c>
      <c r="O5171" s="1" t="n">
        <v>61.64</v>
      </c>
      <c r="P5171" s="1" t="s">
        <v>3814</v>
      </c>
    </row>
    <row r="5172" customFormat="false" ht="15" hidden="false" customHeight="true" outlineLevel="0" collapsed="false">
      <c r="A5172" s="1" t="n">
        <v>3</v>
      </c>
      <c r="B5172" s="76" t="n">
        <v>46225</v>
      </c>
      <c r="C5172" s="1" t="n">
        <v>11</v>
      </c>
      <c r="D5172" s="1" t="s">
        <v>3820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5750</v>
      </c>
      <c r="N5172" s="1" t="n">
        <v>15</v>
      </c>
      <c r="O5172" s="1" t="n">
        <v>70.23</v>
      </c>
      <c r="P5172" s="1" t="s">
        <v>3814</v>
      </c>
    </row>
    <row r="5173" customFormat="false" ht="15" hidden="false" customHeight="true" outlineLevel="0" collapsed="false">
      <c r="A5173" s="1" t="n">
        <v>3</v>
      </c>
      <c r="B5173" s="76" t="n">
        <v>46225</v>
      </c>
      <c r="C5173" s="1" t="n">
        <v>11</v>
      </c>
      <c r="D5173" s="1" t="s">
        <v>3820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4744</v>
      </c>
      <c r="N5173" s="1" t="n">
        <v>40</v>
      </c>
      <c r="O5173" s="1" t="n">
        <v>51.43</v>
      </c>
      <c r="P5173" s="1" t="s">
        <v>3814</v>
      </c>
    </row>
    <row r="5174" customFormat="false" ht="15" hidden="false" customHeight="true" outlineLevel="0" collapsed="false">
      <c r="A5174" s="1" t="n">
        <v>3</v>
      </c>
      <c r="B5174" s="76" t="n">
        <v>46225</v>
      </c>
      <c r="C5174" s="1" t="n">
        <v>11</v>
      </c>
      <c r="D5174" s="1" t="s">
        <v>3820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4745</v>
      </c>
      <c r="N5174" s="1" t="n">
        <v>20</v>
      </c>
      <c r="O5174" s="1" t="n">
        <v>44.44</v>
      </c>
      <c r="P5174" s="1" t="s">
        <v>3814</v>
      </c>
    </row>
    <row r="5175" customFormat="false" ht="15" hidden="false" customHeight="true" outlineLevel="0" collapsed="false">
      <c r="A5175" s="1" t="n">
        <v>3</v>
      </c>
      <c r="B5175" s="76" t="n">
        <v>46225</v>
      </c>
      <c r="C5175" s="1" t="n">
        <v>11</v>
      </c>
      <c r="D5175" s="1" t="s">
        <v>3820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4746</v>
      </c>
      <c r="N5175" s="1" t="n">
        <v>30</v>
      </c>
      <c r="O5175" s="1" t="n">
        <v>63</v>
      </c>
      <c r="P5175" s="1" t="s">
        <v>3814</v>
      </c>
    </row>
    <row r="5176" customFormat="false" ht="15" hidden="false" customHeight="true" outlineLevel="0" collapsed="false">
      <c r="A5176" s="1" t="n">
        <v>3</v>
      </c>
      <c r="B5176" s="76" t="n">
        <v>46225</v>
      </c>
      <c r="C5176" s="1" t="n">
        <v>11</v>
      </c>
      <c r="D5176" s="1" t="s">
        <v>3820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4747</v>
      </c>
      <c r="N5176" s="1" t="n">
        <v>20</v>
      </c>
      <c r="O5176" s="1" t="n">
        <v>40.15</v>
      </c>
      <c r="P5176" s="1" t="s">
        <v>3814</v>
      </c>
    </row>
    <row r="5177" customFormat="false" ht="15" hidden="false" customHeight="true" outlineLevel="0" collapsed="false">
      <c r="A5177" s="1" t="n">
        <v>3</v>
      </c>
      <c r="B5177" s="76" t="n">
        <v>46225</v>
      </c>
      <c r="C5177" s="1" t="n">
        <v>11</v>
      </c>
      <c r="D5177" s="1" t="s">
        <v>3820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4748</v>
      </c>
      <c r="N5177" s="1" t="n">
        <v>20</v>
      </c>
      <c r="O5177" s="1" t="n">
        <v>48.75</v>
      </c>
      <c r="P5177" s="1" t="s">
        <v>3814</v>
      </c>
    </row>
    <row r="5178" customFormat="false" ht="15" hidden="false" customHeight="true" outlineLevel="0" collapsed="false">
      <c r="A5178" s="1" t="n">
        <v>3</v>
      </c>
      <c r="B5178" s="76" t="n">
        <v>46225</v>
      </c>
      <c r="C5178" s="1" t="n">
        <v>11</v>
      </c>
      <c r="D5178" s="1" t="s">
        <v>3820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5751</v>
      </c>
      <c r="N5178" s="1" t="n">
        <v>20</v>
      </c>
      <c r="O5178" s="1" t="n">
        <v>40.15</v>
      </c>
      <c r="P5178" s="1" t="s">
        <v>3814</v>
      </c>
    </row>
    <row r="5179" customFormat="false" ht="15" hidden="false" customHeight="true" outlineLevel="0" collapsed="false">
      <c r="A5179" s="1" t="n">
        <v>3</v>
      </c>
      <c r="B5179" s="76" t="n">
        <v>46225</v>
      </c>
      <c r="C5179" s="1" t="n">
        <v>11</v>
      </c>
      <c r="D5179" s="1" t="s">
        <v>3820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4750</v>
      </c>
      <c r="N5179" s="1" t="n">
        <v>10</v>
      </c>
      <c r="O5179" s="1" t="n">
        <v>41.42</v>
      </c>
      <c r="P5179" s="1" t="s">
        <v>3814</v>
      </c>
    </row>
    <row r="5180" customFormat="false" ht="15" hidden="false" customHeight="true" outlineLevel="0" collapsed="false">
      <c r="A5180" s="1" t="n">
        <v>3</v>
      </c>
      <c r="B5180" s="76" t="n">
        <v>46225</v>
      </c>
      <c r="C5180" s="1" t="n">
        <v>11</v>
      </c>
      <c r="D5180" s="1" t="s">
        <v>3820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4751</v>
      </c>
      <c r="N5180" s="1" t="n">
        <v>20</v>
      </c>
      <c r="O5180" s="1" t="n">
        <v>42.52</v>
      </c>
      <c r="P5180" s="1" t="s">
        <v>3814</v>
      </c>
    </row>
    <row r="5181" customFormat="false" ht="15" hidden="false" customHeight="true" outlineLevel="0" collapsed="false">
      <c r="A5181" s="1" t="n">
        <v>3</v>
      </c>
      <c r="B5181" s="76" t="n">
        <v>46225</v>
      </c>
      <c r="C5181" s="1" t="n">
        <v>11</v>
      </c>
      <c r="D5181" s="1" t="s">
        <v>3820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5752</v>
      </c>
      <c r="N5181" s="1" t="n">
        <v>20</v>
      </c>
      <c r="O5181" s="1" t="n">
        <v>43.26</v>
      </c>
      <c r="P5181" s="1" t="s">
        <v>3814</v>
      </c>
    </row>
    <row r="5182" customFormat="false" ht="15" hidden="false" customHeight="true" outlineLevel="0" collapsed="false">
      <c r="A5182" s="1" t="n">
        <v>3</v>
      </c>
      <c r="B5182" s="76" t="n">
        <v>46225</v>
      </c>
      <c r="C5182" s="1" t="n">
        <v>11</v>
      </c>
      <c r="D5182" s="1" t="s">
        <v>3820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4752</v>
      </c>
      <c r="N5182" s="1" t="n">
        <v>20</v>
      </c>
      <c r="O5182" s="1" t="n">
        <v>43.26</v>
      </c>
      <c r="P5182" s="1" t="s">
        <v>3814</v>
      </c>
    </row>
    <row r="5183" customFormat="false" ht="15" hidden="false" customHeight="true" outlineLevel="0" collapsed="false">
      <c r="A5183" s="1" t="n">
        <v>3</v>
      </c>
      <c r="B5183" s="76" t="n">
        <v>46225</v>
      </c>
      <c r="C5183" s="1" t="n">
        <v>11</v>
      </c>
      <c r="D5183" s="1" t="s">
        <v>3820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4754</v>
      </c>
      <c r="N5183" s="1" t="n">
        <v>15</v>
      </c>
      <c r="O5183" s="1" t="n">
        <v>65.93</v>
      </c>
      <c r="P5183" s="1" t="s">
        <v>3814</v>
      </c>
    </row>
    <row r="5184" customFormat="false" ht="15" hidden="false" customHeight="true" outlineLevel="0" collapsed="false">
      <c r="A5184" s="1" t="n">
        <v>3</v>
      </c>
      <c r="B5184" s="76" t="n">
        <v>46225</v>
      </c>
      <c r="C5184" s="1" t="n">
        <v>11</v>
      </c>
      <c r="D5184" s="1" t="s">
        <v>3820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4757</v>
      </c>
      <c r="N5184" s="1" t="n">
        <v>20</v>
      </c>
      <c r="O5184" s="1" t="n">
        <v>51.98</v>
      </c>
      <c r="P5184" s="1" t="s">
        <v>3814</v>
      </c>
    </row>
    <row r="5185" customFormat="false" ht="15" hidden="false" customHeight="true" outlineLevel="0" collapsed="false">
      <c r="A5185" s="1" t="n">
        <v>3</v>
      </c>
      <c r="B5185" s="76" t="n">
        <v>46225</v>
      </c>
      <c r="C5185" s="1" t="n">
        <v>11</v>
      </c>
      <c r="D5185" s="1" t="s">
        <v>3820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5753</v>
      </c>
      <c r="N5185" s="1" t="n">
        <v>30</v>
      </c>
      <c r="O5185" s="1" t="n">
        <v>41.22</v>
      </c>
      <c r="P5185" s="1" t="s">
        <v>3814</v>
      </c>
    </row>
    <row r="5186" customFormat="false" ht="15" hidden="false" customHeight="true" outlineLevel="0" collapsed="false">
      <c r="A5186" s="1" t="n">
        <v>3</v>
      </c>
      <c r="B5186" s="76" t="n">
        <v>46225</v>
      </c>
      <c r="C5186" s="1" t="n">
        <v>11</v>
      </c>
      <c r="D5186" s="1" t="s">
        <v>3820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4758</v>
      </c>
      <c r="N5186" s="1" t="n">
        <v>20</v>
      </c>
      <c r="O5186" s="1" t="n">
        <v>38</v>
      </c>
      <c r="P5186" s="1" t="s">
        <v>3814</v>
      </c>
    </row>
    <row r="5187" customFormat="false" ht="15" hidden="false" customHeight="true" outlineLevel="0" collapsed="false">
      <c r="A5187" s="1" t="n">
        <v>3</v>
      </c>
      <c r="B5187" s="76" t="n">
        <v>46225</v>
      </c>
      <c r="C5187" s="1" t="n">
        <v>11</v>
      </c>
      <c r="D5187" s="1" t="s">
        <v>3820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4759</v>
      </c>
      <c r="N5187" s="1" t="n">
        <v>20</v>
      </c>
      <c r="O5187" s="1" t="n">
        <v>41.22</v>
      </c>
      <c r="P5187" s="1" t="s">
        <v>3814</v>
      </c>
    </row>
    <row r="5188" customFormat="false" ht="15" hidden="false" customHeight="true" outlineLevel="0" collapsed="false">
      <c r="A5188" s="1" t="n">
        <v>3</v>
      </c>
      <c r="B5188" s="76" t="n">
        <v>46225</v>
      </c>
      <c r="C5188" s="1" t="n">
        <v>11</v>
      </c>
      <c r="D5188" s="1" t="s">
        <v>3820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5754</v>
      </c>
      <c r="N5188" s="1" t="n">
        <v>20</v>
      </c>
      <c r="O5188" s="1" t="n">
        <v>38</v>
      </c>
      <c r="P5188" s="1" t="s">
        <v>3814</v>
      </c>
    </row>
    <row r="5189" customFormat="false" ht="15" hidden="false" customHeight="true" outlineLevel="0" collapsed="false">
      <c r="A5189" s="1" t="n">
        <v>3</v>
      </c>
      <c r="B5189" s="76" t="n">
        <v>46225</v>
      </c>
      <c r="C5189" s="1" t="n">
        <v>11</v>
      </c>
      <c r="D5189" s="1" t="s">
        <v>3820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4762</v>
      </c>
      <c r="N5189" s="1" t="n">
        <v>20</v>
      </c>
      <c r="O5189" s="1" t="n">
        <v>54.12</v>
      </c>
      <c r="P5189" s="1" t="s">
        <v>3814</v>
      </c>
    </row>
    <row r="5190" customFormat="false" ht="15" hidden="false" customHeight="true" outlineLevel="0" collapsed="false">
      <c r="A5190" s="1" t="n">
        <v>3</v>
      </c>
      <c r="B5190" s="76" t="n">
        <v>46225</v>
      </c>
      <c r="C5190" s="1" t="n">
        <v>11</v>
      </c>
      <c r="D5190" s="1" t="s">
        <v>3820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4763</v>
      </c>
      <c r="N5190" s="1" t="n">
        <v>10</v>
      </c>
      <c r="O5190" s="1" t="n">
        <v>34.78</v>
      </c>
      <c r="P5190" s="1" t="s">
        <v>3814</v>
      </c>
    </row>
    <row r="5191" customFormat="false" ht="15" hidden="false" customHeight="true" outlineLevel="0" collapsed="false">
      <c r="A5191" s="1" t="n">
        <v>3</v>
      </c>
      <c r="B5191" s="76" t="n">
        <v>46225</v>
      </c>
      <c r="C5191" s="1" t="n">
        <v>11</v>
      </c>
      <c r="D5191" s="1" t="s">
        <v>3820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5755</v>
      </c>
      <c r="N5191" s="1" t="n">
        <v>20</v>
      </c>
      <c r="O5191" s="1" t="n">
        <v>41.22</v>
      </c>
      <c r="P5191" s="1" t="s">
        <v>3814</v>
      </c>
    </row>
    <row r="5192" customFormat="false" ht="15" hidden="false" customHeight="true" outlineLevel="0" collapsed="false">
      <c r="A5192" s="1" t="n">
        <v>3</v>
      </c>
      <c r="B5192" s="76" t="n">
        <v>46225</v>
      </c>
      <c r="C5192" s="1" t="n">
        <v>11</v>
      </c>
      <c r="D5192" s="1" t="s">
        <v>3820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4764</v>
      </c>
      <c r="N5192" s="1" t="n">
        <v>20</v>
      </c>
      <c r="O5192" s="1" t="n">
        <v>41.22</v>
      </c>
      <c r="P5192" s="1" t="s">
        <v>3814</v>
      </c>
    </row>
    <row r="5193" customFormat="false" ht="15" hidden="false" customHeight="true" outlineLevel="0" collapsed="false">
      <c r="A5193" s="1" t="n">
        <v>3</v>
      </c>
      <c r="B5193" s="76" t="n">
        <v>46225</v>
      </c>
      <c r="C5193" s="1" t="n">
        <v>11</v>
      </c>
      <c r="D5193" s="1" t="s">
        <v>3820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5756</v>
      </c>
      <c r="N5193" s="1" t="n">
        <v>20</v>
      </c>
      <c r="O5193" s="1" t="n">
        <v>42.52</v>
      </c>
      <c r="P5193" s="1" t="s">
        <v>3814</v>
      </c>
    </row>
    <row r="5194" customFormat="false" ht="15" hidden="false" customHeight="true" outlineLevel="0" collapsed="false">
      <c r="A5194" s="1" t="n">
        <v>3</v>
      </c>
      <c r="B5194" s="76" t="n">
        <v>46225</v>
      </c>
      <c r="C5194" s="1" t="n">
        <v>11</v>
      </c>
      <c r="D5194" s="1" t="s">
        <v>3820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5757</v>
      </c>
      <c r="N5194" s="1" t="n">
        <v>45</v>
      </c>
      <c r="O5194" s="1" t="n">
        <v>809.55</v>
      </c>
      <c r="P5194" s="1" t="s">
        <v>3814</v>
      </c>
    </row>
    <row r="5195" customFormat="false" ht="15" hidden="false" customHeight="true" outlineLevel="0" collapsed="false">
      <c r="A5195" s="1" t="n">
        <v>3</v>
      </c>
      <c r="B5195" s="76" t="n">
        <v>46225</v>
      </c>
      <c r="C5195" s="1" t="n">
        <v>11</v>
      </c>
      <c r="D5195" s="1" t="s">
        <v>3820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4376</v>
      </c>
      <c r="N5195" s="1" t="n">
        <v>12</v>
      </c>
      <c r="O5195" s="1" t="n">
        <v>214.56</v>
      </c>
      <c r="P5195" s="1" t="s">
        <v>3814</v>
      </c>
    </row>
    <row r="5196" customFormat="false" ht="15" hidden="false" customHeight="true" outlineLevel="0" collapsed="false">
      <c r="A5196" s="1" t="n">
        <v>3</v>
      </c>
      <c r="B5196" s="76" t="n">
        <v>46225</v>
      </c>
      <c r="C5196" s="1" t="n">
        <v>11</v>
      </c>
      <c r="D5196" s="1" t="s">
        <v>3820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4780</v>
      </c>
      <c r="N5196" s="1" t="n">
        <v>20</v>
      </c>
      <c r="O5196" s="1" t="n">
        <v>177.6</v>
      </c>
      <c r="P5196" s="1" t="s">
        <v>3814</v>
      </c>
    </row>
    <row r="5197" customFormat="false" ht="15" hidden="false" customHeight="true" outlineLevel="0" collapsed="false">
      <c r="A5197" s="1" t="n">
        <v>3</v>
      </c>
      <c r="B5197" s="76" t="n">
        <v>46225</v>
      </c>
      <c r="C5197" s="1" t="n">
        <v>11</v>
      </c>
      <c r="D5197" s="1" t="s">
        <v>3820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4116</v>
      </c>
      <c r="N5197" s="1" t="n">
        <v>80</v>
      </c>
      <c r="O5197" s="1" t="n">
        <v>687.2</v>
      </c>
      <c r="P5197" s="1" t="s">
        <v>3814</v>
      </c>
    </row>
    <row r="5198" customFormat="false" ht="15" hidden="false" customHeight="true" outlineLevel="0" collapsed="false">
      <c r="A5198" s="1" t="n">
        <v>3</v>
      </c>
      <c r="B5198" s="76" t="n">
        <v>46225</v>
      </c>
      <c r="C5198" s="1" t="n">
        <v>11</v>
      </c>
      <c r="D5198" s="1" t="s">
        <v>3820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5758</v>
      </c>
      <c r="N5198" s="1" t="n">
        <v>40</v>
      </c>
      <c r="O5198" s="1" t="n">
        <v>166.4</v>
      </c>
      <c r="P5198" s="1" t="s">
        <v>3814</v>
      </c>
    </row>
    <row r="5199" customFormat="false" ht="15" hidden="false" customHeight="true" outlineLevel="0" collapsed="false">
      <c r="A5199" s="1" t="n">
        <v>3</v>
      </c>
      <c r="B5199" s="76" t="n">
        <v>46225</v>
      </c>
      <c r="C5199" s="1" t="n">
        <v>11</v>
      </c>
      <c r="D5199" s="1" t="s">
        <v>3820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3926</v>
      </c>
      <c r="N5199" s="1" t="n">
        <v>20</v>
      </c>
      <c r="O5199" s="1" t="n">
        <v>58.6</v>
      </c>
      <c r="P5199" s="1" t="s">
        <v>3814</v>
      </c>
    </row>
    <row r="5200" customFormat="false" ht="15" hidden="false" customHeight="true" outlineLevel="0" collapsed="false">
      <c r="A5200" s="1" t="n">
        <v>3</v>
      </c>
      <c r="B5200" s="76" t="n">
        <v>46225</v>
      </c>
      <c r="C5200" s="1" t="n">
        <v>11</v>
      </c>
      <c r="D5200" s="1" t="s">
        <v>3820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5759</v>
      </c>
      <c r="N5200" s="1" t="n">
        <v>36</v>
      </c>
      <c r="O5200" s="1" t="n">
        <v>305.64</v>
      </c>
      <c r="P5200" s="1" t="s">
        <v>3814</v>
      </c>
    </row>
    <row r="5201" customFormat="false" ht="15" hidden="false" customHeight="true" outlineLevel="0" collapsed="false">
      <c r="A5201" s="1" t="n">
        <v>3</v>
      </c>
      <c r="B5201" s="76" t="n">
        <v>46225</v>
      </c>
      <c r="C5201" s="1" t="n">
        <v>11</v>
      </c>
      <c r="D5201" s="1" t="s">
        <v>3820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4988</v>
      </c>
      <c r="N5201" s="1" t="n">
        <v>40</v>
      </c>
      <c r="O5201" s="1" t="n">
        <v>112</v>
      </c>
      <c r="P5201" s="1" t="s">
        <v>3814</v>
      </c>
    </row>
    <row r="5202" customFormat="false" ht="15" hidden="false" customHeight="true" outlineLevel="0" collapsed="false">
      <c r="A5202" s="1" t="n">
        <v>3</v>
      </c>
      <c r="B5202" s="76" t="n">
        <v>46225</v>
      </c>
      <c r="C5202" s="1" t="n">
        <v>11</v>
      </c>
      <c r="D5202" s="1" t="s">
        <v>3820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4103</v>
      </c>
      <c r="N5202" s="1" t="n">
        <v>25</v>
      </c>
      <c r="O5202" s="1" t="n">
        <v>137.5</v>
      </c>
      <c r="P5202" s="1" t="s">
        <v>3814</v>
      </c>
    </row>
    <row r="5203" customFormat="false" ht="15" hidden="false" customHeight="true" outlineLevel="0" collapsed="false">
      <c r="A5203" s="1" t="n">
        <v>3</v>
      </c>
      <c r="B5203" s="76" t="n">
        <v>46225</v>
      </c>
      <c r="C5203" s="1" t="n">
        <v>11</v>
      </c>
      <c r="D5203" s="1" t="s">
        <v>3820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4683</v>
      </c>
      <c r="N5203" s="1" t="n">
        <v>24</v>
      </c>
      <c r="O5203" s="1" t="n">
        <v>25.6</v>
      </c>
      <c r="P5203" s="1" t="s">
        <v>3814</v>
      </c>
    </row>
    <row r="5204" customFormat="false" ht="15" hidden="false" customHeight="true" outlineLevel="0" collapsed="false">
      <c r="A5204" s="1" t="n">
        <v>3</v>
      </c>
      <c r="B5204" s="76" t="n">
        <v>46225</v>
      </c>
      <c r="C5204" s="1" t="n">
        <v>11</v>
      </c>
      <c r="D5204" s="1" t="s">
        <v>3820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4684</v>
      </c>
      <c r="N5204" s="1" t="n">
        <v>45</v>
      </c>
      <c r="O5204" s="1" t="n">
        <v>170</v>
      </c>
      <c r="P5204" s="1" t="s">
        <v>3814</v>
      </c>
    </row>
    <row r="5205" customFormat="false" ht="15" hidden="false" customHeight="true" outlineLevel="0" collapsed="false">
      <c r="A5205" s="1" t="n">
        <v>3</v>
      </c>
      <c r="B5205" s="76" t="n">
        <v>46225</v>
      </c>
      <c r="C5205" s="1" t="n">
        <v>11</v>
      </c>
      <c r="D5205" s="1" t="s">
        <v>3820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4685</v>
      </c>
      <c r="N5205" s="1" t="n">
        <v>54</v>
      </c>
      <c r="O5205" s="1" t="n">
        <v>204</v>
      </c>
      <c r="P5205" s="1" t="s">
        <v>3814</v>
      </c>
    </row>
    <row r="5206" customFormat="false" ht="15" hidden="false" customHeight="true" outlineLevel="0" collapsed="false">
      <c r="A5206" s="1" t="n">
        <v>3</v>
      </c>
      <c r="B5206" s="76" t="n">
        <v>46225</v>
      </c>
      <c r="C5206" s="1" t="n">
        <v>11</v>
      </c>
      <c r="D5206" s="1" t="s">
        <v>3820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4688</v>
      </c>
      <c r="N5206" s="1" t="n">
        <v>45</v>
      </c>
      <c r="O5206" s="1" t="n">
        <v>170</v>
      </c>
      <c r="P5206" s="1" t="s">
        <v>3814</v>
      </c>
    </row>
    <row r="5207" customFormat="false" ht="15" hidden="false" customHeight="true" outlineLevel="0" collapsed="false">
      <c r="A5207" s="1" t="n">
        <v>3</v>
      </c>
      <c r="B5207" s="76" t="n">
        <v>46225</v>
      </c>
      <c r="C5207" s="1" t="n">
        <v>11</v>
      </c>
      <c r="D5207" s="1" t="s">
        <v>3820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5760</v>
      </c>
      <c r="N5207" s="1" t="n">
        <v>12</v>
      </c>
      <c r="O5207" s="1" t="n">
        <v>13.8</v>
      </c>
      <c r="P5207" s="1" t="s">
        <v>3814</v>
      </c>
    </row>
    <row r="5208" customFormat="false" ht="15" hidden="false" customHeight="true" outlineLevel="0" collapsed="false">
      <c r="A5208" s="1" t="n">
        <v>3</v>
      </c>
      <c r="B5208" s="76" t="n">
        <v>46225</v>
      </c>
      <c r="C5208" s="1" t="n">
        <v>11</v>
      </c>
      <c r="D5208" s="1" t="s">
        <v>3820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4693</v>
      </c>
      <c r="N5208" s="1" t="n">
        <v>36</v>
      </c>
      <c r="O5208" s="1" t="n">
        <v>100.8</v>
      </c>
      <c r="P5208" s="1" t="s">
        <v>3814</v>
      </c>
    </row>
    <row r="5209" customFormat="false" ht="15" hidden="false" customHeight="true" outlineLevel="0" collapsed="false">
      <c r="A5209" s="1" t="n">
        <v>3</v>
      </c>
      <c r="B5209" s="76" t="n">
        <v>46225</v>
      </c>
      <c r="C5209" s="1" t="n">
        <v>11</v>
      </c>
      <c r="D5209" s="1" t="s">
        <v>3820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4694</v>
      </c>
      <c r="N5209" s="1" t="n">
        <v>24</v>
      </c>
      <c r="O5209" s="1" t="n">
        <v>25.6</v>
      </c>
      <c r="P5209" s="1" t="s">
        <v>3814</v>
      </c>
    </row>
    <row r="5210" customFormat="false" ht="15" hidden="false" customHeight="true" outlineLevel="0" collapsed="false">
      <c r="A5210" s="1" t="n">
        <v>3</v>
      </c>
      <c r="B5210" s="76" t="n">
        <v>46225</v>
      </c>
      <c r="C5210" s="1" t="n">
        <v>11</v>
      </c>
      <c r="D5210" s="1" t="s">
        <v>3820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4697</v>
      </c>
      <c r="N5210" s="1" t="n">
        <v>18</v>
      </c>
      <c r="O5210" s="1" t="n">
        <v>71</v>
      </c>
      <c r="P5210" s="1" t="s">
        <v>3814</v>
      </c>
    </row>
    <row r="5211" customFormat="false" ht="15" hidden="false" customHeight="true" outlineLevel="0" collapsed="false">
      <c r="A5211" s="1" t="n">
        <v>3</v>
      </c>
      <c r="B5211" s="76" t="n">
        <v>46225</v>
      </c>
      <c r="C5211" s="1" t="n">
        <v>11</v>
      </c>
      <c r="D5211" s="1" t="s">
        <v>3820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4698</v>
      </c>
      <c r="N5211" s="1" t="n">
        <v>180</v>
      </c>
      <c r="O5211" s="1" t="n">
        <v>420</v>
      </c>
      <c r="P5211" s="1" t="s">
        <v>3814</v>
      </c>
    </row>
    <row r="5212" customFormat="false" ht="15" hidden="false" customHeight="true" outlineLevel="0" collapsed="false">
      <c r="A5212" s="1" t="n">
        <v>3</v>
      </c>
      <c r="B5212" s="76" t="n">
        <v>46225</v>
      </c>
      <c r="C5212" s="1" t="n">
        <v>11</v>
      </c>
      <c r="D5212" s="1" t="s">
        <v>3820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5761</v>
      </c>
      <c r="N5212" s="1" t="n">
        <v>15</v>
      </c>
      <c r="O5212" s="1" t="n">
        <v>31.5</v>
      </c>
      <c r="P5212" s="1" t="s">
        <v>3814</v>
      </c>
    </row>
    <row r="5213" customFormat="false" ht="15" hidden="false" customHeight="true" outlineLevel="0" collapsed="false">
      <c r="A5213" s="1" t="n">
        <v>3</v>
      </c>
      <c r="B5213" s="76" t="n">
        <v>46225</v>
      </c>
      <c r="C5213" s="1" t="n">
        <v>11</v>
      </c>
      <c r="D5213" s="1" t="s">
        <v>3820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5762</v>
      </c>
      <c r="N5213" s="1" t="n">
        <v>24</v>
      </c>
      <c r="O5213" s="1" t="n">
        <v>74.4</v>
      </c>
      <c r="P5213" s="1" t="s">
        <v>3814</v>
      </c>
    </row>
    <row r="5214" customFormat="false" ht="15" hidden="false" customHeight="true" outlineLevel="0" collapsed="false">
      <c r="A5214" s="1" t="n">
        <v>3</v>
      </c>
      <c r="B5214" s="76" t="n">
        <v>46225</v>
      </c>
      <c r="C5214" s="1" t="n">
        <v>11</v>
      </c>
      <c r="D5214" s="1" t="s">
        <v>3820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4397</v>
      </c>
      <c r="N5214" s="1" t="n">
        <v>27</v>
      </c>
      <c r="O5214" s="1" t="n">
        <v>110.7</v>
      </c>
      <c r="P5214" s="1" t="s">
        <v>3814</v>
      </c>
    </row>
    <row r="5215" customFormat="false" ht="15" hidden="false" customHeight="true" outlineLevel="0" collapsed="false">
      <c r="A5215" s="1" t="n">
        <v>3</v>
      </c>
      <c r="B5215" s="76" t="n">
        <v>46225</v>
      </c>
      <c r="C5215" s="1" t="n">
        <v>11</v>
      </c>
      <c r="D5215" s="1" t="s">
        <v>3820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5294</v>
      </c>
      <c r="N5215" s="1" t="n">
        <v>60</v>
      </c>
      <c r="O5215" s="1" t="n">
        <v>54</v>
      </c>
      <c r="P5215" s="1" t="s">
        <v>3814</v>
      </c>
    </row>
    <row r="5216" customFormat="false" ht="15" hidden="false" customHeight="true" outlineLevel="0" collapsed="false">
      <c r="A5216" s="1" t="n">
        <v>3</v>
      </c>
      <c r="B5216" s="76" t="n">
        <v>46225</v>
      </c>
      <c r="C5216" s="1" t="n">
        <v>11</v>
      </c>
      <c r="D5216" s="1" t="s">
        <v>3820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5295</v>
      </c>
      <c r="N5216" s="1" t="n">
        <v>24</v>
      </c>
      <c r="O5216" s="1" t="n">
        <v>28.8</v>
      </c>
      <c r="P5216" s="1" t="s">
        <v>3814</v>
      </c>
    </row>
    <row r="5217" customFormat="false" ht="15" hidden="false" customHeight="true" outlineLevel="0" collapsed="false">
      <c r="A5217" s="1" t="n">
        <v>3</v>
      </c>
      <c r="B5217" s="76" t="n">
        <v>46225</v>
      </c>
      <c r="C5217" s="1" t="n">
        <v>11</v>
      </c>
      <c r="D5217" s="1" t="s">
        <v>3820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4399</v>
      </c>
      <c r="N5217" s="1" t="n">
        <v>27</v>
      </c>
      <c r="O5217" s="1" t="n">
        <v>110.7</v>
      </c>
      <c r="P5217" s="1" t="s">
        <v>3814</v>
      </c>
    </row>
    <row r="5218" customFormat="false" ht="15" hidden="false" customHeight="true" outlineLevel="0" collapsed="false">
      <c r="A5218" s="1" t="n">
        <v>3</v>
      </c>
      <c r="B5218" s="76" t="n">
        <v>46225</v>
      </c>
      <c r="C5218" s="1" t="n">
        <v>11</v>
      </c>
      <c r="D5218" s="1" t="s">
        <v>3820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5763</v>
      </c>
      <c r="N5218" s="1" t="n">
        <v>60</v>
      </c>
      <c r="O5218" s="1" t="n">
        <v>78</v>
      </c>
      <c r="P5218" s="1" t="s">
        <v>3814</v>
      </c>
    </row>
    <row r="5219" customFormat="false" ht="15" hidden="false" customHeight="true" outlineLevel="0" collapsed="false">
      <c r="A5219" s="1" t="n">
        <v>3</v>
      </c>
      <c r="B5219" s="76" t="n">
        <v>46225</v>
      </c>
      <c r="C5219" s="1" t="n">
        <v>11</v>
      </c>
      <c r="D5219" s="1" t="s">
        <v>3820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5307</v>
      </c>
      <c r="N5219" s="1" t="n">
        <v>24</v>
      </c>
      <c r="O5219" s="1" t="n">
        <v>48</v>
      </c>
      <c r="P5219" s="1" t="s">
        <v>3814</v>
      </c>
    </row>
    <row r="5220" customFormat="false" ht="15" hidden="false" customHeight="true" outlineLevel="0" collapsed="false">
      <c r="A5220" s="1" t="n">
        <v>3</v>
      </c>
      <c r="B5220" s="76" t="n">
        <v>46225</v>
      </c>
      <c r="C5220" s="1" t="n">
        <v>11</v>
      </c>
      <c r="D5220" s="1" t="s">
        <v>3820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5764</v>
      </c>
      <c r="N5220" s="1" t="n">
        <v>12</v>
      </c>
      <c r="O5220" s="1" t="n">
        <v>132.6</v>
      </c>
      <c r="P5220" s="1" t="s">
        <v>3814</v>
      </c>
    </row>
    <row r="5221" customFormat="false" ht="15" hidden="false" customHeight="true" outlineLevel="0" collapsed="false">
      <c r="A5221" s="1" t="n">
        <v>3</v>
      </c>
      <c r="B5221" s="76" t="n">
        <v>46225</v>
      </c>
      <c r="C5221" s="1" t="n">
        <v>11</v>
      </c>
      <c r="D5221" s="1" t="s">
        <v>3820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5765</v>
      </c>
      <c r="N5221" s="1" t="n">
        <v>6</v>
      </c>
      <c r="O5221" s="1" t="n">
        <v>35.4</v>
      </c>
      <c r="P5221" s="1" t="s">
        <v>3814</v>
      </c>
    </row>
    <row r="5222" customFormat="false" ht="15" hidden="false" customHeight="true" outlineLevel="0" collapsed="false">
      <c r="A5222" s="1" t="n">
        <v>3</v>
      </c>
      <c r="B5222" s="76" t="n">
        <v>46225</v>
      </c>
      <c r="C5222" s="1" t="n">
        <v>11</v>
      </c>
      <c r="D5222" s="1" t="s">
        <v>3820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5296</v>
      </c>
      <c r="N5222" s="1" t="n">
        <v>27</v>
      </c>
      <c r="O5222" s="1" t="n">
        <v>81</v>
      </c>
      <c r="P5222" s="1" t="s">
        <v>3814</v>
      </c>
    </row>
    <row r="5223" customFormat="false" ht="15" hidden="false" customHeight="true" outlineLevel="0" collapsed="false">
      <c r="A5223" s="1" t="n">
        <v>3</v>
      </c>
      <c r="B5223" s="76" t="n">
        <v>46225</v>
      </c>
      <c r="C5223" s="1" t="n">
        <v>11</v>
      </c>
      <c r="D5223" s="1" t="s">
        <v>3820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5297</v>
      </c>
      <c r="N5223" s="1" t="n">
        <v>6</v>
      </c>
      <c r="O5223" s="1" t="n">
        <v>73.2</v>
      </c>
      <c r="P5223" s="1" t="s">
        <v>3814</v>
      </c>
    </row>
    <row r="5224" customFormat="false" ht="15" hidden="false" customHeight="true" outlineLevel="0" collapsed="false">
      <c r="A5224" s="1" t="n">
        <v>3</v>
      </c>
      <c r="B5224" s="76" t="n">
        <v>46225</v>
      </c>
      <c r="C5224" s="1" t="n">
        <v>11</v>
      </c>
      <c r="D5224" s="1" t="s">
        <v>3820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5766</v>
      </c>
      <c r="N5224" s="1" t="n">
        <v>6</v>
      </c>
      <c r="O5224" s="1" t="n">
        <v>114</v>
      </c>
      <c r="P5224" s="1" t="s">
        <v>3814</v>
      </c>
    </row>
    <row r="5225" customFormat="false" ht="15" hidden="false" customHeight="true" outlineLevel="0" collapsed="false">
      <c r="A5225" s="1" t="n">
        <v>3</v>
      </c>
      <c r="B5225" s="76" t="n">
        <v>46225</v>
      </c>
      <c r="C5225" s="1" t="n">
        <v>11</v>
      </c>
      <c r="D5225" s="1" t="s">
        <v>3820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5767</v>
      </c>
      <c r="N5225" s="1" t="n">
        <v>12</v>
      </c>
      <c r="O5225" s="1" t="n">
        <v>59.4</v>
      </c>
      <c r="P5225" s="1" t="s">
        <v>3814</v>
      </c>
    </row>
    <row r="5226" customFormat="false" ht="15" hidden="false" customHeight="true" outlineLevel="0" collapsed="false">
      <c r="A5226" s="1" t="n">
        <v>3</v>
      </c>
      <c r="B5226" s="76" t="n">
        <v>46225</v>
      </c>
      <c r="C5226" s="1" t="n">
        <v>11</v>
      </c>
      <c r="D5226" s="1" t="s">
        <v>3820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5768</v>
      </c>
      <c r="N5226" s="1" t="n">
        <v>6</v>
      </c>
      <c r="O5226" s="1" t="n">
        <v>40.8</v>
      </c>
      <c r="P5226" s="1" t="s">
        <v>3814</v>
      </c>
    </row>
    <row r="5227" customFormat="false" ht="15" hidden="false" customHeight="true" outlineLevel="0" collapsed="false">
      <c r="A5227" s="1" t="n">
        <v>3</v>
      </c>
      <c r="B5227" s="76" t="n">
        <v>46225</v>
      </c>
      <c r="C5227" s="1" t="n">
        <v>11</v>
      </c>
      <c r="D5227" s="1" t="s">
        <v>3820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5299</v>
      </c>
      <c r="N5227" s="1" t="n">
        <v>8</v>
      </c>
      <c r="O5227" s="1" t="n">
        <v>60.8</v>
      </c>
      <c r="P5227" s="1" t="s">
        <v>3814</v>
      </c>
    </row>
    <row r="5228" customFormat="false" ht="15" hidden="false" customHeight="true" outlineLevel="0" collapsed="false">
      <c r="A5228" s="1" t="n">
        <v>3</v>
      </c>
      <c r="B5228" s="76" t="n">
        <v>46225</v>
      </c>
      <c r="C5228" s="1" t="n">
        <v>11</v>
      </c>
      <c r="D5228" s="1" t="s">
        <v>3820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5769</v>
      </c>
      <c r="N5228" s="1" t="n">
        <v>8</v>
      </c>
      <c r="O5228" s="1" t="n">
        <v>60.8</v>
      </c>
      <c r="P5228" s="1" t="s">
        <v>3814</v>
      </c>
    </row>
    <row r="5229" customFormat="false" ht="15" hidden="false" customHeight="true" outlineLevel="0" collapsed="false">
      <c r="A5229" s="1" t="n">
        <v>3</v>
      </c>
      <c r="B5229" s="76" t="n">
        <v>46225</v>
      </c>
      <c r="C5229" s="1" t="n">
        <v>11</v>
      </c>
      <c r="D5229" s="1" t="s">
        <v>3820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5770</v>
      </c>
      <c r="N5229" s="1" t="n">
        <v>8</v>
      </c>
      <c r="O5229" s="1" t="n">
        <v>60.8</v>
      </c>
      <c r="P5229" s="1" t="s">
        <v>3814</v>
      </c>
    </row>
    <row r="5230" customFormat="false" ht="15" hidden="false" customHeight="true" outlineLevel="0" collapsed="false">
      <c r="A5230" s="1" t="n">
        <v>3</v>
      </c>
      <c r="B5230" s="76" t="n">
        <v>46225</v>
      </c>
      <c r="C5230" s="1" t="n">
        <v>11</v>
      </c>
      <c r="D5230" s="1" t="s">
        <v>3820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5771</v>
      </c>
      <c r="N5230" s="1" t="n">
        <v>18</v>
      </c>
      <c r="O5230" s="1" t="n">
        <v>46.8</v>
      </c>
      <c r="P5230" s="1" t="s">
        <v>3814</v>
      </c>
    </row>
    <row r="5231" customFormat="false" ht="15" hidden="false" customHeight="true" outlineLevel="0" collapsed="false">
      <c r="A5231" s="1" t="n">
        <v>3</v>
      </c>
      <c r="B5231" s="76" t="n">
        <v>46225</v>
      </c>
      <c r="C5231" s="1" t="n">
        <v>11</v>
      </c>
      <c r="D5231" s="1" t="s">
        <v>3820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5772</v>
      </c>
      <c r="N5231" s="1" t="n">
        <v>18</v>
      </c>
      <c r="O5231" s="1" t="n">
        <v>43.2</v>
      </c>
      <c r="P5231" s="1" t="s">
        <v>3814</v>
      </c>
    </row>
    <row r="5232" customFormat="false" ht="15" hidden="false" customHeight="true" outlineLevel="0" collapsed="false">
      <c r="A5232" s="1" t="n">
        <v>3</v>
      </c>
      <c r="B5232" s="76" t="n">
        <v>46225</v>
      </c>
      <c r="C5232" s="1" t="n">
        <v>11</v>
      </c>
      <c r="D5232" s="1" t="s">
        <v>3820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5300</v>
      </c>
      <c r="N5232" s="1" t="n">
        <v>8</v>
      </c>
      <c r="O5232" s="1" t="n">
        <v>60.8</v>
      </c>
      <c r="P5232" s="1" t="s">
        <v>3814</v>
      </c>
    </row>
    <row r="5233" customFormat="false" ht="15" hidden="false" customHeight="true" outlineLevel="0" collapsed="false">
      <c r="A5233" s="1" t="n">
        <v>3</v>
      </c>
      <c r="B5233" s="76" t="n">
        <v>46225</v>
      </c>
      <c r="C5233" s="1" t="n">
        <v>11</v>
      </c>
      <c r="D5233" s="1" t="s">
        <v>3820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5773</v>
      </c>
      <c r="N5233" s="1" t="n">
        <v>12</v>
      </c>
      <c r="O5233" s="1" t="n">
        <v>114</v>
      </c>
      <c r="P5233" s="1" t="s">
        <v>3814</v>
      </c>
    </row>
    <row r="5234" customFormat="false" ht="15" hidden="false" customHeight="true" outlineLevel="0" collapsed="false">
      <c r="A5234" s="1" t="n">
        <v>3</v>
      </c>
      <c r="B5234" s="76" t="n">
        <v>46225</v>
      </c>
      <c r="C5234" s="1" t="n">
        <v>11</v>
      </c>
      <c r="D5234" s="1" t="s">
        <v>3820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5301</v>
      </c>
      <c r="N5234" s="1" t="n">
        <v>1</v>
      </c>
      <c r="O5234" s="1" t="n">
        <v>39.6</v>
      </c>
      <c r="P5234" s="1" t="s">
        <v>3814</v>
      </c>
    </row>
    <row r="5235" customFormat="false" ht="15" hidden="false" customHeight="true" outlineLevel="0" collapsed="false">
      <c r="A5235" s="1" t="n">
        <v>3</v>
      </c>
      <c r="B5235" s="76" t="n">
        <v>46225</v>
      </c>
      <c r="C5235" s="1" t="n">
        <v>11</v>
      </c>
      <c r="D5235" s="1" t="s">
        <v>3820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4400</v>
      </c>
      <c r="N5235" s="1" t="n">
        <v>27</v>
      </c>
      <c r="O5235" s="1" t="n">
        <v>129.6</v>
      </c>
      <c r="P5235" s="1" t="s">
        <v>3814</v>
      </c>
    </row>
    <row r="5236" customFormat="false" ht="15" hidden="false" customHeight="true" outlineLevel="0" collapsed="false">
      <c r="A5236" s="1" t="n">
        <v>3</v>
      </c>
      <c r="B5236" s="76" t="n">
        <v>46225</v>
      </c>
      <c r="C5236" s="1" t="n">
        <v>11</v>
      </c>
      <c r="D5236" s="1" t="s">
        <v>3820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5774</v>
      </c>
      <c r="N5236" s="1" t="n">
        <v>60</v>
      </c>
      <c r="O5236" s="1" t="n">
        <v>90</v>
      </c>
      <c r="P5236" s="1" t="s">
        <v>3814</v>
      </c>
    </row>
    <row r="5237" customFormat="false" ht="15" hidden="false" customHeight="true" outlineLevel="0" collapsed="false">
      <c r="A5237" s="1" t="n">
        <v>3</v>
      </c>
      <c r="B5237" s="76" t="n">
        <v>46225</v>
      </c>
      <c r="C5237" s="1" t="n">
        <v>11</v>
      </c>
      <c r="D5237" s="1" t="s">
        <v>3820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5775</v>
      </c>
      <c r="N5237" s="1" t="n">
        <v>6</v>
      </c>
      <c r="O5237" s="1" t="n">
        <v>40.8</v>
      </c>
      <c r="P5237" s="1" t="s">
        <v>3814</v>
      </c>
    </row>
    <row r="5238" customFormat="false" ht="15" hidden="false" customHeight="true" outlineLevel="0" collapsed="false">
      <c r="A5238" s="1" t="n">
        <v>3</v>
      </c>
      <c r="B5238" s="76" t="n">
        <v>46225</v>
      </c>
      <c r="C5238" s="1" t="n">
        <v>11</v>
      </c>
      <c r="D5238" s="1" t="s">
        <v>3820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5303</v>
      </c>
      <c r="N5238" s="1" t="n">
        <v>9</v>
      </c>
      <c r="O5238" s="1" t="n">
        <v>40.5</v>
      </c>
      <c r="P5238" s="1" t="s">
        <v>3814</v>
      </c>
    </row>
    <row r="5239" customFormat="false" ht="15" hidden="false" customHeight="true" outlineLevel="0" collapsed="false">
      <c r="A5239" s="1" t="n">
        <v>3</v>
      </c>
      <c r="B5239" s="76" t="n">
        <v>46225</v>
      </c>
      <c r="C5239" s="1" t="n">
        <v>11</v>
      </c>
      <c r="D5239" s="1" t="s">
        <v>3820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5304</v>
      </c>
      <c r="N5239" s="1" t="n">
        <v>18</v>
      </c>
      <c r="O5239" s="1" t="n">
        <v>81</v>
      </c>
      <c r="P5239" s="1" t="s">
        <v>3814</v>
      </c>
    </row>
    <row r="5240" customFormat="false" ht="15" hidden="false" customHeight="true" outlineLevel="0" collapsed="false">
      <c r="A5240" s="1" t="n">
        <v>3</v>
      </c>
      <c r="B5240" s="76" t="n">
        <v>46225</v>
      </c>
      <c r="C5240" s="1" t="n">
        <v>11</v>
      </c>
      <c r="D5240" s="1" t="s">
        <v>3820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4401</v>
      </c>
      <c r="N5240" s="1" t="n">
        <v>18</v>
      </c>
      <c r="O5240" s="1" t="n">
        <v>52.2</v>
      </c>
      <c r="P5240" s="1" t="s">
        <v>3814</v>
      </c>
    </row>
    <row r="5241" customFormat="false" ht="15" hidden="false" customHeight="true" outlineLevel="0" collapsed="false">
      <c r="A5241" s="1" t="n">
        <v>3</v>
      </c>
      <c r="B5241" s="76" t="n">
        <v>46225</v>
      </c>
      <c r="C5241" s="1" t="n">
        <v>11</v>
      </c>
      <c r="D5241" s="1" t="s">
        <v>3820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4402</v>
      </c>
      <c r="N5241" s="1" t="n">
        <v>18</v>
      </c>
      <c r="O5241" s="1" t="n">
        <v>81</v>
      </c>
      <c r="P5241" s="1" t="s">
        <v>3814</v>
      </c>
    </row>
    <row r="5242" customFormat="false" ht="15" hidden="false" customHeight="true" outlineLevel="0" collapsed="false">
      <c r="A5242" s="1" t="n">
        <v>3</v>
      </c>
      <c r="B5242" s="76" t="n">
        <v>46225</v>
      </c>
      <c r="C5242" s="1" t="n">
        <v>11</v>
      </c>
      <c r="D5242" s="1" t="s">
        <v>3820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4403</v>
      </c>
      <c r="N5242" s="1" t="n">
        <v>18</v>
      </c>
      <c r="O5242" s="1" t="n">
        <v>81</v>
      </c>
      <c r="P5242" s="1" t="s">
        <v>3814</v>
      </c>
    </row>
    <row r="5243" customFormat="false" ht="15" hidden="false" customHeight="true" outlineLevel="0" collapsed="false">
      <c r="A5243" s="1" t="n">
        <v>3</v>
      </c>
      <c r="B5243" s="76" t="n">
        <v>46225</v>
      </c>
      <c r="C5243" s="1" t="n">
        <v>11</v>
      </c>
      <c r="D5243" s="1" t="s">
        <v>3820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4404</v>
      </c>
      <c r="N5243" s="1" t="n">
        <v>18</v>
      </c>
      <c r="O5243" s="1" t="n">
        <v>81</v>
      </c>
      <c r="P5243" s="1" t="s">
        <v>3814</v>
      </c>
    </row>
    <row r="5244" customFormat="false" ht="15" hidden="false" customHeight="true" outlineLevel="0" collapsed="false">
      <c r="A5244" s="1" t="n">
        <v>3</v>
      </c>
      <c r="B5244" s="76" t="n">
        <v>46225</v>
      </c>
      <c r="C5244" s="1" t="n">
        <v>11</v>
      </c>
      <c r="D5244" s="1" t="s">
        <v>3820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4405</v>
      </c>
      <c r="N5244" s="1" t="n">
        <v>27</v>
      </c>
      <c r="O5244" s="1" t="n">
        <v>81</v>
      </c>
      <c r="P5244" s="1" t="s">
        <v>3814</v>
      </c>
    </row>
    <row r="5245" customFormat="false" ht="15" hidden="false" customHeight="true" outlineLevel="0" collapsed="false">
      <c r="A5245" s="1" t="n">
        <v>3</v>
      </c>
      <c r="B5245" s="76" t="n">
        <v>46225</v>
      </c>
      <c r="C5245" s="1" t="n">
        <v>11</v>
      </c>
      <c r="D5245" s="1" t="s">
        <v>3820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4406</v>
      </c>
      <c r="N5245" s="1" t="n">
        <v>27</v>
      </c>
      <c r="O5245" s="1" t="n">
        <v>110.7</v>
      </c>
      <c r="P5245" s="1" t="s">
        <v>3814</v>
      </c>
    </row>
    <row r="5246" customFormat="false" ht="15" hidden="false" customHeight="true" outlineLevel="0" collapsed="false">
      <c r="A5246" s="1" t="n">
        <v>3</v>
      </c>
      <c r="B5246" s="76" t="n">
        <v>46225</v>
      </c>
      <c r="C5246" s="1" t="n">
        <v>11</v>
      </c>
      <c r="D5246" s="1" t="s">
        <v>3820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4407</v>
      </c>
      <c r="N5246" s="1" t="n">
        <v>18</v>
      </c>
      <c r="O5246" s="1" t="n">
        <v>81</v>
      </c>
      <c r="P5246" s="1" t="s">
        <v>3814</v>
      </c>
    </row>
    <row r="5247" customFormat="false" ht="15" hidden="false" customHeight="true" outlineLevel="0" collapsed="false">
      <c r="A5247" s="1" t="n">
        <v>3</v>
      </c>
      <c r="B5247" s="76" t="n">
        <v>46225</v>
      </c>
      <c r="C5247" s="1" t="n">
        <v>11</v>
      </c>
      <c r="D5247" s="1" t="s">
        <v>3820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5776</v>
      </c>
      <c r="N5247" s="1" t="n">
        <v>12</v>
      </c>
      <c r="O5247" s="1" t="n">
        <v>31.2</v>
      </c>
      <c r="P5247" s="1" t="s">
        <v>3814</v>
      </c>
    </row>
    <row r="5248" customFormat="false" ht="15" hidden="false" customHeight="true" outlineLevel="0" collapsed="false">
      <c r="A5248" s="1" t="n">
        <v>3</v>
      </c>
      <c r="B5248" s="76" t="n">
        <v>46225</v>
      </c>
      <c r="C5248" s="1" t="n">
        <v>11</v>
      </c>
      <c r="D5248" s="1" t="s">
        <v>3820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5777</v>
      </c>
      <c r="N5248" s="1" t="n">
        <v>10</v>
      </c>
      <c r="O5248" s="1" t="n">
        <v>80</v>
      </c>
      <c r="P5248" s="1" t="s">
        <v>3814</v>
      </c>
    </row>
    <row r="5249" customFormat="false" ht="15" hidden="false" customHeight="true" outlineLevel="0" collapsed="false">
      <c r="A5249" s="1" t="n">
        <v>3</v>
      </c>
      <c r="B5249" s="76" t="n">
        <v>46225</v>
      </c>
      <c r="C5249" s="1" t="n">
        <v>11</v>
      </c>
      <c r="D5249" s="1" t="s">
        <v>3820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5308</v>
      </c>
      <c r="N5249" s="1" t="n">
        <v>12</v>
      </c>
      <c r="O5249" s="1" t="n">
        <v>13.2</v>
      </c>
      <c r="P5249" s="1" t="s">
        <v>3814</v>
      </c>
    </row>
    <row r="5250" customFormat="false" ht="15" hidden="false" customHeight="true" outlineLevel="0" collapsed="false">
      <c r="A5250" s="1" t="n">
        <v>3</v>
      </c>
      <c r="B5250" s="76" t="n">
        <v>46225</v>
      </c>
      <c r="C5250" s="1" t="n">
        <v>11</v>
      </c>
      <c r="D5250" s="1" t="s">
        <v>3820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4806</v>
      </c>
      <c r="N5250" s="1" t="n">
        <v>60</v>
      </c>
      <c r="O5250" s="1" t="n">
        <v>837.27</v>
      </c>
      <c r="P5250" s="1" t="s">
        <v>3814</v>
      </c>
    </row>
    <row r="5251" customFormat="false" ht="15" hidden="false" customHeight="true" outlineLevel="0" collapsed="false">
      <c r="A5251" s="1" t="n">
        <v>3</v>
      </c>
      <c r="B5251" s="76" t="n">
        <v>46225</v>
      </c>
      <c r="C5251" s="1" t="n">
        <v>11</v>
      </c>
      <c r="D5251" s="1" t="s">
        <v>3820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4807</v>
      </c>
      <c r="N5251" s="1" t="n">
        <v>60</v>
      </c>
      <c r="O5251" s="1" t="n">
        <v>672.6</v>
      </c>
      <c r="P5251" s="1" t="s">
        <v>3814</v>
      </c>
    </row>
    <row r="5252" customFormat="false" ht="15" hidden="false" customHeight="true" outlineLevel="0" collapsed="false">
      <c r="A5252" s="1" t="n">
        <v>3</v>
      </c>
      <c r="B5252" s="76" t="n">
        <v>46225</v>
      </c>
      <c r="C5252" s="1" t="n">
        <v>11</v>
      </c>
      <c r="D5252" s="1" t="s">
        <v>3820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4325</v>
      </c>
      <c r="N5252" s="1" t="n">
        <v>54</v>
      </c>
      <c r="O5252" s="1" t="n">
        <v>1140.48</v>
      </c>
      <c r="P5252" s="1" t="s">
        <v>3814</v>
      </c>
    </row>
    <row r="5253" customFormat="false" ht="15" hidden="false" customHeight="true" outlineLevel="0" collapsed="false">
      <c r="A5253" s="1" t="n">
        <v>3</v>
      </c>
      <c r="B5253" s="76" t="n">
        <v>46225</v>
      </c>
      <c r="C5253" s="1" t="n">
        <v>11</v>
      </c>
      <c r="D5253" s="1" t="s">
        <v>3820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4520</v>
      </c>
      <c r="N5253" s="1" t="n">
        <v>12</v>
      </c>
      <c r="O5253" s="1" t="n">
        <v>148.68</v>
      </c>
      <c r="P5253" s="1" t="s">
        <v>3814</v>
      </c>
    </row>
    <row r="5254" customFormat="false" ht="15" hidden="false" customHeight="true" outlineLevel="0" collapsed="false">
      <c r="A5254" s="1" t="n">
        <v>3</v>
      </c>
      <c r="B5254" s="76" t="n">
        <v>46225</v>
      </c>
      <c r="C5254" s="1" t="n">
        <v>11</v>
      </c>
      <c r="D5254" s="1" t="s">
        <v>3820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4521</v>
      </c>
      <c r="N5254" s="1" t="n">
        <v>24</v>
      </c>
      <c r="O5254" s="1" t="n">
        <v>211.08</v>
      </c>
      <c r="P5254" s="1" t="s">
        <v>3814</v>
      </c>
    </row>
    <row r="5255" customFormat="false" ht="15" hidden="false" customHeight="true" outlineLevel="0" collapsed="false">
      <c r="A5255" s="1" t="n">
        <v>3</v>
      </c>
      <c r="B5255" s="76" t="n">
        <v>46225</v>
      </c>
      <c r="C5255" s="1" t="n">
        <v>11</v>
      </c>
      <c r="D5255" s="1" t="s">
        <v>3820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5778</v>
      </c>
      <c r="N5255" s="1" t="n">
        <v>15</v>
      </c>
      <c r="O5255" s="1" t="n">
        <v>63.96</v>
      </c>
      <c r="P5255" s="1" t="s">
        <v>3814</v>
      </c>
    </row>
    <row r="5256" customFormat="false" ht="15" hidden="false" customHeight="true" outlineLevel="0" collapsed="false">
      <c r="A5256" s="1" t="n">
        <v>3</v>
      </c>
      <c r="B5256" s="76" t="n">
        <v>46225</v>
      </c>
      <c r="C5256" s="1" t="n">
        <v>11</v>
      </c>
      <c r="D5256" s="1" t="s">
        <v>3820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4527</v>
      </c>
      <c r="N5256" s="1" t="n">
        <v>90</v>
      </c>
      <c r="O5256" s="1" t="n">
        <v>158.33</v>
      </c>
      <c r="P5256" s="1" t="s">
        <v>3814</v>
      </c>
    </row>
    <row r="5257" customFormat="false" ht="15" hidden="false" customHeight="true" outlineLevel="0" collapsed="false">
      <c r="A5257" s="1" t="n">
        <v>3</v>
      </c>
      <c r="B5257" s="76" t="n">
        <v>46225</v>
      </c>
      <c r="C5257" s="1" t="n">
        <v>11</v>
      </c>
      <c r="D5257" s="1" t="s">
        <v>3820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4809</v>
      </c>
      <c r="N5257" s="1" t="n">
        <v>60</v>
      </c>
      <c r="O5257" s="1" t="n">
        <v>714.6</v>
      </c>
      <c r="P5257" s="1" t="s">
        <v>3814</v>
      </c>
    </row>
    <row r="5258" customFormat="false" ht="15" hidden="false" customHeight="true" outlineLevel="0" collapsed="false">
      <c r="A5258" s="1" t="n">
        <v>3</v>
      </c>
      <c r="B5258" s="76" t="n">
        <v>46225</v>
      </c>
      <c r="C5258" s="1" t="n">
        <v>22</v>
      </c>
      <c r="D5258" s="1" t="s">
        <v>3967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3968</v>
      </c>
      <c r="N5258" s="1" t="n">
        <v>1.952</v>
      </c>
      <c r="O5258" s="1" t="n">
        <v>64.98</v>
      </c>
      <c r="P5258" s="1" t="s">
        <v>3814</v>
      </c>
    </row>
    <row r="5259" customFormat="false" ht="15" hidden="false" customHeight="true" outlineLevel="0" collapsed="false">
      <c r="A5259" s="1" t="n">
        <v>3</v>
      </c>
      <c r="B5259" s="76" t="n">
        <v>46225</v>
      </c>
      <c r="C5259" s="1" t="n">
        <v>22</v>
      </c>
      <c r="D5259" s="1" t="s">
        <v>3967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3969</v>
      </c>
      <c r="N5259" s="1" t="n">
        <v>13.45</v>
      </c>
      <c r="O5259" s="1" t="n">
        <v>458.92</v>
      </c>
      <c r="P5259" s="1" t="s">
        <v>3814</v>
      </c>
    </row>
    <row r="5260" customFormat="false" ht="15" hidden="false" customHeight="true" outlineLevel="0" collapsed="false">
      <c r="A5260" s="1" t="n">
        <v>3</v>
      </c>
      <c r="B5260" s="76" t="n">
        <v>46225</v>
      </c>
      <c r="C5260" s="1" t="n">
        <v>22</v>
      </c>
      <c r="D5260" s="1" t="s">
        <v>3967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3970</v>
      </c>
      <c r="N5260" s="1" t="n">
        <v>2.268</v>
      </c>
      <c r="O5260" s="1" t="n">
        <v>88.71</v>
      </c>
      <c r="P5260" s="1" t="s">
        <v>3814</v>
      </c>
    </row>
    <row r="5261" customFormat="false" ht="15" hidden="false" customHeight="true" outlineLevel="0" collapsed="false">
      <c r="A5261" s="1" t="n">
        <v>3</v>
      </c>
      <c r="B5261" s="76" t="n">
        <v>46225</v>
      </c>
      <c r="C5261" s="1" t="n">
        <v>22</v>
      </c>
      <c r="D5261" s="1" t="s">
        <v>3967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3971</v>
      </c>
      <c r="N5261" s="1" t="n">
        <v>5.916</v>
      </c>
      <c r="O5261" s="1" t="n">
        <v>231.4</v>
      </c>
      <c r="P5261" s="1" t="s">
        <v>3814</v>
      </c>
    </row>
    <row r="5262" customFormat="false" ht="15" hidden="false" customHeight="true" outlineLevel="0" collapsed="false">
      <c r="A5262" s="1" t="n">
        <v>3</v>
      </c>
      <c r="B5262" s="76" t="n">
        <v>46225</v>
      </c>
      <c r="C5262" s="1" t="n">
        <v>22</v>
      </c>
      <c r="D5262" s="1" t="s">
        <v>3967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3972</v>
      </c>
      <c r="N5262" s="1" t="n">
        <v>4.608</v>
      </c>
      <c r="O5262" s="1" t="n">
        <v>195.58</v>
      </c>
      <c r="P5262" s="1" t="s">
        <v>3814</v>
      </c>
    </row>
    <row r="5263" customFormat="false" ht="15" hidden="false" customHeight="true" outlineLevel="0" collapsed="false">
      <c r="A5263" s="1" t="n">
        <v>3</v>
      </c>
      <c r="B5263" s="76" t="n">
        <v>46225</v>
      </c>
      <c r="C5263" s="1" t="n">
        <v>22</v>
      </c>
      <c r="D5263" s="1" t="s">
        <v>3967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3973</v>
      </c>
      <c r="N5263" s="1" t="n">
        <v>9.775</v>
      </c>
      <c r="O5263" s="1" t="n">
        <v>447.44</v>
      </c>
      <c r="P5263" s="1" t="s">
        <v>3814</v>
      </c>
    </row>
    <row r="5264" customFormat="false" ht="15" hidden="false" customHeight="true" outlineLevel="0" collapsed="false">
      <c r="A5264" s="1" t="n">
        <v>3</v>
      </c>
      <c r="B5264" s="76" t="n">
        <v>46225</v>
      </c>
      <c r="C5264" s="1" t="n">
        <v>22</v>
      </c>
      <c r="D5264" s="1" t="s">
        <v>3967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3974</v>
      </c>
      <c r="N5264" s="1" t="n">
        <v>3.548</v>
      </c>
      <c r="O5264" s="1" t="n">
        <v>165.36</v>
      </c>
      <c r="P5264" s="1" t="s">
        <v>3814</v>
      </c>
    </row>
    <row r="5265" customFormat="false" ht="15" hidden="false" customHeight="true" outlineLevel="0" collapsed="false">
      <c r="A5265" s="1" t="n">
        <v>3</v>
      </c>
      <c r="B5265" s="76" t="n">
        <v>46225</v>
      </c>
      <c r="C5265" s="1" t="n">
        <v>22</v>
      </c>
      <c r="D5265" s="1" t="s">
        <v>3967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3975</v>
      </c>
      <c r="N5265" s="1" t="n">
        <v>1.324</v>
      </c>
      <c r="O5265" s="1" t="n">
        <v>56.2</v>
      </c>
      <c r="P5265" s="1" t="s">
        <v>3814</v>
      </c>
    </row>
    <row r="5266" customFormat="false" ht="15" hidden="false" customHeight="true" outlineLevel="0" collapsed="false">
      <c r="A5266" s="1" t="n">
        <v>3</v>
      </c>
      <c r="B5266" s="76" t="n">
        <v>46225</v>
      </c>
      <c r="C5266" s="1" t="n">
        <v>22</v>
      </c>
      <c r="D5266" s="1" t="s">
        <v>3967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3976</v>
      </c>
      <c r="N5266" s="1" t="n">
        <v>1.91</v>
      </c>
      <c r="O5266" s="1" t="n">
        <v>87.43</v>
      </c>
      <c r="P5266" s="1" t="s">
        <v>3814</v>
      </c>
    </row>
    <row r="5267" customFormat="false" ht="15" hidden="false" customHeight="true" outlineLevel="0" collapsed="false">
      <c r="A5267" s="1" t="n">
        <v>3</v>
      </c>
      <c r="B5267" s="76" t="n">
        <v>46225</v>
      </c>
      <c r="C5267" s="1" t="n">
        <v>22</v>
      </c>
      <c r="D5267" s="1" t="s">
        <v>3967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3977</v>
      </c>
      <c r="N5267" s="1" t="n">
        <v>1.426</v>
      </c>
      <c r="O5267" s="1" t="n">
        <v>77.14</v>
      </c>
      <c r="P5267" s="1" t="s">
        <v>3814</v>
      </c>
    </row>
    <row r="5268" customFormat="false" ht="15" hidden="false" customHeight="true" outlineLevel="0" collapsed="false">
      <c r="A5268" s="1" t="n">
        <v>3</v>
      </c>
      <c r="B5268" s="76" t="n">
        <v>46225</v>
      </c>
      <c r="C5268" s="1" t="n">
        <v>22</v>
      </c>
      <c r="D5268" s="1" t="s">
        <v>3967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5675</v>
      </c>
      <c r="N5268" s="1" t="n">
        <v>4.148</v>
      </c>
      <c r="O5268" s="1" t="n">
        <v>148.44</v>
      </c>
      <c r="P5268" s="1" t="s">
        <v>3814</v>
      </c>
    </row>
    <row r="5269" customFormat="false" ht="15" hidden="false" customHeight="true" outlineLevel="0" collapsed="false">
      <c r="A5269" s="1" t="n">
        <v>3</v>
      </c>
      <c r="B5269" s="76" t="n">
        <v>46225</v>
      </c>
      <c r="C5269" s="1" t="n">
        <v>22</v>
      </c>
      <c r="D5269" s="1" t="s">
        <v>3967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3978</v>
      </c>
      <c r="N5269" s="1" t="n">
        <v>0.952</v>
      </c>
      <c r="O5269" s="1" t="n">
        <v>35.65</v>
      </c>
      <c r="P5269" s="1" t="s">
        <v>3814</v>
      </c>
    </row>
    <row r="5270" customFormat="false" ht="15" hidden="false" customHeight="true" outlineLevel="0" collapsed="false">
      <c r="A5270" s="1" t="n">
        <v>3</v>
      </c>
      <c r="B5270" s="76" t="n">
        <v>46225</v>
      </c>
      <c r="C5270" s="1" t="n">
        <v>22</v>
      </c>
      <c r="D5270" s="1" t="s">
        <v>3967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3979</v>
      </c>
      <c r="N5270" s="1" t="n">
        <v>2.708</v>
      </c>
      <c r="O5270" s="1" t="n">
        <v>4.49</v>
      </c>
      <c r="P5270" s="1" t="s">
        <v>3814</v>
      </c>
    </row>
    <row r="5271" customFormat="false" ht="15" hidden="false" customHeight="true" outlineLevel="0" collapsed="false">
      <c r="A5271" s="1" t="n">
        <v>3</v>
      </c>
      <c r="B5271" s="76" t="n">
        <v>46225</v>
      </c>
      <c r="C5271" s="1" t="n">
        <v>22</v>
      </c>
      <c r="D5271" s="1" t="s">
        <v>3967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3980</v>
      </c>
      <c r="N5271" s="1" t="n">
        <v>9.945</v>
      </c>
      <c r="O5271" s="1" t="n">
        <v>24.75</v>
      </c>
      <c r="P5271" s="1" t="s">
        <v>3814</v>
      </c>
    </row>
    <row r="5272" customFormat="false" ht="15" hidden="false" customHeight="true" outlineLevel="0" collapsed="false">
      <c r="A5272" s="1" t="n">
        <v>3</v>
      </c>
      <c r="B5272" s="76" t="n">
        <v>46225</v>
      </c>
      <c r="C5272" s="1" t="n">
        <v>22</v>
      </c>
      <c r="D5272" s="1" t="s">
        <v>3967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3981</v>
      </c>
      <c r="N5272" s="1" t="n">
        <v>0.27</v>
      </c>
      <c r="O5272" s="1" t="n">
        <v>0.01</v>
      </c>
      <c r="P5272" s="1" t="s">
        <v>3814</v>
      </c>
    </row>
    <row r="5273" customFormat="false" ht="15" hidden="false" customHeight="true" outlineLevel="0" collapsed="false">
      <c r="A5273" s="1" t="n">
        <v>3</v>
      </c>
      <c r="B5273" s="76" t="n">
        <v>46225</v>
      </c>
      <c r="C5273" s="1" t="n">
        <v>100</v>
      </c>
      <c r="D5273" s="1" t="s">
        <v>3988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3968</v>
      </c>
      <c r="N5273" s="1" t="n">
        <v>1.952</v>
      </c>
      <c r="O5273" s="1" t="n">
        <v>64.98</v>
      </c>
      <c r="P5273" s="1" t="s">
        <v>3814</v>
      </c>
    </row>
    <row r="5274" customFormat="false" ht="15" hidden="false" customHeight="true" outlineLevel="0" collapsed="false">
      <c r="A5274" s="1" t="n">
        <v>3</v>
      </c>
      <c r="B5274" s="76" t="n">
        <v>46225</v>
      </c>
      <c r="C5274" s="1" t="n">
        <v>100</v>
      </c>
      <c r="D5274" s="1" t="s">
        <v>3988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3969</v>
      </c>
      <c r="N5274" s="1" t="n">
        <v>13.45</v>
      </c>
      <c r="O5274" s="1" t="n">
        <v>458.92</v>
      </c>
      <c r="P5274" s="1" t="s">
        <v>3814</v>
      </c>
    </row>
    <row r="5275" customFormat="false" ht="15" hidden="false" customHeight="true" outlineLevel="0" collapsed="false">
      <c r="A5275" s="1" t="n">
        <v>3</v>
      </c>
      <c r="B5275" s="76" t="n">
        <v>46225</v>
      </c>
      <c r="C5275" s="1" t="n">
        <v>100</v>
      </c>
      <c r="D5275" s="1" t="s">
        <v>3988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3970</v>
      </c>
      <c r="N5275" s="1" t="n">
        <v>2.268</v>
      </c>
      <c r="O5275" s="1" t="n">
        <v>88.71</v>
      </c>
      <c r="P5275" s="1" t="s">
        <v>3814</v>
      </c>
    </row>
    <row r="5276" customFormat="false" ht="15" hidden="false" customHeight="true" outlineLevel="0" collapsed="false">
      <c r="A5276" s="1" t="n">
        <v>3</v>
      </c>
      <c r="B5276" s="76" t="n">
        <v>46225</v>
      </c>
      <c r="C5276" s="1" t="n">
        <v>100</v>
      </c>
      <c r="D5276" s="1" t="s">
        <v>3988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3971</v>
      </c>
      <c r="N5276" s="1" t="n">
        <v>5.916</v>
      </c>
      <c r="O5276" s="1" t="n">
        <v>231.4</v>
      </c>
      <c r="P5276" s="1" t="s">
        <v>3814</v>
      </c>
    </row>
    <row r="5277" customFormat="false" ht="15" hidden="false" customHeight="true" outlineLevel="0" collapsed="false">
      <c r="A5277" s="1" t="n">
        <v>3</v>
      </c>
      <c r="B5277" s="76" t="n">
        <v>46225</v>
      </c>
      <c r="C5277" s="1" t="n">
        <v>100</v>
      </c>
      <c r="D5277" s="1" t="s">
        <v>3988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3972</v>
      </c>
      <c r="N5277" s="1" t="n">
        <v>4.608</v>
      </c>
      <c r="O5277" s="1" t="n">
        <v>195.58</v>
      </c>
      <c r="P5277" s="1" t="s">
        <v>3814</v>
      </c>
    </row>
    <row r="5278" customFormat="false" ht="15" hidden="false" customHeight="true" outlineLevel="0" collapsed="false">
      <c r="A5278" s="1" t="n">
        <v>3</v>
      </c>
      <c r="B5278" s="76" t="n">
        <v>46225</v>
      </c>
      <c r="C5278" s="1" t="n">
        <v>100</v>
      </c>
      <c r="D5278" s="1" t="s">
        <v>3988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3973</v>
      </c>
      <c r="N5278" s="1" t="n">
        <v>9.775</v>
      </c>
      <c r="O5278" s="1" t="n">
        <v>447.44</v>
      </c>
      <c r="P5278" s="1" t="s">
        <v>3814</v>
      </c>
    </row>
    <row r="5279" customFormat="false" ht="15" hidden="false" customHeight="true" outlineLevel="0" collapsed="false">
      <c r="A5279" s="1" t="n">
        <v>3</v>
      </c>
      <c r="B5279" s="76" t="n">
        <v>46225</v>
      </c>
      <c r="C5279" s="1" t="n">
        <v>100</v>
      </c>
      <c r="D5279" s="1" t="s">
        <v>3988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3974</v>
      </c>
      <c r="N5279" s="1" t="n">
        <v>3.548</v>
      </c>
      <c r="O5279" s="1" t="n">
        <v>165.36</v>
      </c>
      <c r="P5279" s="1" t="s">
        <v>3814</v>
      </c>
    </row>
    <row r="5280" customFormat="false" ht="15" hidden="false" customHeight="true" outlineLevel="0" collapsed="false">
      <c r="A5280" s="1" t="n">
        <v>3</v>
      </c>
      <c r="B5280" s="76" t="n">
        <v>46225</v>
      </c>
      <c r="C5280" s="1" t="n">
        <v>100</v>
      </c>
      <c r="D5280" s="1" t="s">
        <v>3988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3975</v>
      </c>
      <c r="N5280" s="1" t="n">
        <v>1.324</v>
      </c>
      <c r="O5280" s="1" t="n">
        <v>56.2</v>
      </c>
      <c r="P5280" s="1" t="s">
        <v>3814</v>
      </c>
    </row>
    <row r="5281" customFormat="false" ht="15" hidden="false" customHeight="true" outlineLevel="0" collapsed="false">
      <c r="A5281" s="1" t="n">
        <v>3</v>
      </c>
      <c r="B5281" s="76" t="n">
        <v>46225</v>
      </c>
      <c r="C5281" s="1" t="n">
        <v>100</v>
      </c>
      <c r="D5281" s="1" t="s">
        <v>3988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3976</v>
      </c>
      <c r="N5281" s="1" t="n">
        <v>1.91</v>
      </c>
      <c r="O5281" s="1" t="n">
        <v>87.43</v>
      </c>
      <c r="P5281" s="1" t="s">
        <v>3814</v>
      </c>
    </row>
    <row r="5282" customFormat="false" ht="15" hidden="false" customHeight="true" outlineLevel="0" collapsed="false">
      <c r="A5282" s="1" t="n">
        <v>3</v>
      </c>
      <c r="B5282" s="76" t="n">
        <v>46225</v>
      </c>
      <c r="C5282" s="1" t="n">
        <v>100</v>
      </c>
      <c r="D5282" s="1" t="s">
        <v>3988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3977</v>
      </c>
      <c r="N5282" s="1" t="n">
        <v>1.426</v>
      </c>
      <c r="O5282" s="1" t="n">
        <v>77.14</v>
      </c>
      <c r="P5282" s="1" t="s">
        <v>3814</v>
      </c>
    </row>
    <row r="5283" customFormat="false" ht="15" hidden="false" customHeight="true" outlineLevel="0" collapsed="false">
      <c r="A5283" s="1" t="n">
        <v>3</v>
      </c>
      <c r="B5283" s="76" t="n">
        <v>46225</v>
      </c>
      <c r="C5283" s="1" t="n">
        <v>100</v>
      </c>
      <c r="D5283" s="1" t="s">
        <v>3988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5675</v>
      </c>
      <c r="N5283" s="1" t="n">
        <v>4.148</v>
      </c>
      <c r="O5283" s="1" t="n">
        <v>148.44</v>
      </c>
      <c r="P5283" s="1" t="s">
        <v>3814</v>
      </c>
    </row>
    <row r="5284" customFormat="false" ht="15" hidden="false" customHeight="true" outlineLevel="0" collapsed="false">
      <c r="A5284" s="1" t="n">
        <v>3</v>
      </c>
      <c r="B5284" s="76" t="n">
        <v>46225</v>
      </c>
      <c r="C5284" s="1" t="n">
        <v>100</v>
      </c>
      <c r="D5284" s="1" t="s">
        <v>3988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3978</v>
      </c>
      <c r="N5284" s="1" t="n">
        <v>0.952</v>
      </c>
      <c r="O5284" s="1" t="n">
        <v>35.65</v>
      </c>
      <c r="P5284" s="1" t="s">
        <v>3814</v>
      </c>
    </row>
    <row r="5285" customFormat="false" ht="15" hidden="false" customHeight="true" outlineLevel="0" collapsed="false">
      <c r="A5285" s="1" t="n">
        <v>3</v>
      </c>
      <c r="B5285" s="76" t="n">
        <v>46225</v>
      </c>
      <c r="C5285" s="1" t="n">
        <v>100</v>
      </c>
      <c r="D5285" s="1" t="s">
        <v>3988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3979</v>
      </c>
      <c r="N5285" s="1" t="n">
        <v>2.708</v>
      </c>
      <c r="O5285" s="1" t="n">
        <v>4.49</v>
      </c>
      <c r="P5285" s="1" t="s">
        <v>3814</v>
      </c>
    </row>
    <row r="5286" customFormat="false" ht="15" hidden="false" customHeight="true" outlineLevel="0" collapsed="false">
      <c r="A5286" s="1" t="n">
        <v>3</v>
      </c>
      <c r="B5286" s="76" t="n">
        <v>46225</v>
      </c>
      <c r="C5286" s="1" t="n">
        <v>100</v>
      </c>
      <c r="D5286" s="1" t="s">
        <v>3988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3980</v>
      </c>
      <c r="N5286" s="1" t="n">
        <v>9.945</v>
      </c>
      <c r="O5286" s="1" t="n">
        <v>24.75</v>
      </c>
      <c r="P5286" s="1" t="s">
        <v>3814</v>
      </c>
    </row>
    <row r="5287" customFormat="false" ht="15" hidden="false" customHeight="true" outlineLevel="0" collapsed="false">
      <c r="A5287" s="1" t="n">
        <v>3</v>
      </c>
      <c r="B5287" s="76" t="n">
        <v>46225</v>
      </c>
      <c r="C5287" s="1" t="n">
        <v>100</v>
      </c>
      <c r="D5287" s="1" t="s">
        <v>3988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3981</v>
      </c>
      <c r="N5287" s="1" t="n">
        <v>0.27</v>
      </c>
      <c r="O5287" s="1" t="n">
        <v>0.01</v>
      </c>
      <c r="P5287" s="1" t="s">
        <v>3814</v>
      </c>
    </row>
    <row r="5288" customFormat="false" ht="15" hidden="false" customHeight="true" outlineLevel="0" collapsed="false">
      <c r="A5288" s="1" t="n">
        <v>3</v>
      </c>
      <c r="B5288" s="76" t="n">
        <v>46226</v>
      </c>
      <c r="C5288" s="1" t="n">
        <v>6</v>
      </c>
      <c r="D5288" s="1" t="s">
        <v>3819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3813</v>
      </c>
      <c r="N5288" s="1" t="n">
        <v>20</v>
      </c>
      <c r="O5288" s="1" t="n">
        <v>40</v>
      </c>
      <c r="P5288" s="1" t="s">
        <v>3814</v>
      </c>
    </row>
    <row r="5289" customFormat="false" ht="15" hidden="false" customHeight="true" outlineLevel="0" collapsed="false">
      <c r="A5289" s="1" t="n">
        <v>3</v>
      </c>
      <c r="B5289" s="76" t="n">
        <v>46226</v>
      </c>
      <c r="C5289" s="1" t="n">
        <v>6</v>
      </c>
      <c r="D5289" s="1" t="s">
        <v>3819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3816</v>
      </c>
      <c r="N5289" s="1" t="n">
        <v>8</v>
      </c>
      <c r="O5289" s="1" t="n">
        <v>20</v>
      </c>
      <c r="P5289" s="1" t="s">
        <v>3814</v>
      </c>
    </row>
    <row r="5290" customFormat="false" ht="15" hidden="false" customHeight="true" outlineLevel="0" collapsed="false">
      <c r="A5290" s="1" t="n">
        <v>3</v>
      </c>
      <c r="B5290" s="76" t="n">
        <v>46226</v>
      </c>
      <c r="C5290" s="1" t="n">
        <v>6</v>
      </c>
      <c r="D5290" s="1" t="s">
        <v>3819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4449</v>
      </c>
      <c r="N5290" s="1" t="n">
        <v>100</v>
      </c>
      <c r="O5290" s="1" t="n">
        <v>960</v>
      </c>
      <c r="P5290" s="1" t="s">
        <v>3814</v>
      </c>
    </row>
    <row r="5291" customFormat="false" ht="15" hidden="false" customHeight="true" outlineLevel="0" collapsed="false">
      <c r="A5291" s="1" t="n">
        <v>3</v>
      </c>
      <c r="B5291" s="76" t="n">
        <v>46226</v>
      </c>
      <c r="C5291" s="1" t="n">
        <v>6</v>
      </c>
      <c r="D5291" s="1" t="s">
        <v>3819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4450</v>
      </c>
      <c r="N5291" s="1" t="n">
        <v>50</v>
      </c>
      <c r="O5291" s="1" t="n">
        <v>240</v>
      </c>
      <c r="P5291" s="1" t="s">
        <v>3814</v>
      </c>
    </row>
    <row r="5292" customFormat="false" ht="15" hidden="false" customHeight="true" outlineLevel="0" collapsed="false">
      <c r="A5292" s="1" t="n">
        <v>3</v>
      </c>
      <c r="B5292" s="76" t="n">
        <v>46226</v>
      </c>
      <c r="C5292" s="1" t="n">
        <v>6</v>
      </c>
      <c r="D5292" s="1" t="s">
        <v>3819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3817</v>
      </c>
      <c r="N5292" s="1" t="n">
        <v>20</v>
      </c>
      <c r="O5292" s="1" t="n">
        <v>125</v>
      </c>
      <c r="P5292" s="1" t="s">
        <v>3814</v>
      </c>
    </row>
    <row r="5293" customFormat="false" ht="15" hidden="false" customHeight="true" outlineLevel="0" collapsed="false">
      <c r="A5293" s="1" t="n">
        <v>3</v>
      </c>
      <c r="B5293" s="76" t="n">
        <v>46226</v>
      </c>
      <c r="C5293" s="1" t="n">
        <v>11</v>
      </c>
      <c r="D5293" s="1" t="s">
        <v>3820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3907</v>
      </c>
      <c r="N5293" s="1" t="n">
        <v>20</v>
      </c>
      <c r="O5293" s="1" t="n">
        <v>159.45</v>
      </c>
      <c r="P5293" s="1" t="s">
        <v>3814</v>
      </c>
    </row>
    <row r="5294" customFormat="false" ht="15" hidden="false" customHeight="true" outlineLevel="0" collapsed="false">
      <c r="A5294" s="1" t="n">
        <v>3</v>
      </c>
      <c r="B5294" s="76" t="n">
        <v>46226</v>
      </c>
      <c r="C5294" s="1" t="n">
        <v>11</v>
      </c>
      <c r="D5294" s="1" t="s">
        <v>3820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4253</v>
      </c>
      <c r="N5294" s="1" t="n">
        <v>20</v>
      </c>
      <c r="O5294" s="1" t="n">
        <v>56.65</v>
      </c>
      <c r="P5294" s="1" t="s">
        <v>3814</v>
      </c>
    </row>
    <row r="5295" customFormat="false" ht="15" hidden="false" customHeight="true" outlineLevel="0" collapsed="false">
      <c r="A5295" s="1" t="n">
        <v>3</v>
      </c>
      <c r="B5295" s="76" t="n">
        <v>46226</v>
      </c>
      <c r="C5295" s="1" t="n">
        <v>11</v>
      </c>
      <c r="D5295" s="1" t="s">
        <v>3820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5222</v>
      </c>
      <c r="N5295" s="1" t="n">
        <v>20</v>
      </c>
      <c r="O5295" s="1" t="n">
        <v>56.65</v>
      </c>
      <c r="P5295" s="1" t="s">
        <v>3814</v>
      </c>
    </row>
    <row r="5296" customFormat="false" ht="15" hidden="false" customHeight="true" outlineLevel="0" collapsed="false">
      <c r="A5296" s="1" t="n">
        <v>3</v>
      </c>
      <c r="B5296" s="76" t="n">
        <v>46226</v>
      </c>
      <c r="C5296" s="1" t="n">
        <v>11</v>
      </c>
      <c r="D5296" s="1" t="s">
        <v>3820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4254</v>
      </c>
      <c r="N5296" s="1" t="n">
        <v>20</v>
      </c>
      <c r="O5296" s="1" t="n">
        <v>159.45</v>
      </c>
      <c r="P5296" s="1" t="s">
        <v>3814</v>
      </c>
    </row>
    <row r="5297" customFormat="false" ht="15" hidden="false" customHeight="true" outlineLevel="0" collapsed="false">
      <c r="A5297" s="1" t="n">
        <v>3</v>
      </c>
      <c r="B5297" s="76" t="n">
        <v>46226</v>
      </c>
      <c r="C5297" s="1" t="n">
        <v>11</v>
      </c>
      <c r="D5297" s="1" t="s">
        <v>3820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3909</v>
      </c>
      <c r="N5297" s="1" t="n">
        <v>20</v>
      </c>
      <c r="O5297" s="1" t="n">
        <v>111.19</v>
      </c>
      <c r="P5297" s="1" t="s">
        <v>3814</v>
      </c>
    </row>
    <row r="5298" customFormat="false" ht="15" hidden="false" customHeight="true" outlineLevel="0" collapsed="false">
      <c r="A5298" s="1" t="n">
        <v>3</v>
      </c>
      <c r="B5298" s="76" t="n">
        <v>46226</v>
      </c>
      <c r="C5298" s="1" t="n">
        <v>11</v>
      </c>
      <c r="D5298" s="1" t="s">
        <v>3820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4741</v>
      </c>
      <c r="N5298" s="1" t="n">
        <v>20</v>
      </c>
      <c r="O5298" s="1" t="n">
        <v>56.65</v>
      </c>
      <c r="P5298" s="1" t="s">
        <v>3814</v>
      </c>
    </row>
    <row r="5299" customFormat="false" ht="15" hidden="false" customHeight="true" outlineLevel="0" collapsed="false">
      <c r="A5299" s="1" t="n">
        <v>3</v>
      </c>
      <c r="B5299" s="76" t="n">
        <v>46226</v>
      </c>
      <c r="C5299" s="1" t="n">
        <v>11</v>
      </c>
      <c r="D5299" s="1" t="s">
        <v>3820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4256</v>
      </c>
      <c r="N5299" s="1" t="n">
        <v>20</v>
      </c>
      <c r="O5299" s="1" t="n">
        <v>56.65</v>
      </c>
      <c r="P5299" s="1" t="s">
        <v>3814</v>
      </c>
    </row>
    <row r="5300" customFormat="false" ht="15" hidden="false" customHeight="true" outlineLevel="0" collapsed="false">
      <c r="A5300" s="1" t="n">
        <v>3</v>
      </c>
      <c r="B5300" s="76" t="n">
        <v>46226</v>
      </c>
      <c r="C5300" s="1" t="n">
        <v>11</v>
      </c>
      <c r="D5300" s="1" t="s">
        <v>3820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4258</v>
      </c>
      <c r="N5300" s="1" t="n">
        <v>8</v>
      </c>
      <c r="O5300" s="1" t="n">
        <v>54.55</v>
      </c>
      <c r="P5300" s="1" t="s">
        <v>3814</v>
      </c>
    </row>
    <row r="5301" customFormat="false" ht="15" hidden="false" customHeight="true" outlineLevel="0" collapsed="false">
      <c r="A5301" s="1" t="n">
        <v>3</v>
      </c>
      <c r="B5301" s="76" t="n">
        <v>46226</v>
      </c>
      <c r="C5301" s="1" t="n">
        <v>11</v>
      </c>
      <c r="D5301" s="1" t="s">
        <v>3820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5670</v>
      </c>
      <c r="N5301" s="1" t="n">
        <v>48</v>
      </c>
      <c r="O5301" s="1" t="n">
        <v>135.6</v>
      </c>
      <c r="P5301" s="1" t="s">
        <v>3814</v>
      </c>
    </row>
    <row r="5302" customFormat="false" ht="15" hidden="false" customHeight="true" outlineLevel="0" collapsed="false">
      <c r="A5302" s="1" t="n">
        <v>3</v>
      </c>
      <c r="B5302" s="76" t="n">
        <v>46226</v>
      </c>
      <c r="C5302" s="1" t="n">
        <v>11</v>
      </c>
      <c r="D5302" s="1" t="s">
        <v>3820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5704</v>
      </c>
      <c r="N5302" s="1" t="n">
        <v>12</v>
      </c>
      <c r="O5302" s="1" t="n">
        <v>38.7</v>
      </c>
      <c r="P5302" s="1" t="s">
        <v>3814</v>
      </c>
    </row>
    <row r="5303" customFormat="false" ht="15" hidden="false" customHeight="true" outlineLevel="0" collapsed="false">
      <c r="A5303" s="1" t="n">
        <v>3</v>
      </c>
      <c r="B5303" s="76" t="n">
        <v>46226</v>
      </c>
      <c r="C5303" s="1" t="n">
        <v>11</v>
      </c>
      <c r="D5303" s="1" t="s">
        <v>3820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5779</v>
      </c>
      <c r="N5303" s="1" t="n">
        <v>24</v>
      </c>
      <c r="O5303" s="1" t="n">
        <v>92.5</v>
      </c>
      <c r="P5303" s="1" t="s">
        <v>3814</v>
      </c>
    </row>
    <row r="5304" customFormat="false" ht="15" hidden="false" customHeight="true" outlineLevel="0" collapsed="false">
      <c r="A5304" s="1" t="n">
        <v>3</v>
      </c>
      <c r="B5304" s="76" t="n">
        <v>46226</v>
      </c>
      <c r="C5304" s="1" t="n">
        <v>11</v>
      </c>
      <c r="D5304" s="1" t="s">
        <v>3820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4329</v>
      </c>
      <c r="N5304" s="1" t="n">
        <v>24</v>
      </c>
      <c r="O5304" s="1" t="n">
        <v>211.9</v>
      </c>
      <c r="P5304" s="1" t="s">
        <v>3814</v>
      </c>
    </row>
    <row r="5305" customFormat="false" ht="15" hidden="false" customHeight="true" outlineLevel="0" collapsed="false">
      <c r="A5305" s="1" t="n">
        <v>3</v>
      </c>
      <c r="B5305" s="76" t="n">
        <v>46226</v>
      </c>
      <c r="C5305" s="1" t="n">
        <v>11</v>
      </c>
      <c r="D5305" s="1" t="s">
        <v>3820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4646</v>
      </c>
      <c r="N5305" s="1" t="n">
        <v>40</v>
      </c>
      <c r="O5305" s="1" t="n">
        <v>283</v>
      </c>
      <c r="P5305" s="1" t="s">
        <v>3814</v>
      </c>
    </row>
    <row r="5306" customFormat="false" ht="15" hidden="false" customHeight="true" outlineLevel="0" collapsed="false">
      <c r="A5306" s="1" t="n">
        <v>3</v>
      </c>
      <c r="B5306" s="76" t="n">
        <v>46226</v>
      </c>
      <c r="C5306" s="1" t="n">
        <v>11</v>
      </c>
      <c r="D5306" s="1" t="s">
        <v>3820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4832</v>
      </c>
      <c r="N5306" s="1" t="n">
        <v>60</v>
      </c>
      <c r="O5306" s="1" t="n">
        <v>245.8</v>
      </c>
      <c r="P5306" s="1" t="s">
        <v>3814</v>
      </c>
    </row>
    <row r="5307" customFormat="false" ht="15" hidden="false" customHeight="true" outlineLevel="0" collapsed="false">
      <c r="A5307" s="1" t="n">
        <v>3</v>
      </c>
      <c r="B5307" s="76" t="n">
        <v>46226</v>
      </c>
      <c r="C5307" s="1" t="n">
        <v>11</v>
      </c>
      <c r="D5307" s="1" t="s">
        <v>3820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4118</v>
      </c>
      <c r="N5307" s="1" t="n">
        <v>144</v>
      </c>
      <c r="O5307" s="1" t="n">
        <v>184.4</v>
      </c>
      <c r="P5307" s="1" t="s">
        <v>3814</v>
      </c>
    </row>
    <row r="5308" customFormat="false" ht="15" hidden="false" customHeight="true" outlineLevel="0" collapsed="false">
      <c r="A5308" s="1" t="n">
        <v>3</v>
      </c>
      <c r="B5308" s="76" t="n">
        <v>46226</v>
      </c>
      <c r="C5308" s="1" t="n">
        <v>11</v>
      </c>
      <c r="D5308" s="1" t="s">
        <v>3820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4338</v>
      </c>
      <c r="N5308" s="1" t="n">
        <v>12</v>
      </c>
      <c r="O5308" s="1" t="n">
        <v>167.9</v>
      </c>
      <c r="P5308" s="1" t="s">
        <v>3814</v>
      </c>
    </row>
    <row r="5309" customFormat="false" ht="15" hidden="false" customHeight="true" outlineLevel="0" collapsed="false">
      <c r="A5309" s="1" t="n">
        <v>3</v>
      </c>
      <c r="B5309" s="76" t="n">
        <v>46226</v>
      </c>
      <c r="C5309" s="1" t="n">
        <v>11</v>
      </c>
      <c r="D5309" s="1" t="s">
        <v>3820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4340</v>
      </c>
      <c r="N5309" s="1" t="n">
        <v>20</v>
      </c>
      <c r="O5309" s="1" t="n">
        <v>85.9</v>
      </c>
      <c r="P5309" s="1" t="s">
        <v>3814</v>
      </c>
    </row>
    <row r="5310" customFormat="false" ht="15" hidden="false" customHeight="true" outlineLevel="0" collapsed="false">
      <c r="A5310" s="1" t="n">
        <v>3</v>
      </c>
      <c r="B5310" s="76" t="n">
        <v>46226</v>
      </c>
      <c r="C5310" s="1" t="n">
        <v>11</v>
      </c>
      <c r="D5310" s="1" t="s">
        <v>3820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4342</v>
      </c>
      <c r="N5310" s="1" t="n">
        <v>12</v>
      </c>
      <c r="O5310" s="1" t="n">
        <v>89.9</v>
      </c>
      <c r="P5310" s="1" t="s">
        <v>3814</v>
      </c>
    </row>
    <row r="5311" customFormat="false" ht="15" hidden="false" customHeight="true" outlineLevel="0" collapsed="false">
      <c r="A5311" s="1" t="n">
        <v>3</v>
      </c>
      <c r="B5311" s="76" t="n">
        <v>46226</v>
      </c>
      <c r="C5311" s="1" t="n">
        <v>11</v>
      </c>
      <c r="D5311" s="1" t="s">
        <v>3820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5780</v>
      </c>
      <c r="N5311" s="1" t="n">
        <v>12</v>
      </c>
      <c r="O5311" s="1" t="n">
        <v>89.9</v>
      </c>
      <c r="P5311" s="1" t="s">
        <v>3814</v>
      </c>
    </row>
    <row r="5312" customFormat="false" ht="15" hidden="false" customHeight="true" outlineLevel="0" collapsed="false">
      <c r="A5312" s="1" t="n">
        <v>3</v>
      </c>
      <c r="B5312" s="76" t="n">
        <v>46226</v>
      </c>
      <c r="C5312" s="1" t="n">
        <v>11</v>
      </c>
      <c r="D5312" s="1" t="s">
        <v>3820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4344</v>
      </c>
      <c r="N5312" s="1" t="n">
        <v>20</v>
      </c>
      <c r="O5312" s="1" t="n">
        <v>149</v>
      </c>
      <c r="P5312" s="1" t="s">
        <v>3814</v>
      </c>
    </row>
    <row r="5313" customFormat="false" ht="15" hidden="false" customHeight="true" outlineLevel="0" collapsed="false">
      <c r="A5313" s="1" t="n">
        <v>3</v>
      </c>
      <c r="B5313" s="76" t="n">
        <v>46226</v>
      </c>
      <c r="C5313" s="1" t="n">
        <v>11</v>
      </c>
      <c r="D5313" s="1" t="s">
        <v>3820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4835</v>
      </c>
      <c r="N5313" s="1" t="n">
        <v>90</v>
      </c>
      <c r="O5313" s="1" t="n">
        <v>255</v>
      </c>
      <c r="P5313" s="1" t="s">
        <v>3814</v>
      </c>
    </row>
    <row r="5314" customFormat="false" ht="15" hidden="false" customHeight="true" outlineLevel="0" collapsed="false">
      <c r="A5314" s="1" t="n">
        <v>3</v>
      </c>
      <c r="B5314" s="76" t="n">
        <v>46226</v>
      </c>
      <c r="C5314" s="1" t="n">
        <v>11</v>
      </c>
      <c r="D5314" s="1" t="s">
        <v>3820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4836</v>
      </c>
      <c r="N5314" s="1" t="n">
        <v>24</v>
      </c>
      <c r="O5314" s="1" t="n">
        <v>103</v>
      </c>
      <c r="P5314" s="1" t="s">
        <v>3814</v>
      </c>
    </row>
    <row r="5315" customFormat="false" ht="15" hidden="false" customHeight="true" outlineLevel="0" collapsed="false">
      <c r="A5315" s="1" t="n">
        <v>3</v>
      </c>
      <c r="B5315" s="76" t="n">
        <v>46226</v>
      </c>
      <c r="C5315" s="1" t="n">
        <v>11</v>
      </c>
      <c r="D5315" s="1" t="s">
        <v>3820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5781</v>
      </c>
      <c r="N5315" s="1" t="n">
        <v>14</v>
      </c>
      <c r="O5315" s="1" t="n">
        <v>58.5</v>
      </c>
      <c r="P5315" s="1" t="s">
        <v>3814</v>
      </c>
    </row>
    <row r="5316" customFormat="false" ht="15" hidden="false" customHeight="true" outlineLevel="0" collapsed="false">
      <c r="A5316" s="1" t="n">
        <v>3</v>
      </c>
      <c r="B5316" s="76" t="n">
        <v>46226</v>
      </c>
      <c r="C5316" s="1" t="n">
        <v>11</v>
      </c>
      <c r="D5316" s="1" t="s">
        <v>3820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5782</v>
      </c>
      <c r="N5316" s="1" t="n">
        <v>14</v>
      </c>
      <c r="O5316" s="1" t="n">
        <v>58.5</v>
      </c>
      <c r="P5316" s="1" t="s">
        <v>3814</v>
      </c>
    </row>
    <row r="5317" customFormat="false" ht="15" hidden="false" customHeight="true" outlineLevel="0" collapsed="false">
      <c r="A5317" s="1" t="n">
        <v>3</v>
      </c>
      <c r="B5317" s="76" t="n">
        <v>46226</v>
      </c>
      <c r="C5317" s="1" t="n">
        <v>11</v>
      </c>
      <c r="D5317" s="1" t="s">
        <v>3820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5783</v>
      </c>
      <c r="N5317" s="1" t="n">
        <v>14</v>
      </c>
      <c r="O5317" s="1" t="n">
        <v>58.5</v>
      </c>
      <c r="P5317" s="1" t="s">
        <v>3814</v>
      </c>
    </row>
    <row r="5318" customFormat="false" ht="15" hidden="false" customHeight="true" outlineLevel="0" collapsed="false">
      <c r="A5318" s="1" t="n">
        <v>3</v>
      </c>
      <c r="B5318" s="76" t="n">
        <v>46226</v>
      </c>
      <c r="C5318" s="1" t="n">
        <v>11</v>
      </c>
      <c r="D5318" s="1" t="s">
        <v>3820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5034</v>
      </c>
      <c r="N5318" s="1" t="n">
        <v>30</v>
      </c>
      <c r="O5318" s="1" t="n">
        <v>375</v>
      </c>
      <c r="P5318" s="1" t="s">
        <v>3814</v>
      </c>
    </row>
    <row r="5319" customFormat="false" ht="15" hidden="false" customHeight="true" outlineLevel="0" collapsed="false">
      <c r="A5319" s="1" t="n">
        <v>3</v>
      </c>
      <c r="B5319" s="76" t="n">
        <v>46226</v>
      </c>
      <c r="C5319" s="1" t="n">
        <v>11</v>
      </c>
      <c r="D5319" s="1" t="s">
        <v>3820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3921</v>
      </c>
      <c r="N5319" s="1" t="n">
        <v>55.07</v>
      </c>
      <c r="O5319" s="1" t="n">
        <v>770.43</v>
      </c>
      <c r="P5319" s="1" t="s">
        <v>3814</v>
      </c>
    </row>
    <row r="5320" customFormat="false" ht="15" hidden="false" customHeight="true" outlineLevel="0" collapsed="false">
      <c r="A5320" s="1" t="n">
        <v>3</v>
      </c>
      <c r="B5320" s="76" t="n">
        <v>46226</v>
      </c>
      <c r="C5320" s="1" t="n">
        <v>11</v>
      </c>
      <c r="D5320" s="1" t="s">
        <v>3820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4805</v>
      </c>
      <c r="N5320" s="1" t="n">
        <v>100</v>
      </c>
      <c r="O5320" s="1" t="n">
        <v>1399</v>
      </c>
      <c r="P5320" s="1" t="s">
        <v>3814</v>
      </c>
    </row>
    <row r="5321" customFormat="false" ht="15" hidden="false" customHeight="true" outlineLevel="0" collapsed="false">
      <c r="A5321" s="1" t="n">
        <v>3</v>
      </c>
      <c r="B5321" s="76" t="n">
        <v>46226</v>
      </c>
      <c r="C5321" s="1" t="n">
        <v>11</v>
      </c>
      <c r="D5321" s="1" t="s">
        <v>3820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3922</v>
      </c>
      <c r="N5321" s="1" t="n">
        <v>180</v>
      </c>
      <c r="O5321" s="1" t="n">
        <v>1258.2</v>
      </c>
      <c r="P5321" s="1" t="s">
        <v>3814</v>
      </c>
    </row>
    <row r="5322" customFormat="false" ht="15" hidden="false" customHeight="true" outlineLevel="0" collapsed="false">
      <c r="A5322" s="1" t="n">
        <v>3</v>
      </c>
      <c r="B5322" s="76" t="n">
        <v>46226</v>
      </c>
      <c r="C5322" s="1" t="n">
        <v>11</v>
      </c>
      <c r="D5322" s="1" t="s">
        <v>3820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4519</v>
      </c>
      <c r="N5322" s="1" t="n">
        <v>48</v>
      </c>
      <c r="O5322" s="1" t="n">
        <v>238</v>
      </c>
      <c r="P5322" s="1" t="s">
        <v>3814</v>
      </c>
    </row>
    <row r="5323" customFormat="false" ht="15" hidden="false" customHeight="true" outlineLevel="0" collapsed="false">
      <c r="A5323" s="1" t="n">
        <v>3</v>
      </c>
      <c r="B5323" s="76" t="n">
        <v>46226</v>
      </c>
      <c r="C5323" s="1" t="n">
        <v>11</v>
      </c>
      <c r="D5323" s="1" t="s">
        <v>3820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4527</v>
      </c>
      <c r="N5323" s="1" t="n">
        <v>225</v>
      </c>
      <c r="O5323" s="1" t="n">
        <v>385</v>
      </c>
      <c r="P5323" s="1" t="s">
        <v>3814</v>
      </c>
    </row>
    <row r="5324" customFormat="false" ht="15" hidden="false" customHeight="true" outlineLevel="0" collapsed="false">
      <c r="A5324" s="1" t="n">
        <v>3</v>
      </c>
      <c r="B5324" s="76" t="n">
        <v>46226</v>
      </c>
      <c r="C5324" s="1" t="n">
        <v>11</v>
      </c>
      <c r="D5324" s="1" t="s">
        <v>3820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3927</v>
      </c>
      <c r="N5324" s="1" t="n">
        <v>80</v>
      </c>
      <c r="O5324" s="1" t="n">
        <v>559.2</v>
      </c>
      <c r="P5324" s="1" t="s">
        <v>3814</v>
      </c>
    </row>
    <row r="5325" customFormat="false" ht="15" hidden="false" customHeight="true" outlineLevel="0" collapsed="false">
      <c r="A5325" s="1" t="n">
        <v>3</v>
      </c>
      <c r="B5325" s="76" t="n">
        <v>46226</v>
      </c>
      <c r="C5325" s="1" t="n">
        <v>11</v>
      </c>
      <c r="D5325" s="1" t="s">
        <v>3820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4380</v>
      </c>
      <c r="N5325" s="1" t="n">
        <v>10.773</v>
      </c>
      <c r="O5325" s="1" t="n">
        <v>242.39</v>
      </c>
      <c r="P5325" s="1" t="s">
        <v>3814</v>
      </c>
    </row>
    <row r="5326" customFormat="false" ht="15" hidden="false" customHeight="true" outlineLevel="0" collapsed="false">
      <c r="A5326" s="1" t="n">
        <v>3</v>
      </c>
      <c r="B5326" s="76" t="n">
        <v>46226</v>
      </c>
      <c r="C5326" s="1" t="n">
        <v>11</v>
      </c>
      <c r="D5326" s="1" t="s">
        <v>3820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4381</v>
      </c>
      <c r="N5326" s="1" t="n">
        <v>6</v>
      </c>
      <c r="O5326" s="1" t="n">
        <v>115</v>
      </c>
      <c r="P5326" s="1" t="s">
        <v>3814</v>
      </c>
    </row>
    <row r="5327" customFormat="false" ht="15" hidden="false" customHeight="true" outlineLevel="0" collapsed="false">
      <c r="A5327" s="1" t="n">
        <v>3</v>
      </c>
      <c r="B5327" s="76" t="n">
        <v>46226</v>
      </c>
      <c r="C5327" s="1" t="n">
        <v>11</v>
      </c>
      <c r="D5327" s="1" t="s">
        <v>3820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4528</v>
      </c>
      <c r="N5327" s="1" t="n">
        <v>60</v>
      </c>
      <c r="O5327" s="1" t="n">
        <v>311.94</v>
      </c>
      <c r="P5327" s="1" t="s">
        <v>3814</v>
      </c>
    </row>
    <row r="5328" customFormat="false" ht="15" hidden="false" customHeight="true" outlineLevel="0" collapsed="false">
      <c r="A5328" s="1" t="n">
        <v>3</v>
      </c>
      <c r="B5328" s="76" t="n">
        <v>46226</v>
      </c>
      <c r="C5328" s="1" t="n">
        <v>11</v>
      </c>
      <c r="D5328" s="1" t="s">
        <v>3820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5477</v>
      </c>
      <c r="N5328" s="1" t="n">
        <v>36</v>
      </c>
      <c r="O5328" s="1" t="n">
        <v>245.94</v>
      </c>
      <c r="P5328" s="1" t="s">
        <v>3814</v>
      </c>
    </row>
    <row r="5329" customFormat="false" ht="15" hidden="false" customHeight="true" outlineLevel="0" collapsed="false">
      <c r="A5329" s="1" t="n">
        <v>3</v>
      </c>
      <c r="B5329" s="76" t="n">
        <v>46226</v>
      </c>
      <c r="C5329" s="1" t="n">
        <v>11</v>
      </c>
      <c r="D5329" s="1" t="s">
        <v>3820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5784</v>
      </c>
      <c r="N5329" s="1" t="n">
        <v>15</v>
      </c>
      <c r="O5329" s="1" t="n">
        <v>134.85</v>
      </c>
      <c r="P5329" s="1" t="s">
        <v>3814</v>
      </c>
    </row>
    <row r="5330" customFormat="false" ht="15" hidden="false" customHeight="true" outlineLevel="0" collapsed="false">
      <c r="A5330" s="1" t="n">
        <v>3</v>
      </c>
      <c r="B5330" s="76" t="n">
        <v>46226</v>
      </c>
      <c r="C5330" s="1" t="n">
        <v>11</v>
      </c>
      <c r="D5330" s="1" t="s">
        <v>3820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5785</v>
      </c>
      <c r="N5330" s="1" t="n">
        <v>20</v>
      </c>
      <c r="O5330" s="1" t="n">
        <v>499.9</v>
      </c>
      <c r="P5330" s="1" t="s">
        <v>3814</v>
      </c>
    </row>
    <row r="5331" customFormat="false" ht="15" hidden="false" customHeight="true" outlineLevel="0" collapsed="false">
      <c r="A5331" s="1" t="n">
        <v>3</v>
      </c>
      <c r="B5331" s="76" t="n">
        <v>46226</v>
      </c>
      <c r="C5331" s="1" t="n">
        <v>11</v>
      </c>
      <c r="D5331" s="1" t="s">
        <v>3820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5786</v>
      </c>
      <c r="N5331" s="1" t="n">
        <v>36</v>
      </c>
      <c r="O5331" s="1" t="n">
        <v>41.99</v>
      </c>
      <c r="P5331" s="1" t="s">
        <v>3814</v>
      </c>
    </row>
    <row r="5332" customFormat="false" ht="15" hidden="false" customHeight="true" outlineLevel="0" collapsed="false">
      <c r="A5332" s="1" t="n">
        <v>3</v>
      </c>
      <c r="B5332" s="76" t="n">
        <v>46226</v>
      </c>
      <c r="C5332" s="1" t="n">
        <v>11</v>
      </c>
      <c r="D5332" s="1" t="s">
        <v>3820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3998</v>
      </c>
      <c r="N5332" s="1" t="n">
        <v>10</v>
      </c>
      <c r="O5332" s="1" t="n">
        <v>106.7</v>
      </c>
      <c r="P5332" s="1" t="s">
        <v>3814</v>
      </c>
    </row>
    <row r="5333" customFormat="false" ht="15" hidden="false" customHeight="true" outlineLevel="0" collapsed="false">
      <c r="A5333" s="1" t="n">
        <v>3</v>
      </c>
      <c r="B5333" s="76" t="n">
        <v>46226</v>
      </c>
      <c r="C5333" s="1" t="n">
        <v>11</v>
      </c>
      <c r="D5333" s="1" t="s">
        <v>3820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3999</v>
      </c>
      <c r="N5333" s="1" t="n">
        <v>6</v>
      </c>
      <c r="O5333" s="1" t="n">
        <v>41.16</v>
      </c>
      <c r="P5333" s="1" t="s">
        <v>3814</v>
      </c>
    </row>
    <row r="5334" customFormat="false" ht="15" hidden="false" customHeight="true" outlineLevel="0" collapsed="false">
      <c r="A5334" s="1" t="n">
        <v>3</v>
      </c>
      <c r="B5334" s="76" t="n">
        <v>46226</v>
      </c>
      <c r="C5334" s="1" t="n">
        <v>11</v>
      </c>
      <c r="D5334" s="1" t="s">
        <v>3820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4000</v>
      </c>
      <c r="N5334" s="1" t="n">
        <v>6</v>
      </c>
      <c r="O5334" s="1" t="n">
        <v>82.2</v>
      </c>
      <c r="P5334" s="1" t="s">
        <v>3814</v>
      </c>
    </row>
    <row r="5335" customFormat="false" ht="15" hidden="false" customHeight="true" outlineLevel="0" collapsed="false">
      <c r="A5335" s="1" t="n">
        <v>3</v>
      </c>
      <c r="B5335" s="76" t="n">
        <v>46226</v>
      </c>
      <c r="C5335" s="1" t="n">
        <v>11</v>
      </c>
      <c r="D5335" s="1" t="s">
        <v>3820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4001</v>
      </c>
      <c r="N5335" s="1" t="n">
        <v>6</v>
      </c>
      <c r="O5335" s="1" t="n">
        <v>75.36</v>
      </c>
      <c r="P5335" s="1" t="s">
        <v>3814</v>
      </c>
    </row>
    <row r="5336" customFormat="false" ht="15" hidden="false" customHeight="true" outlineLevel="0" collapsed="false">
      <c r="A5336" s="1" t="n">
        <v>3</v>
      </c>
      <c r="B5336" s="76" t="n">
        <v>46226</v>
      </c>
      <c r="C5336" s="1" t="n">
        <v>11</v>
      </c>
      <c r="D5336" s="1" t="s">
        <v>3820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4002</v>
      </c>
      <c r="N5336" s="1" t="n">
        <v>6</v>
      </c>
      <c r="O5336" s="1" t="n">
        <v>75.36</v>
      </c>
      <c r="P5336" s="1" t="s">
        <v>3814</v>
      </c>
    </row>
    <row r="5337" customFormat="false" ht="15" hidden="false" customHeight="true" outlineLevel="0" collapsed="false">
      <c r="A5337" s="1" t="n">
        <v>3</v>
      </c>
      <c r="B5337" s="76" t="n">
        <v>46226</v>
      </c>
      <c r="C5337" s="1" t="n">
        <v>11</v>
      </c>
      <c r="D5337" s="1" t="s">
        <v>3820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4003</v>
      </c>
      <c r="N5337" s="1" t="n">
        <v>10</v>
      </c>
      <c r="O5337" s="1" t="n">
        <v>116.4</v>
      </c>
      <c r="P5337" s="1" t="s">
        <v>3814</v>
      </c>
    </row>
    <row r="5338" customFormat="false" ht="15" hidden="false" customHeight="true" outlineLevel="0" collapsed="false">
      <c r="A5338" s="1" t="n">
        <v>3</v>
      </c>
      <c r="B5338" s="76" t="n">
        <v>46226</v>
      </c>
      <c r="C5338" s="1" t="n">
        <v>11</v>
      </c>
      <c r="D5338" s="1" t="s">
        <v>3820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5649</v>
      </c>
      <c r="N5338" s="1" t="n">
        <v>5</v>
      </c>
      <c r="O5338" s="1" t="n">
        <v>43</v>
      </c>
      <c r="P5338" s="1" t="s">
        <v>3814</v>
      </c>
    </row>
    <row r="5339" customFormat="false" ht="15" hidden="false" customHeight="true" outlineLevel="0" collapsed="false">
      <c r="A5339" s="1" t="n">
        <v>3</v>
      </c>
      <c r="B5339" s="76" t="n">
        <v>46226</v>
      </c>
      <c r="C5339" s="1" t="n">
        <v>11</v>
      </c>
      <c r="D5339" s="1" t="s">
        <v>3820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3963</v>
      </c>
      <c r="N5339" s="1" t="n">
        <v>50</v>
      </c>
      <c r="O5339" s="1" t="n">
        <v>999</v>
      </c>
      <c r="P5339" s="1" t="s">
        <v>3814</v>
      </c>
    </row>
    <row r="5340" customFormat="false" ht="15" hidden="false" customHeight="true" outlineLevel="0" collapsed="false">
      <c r="A5340" s="1" t="n">
        <v>3</v>
      </c>
      <c r="B5340" s="76" t="n">
        <v>46226</v>
      </c>
      <c r="C5340" s="1" t="n">
        <v>11</v>
      </c>
      <c r="D5340" s="1" t="s">
        <v>3820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5787</v>
      </c>
      <c r="N5340" s="1" t="n">
        <v>8</v>
      </c>
      <c r="O5340" s="1" t="n">
        <v>122.01</v>
      </c>
      <c r="P5340" s="1" t="s">
        <v>3814</v>
      </c>
    </row>
    <row r="5341" customFormat="false" ht="15" hidden="false" customHeight="true" outlineLevel="0" collapsed="false">
      <c r="A5341" s="1" t="n">
        <v>3</v>
      </c>
      <c r="B5341" s="76" t="n">
        <v>46226</v>
      </c>
      <c r="C5341" s="1" t="n">
        <v>11</v>
      </c>
      <c r="D5341" s="1" t="s">
        <v>3820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5566</v>
      </c>
      <c r="N5341" s="1" t="n">
        <v>30</v>
      </c>
      <c r="O5341" s="1" t="n">
        <v>659.4</v>
      </c>
      <c r="P5341" s="1" t="s">
        <v>3814</v>
      </c>
    </row>
    <row r="5342" customFormat="false" ht="15" hidden="false" customHeight="true" outlineLevel="0" collapsed="false">
      <c r="A5342" s="1" t="n">
        <v>3</v>
      </c>
      <c r="B5342" s="76" t="n">
        <v>46226</v>
      </c>
      <c r="C5342" s="1" t="n">
        <v>11</v>
      </c>
      <c r="D5342" s="1" t="s">
        <v>3820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5788</v>
      </c>
      <c r="N5342" s="1" t="n">
        <v>8</v>
      </c>
      <c r="O5342" s="1" t="n">
        <v>119.91</v>
      </c>
      <c r="P5342" s="1" t="s">
        <v>3814</v>
      </c>
    </row>
    <row r="5343" customFormat="false" ht="15" hidden="false" customHeight="true" outlineLevel="0" collapsed="false">
      <c r="A5343" s="1" t="n">
        <v>3</v>
      </c>
      <c r="B5343" s="76" t="n">
        <v>46226</v>
      </c>
      <c r="C5343" s="1" t="n">
        <v>11</v>
      </c>
      <c r="D5343" s="1" t="s">
        <v>3820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5567</v>
      </c>
      <c r="N5343" s="1" t="n">
        <v>60</v>
      </c>
      <c r="O5343" s="1" t="n">
        <v>93.58</v>
      </c>
      <c r="P5343" s="1" t="s">
        <v>3814</v>
      </c>
    </row>
    <row r="5344" customFormat="false" ht="15" hidden="false" customHeight="true" outlineLevel="0" collapsed="false">
      <c r="A5344" s="1" t="n">
        <v>3</v>
      </c>
      <c r="B5344" s="76" t="n">
        <v>46226</v>
      </c>
      <c r="C5344" s="1" t="n">
        <v>11</v>
      </c>
      <c r="D5344" s="1" t="s">
        <v>3820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4528</v>
      </c>
      <c r="N5344" s="1" t="n">
        <v>20</v>
      </c>
      <c r="O5344" s="1" t="n">
        <v>189.8</v>
      </c>
      <c r="P5344" s="1" t="s">
        <v>3814</v>
      </c>
    </row>
    <row r="5345" customFormat="false" ht="15" hidden="false" customHeight="true" outlineLevel="0" collapsed="false">
      <c r="A5345" s="1" t="n">
        <v>3</v>
      </c>
      <c r="B5345" s="76" t="n">
        <v>46226</v>
      </c>
      <c r="C5345" s="1" t="n">
        <v>11</v>
      </c>
      <c r="D5345" s="1" t="s">
        <v>3820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3964</v>
      </c>
      <c r="N5345" s="1" t="n">
        <v>10</v>
      </c>
      <c r="O5345" s="1" t="n">
        <v>229.8</v>
      </c>
      <c r="P5345" s="1" t="s">
        <v>3814</v>
      </c>
    </row>
    <row r="5346" customFormat="false" ht="15" hidden="false" customHeight="true" outlineLevel="0" collapsed="false">
      <c r="A5346" s="1" t="n">
        <v>3</v>
      </c>
      <c r="B5346" s="76" t="n">
        <v>46226</v>
      </c>
      <c r="C5346" s="1" t="n">
        <v>11</v>
      </c>
      <c r="D5346" s="1" t="s">
        <v>3820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4638</v>
      </c>
      <c r="N5346" s="1" t="n">
        <v>14</v>
      </c>
      <c r="O5346" s="1" t="n">
        <v>73.49</v>
      </c>
      <c r="P5346" s="1" t="s">
        <v>3814</v>
      </c>
    </row>
    <row r="5347" customFormat="false" ht="15" hidden="false" customHeight="true" outlineLevel="0" collapsed="false">
      <c r="A5347" s="1" t="n">
        <v>3</v>
      </c>
      <c r="B5347" s="76" t="n">
        <v>46226</v>
      </c>
      <c r="C5347" s="1" t="n">
        <v>11</v>
      </c>
      <c r="D5347" s="1" t="s">
        <v>3820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5615</v>
      </c>
      <c r="N5347" s="1" t="n">
        <v>15</v>
      </c>
      <c r="O5347" s="1" t="n">
        <v>114.95</v>
      </c>
      <c r="P5347" s="1" t="s">
        <v>3814</v>
      </c>
    </row>
    <row r="5348" customFormat="false" ht="15" hidden="false" customHeight="true" outlineLevel="0" collapsed="false">
      <c r="A5348" s="1" t="n">
        <v>3</v>
      </c>
      <c r="B5348" s="76" t="n">
        <v>46226</v>
      </c>
      <c r="C5348" s="1" t="n">
        <v>11</v>
      </c>
      <c r="D5348" s="1" t="s">
        <v>3820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3965</v>
      </c>
      <c r="N5348" s="1" t="n">
        <v>50</v>
      </c>
      <c r="O5348" s="1" t="n">
        <v>375</v>
      </c>
      <c r="P5348" s="1" t="s">
        <v>3814</v>
      </c>
    </row>
    <row r="5349" customFormat="false" ht="15" hidden="false" customHeight="true" outlineLevel="0" collapsed="false">
      <c r="A5349" s="1" t="n">
        <v>3</v>
      </c>
      <c r="B5349" s="76" t="n">
        <v>46226</v>
      </c>
      <c r="C5349" s="1" t="n">
        <v>11</v>
      </c>
      <c r="D5349" s="1" t="s">
        <v>3820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3966</v>
      </c>
      <c r="N5349" s="1" t="n">
        <v>200</v>
      </c>
      <c r="O5349" s="1" t="n">
        <v>1400</v>
      </c>
      <c r="P5349" s="1" t="s">
        <v>3814</v>
      </c>
    </row>
    <row r="5350" customFormat="false" ht="15" hidden="false" customHeight="true" outlineLevel="0" collapsed="false">
      <c r="A5350" s="1" t="n">
        <v>3</v>
      </c>
      <c r="B5350" s="76" t="n">
        <v>46226</v>
      </c>
      <c r="C5350" s="1" t="n">
        <v>107</v>
      </c>
      <c r="D5350" s="1" t="s">
        <v>4267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3965</v>
      </c>
      <c r="N5350" s="1" t="n">
        <v>5</v>
      </c>
      <c r="O5350" s="1" t="n">
        <v>48</v>
      </c>
      <c r="P5350" s="1" t="s">
        <v>3814</v>
      </c>
    </row>
    <row r="5351" customFormat="false" ht="15" hidden="false" customHeight="true" outlineLevel="0" collapsed="false">
      <c r="A5351" s="1" t="n">
        <v>3</v>
      </c>
      <c r="B5351" s="76" t="n">
        <v>46227</v>
      </c>
      <c r="C5351" s="1" t="n">
        <v>1</v>
      </c>
      <c r="D5351" s="1" t="s">
        <v>3848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3989</v>
      </c>
      <c r="N5351" s="1" t="n">
        <v>70</v>
      </c>
      <c r="O5351" s="1" t="n">
        <v>630</v>
      </c>
      <c r="P5351" s="1" t="s">
        <v>3814</v>
      </c>
    </row>
    <row r="5352" customFormat="false" ht="15" hidden="false" customHeight="true" outlineLevel="0" collapsed="false">
      <c r="A5352" s="1" t="n">
        <v>3</v>
      </c>
      <c r="B5352" s="76" t="n">
        <v>46227</v>
      </c>
      <c r="C5352" s="1" t="n">
        <v>1</v>
      </c>
      <c r="D5352" s="1" t="s">
        <v>3848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3991</v>
      </c>
      <c r="N5352" s="1" t="n">
        <v>20</v>
      </c>
      <c r="O5352" s="1" t="n">
        <v>400</v>
      </c>
      <c r="P5352" s="1" t="s">
        <v>3814</v>
      </c>
    </row>
    <row r="5353" customFormat="false" ht="15" hidden="false" customHeight="true" outlineLevel="0" collapsed="false">
      <c r="A5353" s="1" t="n">
        <v>3</v>
      </c>
      <c r="B5353" s="76" t="n">
        <v>46227</v>
      </c>
      <c r="C5353" s="1" t="n">
        <v>6</v>
      </c>
      <c r="D5353" s="1" t="s">
        <v>3819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3856</v>
      </c>
      <c r="N5353" s="1" t="n">
        <v>34.606</v>
      </c>
      <c r="O5353" s="1" t="n">
        <v>103.82</v>
      </c>
      <c r="P5353" s="1" t="s">
        <v>3814</v>
      </c>
    </row>
    <row r="5354" customFormat="false" ht="15" hidden="false" customHeight="true" outlineLevel="0" collapsed="false">
      <c r="A5354" s="1" t="n">
        <v>3</v>
      </c>
      <c r="B5354" s="76" t="n">
        <v>46227</v>
      </c>
      <c r="C5354" s="1" t="n">
        <v>6</v>
      </c>
      <c r="D5354" s="1" t="s">
        <v>3819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5379</v>
      </c>
      <c r="N5354" s="1" t="n">
        <v>0.374</v>
      </c>
      <c r="O5354" s="1" t="n">
        <v>29.92</v>
      </c>
      <c r="P5354" s="1" t="s">
        <v>3814</v>
      </c>
    </row>
    <row r="5355" customFormat="false" ht="15" hidden="false" customHeight="true" outlineLevel="0" collapsed="false">
      <c r="A5355" s="1" t="n">
        <v>3</v>
      </c>
      <c r="B5355" s="76" t="n">
        <v>46227</v>
      </c>
      <c r="C5355" s="1" t="n">
        <v>6</v>
      </c>
      <c r="D5355" s="1" t="s">
        <v>3819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3818</v>
      </c>
      <c r="N5355" s="1" t="n">
        <v>20</v>
      </c>
      <c r="O5355" s="1" t="n">
        <v>280</v>
      </c>
      <c r="P5355" s="1" t="s">
        <v>3814</v>
      </c>
    </row>
    <row r="5356" customFormat="false" ht="15" hidden="false" customHeight="true" outlineLevel="0" collapsed="false">
      <c r="A5356" s="1" t="n">
        <v>3</v>
      </c>
      <c r="B5356" s="76" t="n">
        <v>46227</v>
      </c>
      <c r="C5356" s="1" t="n">
        <v>6</v>
      </c>
      <c r="D5356" s="1" t="s">
        <v>3819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3816</v>
      </c>
      <c r="N5356" s="1" t="n">
        <v>40</v>
      </c>
      <c r="O5356" s="1" t="n">
        <v>80</v>
      </c>
      <c r="P5356" s="1" t="s">
        <v>3814</v>
      </c>
    </row>
    <row r="5357" customFormat="false" ht="15" hidden="false" customHeight="true" outlineLevel="0" collapsed="false">
      <c r="A5357" s="1" t="n">
        <v>3</v>
      </c>
      <c r="B5357" s="76" t="n">
        <v>46227</v>
      </c>
      <c r="C5357" s="1" t="n">
        <v>6</v>
      </c>
      <c r="D5357" s="1" t="s">
        <v>3819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3851</v>
      </c>
      <c r="N5357" s="1" t="n">
        <v>10</v>
      </c>
      <c r="O5357" s="1" t="n">
        <v>120</v>
      </c>
      <c r="P5357" s="1" t="s">
        <v>3814</v>
      </c>
    </row>
    <row r="5358" customFormat="false" ht="15" hidden="false" customHeight="true" outlineLevel="0" collapsed="false">
      <c r="A5358" s="1" t="n">
        <v>3</v>
      </c>
      <c r="B5358" s="76" t="n">
        <v>46227</v>
      </c>
      <c r="C5358" s="1" t="n">
        <v>6</v>
      </c>
      <c r="D5358" s="1" t="s">
        <v>3819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3852</v>
      </c>
      <c r="N5358" s="1" t="n">
        <v>5</v>
      </c>
      <c r="O5358" s="1" t="n">
        <v>35</v>
      </c>
      <c r="P5358" s="1" t="s">
        <v>3814</v>
      </c>
    </row>
    <row r="5359" customFormat="false" ht="15" hidden="false" customHeight="true" outlineLevel="0" collapsed="false">
      <c r="A5359" s="1" t="n">
        <v>3</v>
      </c>
      <c r="B5359" s="76" t="n">
        <v>46227</v>
      </c>
      <c r="C5359" s="1" t="n">
        <v>6</v>
      </c>
      <c r="D5359" s="1" t="s">
        <v>3819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3853</v>
      </c>
      <c r="N5359" s="1" t="n">
        <v>24</v>
      </c>
      <c r="O5359" s="1" t="n">
        <v>160</v>
      </c>
      <c r="P5359" s="1" t="s">
        <v>3814</v>
      </c>
    </row>
    <row r="5360" customFormat="false" ht="15" hidden="false" customHeight="true" outlineLevel="0" collapsed="false">
      <c r="A5360" s="1" t="n">
        <v>3</v>
      </c>
      <c r="B5360" s="76" t="n">
        <v>46227</v>
      </c>
      <c r="C5360" s="1" t="n">
        <v>6</v>
      </c>
      <c r="D5360" s="1" t="s">
        <v>3819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3854</v>
      </c>
      <c r="N5360" s="1" t="n">
        <v>3</v>
      </c>
      <c r="O5360" s="1" t="n">
        <v>36</v>
      </c>
      <c r="P5360" s="1" t="s">
        <v>3814</v>
      </c>
    </row>
    <row r="5361" customFormat="false" ht="15" hidden="false" customHeight="true" outlineLevel="0" collapsed="false">
      <c r="A5361" s="1" t="n">
        <v>3</v>
      </c>
      <c r="B5361" s="76" t="n">
        <v>46227</v>
      </c>
      <c r="C5361" s="1" t="n">
        <v>6</v>
      </c>
      <c r="D5361" s="1" t="s">
        <v>3819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3855</v>
      </c>
      <c r="N5361" s="1" t="n">
        <v>40</v>
      </c>
      <c r="O5361" s="1" t="n">
        <v>280</v>
      </c>
      <c r="P5361" s="1" t="s">
        <v>3814</v>
      </c>
    </row>
    <row r="5362" customFormat="false" ht="15" hidden="false" customHeight="true" outlineLevel="0" collapsed="false">
      <c r="A5362" s="1" t="n">
        <v>3</v>
      </c>
      <c r="B5362" s="76" t="n">
        <v>46227</v>
      </c>
      <c r="C5362" s="1" t="n">
        <v>6</v>
      </c>
      <c r="D5362" s="1" t="s">
        <v>3819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4004</v>
      </c>
      <c r="N5362" s="1" t="n">
        <v>10</v>
      </c>
      <c r="O5362" s="1" t="n">
        <v>90</v>
      </c>
      <c r="P5362" s="1" t="s">
        <v>3814</v>
      </c>
    </row>
    <row r="5363" customFormat="false" ht="15" hidden="false" customHeight="true" outlineLevel="0" collapsed="false">
      <c r="A5363" s="1" t="n">
        <v>3</v>
      </c>
      <c r="B5363" s="76" t="n">
        <v>46227</v>
      </c>
      <c r="C5363" s="1" t="n">
        <v>6</v>
      </c>
      <c r="D5363" s="1" t="s">
        <v>3819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3857</v>
      </c>
      <c r="N5363" s="1" t="n">
        <v>20</v>
      </c>
      <c r="O5363" s="1" t="n">
        <v>80</v>
      </c>
      <c r="P5363" s="1" t="s">
        <v>3814</v>
      </c>
    </row>
    <row r="5364" customFormat="false" ht="15" hidden="false" customHeight="true" outlineLevel="0" collapsed="false">
      <c r="A5364" s="1" t="n">
        <v>3</v>
      </c>
      <c r="B5364" s="76" t="n">
        <v>46227</v>
      </c>
      <c r="C5364" s="1" t="n">
        <v>6</v>
      </c>
      <c r="D5364" s="1" t="s">
        <v>3819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4005</v>
      </c>
      <c r="N5364" s="1" t="n">
        <v>15</v>
      </c>
      <c r="O5364" s="1" t="n">
        <v>135</v>
      </c>
      <c r="P5364" s="1" t="s">
        <v>3814</v>
      </c>
    </row>
    <row r="5365" customFormat="false" ht="15" hidden="false" customHeight="true" outlineLevel="0" collapsed="false">
      <c r="A5365" s="1" t="n">
        <v>3</v>
      </c>
      <c r="B5365" s="76" t="n">
        <v>46227</v>
      </c>
      <c r="C5365" s="1" t="n">
        <v>6</v>
      </c>
      <c r="D5365" s="1" t="s">
        <v>3819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3858</v>
      </c>
      <c r="N5365" s="1" t="n">
        <v>4</v>
      </c>
      <c r="O5365" s="1" t="n">
        <v>40</v>
      </c>
      <c r="P5365" s="1" t="s">
        <v>3814</v>
      </c>
    </row>
    <row r="5366" customFormat="false" ht="15" hidden="false" customHeight="true" outlineLevel="0" collapsed="false">
      <c r="A5366" s="1" t="n">
        <v>3</v>
      </c>
      <c r="B5366" s="76" t="n">
        <v>46227</v>
      </c>
      <c r="C5366" s="1" t="n">
        <v>6</v>
      </c>
      <c r="D5366" s="1" t="s">
        <v>3819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3859</v>
      </c>
      <c r="N5366" s="1" t="n">
        <v>10</v>
      </c>
      <c r="O5366" s="1" t="n">
        <v>70</v>
      </c>
      <c r="P5366" s="1" t="s">
        <v>3814</v>
      </c>
    </row>
    <row r="5367" customFormat="false" ht="15" hidden="false" customHeight="true" outlineLevel="0" collapsed="false">
      <c r="A5367" s="1" t="n">
        <v>3</v>
      </c>
      <c r="B5367" s="76" t="n">
        <v>46227</v>
      </c>
      <c r="C5367" s="1" t="n">
        <v>6</v>
      </c>
      <c r="D5367" s="1" t="s">
        <v>3819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3860</v>
      </c>
      <c r="N5367" s="1" t="n">
        <v>10</v>
      </c>
      <c r="O5367" s="1" t="n">
        <v>100</v>
      </c>
      <c r="P5367" s="1" t="s">
        <v>3814</v>
      </c>
    </row>
    <row r="5368" customFormat="false" ht="15" hidden="false" customHeight="true" outlineLevel="0" collapsed="false">
      <c r="A5368" s="1" t="n">
        <v>3</v>
      </c>
      <c r="B5368" s="76" t="n">
        <v>46227</v>
      </c>
      <c r="C5368" s="1" t="n">
        <v>6</v>
      </c>
      <c r="D5368" s="1" t="s">
        <v>3819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4007</v>
      </c>
      <c r="N5368" s="1" t="n">
        <v>13.5</v>
      </c>
      <c r="O5368" s="1" t="n">
        <v>121.5</v>
      </c>
      <c r="P5368" s="1" t="s">
        <v>3814</v>
      </c>
    </row>
    <row r="5369" customFormat="false" ht="15" hidden="false" customHeight="true" outlineLevel="0" collapsed="false">
      <c r="A5369" s="1" t="n">
        <v>3</v>
      </c>
      <c r="B5369" s="76" t="n">
        <v>46227</v>
      </c>
      <c r="C5369" s="1" t="n">
        <v>6</v>
      </c>
      <c r="D5369" s="1" t="s">
        <v>3819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4008</v>
      </c>
      <c r="N5369" s="1" t="n">
        <v>40</v>
      </c>
      <c r="O5369" s="1" t="n">
        <v>260</v>
      </c>
      <c r="P5369" s="1" t="s">
        <v>3814</v>
      </c>
    </row>
    <row r="5370" customFormat="false" ht="15" hidden="false" customHeight="true" outlineLevel="0" collapsed="false">
      <c r="A5370" s="1" t="n">
        <v>3</v>
      </c>
      <c r="B5370" s="76" t="n">
        <v>46227</v>
      </c>
      <c r="C5370" s="1" t="n">
        <v>6</v>
      </c>
      <c r="D5370" s="1" t="s">
        <v>3819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3862</v>
      </c>
      <c r="N5370" s="1" t="n">
        <v>10</v>
      </c>
      <c r="O5370" s="1" t="n">
        <v>80</v>
      </c>
      <c r="P5370" s="1" t="s">
        <v>3814</v>
      </c>
    </row>
    <row r="5371" customFormat="false" ht="15" hidden="false" customHeight="true" outlineLevel="0" collapsed="false">
      <c r="A5371" s="1" t="n">
        <v>3</v>
      </c>
      <c r="B5371" s="76" t="n">
        <v>46227</v>
      </c>
      <c r="C5371" s="1" t="n">
        <v>6</v>
      </c>
      <c r="D5371" s="1" t="s">
        <v>3819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4643</v>
      </c>
      <c r="N5371" s="1" t="n">
        <v>126</v>
      </c>
      <c r="O5371" s="1" t="n">
        <v>297</v>
      </c>
      <c r="P5371" s="1" t="s">
        <v>3814</v>
      </c>
    </row>
    <row r="5372" customFormat="false" ht="15" hidden="false" customHeight="true" outlineLevel="0" collapsed="false">
      <c r="A5372" s="1" t="n">
        <v>3</v>
      </c>
      <c r="B5372" s="76" t="n">
        <v>46227</v>
      </c>
      <c r="C5372" s="1" t="n">
        <v>6</v>
      </c>
      <c r="D5372" s="1" t="s">
        <v>3819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3863</v>
      </c>
      <c r="N5372" s="1" t="n">
        <v>10</v>
      </c>
      <c r="O5372" s="1" t="n">
        <v>60</v>
      </c>
      <c r="P5372" s="1" t="s">
        <v>3814</v>
      </c>
    </row>
    <row r="5373" customFormat="false" ht="15" hidden="false" customHeight="true" outlineLevel="0" collapsed="false">
      <c r="A5373" s="1" t="n">
        <v>3</v>
      </c>
      <c r="B5373" s="76" t="n">
        <v>46227</v>
      </c>
      <c r="C5373" s="1" t="n">
        <v>6</v>
      </c>
      <c r="D5373" s="1" t="s">
        <v>3819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4208</v>
      </c>
      <c r="N5373" s="1" t="n">
        <v>5.8</v>
      </c>
      <c r="O5373" s="1" t="n">
        <v>69.5</v>
      </c>
      <c r="P5373" s="1" t="s">
        <v>3814</v>
      </c>
    </row>
    <row r="5374" customFormat="false" ht="15" hidden="false" customHeight="true" outlineLevel="0" collapsed="false">
      <c r="A5374" s="1" t="n">
        <v>3</v>
      </c>
      <c r="B5374" s="76" t="n">
        <v>46227</v>
      </c>
      <c r="C5374" s="1" t="n">
        <v>6</v>
      </c>
      <c r="D5374" s="1" t="s">
        <v>3819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3865</v>
      </c>
      <c r="N5374" s="1" t="n">
        <v>20</v>
      </c>
      <c r="O5374" s="1" t="n">
        <v>120</v>
      </c>
      <c r="P5374" s="1" t="s">
        <v>3814</v>
      </c>
    </row>
    <row r="5375" customFormat="false" ht="15" hidden="false" customHeight="true" outlineLevel="0" collapsed="false">
      <c r="A5375" s="1" t="n">
        <v>3</v>
      </c>
      <c r="B5375" s="76" t="n">
        <v>46227</v>
      </c>
      <c r="C5375" s="1" t="n">
        <v>6</v>
      </c>
      <c r="D5375" s="1" t="s">
        <v>3819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4009</v>
      </c>
      <c r="N5375" s="1" t="n">
        <v>5.6</v>
      </c>
      <c r="O5375" s="1" t="n">
        <v>78</v>
      </c>
      <c r="P5375" s="1" t="s">
        <v>3814</v>
      </c>
    </row>
    <row r="5376" customFormat="false" ht="15" hidden="false" customHeight="true" outlineLevel="0" collapsed="false">
      <c r="A5376" s="1" t="n">
        <v>3</v>
      </c>
      <c r="B5376" s="76" t="n">
        <v>46227</v>
      </c>
      <c r="C5376" s="1" t="n">
        <v>11</v>
      </c>
      <c r="D5376" s="1" t="s">
        <v>3820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3870</v>
      </c>
      <c r="N5376" s="1" t="n">
        <v>20</v>
      </c>
      <c r="O5376" s="1" t="n">
        <v>240</v>
      </c>
      <c r="P5376" s="1" t="s">
        <v>3814</v>
      </c>
    </row>
    <row r="5377" customFormat="false" ht="15" hidden="false" customHeight="true" outlineLevel="0" collapsed="false">
      <c r="A5377" s="1" t="n">
        <v>3</v>
      </c>
      <c r="B5377" s="76" t="n">
        <v>46227</v>
      </c>
      <c r="C5377" s="1" t="n">
        <v>11</v>
      </c>
      <c r="D5377" s="1" t="s">
        <v>3820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5583</v>
      </c>
      <c r="N5377" s="1" t="n">
        <v>15</v>
      </c>
      <c r="O5377" s="1" t="n">
        <v>52.5</v>
      </c>
      <c r="P5377" s="1" t="s">
        <v>3814</v>
      </c>
    </row>
    <row r="5378" customFormat="false" ht="15" hidden="false" customHeight="true" outlineLevel="0" collapsed="false">
      <c r="A5378" s="1" t="n">
        <v>3</v>
      </c>
      <c r="B5378" s="76" t="n">
        <v>46227</v>
      </c>
      <c r="C5378" s="1" t="n">
        <v>11</v>
      </c>
      <c r="D5378" s="1" t="s">
        <v>3820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5789</v>
      </c>
      <c r="N5378" s="1" t="n">
        <v>24</v>
      </c>
      <c r="O5378" s="1" t="n">
        <v>48</v>
      </c>
      <c r="P5378" s="1" t="s">
        <v>3814</v>
      </c>
    </row>
    <row r="5379" customFormat="false" ht="15" hidden="false" customHeight="true" outlineLevel="0" collapsed="false">
      <c r="A5379" s="1" t="n">
        <v>3</v>
      </c>
      <c r="B5379" s="76" t="n">
        <v>46227</v>
      </c>
      <c r="C5379" s="1" t="n">
        <v>11</v>
      </c>
      <c r="D5379" s="1" t="s">
        <v>3820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4202</v>
      </c>
      <c r="N5379" s="1" t="n">
        <v>500</v>
      </c>
      <c r="O5379" s="1" t="n">
        <v>300</v>
      </c>
      <c r="P5379" s="1" t="s">
        <v>3814</v>
      </c>
    </row>
    <row r="5380" customFormat="false" ht="15" hidden="false" customHeight="true" outlineLevel="0" collapsed="false">
      <c r="A5380" s="1" t="n">
        <v>3</v>
      </c>
      <c r="B5380" s="76" t="n">
        <v>46227</v>
      </c>
      <c r="C5380" s="1" t="n">
        <v>11</v>
      </c>
      <c r="D5380" s="1" t="s">
        <v>3820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4051</v>
      </c>
      <c r="N5380" s="1" t="n">
        <v>1440</v>
      </c>
      <c r="O5380" s="1" t="n">
        <v>760</v>
      </c>
      <c r="P5380" s="1" t="s">
        <v>3814</v>
      </c>
    </row>
    <row r="5381" customFormat="false" ht="15" hidden="false" customHeight="true" outlineLevel="0" collapsed="false">
      <c r="A5381" s="1" t="n">
        <v>3</v>
      </c>
      <c r="B5381" s="76" t="n">
        <v>46227</v>
      </c>
      <c r="C5381" s="1" t="n">
        <v>11</v>
      </c>
      <c r="D5381" s="1" t="s">
        <v>3820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4052</v>
      </c>
      <c r="N5381" s="1" t="n">
        <v>2160</v>
      </c>
      <c r="O5381" s="1" t="n">
        <v>1110</v>
      </c>
      <c r="P5381" s="1" t="s">
        <v>3814</v>
      </c>
    </row>
    <row r="5382" customFormat="false" ht="15" hidden="false" customHeight="true" outlineLevel="0" collapsed="false">
      <c r="A5382" s="1" t="n">
        <v>3</v>
      </c>
      <c r="B5382" s="76" t="n">
        <v>46227</v>
      </c>
      <c r="C5382" s="1" t="n">
        <v>11</v>
      </c>
      <c r="D5382" s="1" t="s">
        <v>3820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4100</v>
      </c>
      <c r="N5382" s="1" t="n">
        <v>18</v>
      </c>
      <c r="O5382" s="1" t="n">
        <v>180</v>
      </c>
      <c r="P5382" s="1" t="s">
        <v>3814</v>
      </c>
    </row>
    <row r="5383" customFormat="false" ht="15" hidden="false" customHeight="true" outlineLevel="0" collapsed="false">
      <c r="A5383" s="1" t="n">
        <v>3</v>
      </c>
      <c r="B5383" s="76" t="n">
        <v>46227</v>
      </c>
      <c r="C5383" s="1" t="n">
        <v>11</v>
      </c>
      <c r="D5383" s="1" t="s">
        <v>3820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4101</v>
      </c>
      <c r="N5383" s="1" t="n">
        <v>20</v>
      </c>
      <c r="O5383" s="1" t="n">
        <v>130</v>
      </c>
      <c r="P5383" s="1" t="s">
        <v>3814</v>
      </c>
    </row>
    <row r="5384" customFormat="false" ht="15" hidden="false" customHeight="true" outlineLevel="0" collapsed="false">
      <c r="A5384" s="1" t="n">
        <v>3</v>
      </c>
      <c r="B5384" s="76" t="n">
        <v>46227</v>
      </c>
      <c r="C5384" s="1" t="n">
        <v>11</v>
      </c>
      <c r="D5384" s="1" t="s">
        <v>3820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5154</v>
      </c>
      <c r="N5384" s="1" t="n">
        <v>48</v>
      </c>
      <c r="O5384" s="1" t="n">
        <v>86.88</v>
      </c>
      <c r="P5384" s="1" t="s">
        <v>3814</v>
      </c>
    </row>
    <row r="5385" customFormat="false" ht="15" hidden="false" customHeight="true" outlineLevel="0" collapsed="false">
      <c r="A5385" s="1" t="n">
        <v>3</v>
      </c>
      <c r="B5385" s="76" t="n">
        <v>46227</v>
      </c>
      <c r="C5385" s="1" t="n">
        <v>11</v>
      </c>
      <c r="D5385" s="1" t="s">
        <v>3820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5156</v>
      </c>
      <c r="N5385" s="1" t="n">
        <v>6</v>
      </c>
      <c r="O5385" s="1" t="n">
        <v>23.64</v>
      </c>
      <c r="P5385" s="1" t="s">
        <v>3814</v>
      </c>
    </row>
    <row r="5386" customFormat="false" ht="15" hidden="false" customHeight="true" outlineLevel="0" collapsed="false">
      <c r="A5386" s="1" t="n">
        <v>3</v>
      </c>
      <c r="B5386" s="76" t="n">
        <v>46227</v>
      </c>
      <c r="C5386" s="1" t="n">
        <v>11</v>
      </c>
      <c r="D5386" s="1" t="s">
        <v>3820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5790</v>
      </c>
      <c r="N5386" s="1" t="n">
        <v>6</v>
      </c>
      <c r="O5386" s="1" t="n">
        <v>23.64</v>
      </c>
      <c r="P5386" s="1" t="s">
        <v>3814</v>
      </c>
    </row>
    <row r="5387" customFormat="false" ht="15" hidden="false" customHeight="true" outlineLevel="0" collapsed="false">
      <c r="A5387" s="1" t="n">
        <v>3</v>
      </c>
      <c r="B5387" s="76" t="n">
        <v>46227</v>
      </c>
      <c r="C5387" s="1" t="n">
        <v>11</v>
      </c>
      <c r="D5387" s="1" t="s">
        <v>3820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5791</v>
      </c>
      <c r="N5387" s="1" t="n">
        <v>6</v>
      </c>
      <c r="O5387" s="1" t="n">
        <v>32.04</v>
      </c>
      <c r="P5387" s="1" t="s">
        <v>3814</v>
      </c>
    </row>
    <row r="5388" customFormat="false" ht="15" hidden="false" customHeight="true" outlineLevel="0" collapsed="false">
      <c r="A5388" s="1" t="n">
        <v>3</v>
      </c>
      <c r="B5388" s="76" t="n">
        <v>46227</v>
      </c>
      <c r="C5388" s="1" t="n">
        <v>11</v>
      </c>
      <c r="D5388" s="1" t="s">
        <v>3820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5157</v>
      </c>
      <c r="N5388" s="1" t="n">
        <v>48</v>
      </c>
      <c r="O5388" s="1" t="n">
        <v>201.6</v>
      </c>
      <c r="P5388" s="1" t="s">
        <v>3814</v>
      </c>
    </row>
    <row r="5389" customFormat="false" ht="15" hidden="false" customHeight="true" outlineLevel="0" collapsed="false">
      <c r="A5389" s="1" t="n">
        <v>3</v>
      </c>
      <c r="B5389" s="76" t="n">
        <v>46227</v>
      </c>
      <c r="C5389" s="1" t="n">
        <v>11</v>
      </c>
      <c r="D5389" s="1" t="s">
        <v>3820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5159</v>
      </c>
      <c r="N5389" s="1" t="n">
        <v>48</v>
      </c>
      <c r="O5389" s="1" t="n">
        <v>201.6</v>
      </c>
      <c r="P5389" s="1" t="s">
        <v>3814</v>
      </c>
    </row>
    <row r="5390" customFormat="false" ht="15" hidden="false" customHeight="true" outlineLevel="0" collapsed="false">
      <c r="A5390" s="1" t="n">
        <v>3</v>
      </c>
      <c r="B5390" s="76" t="n">
        <v>46227</v>
      </c>
      <c r="C5390" s="1" t="n">
        <v>11</v>
      </c>
      <c r="D5390" s="1" t="s">
        <v>3820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5792</v>
      </c>
      <c r="N5390" s="1" t="n">
        <v>1</v>
      </c>
      <c r="O5390" s="1" t="n">
        <v>5.43</v>
      </c>
      <c r="P5390" s="1" t="s">
        <v>3814</v>
      </c>
    </row>
    <row r="5391" customFormat="false" ht="15" hidden="false" customHeight="true" outlineLevel="0" collapsed="false">
      <c r="A5391" s="1" t="n">
        <v>3</v>
      </c>
      <c r="B5391" s="76" t="n">
        <v>46227</v>
      </c>
      <c r="C5391" s="1" t="n">
        <v>11</v>
      </c>
      <c r="D5391" s="1" t="s">
        <v>3820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5652</v>
      </c>
      <c r="N5391" s="1" t="n">
        <v>300</v>
      </c>
      <c r="O5391" s="1" t="n">
        <v>471</v>
      </c>
      <c r="P5391" s="1" t="s">
        <v>3814</v>
      </c>
    </row>
    <row r="5392" customFormat="false" ht="15" hidden="false" customHeight="true" outlineLevel="0" collapsed="false">
      <c r="A5392" s="1" t="n">
        <v>3</v>
      </c>
      <c r="B5392" s="76" t="n">
        <v>46227</v>
      </c>
      <c r="C5392" s="1" t="n">
        <v>11</v>
      </c>
      <c r="D5392" s="1" t="s">
        <v>3820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5654</v>
      </c>
      <c r="N5392" s="1" t="n">
        <v>200</v>
      </c>
      <c r="O5392" s="1" t="n">
        <v>314</v>
      </c>
      <c r="P5392" s="1" t="s">
        <v>3814</v>
      </c>
    </row>
    <row r="5393" customFormat="false" ht="15" hidden="false" customHeight="true" outlineLevel="0" collapsed="false">
      <c r="A5393" s="1" t="n">
        <v>3</v>
      </c>
      <c r="B5393" s="76" t="n">
        <v>46227</v>
      </c>
      <c r="C5393" s="1" t="n">
        <v>11</v>
      </c>
      <c r="D5393" s="1" t="s">
        <v>3820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5793</v>
      </c>
      <c r="N5393" s="1" t="n">
        <v>3</v>
      </c>
      <c r="O5393" s="1" t="n">
        <v>8.16</v>
      </c>
      <c r="P5393" s="1" t="s">
        <v>3814</v>
      </c>
    </row>
    <row r="5394" customFormat="false" ht="15" hidden="false" customHeight="true" outlineLevel="0" collapsed="false">
      <c r="A5394" s="1" t="n">
        <v>3</v>
      </c>
      <c r="B5394" s="76" t="n">
        <v>46227</v>
      </c>
      <c r="C5394" s="1" t="n">
        <v>11</v>
      </c>
      <c r="D5394" s="1" t="s">
        <v>3820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5162</v>
      </c>
      <c r="N5394" s="1" t="n">
        <v>12</v>
      </c>
      <c r="O5394" s="1" t="n">
        <v>34.92</v>
      </c>
      <c r="P5394" s="1" t="s">
        <v>3814</v>
      </c>
    </row>
    <row r="5395" customFormat="false" ht="15" hidden="false" customHeight="true" outlineLevel="0" collapsed="false">
      <c r="A5395" s="1" t="n">
        <v>3</v>
      </c>
      <c r="B5395" s="76" t="n">
        <v>46227</v>
      </c>
      <c r="C5395" s="1" t="n">
        <v>11</v>
      </c>
      <c r="D5395" s="1" t="s">
        <v>3820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5163</v>
      </c>
      <c r="N5395" s="1" t="n">
        <v>12</v>
      </c>
      <c r="O5395" s="1" t="n">
        <v>33.48</v>
      </c>
      <c r="P5395" s="1" t="s">
        <v>3814</v>
      </c>
    </row>
    <row r="5396" customFormat="false" ht="15" hidden="false" customHeight="true" outlineLevel="0" collapsed="false">
      <c r="A5396" s="1" t="n">
        <v>3</v>
      </c>
      <c r="B5396" s="76" t="n">
        <v>46227</v>
      </c>
      <c r="C5396" s="1" t="n">
        <v>11</v>
      </c>
      <c r="D5396" s="1" t="s">
        <v>3820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5794</v>
      </c>
      <c r="N5396" s="1" t="n">
        <v>45</v>
      </c>
      <c r="O5396" s="1" t="n">
        <v>30.24</v>
      </c>
      <c r="P5396" s="1" t="s">
        <v>3814</v>
      </c>
    </row>
    <row r="5397" customFormat="false" ht="15" hidden="false" customHeight="true" outlineLevel="0" collapsed="false">
      <c r="A5397" s="1" t="n">
        <v>3</v>
      </c>
      <c r="B5397" s="76" t="n">
        <v>46227</v>
      </c>
      <c r="C5397" s="1" t="n">
        <v>11</v>
      </c>
      <c r="D5397" s="1" t="s">
        <v>3820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5795</v>
      </c>
      <c r="N5397" s="1" t="n">
        <v>120</v>
      </c>
      <c r="O5397" s="1" t="n">
        <v>80.64</v>
      </c>
      <c r="P5397" s="1" t="s">
        <v>3814</v>
      </c>
    </row>
    <row r="5398" customFormat="false" ht="15" hidden="false" customHeight="true" outlineLevel="0" collapsed="false">
      <c r="A5398" s="1" t="n">
        <v>3</v>
      </c>
      <c r="B5398" s="76" t="n">
        <v>46227</v>
      </c>
      <c r="C5398" s="1" t="n">
        <v>11</v>
      </c>
      <c r="D5398" s="1" t="s">
        <v>3820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5796</v>
      </c>
      <c r="N5398" s="1" t="n">
        <v>50</v>
      </c>
      <c r="O5398" s="1" t="n">
        <v>78.5</v>
      </c>
      <c r="P5398" s="1" t="s">
        <v>3814</v>
      </c>
    </row>
    <row r="5399" customFormat="false" ht="15" hidden="false" customHeight="true" outlineLevel="0" collapsed="false">
      <c r="A5399" s="1" t="n">
        <v>3</v>
      </c>
      <c r="B5399" s="76" t="n">
        <v>46227</v>
      </c>
      <c r="C5399" s="1" t="n">
        <v>11</v>
      </c>
      <c r="D5399" s="1" t="s">
        <v>3820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5797</v>
      </c>
      <c r="N5399" s="1" t="n">
        <v>50</v>
      </c>
      <c r="O5399" s="1" t="n">
        <v>78.5</v>
      </c>
      <c r="P5399" s="1" t="s">
        <v>3814</v>
      </c>
    </row>
    <row r="5400" customFormat="false" ht="15" hidden="false" customHeight="true" outlineLevel="0" collapsed="false">
      <c r="A5400" s="1" t="n">
        <v>3</v>
      </c>
      <c r="B5400" s="76" t="n">
        <v>46227</v>
      </c>
      <c r="C5400" s="1" t="n">
        <v>11</v>
      </c>
      <c r="D5400" s="1" t="s">
        <v>3820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5798</v>
      </c>
      <c r="N5400" s="1" t="n">
        <v>120</v>
      </c>
      <c r="O5400" s="1" t="n">
        <v>80.64</v>
      </c>
      <c r="P5400" s="1" t="s">
        <v>3814</v>
      </c>
    </row>
    <row r="5401" customFormat="false" ht="15" hidden="false" customHeight="true" outlineLevel="0" collapsed="false">
      <c r="A5401" s="1" t="n">
        <v>3</v>
      </c>
      <c r="B5401" s="76" t="n">
        <v>46227</v>
      </c>
      <c r="C5401" s="1" t="n">
        <v>11</v>
      </c>
      <c r="D5401" s="1" t="s">
        <v>3820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5799</v>
      </c>
      <c r="N5401" s="1" t="n">
        <v>120</v>
      </c>
      <c r="O5401" s="1" t="n">
        <v>80.64</v>
      </c>
      <c r="P5401" s="1" t="s">
        <v>3814</v>
      </c>
    </row>
    <row r="5402" customFormat="false" ht="15" hidden="false" customHeight="true" outlineLevel="0" collapsed="false">
      <c r="A5402" s="1" t="n">
        <v>3</v>
      </c>
      <c r="B5402" s="76" t="n">
        <v>46227</v>
      </c>
      <c r="C5402" s="1" t="n">
        <v>11</v>
      </c>
      <c r="D5402" s="1" t="s">
        <v>3820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5800</v>
      </c>
      <c r="N5402" s="1" t="n">
        <v>90</v>
      </c>
      <c r="O5402" s="1" t="n">
        <v>60.48</v>
      </c>
      <c r="P5402" s="1" t="s">
        <v>3814</v>
      </c>
    </row>
    <row r="5403" customFormat="false" ht="15" hidden="false" customHeight="true" outlineLevel="0" collapsed="false">
      <c r="A5403" s="1" t="n">
        <v>3</v>
      </c>
      <c r="B5403" s="76" t="n">
        <v>46227</v>
      </c>
      <c r="C5403" s="1" t="n">
        <v>11</v>
      </c>
      <c r="D5403" s="1" t="s">
        <v>3820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5801</v>
      </c>
      <c r="N5403" s="1" t="n">
        <v>240</v>
      </c>
      <c r="O5403" s="1" t="n">
        <v>161.28</v>
      </c>
      <c r="P5403" s="1" t="s">
        <v>3814</v>
      </c>
    </row>
    <row r="5404" customFormat="false" ht="15" hidden="false" customHeight="true" outlineLevel="0" collapsed="false">
      <c r="A5404" s="1" t="n">
        <v>3</v>
      </c>
      <c r="B5404" s="76" t="n">
        <v>46227</v>
      </c>
      <c r="C5404" s="1" t="n">
        <v>11</v>
      </c>
      <c r="D5404" s="1" t="s">
        <v>3820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5802</v>
      </c>
      <c r="N5404" s="1" t="n">
        <v>120</v>
      </c>
      <c r="O5404" s="1" t="n">
        <v>80.64</v>
      </c>
      <c r="P5404" s="1" t="s">
        <v>3814</v>
      </c>
    </row>
    <row r="5405" customFormat="false" ht="15" hidden="false" customHeight="true" outlineLevel="0" collapsed="false">
      <c r="A5405" s="1" t="n">
        <v>3</v>
      </c>
      <c r="B5405" s="76" t="n">
        <v>46227</v>
      </c>
      <c r="C5405" s="1" t="n">
        <v>11</v>
      </c>
      <c r="D5405" s="1" t="s">
        <v>3820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5803</v>
      </c>
      <c r="N5405" s="1" t="n">
        <v>90</v>
      </c>
      <c r="O5405" s="1" t="n">
        <v>60.48</v>
      </c>
      <c r="P5405" s="1" t="s">
        <v>3814</v>
      </c>
    </row>
    <row r="5406" customFormat="false" ht="15" hidden="false" customHeight="true" outlineLevel="0" collapsed="false">
      <c r="A5406" s="1" t="n">
        <v>3</v>
      </c>
      <c r="B5406" s="76" t="n">
        <v>46227</v>
      </c>
      <c r="C5406" s="1" t="n">
        <v>11</v>
      </c>
      <c r="D5406" s="1" t="s">
        <v>3820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5804</v>
      </c>
      <c r="N5406" s="1" t="n">
        <v>60</v>
      </c>
      <c r="O5406" s="1" t="n">
        <v>40.32</v>
      </c>
      <c r="P5406" s="1" t="s">
        <v>3814</v>
      </c>
    </row>
    <row r="5407" customFormat="false" ht="15" hidden="false" customHeight="true" outlineLevel="0" collapsed="false">
      <c r="A5407" s="1" t="n">
        <v>3</v>
      </c>
      <c r="B5407" s="76" t="n">
        <v>46227</v>
      </c>
      <c r="C5407" s="1" t="n">
        <v>11</v>
      </c>
      <c r="D5407" s="1" t="s">
        <v>3820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5805</v>
      </c>
      <c r="N5407" s="1" t="n">
        <v>120</v>
      </c>
      <c r="O5407" s="1" t="n">
        <v>80.64</v>
      </c>
      <c r="P5407" s="1" t="s">
        <v>3814</v>
      </c>
    </row>
    <row r="5408" customFormat="false" ht="15" hidden="false" customHeight="true" outlineLevel="0" collapsed="false">
      <c r="A5408" s="1" t="n">
        <v>3</v>
      </c>
      <c r="B5408" s="76" t="n">
        <v>46227</v>
      </c>
      <c r="C5408" s="1" t="n">
        <v>11</v>
      </c>
      <c r="D5408" s="1" t="s">
        <v>3820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5806</v>
      </c>
      <c r="N5408" s="1" t="n">
        <v>30</v>
      </c>
      <c r="O5408" s="1" t="n">
        <v>20.16</v>
      </c>
      <c r="P5408" s="1" t="s">
        <v>3814</v>
      </c>
    </row>
    <row r="5409" customFormat="false" ht="15" hidden="false" customHeight="true" outlineLevel="0" collapsed="false">
      <c r="A5409" s="1" t="n">
        <v>3</v>
      </c>
      <c r="B5409" s="76" t="n">
        <v>46227</v>
      </c>
      <c r="C5409" s="1" t="n">
        <v>11</v>
      </c>
      <c r="D5409" s="1" t="s">
        <v>3820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5807</v>
      </c>
      <c r="N5409" s="1" t="n">
        <v>60</v>
      </c>
      <c r="O5409" s="1" t="n">
        <v>40.32</v>
      </c>
      <c r="P5409" s="1" t="s">
        <v>3814</v>
      </c>
    </row>
    <row r="5410" customFormat="false" ht="15" hidden="false" customHeight="true" outlineLevel="0" collapsed="false">
      <c r="A5410" s="1" t="n">
        <v>3</v>
      </c>
      <c r="B5410" s="76" t="n">
        <v>46227</v>
      </c>
      <c r="C5410" s="1" t="n">
        <v>11</v>
      </c>
      <c r="D5410" s="1" t="s">
        <v>3820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5168</v>
      </c>
      <c r="N5410" s="1" t="n">
        <v>48</v>
      </c>
      <c r="O5410" s="1" t="n">
        <v>86.88</v>
      </c>
      <c r="P5410" s="1" t="s">
        <v>3814</v>
      </c>
    </row>
    <row r="5411" customFormat="false" ht="15" hidden="false" customHeight="true" outlineLevel="0" collapsed="false">
      <c r="A5411" s="1" t="n">
        <v>3</v>
      </c>
      <c r="B5411" s="76" t="n">
        <v>46227</v>
      </c>
      <c r="C5411" s="1" t="n">
        <v>171</v>
      </c>
      <c r="D5411" s="1" t="s">
        <v>4048</v>
      </c>
      <c r="E5411" s="1" t="n">
        <v>1955</v>
      </c>
      <c r="F5411" s="1" t="s">
        <v>3727</v>
      </c>
      <c r="I5411" s="1" t="n">
        <v>47281</v>
      </c>
      <c r="J5411" s="1" t="n">
        <v>45153</v>
      </c>
      <c r="K5411" s="1" t="n">
        <v>7899403713715</v>
      </c>
      <c r="L5411" s="1" t="s">
        <v>5043</v>
      </c>
      <c r="N5411" s="1" t="n">
        <v>30</v>
      </c>
      <c r="O5411" s="1" t="n">
        <v>29.55</v>
      </c>
      <c r="P5411" s="1" t="s">
        <v>4050</v>
      </c>
    </row>
    <row r="5412" customFormat="false" ht="15" hidden="false" customHeight="true" outlineLevel="0" collapsed="false">
      <c r="A5412" s="1" t="n">
        <v>3</v>
      </c>
      <c r="B5412" s="76" t="n">
        <v>46227</v>
      </c>
      <c r="C5412" s="1" t="n">
        <v>171</v>
      </c>
      <c r="D5412" s="1" t="s">
        <v>4048</v>
      </c>
      <c r="E5412" s="1" t="n">
        <v>1955</v>
      </c>
      <c r="F5412" s="1" t="s">
        <v>3727</v>
      </c>
      <c r="I5412" s="1" t="n">
        <v>47281</v>
      </c>
      <c r="J5412" s="1" t="n">
        <v>45154</v>
      </c>
      <c r="K5412" s="1" t="n">
        <v>2246390</v>
      </c>
      <c r="L5412" s="1" t="s">
        <v>5044</v>
      </c>
      <c r="N5412" s="1" t="n">
        <v>95</v>
      </c>
      <c r="O5412" s="1" t="n">
        <v>93.24</v>
      </c>
      <c r="P5412" s="1" t="s">
        <v>4050</v>
      </c>
    </row>
    <row r="5413" customFormat="false" ht="15" hidden="false" customHeight="true" outlineLevel="0" collapsed="false">
      <c r="A5413" s="1" t="n">
        <v>3</v>
      </c>
      <c r="B5413" s="76" t="n">
        <v>46227</v>
      </c>
      <c r="C5413" s="1" t="n">
        <v>171</v>
      </c>
      <c r="D5413" s="1" t="s">
        <v>4048</v>
      </c>
      <c r="E5413" s="1" t="n">
        <v>1955</v>
      </c>
      <c r="F5413" s="1" t="s">
        <v>3727</v>
      </c>
      <c r="I5413" s="1" t="n">
        <v>47281</v>
      </c>
      <c r="J5413" s="1" t="n">
        <v>45155</v>
      </c>
      <c r="K5413" s="1" t="n">
        <v>2246406</v>
      </c>
      <c r="L5413" s="1" t="s">
        <v>5045</v>
      </c>
      <c r="N5413" s="1" t="n">
        <v>20</v>
      </c>
      <c r="O5413" s="1" t="n">
        <v>19.7</v>
      </c>
      <c r="P5413" s="1" t="s">
        <v>4050</v>
      </c>
    </row>
    <row r="5414" customFormat="false" ht="15" hidden="false" customHeight="true" outlineLevel="0" collapsed="false">
      <c r="A5414" s="1" t="n">
        <v>3</v>
      </c>
      <c r="B5414" s="76" t="n">
        <v>46228</v>
      </c>
      <c r="C5414" s="1" t="n">
        <v>1</v>
      </c>
      <c r="D5414" s="1" t="s">
        <v>3848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3849</v>
      </c>
      <c r="N5414" s="1" t="n">
        <v>180</v>
      </c>
      <c r="O5414" s="1" t="n">
        <v>270</v>
      </c>
      <c r="P5414" s="1" t="s">
        <v>3814</v>
      </c>
    </row>
    <row r="5415" customFormat="false" ht="15" hidden="false" customHeight="true" outlineLevel="0" collapsed="false">
      <c r="A5415" s="1" t="n">
        <v>3</v>
      </c>
      <c r="B5415" s="76" t="n">
        <v>46228</v>
      </c>
      <c r="C5415" s="1" t="n">
        <v>6</v>
      </c>
      <c r="D5415" s="1" t="s">
        <v>3819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3817</v>
      </c>
      <c r="N5415" s="1" t="n">
        <v>20</v>
      </c>
      <c r="O5415" s="1" t="n">
        <v>125</v>
      </c>
      <c r="P5415" s="1" t="s">
        <v>3814</v>
      </c>
    </row>
    <row r="5416" customFormat="false" ht="15" hidden="false" customHeight="true" outlineLevel="0" collapsed="false">
      <c r="A5416" s="1" t="n">
        <v>3</v>
      </c>
      <c r="B5416" s="76" t="n">
        <v>46228</v>
      </c>
      <c r="C5416" s="1" t="n">
        <v>6</v>
      </c>
      <c r="D5416" s="1" t="s">
        <v>3819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3813</v>
      </c>
      <c r="N5416" s="1" t="n">
        <v>14</v>
      </c>
      <c r="O5416" s="1" t="n">
        <v>35</v>
      </c>
      <c r="P5416" s="1" t="s">
        <v>3814</v>
      </c>
    </row>
    <row r="5417" customFormat="false" ht="15" hidden="false" customHeight="true" outlineLevel="0" collapsed="false">
      <c r="A5417" s="1" t="n">
        <v>3</v>
      </c>
      <c r="B5417" s="76" t="n">
        <v>46228</v>
      </c>
      <c r="C5417" s="1" t="n">
        <v>6</v>
      </c>
      <c r="D5417" s="1" t="s">
        <v>3819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3815</v>
      </c>
      <c r="N5417" s="1" t="n">
        <v>10</v>
      </c>
      <c r="O5417" s="1" t="n">
        <v>50</v>
      </c>
      <c r="P5417" s="1" t="s">
        <v>3814</v>
      </c>
    </row>
    <row r="5418" customFormat="false" ht="15" hidden="false" customHeight="true" outlineLevel="0" collapsed="false">
      <c r="A5418" s="1" t="n">
        <v>3</v>
      </c>
      <c r="B5418" s="76" t="n">
        <v>46228</v>
      </c>
      <c r="C5418" s="1" t="n">
        <v>6</v>
      </c>
      <c r="D5418" s="1" t="s">
        <v>3819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3816</v>
      </c>
      <c r="N5418" s="1" t="n">
        <v>110</v>
      </c>
      <c r="O5418" s="1" t="n">
        <v>220</v>
      </c>
      <c r="P5418" s="1" t="s">
        <v>3814</v>
      </c>
    </row>
    <row r="5419" customFormat="false" ht="15" hidden="false" customHeight="true" outlineLevel="0" collapsed="false">
      <c r="A5419" s="1" t="n">
        <v>3</v>
      </c>
      <c r="B5419" s="76" t="n">
        <v>46228</v>
      </c>
      <c r="C5419" s="1" t="n">
        <v>11</v>
      </c>
      <c r="D5419" s="1" t="s">
        <v>3820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3871</v>
      </c>
      <c r="N5419" s="1" t="n">
        <v>4</v>
      </c>
      <c r="O5419" s="1" t="n">
        <v>20.4</v>
      </c>
      <c r="P5419" s="1" t="s">
        <v>3814</v>
      </c>
    </row>
    <row r="5420" customFormat="false" ht="15" hidden="false" customHeight="true" outlineLevel="0" collapsed="false">
      <c r="A5420" s="1" t="n">
        <v>3</v>
      </c>
      <c r="B5420" s="76" t="n">
        <v>46228</v>
      </c>
      <c r="C5420" s="1" t="n">
        <v>11</v>
      </c>
      <c r="D5420" s="1" t="s">
        <v>3820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3872</v>
      </c>
      <c r="N5420" s="1" t="n">
        <v>6</v>
      </c>
      <c r="O5420" s="1" t="n">
        <v>27</v>
      </c>
      <c r="P5420" s="1" t="s">
        <v>3814</v>
      </c>
    </row>
    <row r="5421" customFormat="false" ht="15" hidden="false" customHeight="true" outlineLevel="0" collapsed="false">
      <c r="A5421" s="1" t="n">
        <v>3</v>
      </c>
      <c r="B5421" s="76" t="n">
        <v>46228</v>
      </c>
      <c r="C5421" s="1" t="n">
        <v>11</v>
      </c>
      <c r="D5421" s="1" t="s">
        <v>3820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3873</v>
      </c>
      <c r="N5421" s="1" t="n">
        <v>5</v>
      </c>
      <c r="O5421" s="1" t="n">
        <v>24</v>
      </c>
      <c r="P5421" s="1" t="s">
        <v>3814</v>
      </c>
    </row>
    <row r="5422" customFormat="false" ht="15" hidden="false" customHeight="true" outlineLevel="0" collapsed="false">
      <c r="A5422" s="1" t="n">
        <v>3</v>
      </c>
      <c r="B5422" s="76" t="n">
        <v>46228</v>
      </c>
      <c r="C5422" s="1" t="n">
        <v>11</v>
      </c>
      <c r="D5422" s="1" t="s">
        <v>3820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3875</v>
      </c>
      <c r="N5422" s="1" t="n">
        <v>22</v>
      </c>
      <c r="O5422" s="1" t="n">
        <v>127.6</v>
      </c>
      <c r="P5422" s="1" t="s">
        <v>3814</v>
      </c>
    </row>
    <row r="5423" customFormat="false" ht="15" hidden="false" customHeight="true" outlineLevel="0" collapsed="false">
      <c r="A5423" s="1" t="n">
        <v>3</v>
      </c>
      <c r="B5423" s="76" t="n">
        <v>46228</v>
      </c>
      <c r="C5423" s="1" t="n">
        <v>11</v>
      </c>
      <c r="D5423" s="1" t="s">
        <v>3820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4166</v>
      </c>
      <c r="N5423" s="1" t="n">
        <v>50</v>
      </c>
      <c r="O5423" s="1" t="n">
        <v>117</v>
      </c>
      <c r="P5423" s="1" t="s">
        <v>3814</v>
      </c>
    </row>
    <row r="5424" customFormat="false" ht="15" hidden="false" customHeight="true" outlineLevel="0" collapsed="false">
      <c r="A5424" s="1" t="n">
        <v>3</v>
      </c>
      <c r="B5424" s="76" t="n">
        <v>46228</v>
      </c>
      <c r="C5424" s="1" t="n">
        <v>11</v>
      </c>
      <c r="D5424" s="1" t="s">
        <v>3820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4168</v>
      </c>
      <c r="N5424" s="1" t="n">
        <v>50</v>
      </c>
      <c r="O5424" s="1" t="n">
        <v>117</v>
      </c>
      <c r="P5424" s="1" t="s">
        <v>3814</v>
      </c>
    </row>
    <row r="5425" customFormat="false" ht="15" hidden="false" customHeight="true" outlineLevel="0" collapsed="false">
      <c r="A5425" s="1" t="n">
        <v>3</v>
      </c>
      <c r="B5425" s="76" t="n">
        <v>46228</v>
      </c>
      <c r="C5425" s="1" t="n">
        <v>11</v>
      </c>
      <c r="D5425" s="1" t="s">
        <v>3820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4171</v>
      </c>
      <c r="N5425" s="1" t="n">
        <v>50</v>
      </c>
      <c r="O5425" s="1" t="n">
        <v>113</v>
      </c>
      <c r="P5425" s="1" t="s">
        <v>3814</v>
      </c>
    </row>
    <row r="5426" customFormat="false" ht="15" hidden="false" customHeight="true" outlineLevel="0" collapsed="false">
      <c r="A5426" s="1" t="n">
        <v>3</v>
      </c>
      <c r="B5426" s="76" t="n">
        <v>46228</v>
      </c>
      <c r="C5426" s="1" t="n">
        <v>11</v>
      </c>
      <c r="D5426" s="1" t="s">
        <v>3820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4277</v>
      </c>
      <c r="N5426" s="1" t="n">
        <v>20</v>
      </c>
      <c r="O5426" s="1" t="n">
        <v>84.4</v>
      </c>
      <c r="P5426" s="1" t="s">
        <v>3814</v>
      </c>
    </row>
    <row r="5427" customFormat="false" ht="15" hidden="false" customHeight="true" outlineLevel="0" collapsed="false">
      <c r="A5427" s="1" t="n">
        <v>3</v>
      </c>
      <c r="B5427" s="76" t="n">
        <v>46228</v>
      </c>
      <c r="C5427" s="1" t="n">
        <v>11</v>
      </c>
      <c r="D5427" s="1" t="s">
        <v>3820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5255</v>
      </c>
      <c r="N5427" s="1" t="n">
        <v>108</v>
      </c>
      <c r="O5427" s="1" t="n">
        <v>288.36</v>
      </c>
      <c r="P5427" s="1" t="s">
        <v>3814</v>
      </c>
    </row>
    <row r="5428" customFormat="false" ht="15" hidden="false" customHeight="true" outlineLevel="0" collapsed="false">
      <c r="A5428" s="1" t="n">
        <v>3</v>
      </c>
      <c r="B5428" s="76" t="n">
        <v>46228</v>
      </c>
      <c r="C5428" s="1" t="n">
        <v>11</v>
      </c>
      <c r="D5428" s="1" t="s">
        <v>3820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5651</v>
      </c>
      <c r="N5428" s="1" t="n">
        <v>40</v>
      </c>
      <c r="O5428" s="1" t="n">
        <v>282</v>
      </c>
      <c r="P5428" s="1" t="s">
        <v>3814</v>
      </c>
    </row>
    <row r="5429" customFormat="false" ht="15" hidden="false" customHeight="true" outlineLevel="0" collapsed="false">
      <c r="A5429" s="1" t="n">
        <v>3</v>
      </c>
      <c r="B5429" s="76" t="n">
        <v>46228</v>
      </c>
      <c r="C5429" s="1" t="n">
        <v>11</v>
      </c>
      <c r="D5429" s="1" t="s">
        <v>3820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4646</v>
      </c>
      <c r="N5429" s="1" t="n">
        <v>40</v>
      </c>
      <c r="O5429" s="1" t="n">
        <v>282</v>
      </c>
      <c r="P5429" s="1" t="s">
        <v>3814</v>
      </c>
    </row>
    <row r="5430" customFormat="false" ht="15" hidden="false" customHeight="true" outlineLevel="0" collapsed="false">
      <c r="A5430" s="1" t="n">
        <v>3</v>
      </c>
      <c r="B5430" s="76" t="n">
        <v>46228</v>
      </c>
      <c r="C5430" s="1" t="n">
        <v>11</v>
      </c>
      <c r="D5430" s="1" t="s">
        <v>3820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5808</v>
      </c>
      <c r="N5430" s="1" t="n">
        <v>20</v>
      </c>
      <c r="O5430" s="1" t="n">
        <v>94.6</v>
      </c>
      <c r="P5430" s="1" t="s">
        <v>3814</v>
      </c>
    </row>
    <row r="5431" customFormat="false" ht="15" hidden="false" customHeight="true" outlineLevel="0" collapsed="false">
      <c r="A5431" s="1" t="n">
        <v>3</v>
      </c>
      <c r="B5431" s="76" t="n">
        <v>46228</v>
      </c>
      <c r="C5431" s="1" t="n">
        <v>11</v>
      </c>
      <c r="D5431" s="1" t="s">
        <v>3820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5652</v>
      </c>
      <c r="N5431" s="1" t="n">
        <v>100</v>
      </c>
      <c r="O5431" s="1" t="n">
        <v>144</v>
      </c>
      <c r="P5431" s="1" t="s">
        <v>3814</v>
      </c>
    </row>
    <row r="5432" customFormat="false" ht="15" hidden="false" customHeight="true" outlineLevel="0" collapsed="false">
      <c r="A5432" s="1" t="n">
        <v>3</v>
      </c>
      <c r="B5432" s="76" t="n">
        <v>46228</v>
      </c>
      <c r="C5432" s="1" t="n">
        <v>11</v>
      </c>
      <c r="D5432" s="1" t="s">
        <v>3820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5653</v>
      </c>
      <c r="N5432" s="1" t="n">
        <v>50</v>
      </c>
      <c r="O5432" s="1" t="n">
        <v>72</v>
      </c>
      <c r="P5432" s="1" t="s">
        <v>3814</v>
      </c>
    </row>
    <row r="5433" customFormat="false" ht="15" hidden="false" customHeight="true" outlineLevel="0" collapsed="false">
      <c r="A5433" s="1" t="n">
        <v>3</v>
      </c>
      <c r="B5433" s="76" t="n">
        <v>46228</v>
      </c>
      <c r="C5433" s="1" t="n">
        <v>11</v>
      </c>
      <c r="D5433" s="1" t="s">
        <v>3820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5654</v>
      </c>
      <c r="N5433" s="1" t="n">
        <v>100</v>
      </c>
      <c r="O5433" s="1" t="n">
        <v>144</v>
      </c>
      <c r="P5433" s="1" t="s">
        <v>3814</v>
      </c>
    </row>
    <row r="5434" customFormat="false" ht="15" hidden="false" customHeight="true" outlineLevel="0" collapsed="false">
      <c r="A5434" s="1" t="n">
        <v>3</v>
      </c>
      <c r="B5434" s="76" t="n">
        <v>46228</v>
      </c>
      <c r="C5434" s="1" t="n">
        <v>11</v>
      </c>
      <c r="D5434" s="1" t="s">
        <v>3820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4498</v>
      </c>
      <c r="N5434" s="1" t="n">
        <v>45</v>
      </c>
      <c r="O5434" s="1" t="n">
        <v>151.2</v>
      </c>
      <c r="P5434" s="1" t="s">
        <v>3814</v>
      </c>
    </row>
    <row r="5435" customFormat="false" ht="15" hidden="false" customHeight="true" outlineLevel="0" collapsed="false">
      <c r="A5435" s="1" t="n">
        <v>3</v>
      </c>
      <c r="B5435" s="76" t="n">
        <v>46228</v>
      </c>
      <c r="C5435" s="1" t="n">
        <v>11</v>
      </c>
      <c r="D5435" s="1" t="s">
        <v>3820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4384</v>
      </c>
      <c r="N5435" s="1" t="n">
        <v>24</v>
      </c>
      <c r="O5435" s="1" t="n">
        <v>90.72</v>
      </c>
      <c r="P5435" s="1" t="s">
        <v>3814</v>
      </c>
    </row>
    <row r="5436" customFormat="false" ht="15" hidden="false" customHeight="true" outlineLevel="0" collapsed="false">
      <c r="A5436" s="1" t="n">
        <v>3</v>
      </c>
      <c r="B5436" s="76" t="n">
        <v>46228</v>
      </c>
      <c r="C5436" s="1" t="n">
        <v>11</v>
      </c>
      <c r="D5436" s="1" t="s">
        <v>3820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5809</v>
      </c>
      <c r="N5436" s="1" t="n">
        <v>24</v>
      </c>
      <c r="O5436" s="1" t="n">
        <v>133.44</v>
      </c>
      <c r="P5436" s="1" t="s">
        <v>3814</v>
      </c>
    </row>
    <row r="5437" customFormat="false" ht="15" hidden="false" customHeight="true" outlineLevel="0" collapsed="false">
      <c r="A5437" s="1" t="n">
        <v>3</v>
      </c>
      <c r="B5437" s="76" t="n">
        <v>46228</v>
      </c>
      <c r="C5437" s="1" t="n">
        <v>11</v>
      </c>
      <c r="D5437" s="1" t="s">
        <v>3820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4834</v>
      </c>
      <c r="N5437" s="1" t="n">
        <v>80</v>
      </c>
      <c r="O5437" s="1" t="n">
        <v>152</v>
      </c>
      <c r="P5437" s="1" t="s">
        <v>3814</v>
      </c>
    </row>
    <row r="5438" customFormat="false" ht="15" hidden="false" customHeight="true" outlineLevel="0" collapsed="false">
      <c r="A5438" s="1" t="n">
        <v>3</v>
      </c>
      <c r="B5438" s="76" t="n">
        <v>46228</v>
      </c>
      <c r="C5438" s="1" t="n">
        <v>11</v>
      </c>
      <c r="D5438" s="1" t="s">
        <v>3820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5382</v>
      </c>
      <c r="N5438" s="1" t="n">
        <v>50</v>
      </c>
      <c r="O5438" s="1" t="n">
        <v>574.5</v>
      </c>
      <c r="P5438" s="1" t="s">
        <v>3814</v>
      </c>
    </row>
    <row r="5439" customFormat="false" ht="15" hidden="false" customHeight="true" outlineLevel="0" collapsed="false">
      <c r="A5439" s="1" t="n">
        <v>3</v>
      </c>
      <c r="B5439" s="76" t="n">
        <v>46228</v>
      </c>
      <c r="C5439" s="1" t="n">
        <v>11</v>
      </c>
      <c r="D5439" s="1" t="s">
        <v>3820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4347</v>
      </c>
      <c r="N5439" s="1" t="n">
        <v>24</v>
      </c>
      <c r="O5439" s="1" t="n">
        <v>418.32</v>
      </c>
      <c r="P5439" s="1" t="s">
        <v>3814</v>
      </c>
    </row>
    <row r="5440" customFormat="false" ht="15" hidden="false" customHeight="true" outlineLevel="0" collapsed="false">
      <c r="A5440" s="1" t="n">
        <v>3</v>
      </c>
      <c r="B5440" s="76" t="n">
        <v>46228</v>
      </c>
      <c r="C5440" s="1" t="n">
        <v>11</v>
      </c>
      <c r="D5440" s="1" t="s">
        <v>3820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3891</v>
      </c>
      <c r="N5440" s="1" t="n">
        <v>144.7</v>
      </c>
      <c r="O5440" s="1" t="n">
        <v>4630.4</v>
      </c>
      <c r="P5440" s="1" t="s">
        <v>3814</v>
      </c>
    </row>
    <row r="5441" customFormat="false" ht="15" hidden="false" customHeight="true" outlineLevel="0" collapsed="false">
      <c r="A5441" s="1" t="n">
        <v>3</v>
      </c>
      <c r="B5441" s="76" t="n">
        <v>46228</v>
      </c>
      <c r="C5441" s="1" t="n">
        <v>11</v>
      </c>
      <c r="D5441" s="1" t="s">
        <v>3820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3893</v>
      </c>
      <c r="N5441" s="1" t="n">
        <v>121.7</v>
      </c>
      <c r="O5441" s="1" t="n">
        <v>2677.4</v>
      </c>
      <c r="P5441" s="1" t="s">
        <v>3814</v>
      </c>
    </row>
    <row r="5442" customFormat="false" ht="15" hidden="false" customHeight="true" outlineLevel="0" collapsed="false">
      <c r="A5442" s="1" t="n">
        <v>3</v>
      </c>
      <c r="B5442" s="76" t="n">
        <v>46228</v>
      </c>
      <c r="C5442" s="1" t="n">
        <v>11</v>
      </c>
      <c r="D5442" s="1" t="s">
        <v>3820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3833</v>
      </c>
      <c r="N5442" s="1" t="n">
        <v>18</v>
      </c>
      <c r="O5442" s="1" t="n">
        <v>100.9</v>
      </c>
      <c r="P5442" s="1" t="s">
        <v>3814</v>
      </c>
    </row>
    <row r="5443" customFormat="false" ht="15" hidden="false" customHeight="true" outlineLevel="0" collapsed="false">
      <c r="A5443" s="1" t="n">
        <v>3</v>
      </c>
      <c r="B5443" s="76" t="n">
        <v>46228</v>
      </c>
      <c r="C5443" s="1" t="n">
        <v>11</v>
      </c>
      <c r="D5443" s="1" t="s">
        <v>3820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3834</v>
      </c>
      <c r="N5443" s="1" t="n">
        <v>18</v>
      </c>
      <c r="O5443" s="1" t="n">
        <v>100.9</v>
      </c>
      <c r="P5443" s="1" t="s">
        <v>3814</v>
      </c>
    </row>
    <row r="5444" customFormat="false" ht="15" hidden="false" customHeight="true" outlineLevel="0" collapsed="false">
      <c r="A5444" s="1" t="n">
        <v>3</v>
      </c>
      <c r="B5444" s="76" t="n">
        <v>46228</v>
      </c>
      <c r="C5444" s="1" t="n">
        <v>11</v>
      </c>
      <c r="D5444" s="1" t="s">
        <v>3820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5170</v>
      </c>
      <c r="N5444" s="1" t="n">
        <v>24</v>
      </c>
      <c r="O5444" s="1" t="n">
        <v>63.64</v>
      </c>
      <c r="P5444" s="1" t="s">
        <v>3814</v>
      </c>
    </row>
    <row r="5445" customFormat="false" ht="15" hidden="false" customHeight="true" outlineLevel="0" collapsed="false">
      <c r="A5445" s="1" t="n">
        <v>3</v>
      </c>
      <c r="B5445" s="76" t="n">
        <v>46228</v>
      </c>
      <c r="C5445" s="1" t="n">
        <v>11</v>
      </c>
      <c r="D5445" s="1" t="s">
        <v>3820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3838</v>
      </c>
      <c r="N5445" s="1" t="n">
        <v>24</v>
      </c>
      <c r="O5445" s="1" t="n">
        <v>75.49</v>
      </c>
      <c r="P5445" s="1" t="s">
        <v>3814</v>
      </c>
    </row>
    <row r="5446" customFormat="false" ht="15" hidden="false" customHeight="true" outlineLevel="0" collapsed="false">
      <c r="A5446" s="1" t="n">
        <v>3</v>
      </c>
      <c r="B5446" s="76" t="n">
        <v>46228</v>
      </c>
      <c r="C5446" s="1" t="n">
        <v>11</v>
      </c>
      <c r="D5446" s="1" t="s">
        <v>3820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3822</v>
      </c>
      <c r="N5446" s="1" t="n">
        <v>48</v>
      </c>
      <c r="O5446" s="1" t="n">
        <v>403.11</v>
      </c>
      <c r="P5446" s="1" t="s">
        <v>3814</v>
      </c>
    </row>
    <row r="5447" customFormat="false" ht="15" hidden="false" customHeight="true" outlineLevel="0" collapsed="false">
      <c r="A5447" s="1" t="n">
        <v>3</v>
      </c>
      <c r="B5447" s="76" t="n">
        <v>46228</v>
      </c>
      <c r="C5447" s="1" t="n">
        <v>11</v>
      </c>
      <c r="D5447" s="1" t="s">
        <v>3820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4414</v>
      </c>
      <c r="N5447" s="1" t="n">
        <v>36</v>
      </c>
      <c r="O5447" s="1" t="n">
        <v>195.63</v>
      </c>
      <c r="P5447" s="1" t="s">
        <v>3814</v>
      </c>
    </row>
    <row r="5448" customFormat="false" ht="15" hidden="false" customHeight="true" outlineLevel="0" collapsed="false">
      <c r="A5448" s="1" t="n">
        <v>3</v>
      </c>
      <c r="B5448" s="76" t="n">
        <v>46228</v>
      </c>
      <c r="C5448" s="1" t="n">
        <v>11</v>
      </c>
      <c r="D5448" s="1" t="s">
        <v>3820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3824</v>
      </c>
      <c r="N5448" s="1" t="n">
        <v>6</v>
      </c>
      <c r="O5448" s="1" t="n">
        <v>50.39</v>
      </c>
      <c r="P5448" s="1" t="s">
        <v>3814</v>
      </c>
    </row>
    <row r="5449" customFormat="false" ht="15" hidden="false" customHeight="true" outlineLevel="0" collapsed="false">
      <c r="A5449" s="1" t="n">
        <v>3</v>
      </c>
      <c r="B5449" s="76" t="n">
        <v>46228</v>
      </c>
      <c r="C5449" s="1" t="n">
        <v>11</v>
      </c>
      <c r="D5449" s="1" t="s">
        <v>3820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5150</v>
      </c>
      <c r="N5449" s="1" t="n">
        <v>6</v>
      </c>
      <c r="O5449" s="1" t="n">
        <v>50.39</v>
      </c>
      <c r="P5449" s="1" t="s">
        <v>3814</v>
      </c>
    </row>
    <row r="5450" customFormat="false" ht="15" hidden="false" customHeight="true" outlineLevel="0" collapsed="false">
      <c r="A5450" s="1" t="n">
        <v>3</v>
      </c>
      <c r="B5450" s="76" t="n">
        <v>46228</v>
      </c>
      <c r="C5450" s="1" t="n">
        <v>11</v>
      </c>
      <c r="D5450" s="1" t="s">
        <v>3820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5666</v>
      </c>
      <c r="N5450" s="1" t="n">
        <v>6</v>
      </c>
      <c r="O5450" s="1" t="n">
        <v>50.39</v>
      </c>
      <c r="P5450" s="1" t="s">
        <v>3814</v>
      </c>
    </row>
    <row r="5451" customFormat="false" ht="15" hidden="false" customHeight="true" outlineLevel="0" collapsed="false">
      <c r="A5451" s="1" t="n">
        <v>3</v>
      </c>
      <c r="B5451" s="76" t="n">
        <v>46228</v>
      </c>
      <c r="C5451" s="1" t="n">
        <v>11</v>
      </c>
      <c r="D5451" s="1" t="s">
        <v>3820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5177</v>
      </c>
      <c r="N5451" s="1" t="n">
        <v>24</v>
      </c>
      <c r="O5451" s="1" t="n">
        <v>67.27</v>
      </c>
      <c r="P5451" s="1" t="s">
        <v>3814</v>
      </c>
    </row>
    <row r="5452" customFormat="false" ht="15" hidden="false" customHeight="true" outlineLevel="0" collapsed="false">
      <c r="A5452" s="1" t="n">
        <v>3</v>
      </c>
      <c r="B5452" s="76" t="n">
        <v>46228</v>
      </c>
      <c r="C5452" s="1" t="n">
        <v>11</v>
      </c>
      <c r="D5452" s="1" t="s">
        <v>3820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3825</v>
      </c>
      <c r="N5452" s="1" t="n">
        <v>6</v>
      </c>
      <c r="O5452" s="1" t="n">
        <v>50.39</v>
      </c>
      <c r="P5452" s="1" t="s">
        <v>3814</v>
      </c>
    </row>
    <row r="5453" customFormat="false" ht="15" hidden="false" customHeight="true" outlineLevel="0" collapsed="false">
      <c r="A5453" s="1" t="n">
        <v>3</v>
      </c>
      <c r="B5453" s="76" t="n">
        <v>46228</v>
      </c>
      <c r="C5453" s="1" t="n">
        <v>11</v>
      </c>
      <c r="D5453" s="1" t="s">
        <v>3820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4729</v>
      </c>
      <c r="N5453" s="1" t="n">
        <v>60</v>
      </c>
      <c r="O5453" s="1" t="n">
        <v>206.88</v>
      </c>
      <c r="P5453" s="1" t="s">
        <v>3814</v>
      </c>
    </row>
    <row r="5454" customFormat="false" ht="15" hidden="false" customHeight="true" outlineLevel="0" collapsed="false">
      <c r="A5454" s="1" t="n">
        <v>3</v>
      </c>
      <c r="B5454" s="76" t="n">
        <v>46228</v>
      </c>
      <c r="C5454" s="1" t="n">
        <v>11</v>
      </c>
      <c r="D5454" s="1" t="s">
        <v>3820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5151</v>
      </c>
      <c r="N5454" s="1" t="n">
        <v>24</v>
      </c>
      <c r="O5454" s="1" t="n">
        <v>201.55</v>
      </c>
      <c r="P5454" s="1" t="s">
        <v>3814</v>
      </c>
    </row>
    <row r="5455" customFormat="false" ht="15" hidden="false" customHeight="true" outlineLevel="0" collapsed="false">
      <c r="A5455" s="1" t="n">
        <v>3</v>
      </c>
      <c r="B5455" s="76" t="n">
        <v>46228</v>
      </c>
      <c r="C5455" s="1" t="n">
        <v>11</v>
      </c>
      <c r="D5455" s="1" t="s">
        <v>3820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3829</v>
      </c>
      <c r="N5455" s="1" t="n">
        <v>36</v>
      </c>
      <c r="O5455" s="1" t="n">
        <v>45</v>
      </c>
      <c r="P5455" s="1" t="s">
        <v>3814</v>
      </c>
    </row>
    <row r="5456" customFormat="false" ht="15" hidden="false" customHeight="true" outlineLevel="0" collapsed="false">
      <c r="A5456" s="1" t="n">
        <v>3</v>
      </c>
      <c r="B5456" s="76" t="n">
        <v>46228</v>
      </c>
      <c r="C5456" s="1" t="n">
        <v>11</v>
      </c>
      <c r="D5456" s="1" t="s">
        <v>3820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5810</v>
      </c>
      <c r="N5456" s="1" t="n">
        <v>20</v>
      </c>
      <c r="O5456" s="1" t="n">
        <v>157.71</v>
      </c>
      <c r="P5456" s="1" t="s">
        <v>3814</v>
      </c>
    </row>
    <row r="5457" customFormat="false" ht="15" hidden="false" customHeight="true" outlineLevel="0" collapsed="false">
      <c r="A5457" s="1" t="n">
        <v>3</v>
      </c>
      <c r="B5457" s="76" t="n">
        <v>46228</v>
      </c>
      <c r="C5457" s="1" t="n">
        <v>11</v>
      </c>
      <c r="D5457" s="1" t="s">
        <v>3820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4447</v>
      </c>
      <c r="N5457" s="1" t="n">
        <v>20</v>
      </c>
      <c r="O5457" s="1" t="n">
        <v>279.91</v>
      </c>
      <c r="P5457" s="1" t="s">
        <v>3814</v>
      </c>
    </row>
    <row r="5458" customFormat="false" ht="15" hidden="false" customHeight="true" outlineLevel="0" collapsed="false">
      <c r="A5458" s="1" t="n">
        <v>3</v>
      </c>
      <c r="B5458" s="76" t="n">
        <v>46228</v>
      </c>
      <c r="C5458" s="1" t="n">
        <v>11</v>
      </c>
      <c r="D5458" s="1" t="s">
        <v>3820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4448</v>
      </c>
      <c r="N5458" s="1" t="n">
        <v>1</v>
      </c>
      <c r="O5458" s="1" t="n">
        <v>145.75</v>
      </c>
      <c r="P5458" s="1" t="s">
        <v>3814</v>
      </c>
    </row>
    <row r="5459" customFormat="false" ht="15" hidden="false" customHeight="true" outlineLevel="0" collapsed="false">
      <c r="A5459" s="1" t="n">
        <v>3</v>
      </c>
      <c r="B5459" s="76" t="n">
        <v>46228</v>
      </c>
      <c r="C5459" s="1" t="n">
        <v>11</v>
      </c>
      <c r="D5459" s="1" t="s">
        <v>3820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5811</v>
      </c>
      <c r="N5459" s="1" t="n">
        <v>1</v>
      </c>
      <c r="O5459" s="1" t="n">
        <v>157.71</v>
      </c>
      <c r="P5459" s="1" t="s">
        <v>3814</v>
      </c>
    </row>
    <row r="5460" customFormat="false" ht="15" hidden="false" customHeight="true" outlineLevel="0" collapsed="false">
      <c r="A5460" s="1" t="n">
        <v>3</v>
      </c>
      <c r="B5460" s="76" t="n">
        <v>46228</v>
      </c>
      <c r="C5460" s="1" t="n">
        <v>11</v>
      </c>
      <c r="D5460" s="1" t="s">
        <v>3820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5812</v>
      </c>
      <c r="N5460" s="1" t="n">
        <v>45</v>
      </c>
      <c r="O5460" s="1" t="n">
        <v>87.56</v>
      </c>
      <c r="P5460" s="1" t="s">
        <v>3814</v>
      </c>
    </row>
    <row r="5461" customFormat="false" ht="15" hidden="false" customHeight="true" outlineLevel="0" collapsed="false">
      <c r="A5461" s="1" t="n">
        <v>3</v>
      </c>
      <c r="B5461" s="76" t="n">
        <v>46228</v>
      </c>
      <c r="C5461" s="1" t="n">
        <v>11</v>
      </c>
      <c r="D5461" s="1" t="s">
        <v>3820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5665</v>
      </c>
      <c r="N5461" s="1" t="n">
        <v>24</v>
      </c>
      <c r="O5461" s="1" t="n">
        <v>67.27</v>
      </c>
      <c r="P5461" s="1" t="s">
        <v>3814</v>
      </c>
    </row>
    <row r="5462" customFormat="false" ht="15" hidden="false" customHeight="true" outlineLevel="0" collapsed="false">
      <c r="A5462" s="1" t="n">
        <v>3</v>
      </c>
      <c r="B5462" s="76" t="n">
        <v>46228</v>
      </c>
      <c r="C5462" s="1" t="n">
        <v>11</v>
      </c>
      <c r="D5462" s="1" t="s">
        <v>3820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4731</v>
      </c>
      <c r="N5462" s="1" t="n">
        <v>72</v>
      </c>
      <c r="O5462" s="1" t="n">
        <v>226.48</v>
      </c>
      <c r="P5462" s="1" t="s">
        <v>3814</v>
      </c>
    </row>
    <row r="5463" customFormat="false" ht="15" hidden="false" customHeight="true" outlineLevel="0" collapsed="false">
      <c r="A5463" s="1" t="n">
        <v>3</v>
      </c>
      <c r="B5463" s="76" t="n">
        <v>46228</v>
      </c>
      <c r="C5463" s="1" t="n">
        <v>11</v>
      </c>
      <c r="D5463" s="1" t="s">
        <v>3820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5813</v>
      </c>
      <c r="N5463" s="1" t="n">
        <v>24</v>
      </c>
      <c r="O5463" s="1" t="n">
        <v>65.81</v>
      </c>
      <c r="P5463" s="1" t="s">
        <v>3814</v>
      </c>
    </row>
    <row r="5464" customFormat="false" ht="15" hidden="false" customHeight="true" outlineLevel="0" collapsed="false">
      <c r="A5464" s="1" t="n">
        <v>3</v>
      </c>
      <c r="B5464" s="76" t="n">
        <v>46228</v>
      </c>
      <c r="C5464" s="1" t="n">
        <v>11</v>
      </c>
      <c r="D5464" s="1" t="s">
        <v>3820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3837</v>
      </c>
      <c r="N5464" s="1" t="n">
        <v>60</v>
      </c>
      <c r="O5464" s="1" t="n">
        <v>362.34</v>
      </c>
      <c r="P5464" s="1" t="s">
        <v>3814</v>
      </c>
    </row>
    <row r="5465" customFormat="false" ht="15" hidden="false" customHeight="true" outlineLevel="0" collapsed="false">
      <c r="A5465" s="1" t="n">
        <v>3</v>
      </c>
      <c r="B5465" s="76" t="n">
        <v>46228</v>
      </c>
      <c r="C5465" s="1" t="n">
        <v>11</v>
      </c>
      <c r="D5465" s="1" t="s">
        <v>3820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4409</v>
      </c>
      <c r="N5465" s="1" t="n">
        <v>72</v>
      </c>
      <c r="O5465" s="1" t="n">
        <v>293.98</v>
      </c>
      <c r="P5465" s="1" t="s">
        <v>3814</v>
      </c>
    </row>
    <row r="5466" customFormat="false" ht="15" hidden="false" customHeight="true" outlineLevel="0" collapsed="false">
      <c r="A5466" s="1" t="n">
        <v>3</v>
      </c>
      <c r="B5466" s="76" t="n">
        <v>46228</v>
      </c>
      <c r="C5466" s="1" t="n">
        <v>11</v>
      </c>
      <c r="D5466" s="1" t="s">
        <v>3820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4410</v>
      </c>
      <c r="N5466" s="1" t="n">
        <v>60</v>
      </c>
      <c r="O5466" s="1" t="n">
        <v>183.89</v>
      </c>
      <c r="P5466" s="1" t="s">
        <v>3814</v>
      </c>
    </row>
    <row r="5467" customFormat="false" ht="15" hidden="false" customHeight="true" outlineLevel="0" collapsed="false">
      <c r="A5467" s="1" t="n">
        <v>3</v>
      </c>
      <c r="B5467" s="76" t="n">
        <v>46228</v>
      </c>
      <c r="C5467" s="1" t="n">
        <v>11</v>
      </c>
      <c r="D5467" s="1" t="s">
        <v>3820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4411</v>
      </c>
      <c r="N5467" s="1" t="n">
        <v>60</v>
      </c>
      <c r="O5467" s="1" t="n">
        <v>508.72</v>
      </c>
      <c r="P5467" s="1" t="s">
        <v>3814</v>
      </c>
    </row>
    <row r="5468" customFormat="false" ht="15" hidden="false" customHeight="true" outlineLevel="0" collapsed="false">
      <c r="A5468" s="1" t="n">
        <v>3</v>
      </c>
      <c r="B5468" s="76" t="n">
        <v>46228</v>
      </c>
      <c r="C5468" s="1" t="n">
        <v>11</v>
      </c>
      <c r="D5468" s="1" t="s">
        <v>3820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3839</v>
      </c>
      <c r="N5468" s="1" t="n">
        <v>54</v>
      </c>
      <c r="O5468" s="1" t="n">
        <v>356.05</v>
      </c>
      <c r="P5468" s="1" t="s">
        <v>3814</v>
      </c>
    </row>
    <row r="5469" customFormat="false" ht="15" hidden="false" customHeight="true" outlineLevel="0" collapsed="false">
      <c r="A5469" s="1" t="n">
        <v>3</v>
      </c>
      <c r="B5469" s="76" t="n">
        <v>46228</v>
      </c>
      <c r="C5469" s="1" t="n">
        <v>11</v>
      </c>
      <c r="D5469" s="1" t="s">
        <v>3820</v>
      </c>
      <c r="E5469" s="1" t="n">
        <v>1705</v>
      </c>
      <c r="F5469" s="1" t="s">
        <v>139</v>
      </c>
      <c r="I5469" s="1" t="n">
        <v>1954505</v>
      </c>
      <c r="J5469" s="1" t="n">
        <v>29614</v>
      </c>
      <c r="K5469" s="1" t="n">
        <v>7894900550030</v>
      </c>
      <c r="L5469" s="1" t="s">
        <v>4797</v>
      </c>
      <c r="N5469" s="1" t="n">
        <v>12</v>
      </c>
      <c r="O5469" s="1" t="n">
        <v>59.16</v>
      </c>
      <c r="P5469" s="1" t="s">
        <v>3814</v>
      </c>
    </row>
    <row r="5470" customFormat="false" ht="15" hidden="false" customHeight="true" outlineLevel="0" collapsed="false">
      <c r="A5470" s="1" t="n">
        <v>3</v>
      </c>
      <c r="B5470" s="76" t="n">
        <v>46228</v>
      </c>
      <c r="C5470" s="1" t="n">
        <v>11</v>
      </c>
      <c r="D5470" s="1" t="s">
        <v>3820</v>
      </c>
      <c r="E5470" s="1" t="n">
        <v>1705</v>
      </c>
      <c r="F5470" s="1" t="s">
        <v>139</v>
      </c>
      <c r="I5470" s="1" t="n">
        <v>1954505</v>
      </c>
      <c r="J5470" s="1" t="n">
        <v>29509</v>
      </c>
      <c r="K5470" s="1" t="n">
        <v>78933873</v>
      </c>
      <c r="L5470" s="1" t="s">
        <v>3840</v>
      </c>
      <c r="N5470" s="1" t="n">
        <v>36</v>
      </c>
      <c r="O5470" s="1" t="n">
        <v>67.14</v>
      </c>
      <c r="P5470" s="1" t="s">
        <v>3814</v>
      </c>
    </row>
    <row r="5471" customFormat="false" ht="15" hidden="false" customHeight="true" outlineLevel="0" collapsed="false">
      <c r="A5471" s="1" t="n">
        <v>3</v>
      </c>
      <c r="B5471" s="76" t="n">
        <v>46228</v>
      </c>
      <c r="C5471" s="1" t="n">
        <v>11</v>
      </c>
      <c r="D5471" s="1" t="s">
        <v>3820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3840</v>
      </c>
      <c r="N5471" s="1" t="n">
        <v>36</v>
      </c>
      <c r="O5471" s="1" t="n">
        <v>206.51</v>
      </c>
      <c r="P5471" s="1" t="s">
        <v>3814</v>
      </c>
    </row>
    <row r="5472" customFormat="false" ht="15" hidden="false" customHeight="true" outlineLevel="0" collapsed="false">
      <c r="A5472" s="1" t="n">
        <v>3</v>
      </c>
      <c r="B5472" s="76" t="n">
        <v>46228</v>
      </c>
      <c r="C5472" s="1" t="n">
        <v>11</v>
      </c>
      <c r="D5472" s="1" t="s">
        <v>3820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4800</v>
      </c>
      <c r="N5472" s="1" t="n">
        <v>12</v>
      </c>
      <c r="O5472" s="1" t="n">
        <v>89.16</v>
      </c>
      <c r="P5472" s="1" t="s">
        <v>3814</v>
      </c>
    </row>
    <row r="5473" customFormat="false" ht="15" hidden="false" customHeight="true" outlineLevel="0" collapsed="false">
      <c r="A5473" s="1" t="n">
        <v>3</v>
      </c>
      <c r="B5473" s="76" t="n">
        <v>46228</v>
      </c>
      <c r="C5473" s="1" t="n">
        <v>11</v>
      </c>
      <c r="D5473" s="1" t="s">
        <v>3820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4416</v>
      </c>
      <c r="N5473" s="1" t="n">
        <v>48</v>
      </c>
      <c r="O5473" s="1" t="n">
        <v>174.7</v>
      </c>
      <c r="P5473" s="1" t="s">
        <v>3814</v>
      </c>
    </row>
    <row r="5474" customFormat="false" ht="15" hidden="false" customHeight="true" outlineLevel="0" collapsed="false">
      <c r="A5474" s="1" t="n">
        <v>3</v>
      </c>
      <c r="B5474" s="76" t="n">
        <v>46228</v>
      </c>
      <c r="C5474" s="1" t="n">
        <v>11</v>
      </c>
      <c r="D5474" s="1" t="s">
        <v>3820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4228</v>
      </c>
      <c r="N5474" s="1" t="n">
        <v>54</v>
      </c>
      <c r="O5474" s="1" t="n">
        <v>164.72</v>
      </c>
      <c r="P5474" s="1" t="s">
        <v>3814</v>
      </c>
    </row>
    <row r="5475" customFormat="false" ht="15" hidden="false" customHeight="true" outlineLevel="0" collapsed="false">
      <c r="A5475" s="1" t="n">
        <v>3</v>
      </c>
      <c r="B5475" s="76" t="n">
        <v>46228</v>
      </c>
      <c r="C5475" s="1" t="n">
        <v>11</v>
      </c>
      <c r="D5475" s="1" t="s">
        <v>3820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5814</v>
      </c>
      <c r="N5475" s="1" t="n">
        <v>36</v>
      </c>
      <c r="O5475" s="1" t="n">
        <v>217.81</v>
      </c>
      <c r="P5475" s="1" t="s">
        <v>3814</v>
      </c>
    </row>
    <row r="5476" customFormat="false" ht="15" hidden="false" customHeight="true" outlineLevel="0" collapsed="false">
      <c r="A5476" s="1" t="n">
        <v>3</v>
      </c>
      <c r="B5476" s="76" t="n">
        <v>46228</v>
      </c>
      <c r="C5476" s="1" t="n">
        <v>11</v>
      </c>
      <c r="D5476" s="1" t="s">
        <v>3820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5815</v>
      </c>
      <c r="N5476" s="1" t="n">
        <v>16</v>
      </c>
      <c r="O5476" s="1" t="n">
        <v>96.8</v>
      </c>
      <c r="P5476" s="1" t="s">
        <v>3814</v>
      </c>
    </row>
    <row r="5477" customFormat="false" ht="15" hidden="false" customHeight="true" outlineLevel="0" collapsed="false">
      <c r="A5477" s="1" t="n">
        <v>3</v>
      </c>
      <c r="B5477" s="76" t="n">
        <v>46228</v>
      </c>
      <c r="C5477" s="1" t="n">
        <v>11</v>
      </c>
      <c r="D5477" s="1" t="s">
        <v>3820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5655</v>
      </c>
      <c r="N5477" s="1" t="n">
        <v>54</v>
      </c>
      <c r="O5477" s="1" t="n">
        <v>164.72</v>
      </c>
      <c r="P5477" s="1" t="s">
        <v>3814</v>
      </c>
    </row>
    <row r="5478" customFormat="false" ht="15" hidden="false" customHeight="true" outlineLevel="0" collapsed="false">
      <c r="A5478" s="1" t="n">
        <v>3</v>
      </c>
      <c r="B5478" s="76" t="n">
        <v>46228</v>
      </c>
      <c r="C5478" s="1" t="n">
        <v>11</v>
      </c>
      <c r="D5478" s="1" t="s">
        <v>3820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5816</v>
      </c>
      <c r="N5478" s="1" t="n">
        <v>36</v>
      </c>
      <c r="O5478" s="1" t="n">
        <v>217.81</v>
      </c>
      <c r="P5478" s="1" t="s">
        <v>3814</v>
      </c>
    </row>
    <row r="5479" customFormat="false" ht="15" hidden="false" customHeight="true" outlineLevel="0" collapsed="false">
      <c r="A5479" s="1" t="n">
        <v>3</v>
      </c>
      <c r="B5479" s="76" t="n">
        <v>46228</v>
      </c>
      <c r="C5479" s="1" t="n">
        <v>22</v>
      </c>
      <c r="D5479" s="1" t="s">
        <v>3967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3982</v>
      </c>
      <c r="N5479" s="1" t="n">
        <v>4.48</v>
      </c>
      <c r="O5479" s="1" t="n">
        <v>95.89</v>
      </c>
      <c r="P5479" s="1" t="s">
        <v>3814</v>
      </c>
    </row>
    <row r="5480" customFormat="false" ht="15" hidden="false" customHeight="true" outlineLevel="0" collapsed="false">
      <c r="A5480" s="1" t="n">
        <v>3</v>
      </c>
      <c r="B5480" s="76" t="n">
        <v>46228</v>
      </c>
      <c r="C5480" s="1" t="n">
        <v>22</v>
      </c>
      <c r="D5480" s="1" t="s">
        <v>3967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3982</v>
      </c>
      <c r="N5480" s="1" t="n">
        <v>6.561</v>
      </c>
      <c r="O5480" s="1" t="n">
        <v>155.81</v>
      </c>
      <c r="P5480" s="1" t="s">
        <v>3814</v>
      </c>
    </row>
    <row r="5481" customFormat="false" ht="15" hidden="false" customHeight="true" outlineLevel="0" collapsed="false">
      <c r="A5481" s="1" t="n">
        <v>3</v>
      </c>
      <c r="B5481" s="76" t="n">
        <v>46228</v>
      </c>
      <c r="C5481" s="1" t="n">
        <v>22</v>
      </c>
      <c r="D5481" s="1" t="s">
        <v>3967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3983</v>
      </c>
      <c r="N5481" s="1" t="n">
        <v>24.205</v>
      </c>
      <c r="O5481" s="1" t="n">
        <v>553.81</v>
      </c>
      <c r="P5481" s="1" t="s">
        <v>3814</v>
      </c>
    </row>
    <row r="5482" customFormat="false" ht="15" hidden="false" customHeight="true" outlineLevel="0" collapsed="false">
      <c r="A5482" s="1" t="n">
        <v>3</v>
      </c>
      <c r="B5482" s="76" t="n">
        <v>46228</v>
      </c>
      <c r="C5482" s="1" t="n">
        <v>22</v>
      </c>
      <c r="D5482" s="1" t="s">
        <v>3967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3984</v>
      </c>
      <c r="N5482" s="1" t="n">
        <v>39.15</v>
      </c>
      <c r="O5482" s="1" t="n">
        <v>924.66</v>
      </c>
      <c r="P5482" s="1" t="s">
        <v>3814</v>
      </c>
    </row>
    <row r="5483" customFormat="false" ht="15" hidden="false" customHeight="true" outlineLevel="0" collapsed="false">
      <c r="A5483" s="1" t="n">
        <v>3</v>
      </c>
      <c r="B5483" s="76" t="n">
        <v>46228</v>
      </c>
      <c r="C5483" s="1" t="n">
        <v>22</v>
      </c>
      <c r="D5483" s="1" t="s">
        <v>3967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3985</v>
      </c>
      <c r="N5483" s="1" t="n">
        <v>32.019</v>
      </c>
      <c r="O5483" s="1" t="n">
        <v>827.15</v>
      </c>
      <c r="P5483" s="1" t="s">
        <v>3814</v>
      </c>
    </row>
    <row r="5484" customFormat="false" ht="15" hidden="false" customHeight="true" outlineLevel="0" collapsed="false">
      <c r="A5484" s="1" t="n">
        <v>3</v>
      </c>
      <c r="B5484" s="76" t="n">
        <v>46228</v>
      </c>
      <c r="C5484" s="1" t="n">
        <v>22</v>
      </c>
      <c r="D5484" s="1" t="s">
        <v>3967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3968</v>
      </c>
      <c r="N5484" s="1" t="n">
        <v>9.346</v>
      </c>
      <c r="O5484" s="1" t="n">
        <v>306.17</v>
      </c>
      <c r="P5484" s="1" t="s">
        <v>3814</v>
      </c>
    </row>
    <row r="5485" customFormat="false" ht="15" hidden="false" customHeight="true" outlineLevel="0" collapsed="false">
      <c r="A5485" s="1" t="n">
        <v>3</v>
      </c>
      <c r="B5485" s="76" t="n">
        <v>46228</v>
      </c>
      <c r="C5485" s="1" t="n">
        <v>22</v>
      </c>
      <c r="D5485" s="1" t="s">
        <v>3967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3986</v>
      </c>
      <c r="N5485" s="1" t="n">
        <v>10.13</v>
      </c>
      <c r="O5485" s="1" t="n">
        <v>254.21</v>
      </c>
      <c r="P5485" s="1" t="s">
        <v>3814</v>
      </c>
    </row>
    <row r="5486" customFormat="false" ht="15" hidden="false" customHeight="true" outlineLevel="0" collapsed="false">
      <c r="A5486" s="1" t="n">
        <v>3</v>
      </c>
      <c r="B5486" s="76" t="n">
        <v>46228</v>
      </c>
      <c r="C5486" s="1" t="n">
        <v>22</v>
      </c>
      <c r="D5486" s="1" t="s">
        <v>3967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3969</v>
      </c>
      <c r="N5486" s="1" t="n">
        <v>28.41</v>
      </c>
      <c r="O5486" s="1" t="n">
        <v>953.96</v>
      </c>
      <c r="P5486" s="1" t="s">
        <v>3814</v>
      </c>
    </row>
    <row r="5487" customFormat="false" ht="15" hidden="false" customHeight="true" outlineLevel="0" collapsed="false">
      <c r="A5487" s="1" t="n">
        <v>3</v>
      </c>
      <c r="B5487" s="76" t="n">
        <v>46228</v>
      </c>
      <c r="C5487" s="1" t="n">
        <v>22</v>
      </c>
      <c r="D5487" s="1" t="s">
        <v>3967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3970</v>
      </c>
      <c r="N5487" s="1" t="n">
        <v>5.836</v>
      </c>
      <c r="O5487" s="1" t="n">
        <v>224.65</v>
      </c>
      <c r="P5487" s="1" t="s">
        <v>3814</v>
      </c>
    </row>
    <row r="5488" customFormat="false" ht="15" hidden="false" customHeight="true" outlineLevel="0" collapsed="false">
      <c r="A5488" s="1" t="n">
        <v>3</v>
      </c>
      <c r="B5488" s="76" t="n">
        <v>46228</v>
      </c>
      <c r="C5488" s="1" t="n">
        <v>22</v>
      </c>
      <c r="D5488" s="1" t="s">
        <v>3967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3971</v>
      </c>
      <c r="N5488" s="1" t="n">
        <v>13.15</v>
      </c>
      <c r="O5488" s="1" t="n">
        <v>506.19</v>
      </c>
      <c r="P5488" s="1" t="s">
        <v>3814</v>
      </c>
    </row>
    <row r="5489" customFormat="false" ht="15" hidden="false" customHeight="true" outlineLevel="0" collapsed="false">
      <c r="A5489" s="1" t="n">
        <v>3</v>
      </c>
      <c r="B5489" s="76" t="n">
        <v>46228</v>
      </c>
      <c r="C5489" s="1" t="n">
        <v>22</v>
      </c>
      <c r="D5489" s="1" t="s">
        <v>3967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3972</v>
      </c>
      <c r="N5489" s="1" t="n">
        <v>11.194</v>
      </c>
      <c r="O5489" s="1" t="n">
        <v>467.58</v>
      </c>
      <c r="P5489" s="1" t="s">
        <v>3814</v>
      </c>
    </row>
    <row r="5490" customFormat="false" ht="15" hidden="false" customHeight="true" outlineLevel="0" collapsed="false">
      <c r="A5490" s="1" t="n">
        <v>3</v>
      </c>
      <c r="B5490" s="76" t="n">
        <v>46228</v>
      </c>
      <c r="C5490" s="1" t="n">
        <v>22</v>
      </c>
      <c r="D5490" s="1" t="s">
        <v>3967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3973</v>
      </c>
      <c r="N5490" s="1" t="n">
        <v>22.207</v>
      </c>
      <c r="O5490" s="1" t="n">
        <v>1000.36</v>
      </c>
      <c r="P5490" s="1" t="s">
        <v>3814</v>
      </c>
    </row>
    <row r="5491" customFormat="false" ht="15" hidden="false" customHeight="true" outlineLevel="0" collapsed="false">
      <c r="A5491" s="1" t="n">
        <v>3</v>
      </c>
      <c r="B5491" s="76" t="n">
        <v>46228</v>
      </c>
      <c r="C5491" s="1" t="n">
        <v>22</v>
      </c>
      <c r="D5491" s="1" t="s">
        <v>3967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3974</v>
      </c>
      <c r="N5491" s="1" t="n">
        <v>8.016</v>
      </c>
      <c r="O5491" s="1" t="n">
        <v>367.66</v>
      </c>
      <c r="P5491" s="1" t="s">
        <v>3814</v>
      </c>
    </row>
    <row r="5492" customFormat="false" ht="15" hidden="false" customHeight="true" outlineLevel="0" collapsed="false">
      <c r="A5492" s="1" t="n">
        <v>3</v>
      </c>
      <c r="B5492" s="76" t="n">
        <v>46228</v>
      </c>
      <c r="C5492" s="1" t="n">
        <v>22</v>
      </c>
      <c r="D5492" s="1" t="s">
        <v>3967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3975</v>
      </c>
      <c r="N5492" s="1" t="n">
        <v>3.031</v>
      </c>
      <c r="O5492" s="1" t="n">
        <v>126.61</v>
      </c>
      <c r="P5492" s="1" t="s">
        <v>3814</v>
      </c>
    </row>
    <row r="5493" customFormat="false" ht="15" hidden="false" customHeight="true" outlineLevel="0" collapsed="false">
      <c r="A5493" s="1" t="n">
        <v>3</v>
      </c>
      <c r="B5493" s="76" t="n">
        <v>46228</v>
      </c>
      <c r="C5493" s="1" t="n">
        <v>22</v>
      </c>
      <c r="D5493" s="1" t="s">
        <v>3967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3976</v>
      </c>
      <c r="N5493" s="1" t="n">
        <v>3.774</v>
      </c>
      <c r="O5493" s="1" t="n">
        <v>170.01</v>
      </c>
      <c r="P5493" s="1" t="s">
        <v>3814</v>
      </c>
    </row>
    <row r="5494" customFormat="false" ht="15" hidden="false" customHeight="true" outlineLevel="0" collapsed="false">
      <c r="A5494" s="1" t="n">
        <v>3</v>
      </c>
      <c r="B5494" s="76" t="n">
        <v>46228</v>
      </c>
      <c r="C5494" s="1" t="n">
        <v>22</v>
      </c>
      <c r="D5494" s="1" t="s">
        <v>3967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3977</v>
      </c>
      <c r="N5494" s="1" t="n">
        <v>3.02</v>
      </c>
      <c r="O5494" s="1" t="n">
        <v>160.78</v>
      </c>
      <c r="P5494" s="1" t="s">
        <v>3814</v>
      </c>
    </row>
    <row r="5495" customFormat="false" ht="15" hidden="false" customHeight="true" outlineLevel="0" collapsed="false">
      <c r="A5495" s="1" t="n">
        <v>3</v>
      </c>
      <c r="B5495" s="76" t="n">
        <v>46228</v>
      </c>
      <c r="C5495" s="1" t="n">
        <v>22</v>
      </c>
      <c r="D5495" s="1" t="s">
        <v>3967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3978</v>
      </c>
      <c r="N5495" s="1" t="n">
        <v>3.548</v>
      </c>
      <c r="O5495" s="1" t="n">
        <v>130.76</v>
      </c>
      <c r="P5495" s="1" t="s">
        <v>3814</v>
      </c>
    </row>
    <row r="5496" customFormat="false" ht="15" hidden="false" customHeight="true" outlineLevel="0" collapsed="false">
      <c r="A5496" s="1" t="n">
        <v>3</v>
      </c>
      <c r="B5496" s="76" t="n">
        <v>46228</v>
      </c>
      <c r="C5496" s="1" t="n">
        <v>22</v>
      </c>
      <c r="D5496" s="1" t="s">
        <v>3967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3979</v>
      </c>
      <c r="N5496" s="1" t="n">
        <v>2.184</v>
      </c>
      <c r="O5496" s="1" t="n">
        <v>3.56</v>
      </c>
      <c r="P5496" s="1" t="s">
        <v>3814</v>
      </c>
    </row>
    <row r="5497" customFormat="false" ht="15" hidden="false" customHeight="true" outlineLevel="0" collapsed="false">
      <c r="A5497" s="1" t="n">
        <v>3</v>
      </c>
      <c r="B5497" s="76" t="n">
        <v>46228</v>
      </c>
      <c r="C5497" s="1" t="n">
        <v>22</v>
      </c>
      <c r="D5497" s="1" t="s">
        <v>3967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3979</v>
      </c>
      <c r="N5497" s="1" t="n">
        <v>3.894</v>
      </c>
      <c r="O5497" s="1" t="n">
        <v>5.72</v>
      </c>
      <c r="P5497" s="1" t="s">
        <v>3814</v>
      </c>
    </row>
    <row r="5498" customFormat="false" ht="15" hidden="false" customHeight="true" outlineLevel="0" collapsed="false">
      <c r="A5498" s="1" t="n">
        <v>3</v>
      </c>
      <c r="B5498" s="76" t="n">
        <v>46228</v>
      </c>
      <c r="C5498" s="1" t="n">
        <v>22</v>
      </c>
      <c r="D5498" s="1" t="s">
        <v>3967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3980</v>
      </c>
      <c r="N5498" s="1" t="n">
        <v>22.99</v>
      </c>
      <c r="O5498" s="1" t="n">
        <v>56.31</v>
      </c>
      <c r="P5498" s="1" t="s">
        <v>3814</v>
      </c>
    </row>
    <row r="5499" customFormat="false" ht="15" hidden="false" customHeight="true" outlineLevel="0" collapsed="false">
      <c r="A5499" s="1" t="n">
        <v>3</v>
      </c>
      <c r="B5499" s="76" t="n">
        <v>46228</v>
      </c>
      <c r="C5499" s="1" t="n">
        <v>22</v>
      </c>
      <c r="D5499" s="1" t="s">
        <v>3967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3980</v>
      </c>
      <c r="N5499" s="1" t="n">
        <v>7.231</v>
      </c>
      <c r="O5499" s="1" t="n">
        <v>15.96</v>
      </c>
      <c r="P5499" s="1" t="s">
        <v>3814</v>
      </c>
    </row>
    <row r="5500" customFormat="false" ht="15" hidden="false" customHeight="true" outlineLevel="0" collapsed="false">
      <c r="A5500" s="1" t="n">
        <v>3</v>
      </c>
      <c r="B5500" s="76" t="n">
        <v>46228</v>
      </c>
      <c r="C5500" s="1" t="n">
        <v>22</v>
      </c>
      <c r="D5500" s="1" t="s">
        <v>3967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3981</v>
      </c>
      <c r="N5500" s="1" t="n">
        <v>0.591</v>
      </c>
      <c r="O5500" s="1" t="n">
        <v>0</v>
      </c>
      <c r="P5500" s="1" t="s">
        <v>3814</v>
      </c>
    </row>
    <row r="5501" customFormat="false" ht="15" hidden="false" customHeight="true" outlineLevel="0" collapsed="false">
      <c r="A5501" s="1" t="n">
        <v>3</v>
      </c>
      <c r="B5501" s="76" t="n">
        <v>46228</v>
      </c>
      <c r="C5501" s="1" t="n">
        <v>22</v>
      </c>
      <c r="D5501" s="1" t="s">
        <v>3967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3981</v>
      </c>
      <c r="N5501" s="1" t="n">
        <v>1.433</v>
      </c>
      <c r="O5501" s="1" t="n">
        <v>0</v>
      </c>
      <c r="P5501" s="1" t="s">
        <v>3814</v>
      </c>
    </row>
    <row r="5502" customFormat="false" ht="15" hidden="false" customHeight="true" outlineLevel="0" collapsed="false">
      <c r="A5502" s="1" t="n">
        <v>3</v>
      </c>
      <c r="B5502" s="76" t="n">
        <v>46228</v>
      </c>
      <c r="C5502" s="1" t="n">
        <v>39</v>
      </c>
      <c r="D5502" s="1" t="s">
        <v>4046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5817</v>
      </c>
      <c r="N5502" s="1" t="n">
        <v>1</v>
      </c>
      <c r="O5502" s="1" t="n">
        <v>51</v>
      </c>
      <c r="P5502" s="1" t="s">
        <v>3814</v>
      </c>
    </row>
    <row r="5503" customFormat="false" ht="15" hidden="false" customHeight="true" outlineLevel="0" collapsed="false">
      <c r="A5503" s="1" t="n">
        <v>3</v>
      </c>
      <c r="B5503" s="76" t="n">
        <v>46228</v>
      </c>
      <c r="C5503" s="1" t="n">
        <v>39</v>
      </c>
      <c r="D5503" s="1" t="s">
        <v>4046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5818</v>
      </c>
      <c r="N5503" s="1" t="n">
        <v>1.5</v>
      </c>
      <c r="O5503" s="1" t="n">
        <v>112.94</v>
      </c>
      <c r="P5503" s="1" t="s">
        <v>3814</v>
      </c>
    </row>
    <row r="5504" customFormat="false" ht="15" hidden="false" customHeight="true" outlineLevel="0" collapsed="false">
      <c r="A5504" s="1" t="n">
        <v>3</v>
      </c>
      <c r="B5504" s="76" t="n">
        <v>46228</v>
      </c>
      <c r="C5504" s="1" t="n">
        <v>100</v>
      </c>
      <c r="D5504" s="1" t="s">
        <v>3988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3982</v>
      </c>
      <c r="N5504" s="1" t="n">
        <v>4.48</v>
      </c>
      <c r="O5504" s="1" t="n">
        <v>95.89</v>
      </c>
      <c r="P5504" s="1" t="s">
        <v>3814</v>
      </c>
    </row>
    <row r="5505" customFormat="false" ht="15" hidden="false" customHeight="true" outlineLevel="0" collapsed="false">
      <c r="A5505" s="1" t="n">
        <v>3</v>
      </c>
      <c r="B5505" s="76" t="n">
        <v>46228</v>
      </c>
      <c r="C5505" s="1" t="n">
        <v>100</v>
      </c>
      <c r="D5505" s="1" t="s">
        <v>3988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3983</v>
      </c>
      <c r="N5505" s="1" t="n">
        <v>24.205</v>
      </c>
      <c r="O5505" s="1" t="n">
        <v>553.81</v>
      </c>
      <c r="P5505" s="1" t="s">
        <v>3814</v>
      </c>
    </row>
    <row r="5506" customFormat="false" ht="15" hidden="false" customHeight="true" outlineLevel="0" collapsed="false">
      <c r="A5506" s="1" t="n">
        <v>3</v>
      </c>
      <c r="B5506" s="76" t="n">
        <v>46228</v>
      </c>
      <c r="C5506" s="1" t="n">
        <v>100</v>
      </c>
      <c r="D5506" s="1" t="s">
        <v>3988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3984</v>
      </c>
      <c r="N5506" s="1" t="n">
        <v>39.15</v>
      </c>
      <c r="O5506" s="1" t="n">
        <v>924.66</v>
      </c>
      <c r="P5506" s="1" t="s">
        <v>3814</v>
      </c>
    </row>
    <row r="5507" customFormat="false" ht="15" hidden="false" customHeight="true" outlineLevel="0" collapsed="false">
      <c r="A5507" s="1" t="n">
        <v>3</v>
      </c>
      <c r="B5507" s="76" t="n">
        <v>46228</v>
      </c>
      <c r="C5507" s="1" t="n">
        <v>100</v>
      </c>
      <c r="D5507" s="1" t="s">
        <v>3988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3985</v>
      </c>
      <c r="N5507" s="1" t="n">
        <v>32.019</v>
      </c>
      <c r="O5507" s="1" t="n">
        <v>827.15</v>
      </c>
      <c r="P5507" s="1" t="s">
        <v>3814</v>
      </c>
    </row>
    <row r="5508" customFormat="false" ht="15" hidden="false" customHeight="true" outlineLevel="0" collapsed="false">
      <c r="A5508" s="1" t="n">
        <v>3</v>
      </c>
      <c r="B5508" s="76" t="n">
        <v>46228</v>
      </c>
      <c r="C5508" s="1" t="n">
        <v>100</v>
      </c>
      <c r="D5508" s="1" t="s">
        <v>3988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3986</v>
      </c>
      <c r="N5508" s="1" t="n">
        <v>10.13</v>
      </c>
      <c r="O5508" s="1" t="n">
        <v>254.21</v>
      </c>
      <c r="P5508" s="1" t="s">
        <v>3814</v>
      </c>
    </row>
    <row r="5509" customFormat="false" ht="15" hidden="false" customHeight="true" outlineLevel="0" collapsed="false">
      <c r="A5509" s="1" t="n">
        <v>3</v>
      </c>
      <c r="B5509" s="76" t="n">
        <v>46228</v>
      </c>
      <c r="C5509" s="1" t="n">
        <v>100</v>
      </c>
      <c r="D5509" s="1" t="s">
        <v>3988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3979</v>
      </c>
      <c r="N5509" s="1" t="n">
        <v>3.894</v>
      </c>
      <c r="O5509" s="1" t="n">
        <v>5.72</v>
      </c>
      <c r="P5509" s="1" t="s">
        <v>3814</v>
      </c>
    </row>
    <row r="5510" customFormat="false" ht="15" hidden="false" customHeight="true" outlineLevel="0" collapsed="false">
      <c r="A5510" s="1" t="n">
        <v>3</v>
      </c>
      <c r="B5510" s="76" t="n">
        <v>46228</v>
      </c>
      <c r="C5510" s="1" t="n">
        <v>100</v>
      </c>
      <c r="D5510" s="1" t="s">
        <v>3988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3980</v>
      </c>
      <c r="N5510" s="1" t="n">
        <v>7.231</v>
      </c>
      <c r="O5510" s="1" t="n">
        <v>15.96</v>
      </c>
      <c r="P5510" s="1" t="s">
        <v>3814</v>
      </c>
    </row>
    <row r="5511" customFormat="false" ht="15" hidden="false" customHeight="true" outlineLevel="0" collapsed="false">
      <c r="A5511" s="1" t="n">
        <v>3</v>
      </c>
      <c r="B5511" s="76" t="n">
        <v>46228</v>
      </c>
      <c r="C5511" s="1" t="n">
        <v>100</v>
      </c>
      <c r="D5511" s="1" t="s">
        <v>3988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3981</v>
      </c>
      <c r="N5511" s="1" t="n">
        <v>0.591</v>
      </c>
      <c r="O5511" s="1" t="n">
        <v>0</v>
      </c>
      <c r="P5511" s="1" t="s">
        <v>3814</v>
      </c>
    </row>
    <row r="5512" customFormat="false" ht="15" hidden="false" customHeight="true" outlineLevel="0" collapsed="false">
      <c r="A5512" s="1" t="n">
        <v>3</v>
      </c>
      <c r="B5512" s="76" t="n">
        <v>46228</v>
      </c>
      <c r="C5512" s="1" t="n">
        <v>100</v>
      </c>
      <c r="D5512" s="1" t="s">
        <v>3988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3982</v>
      </c>
      <c r="N5512" s="1" t="n">
        <v>6.561</v>
      </c>
      <c r="O5512" s="1" t="n">
        <v>155.81</v>
      </c>
      <c r="P5512" s="1" t="s">
        <v>3814</v>
      </c>
    </row>
    <row r="5513" customFormat="false" ht="15" hidden="false" customHeight="true" outlineLevel="0" collapsed="false">
      <c r="A5513" s="1" t="n">
        <v>3</v>
      </c>
      <c r="B5513" s="76" t="n">
        <v>46228</v>
      </c>
      <c r="C5513" s="1" t="n">
        <v>100</v>
      </c>
      <c r="D5513" s="1" t="s">
        <v>3988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3968</v>
      </c>
      <c r="N5513" s="1" t="n">
        <v>9.346</v>
      </c>
      <c r="O5513" s="1" t="n">
        <v>306.17</v>
      </c>
      <c r="P5513" s="1" t="s">
        <v>3814</v>
      </c>
    </row>
    <row r="5514" customFormat="false" ht="15" hidden="false" customHeight="true" outlineLevel="0" collapsed="false">
      <c r="A5514" s="1" t="n">
        <v>3</v>
      </c>
      <c r="B5514" s="76" t="n">
        <v>46228</v>
      </c>
      <c r="C5514" s="1" t="n">
        <v>100</v>
      </c>
      <c r="D5514" s="1" t="s">
        <v>3988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3969</v>
      </c>
      <c r="N5514" s="1" t="n">
        <v>28.41</v>
      </c>
      <c r="O5514" s="1" t="n">
        <v>953.96</v>
      </c>
      <c r="P5514" s="1" t="s">
        <v>3814</v>
      </c>
    </row>
    <row r="5515" customFormat="false" ht="15" hidden="false" customHeight="true" outlineLevel="0" collapsed="false">
      <c r="A5515" s="1" t="n">
        <v>3</v>
      </c>
      <c r="B5515" s="76" t="n">
        <v>46228</v>
      </c>
      <c r="C5515" s="1" t="n">
        <v>100</v>
      </c>
      <c r="D5515" s="1" t="s">
        <v>3988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3970</v>
      </c>
      <c r="N5515" s="1" t="n">
        <v>5.836</v>
      </c>
      <c r="O5515" s="1" t="n">
        <v>224.65</v>
      </c>
      <c r="P5515" s="1" t="s">
        <v>3814</v>
      </c>
    </row>
    <row r="5516" customFormat="false" ht="15" hidden="false" customHeight="true" outlineLevel="0" collapsed="false">
      <c r="A5516" s="1" t="n">
        <v>3</v>
      </c>
      <c r="B5516" s="76" t="n">
        <v>46228</v>
      </c>
      <c r="C5516" s="1" t="n">
        <v>100</v>
      </c>
      <c r="D5516" s="1" t="s">
        <v>3988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3971</v>
      </c>
      <c r="N5516" s="1" t="n">
        <v>13.15</v>
      </c>
      <c r="O5516" s="1" t="n">
        <v>506.19</v>
      </c>
      <c r="P5516" s="1" t="s">
        <v>3814</v>
      </c>
    </row>
    <row r="5517" customFormat="false" ht="15" hidden="false" customHeight="true" outlineLevel="0" collapsed="false">
      <c r="A5517" s="1" t="n">
        <v>3</v>
      </c>
      <c r="B5517" s="76" t="n">
        <v>46228</v>
      </c>
      <c r="C5517" s="1" t="n">
        <v>100</v>
      </c>
      <c r="D5517" s="1" t="s">
        <v>3988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3972</v>
      </c>
      <c r="N5517" s="1" t="n">
        <v>11.194</v>
      </c>
      <c r="O5517" s="1" t="n">
        <v>467.58</v>
      </c>
      <c r="P5517" s="1" t="s">
        <v>3814</v>
      </c>
    </row>
    <row r="5518" customFormat="false" ht="15" hidden="false" customHeight="true" outlineLevel="0" collapsed="false">
      <c r="A5518" s="1" t="n">
        <v>3</v>
      </c>
      <c r="B5518" s="76" t="n">
        <v>46228</v>
      </c>
      <c r="C5518" s="1" t="n">
        <v>100</v>
      </c>
      <c r="D5518" s="1" t="s">
        <v>3988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3973</v>
      </c>
      <c r="N5518" s="1" t="n">
        <v>22.207</v>
      </c>
      <c r="O5518" s="1" t="n">
        <v>1000.36</v>
      </c>
      <c r="P5518" s="1" t="s">
        <v>3814</v>
      </c>
    </row>
    <row r="5519" customFormat="false" ht="15" hidden="false" customHeight="true" outlineLevel="0" collapsed="false">
      <c r="A5519" s="1" t="n">
        <v>3</v>
      </c>
      <c r="B5519" s="76" t="n">
        <v>46228</v>
      </c>
      <c r="C5519" s="1" t="n">
        <v>100</v>
      </c>
      <c r="D5519" s="1" t="s">
        <v>3988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3974</v>
      </c>
      <c r="N5519" s="1" t="n">
        <v>8.016</v>
      </c>
      <c r="O5519" s="1" t="n">
        <v>367.66</v>
      </c>
      <c r="P5519" s="1" t="s">
        <v>3814</v>
      </c>
    </row>
    <row r="5520" customFormat="false" ht="15" hidden="false" customHeight="true" outlineLevel="0" collapsed="false">
      <c r="A5520" s="1" t="n">
        <v>3</v>
      </c>
      <c r="B5520" s="76" t="n">
        <v>46228</v>
      </c>
      <c r="C5520" s="1" t="n">
        <v>100</v>
      </c>
      <c r="D5520" s="1" t="s">
        <v>3988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3975</v>
      </c>
      <c r="N5520" s="1" t="n">
        <v>3.031</v>
      </c>
      <c r="O5520" s="1" t="n">
        <v>126.61</v>
      </c>
      <c r="P5520" s="1" t="s">
        <v>3814</v>
      </c>
    </row>
    <row r="5521" customFormat="false" ht="15" hidden="false" customHeight="true" outlineLevel="0" collapsed="false">
      <c r="A5521" s="1" t="n">
        <v>3</v>
      </c>
      <c r="B5521" s="76" t="n">
        <v>46228</v>
      </c>
      <c r="C5521" s="1" t="n">
        <v>100</v>
      </c>
      <c r="D5521" s="1" t="s">
        <v>3988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3976</v>
      </c>
      <c r="N5521" s="1" t="n">
        <v>3.774</v>
      </c>
      <c r="O5521" s="1" t="n">
        <v>170.01</v>
      </c>
      <c r="P5521" s="1" t="s">
        <v>3814</v>
      </c>
    </row>
    <row r="5522" customFormat="false" ht="15" hidden="false" customHeight="true" outlineLevel="0" collapsed="false">
      <c r="A5522" s="1" t="n">
        <v>3</v>
      </c>
      <c r="B5522" s="76" t="n">
        <v>46228</v>
      </c>
      <c r="C5522" s="1" t="n">
        <v>100</v>
      </c>
      <c r="D5522" s="1" t="s">
        <v>3988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3977</v>
      </c>
      <c r="N5522" s="1" t="n">
        <v>3.02</v>
      </c>
      <c r="O5522" s="1" t="n">
        <v>160.78</v>
      </c>
      <c r="P5522" s="1" t="s">
        <v>3814</v>
      </c>
    </row>
    <row r="5523" customFormat="false" ht="15" hidden="false" customHeight="true" outlineLevel="0" collapsed="false">
      <c r="A5523" s="1" t="n">
        <v>3</v>
      </c>
      <c r="B5523" s="76" t="n">
        <v>46228</v>
      </c>
      <c r="C5523" s="1" t="n">
        <v>100</v>
      </c>
      <c r="D5523" s="1" t="s">
        <v>3988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3978</v>
      </c>
      <c r="N5523" s="1" t="n">
        <v>3.548</v>
      </c>
      <c r="O5523" s="1" t="n">
        <v>130.76</v>
      </c>
      <c r="P5523" s="1" t="s">
        <v>3814</v>
      </c>
    </row>
    <row r="5524" customFormat="false" ht="15" hidden="false" customHeight="true" outlineLevel="0" collapsed="false">
      <c r="A5524" s="1" t="n">
        <v>3</v>
      </c>
      <c r="B5524" s="76" t="n">
        <v>46228</v>
      </c>
      <c r="C5524" s="1" t="n">
        <v>100</v>
      </c>
      <c r="D5524" s="1" t="s">
        <v>3988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3979</v>
      </c>
      <c r="N5524" s="1" t="n">
        <v>2.184</v>
      </c>
      <c r="O5524" s="1" t="n">
        <v>3.56</v>
      </c>
      <c r="P5524" s="1" t="s">
        <v>3814</v>
      </c>
    </row>
    <row r="5525" customFormat="false" ht="15" hidden="false" customHeight="true" outlineLevel="0" collapsed="false">
      <c r="A5525" s="1" t="n">
        <v>3</v>
      </c>
      <c r="B5525" s="76" t="n">
        <v>46228</v>
      </c>
      <c r="C5525" s="1" t="n">
        <v>100</v>
      </c>
      <c r="D5525" s="1" t="s">
        <v>3988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3980</v>
      </c>
      <c r="N5525" s="1" t="n">
        <v>22.99</v>
      </c>
      <c r="O5525" s="1" t="n">
        <v>56.31</v>
      </c>
      <c r="P5525" s="1" t="s">
        <v>3814</v>
      </c>
    </row>
    <row r="5526" customFormat="false" ht="15" hidden="false" customHeight="true" outlineLevel="0" collapsed="false">
      <c r="A5526" s="1" t="n">
        <v>3</v>
      </c>
      <c r="B5526" s="76" t="n">
        <v>46228</v>
      </c>
      <c r="C5526" s="1" t="n">
        <v>100</v>
      </c>
      <c r="D5526" s="1" t="s">
        <v>3988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3981</v>
      </c>
      <c r="N5526" s="1" t="n">
        <v>1.433</v>
      </c>
      <c r="O5526" s="1" t="n">
        <v>0</v>
      </c>
      <c r="P5526" s="1" t="s">
        <v>3814</v>
      </c>
    </row>
    <row r="5527" customFormat="false" ht="15" hidden="false" customHeight="true" outlineLevel="0" collapsed="false">
      <c r="A5527" s="1" t="n">
        <v>3</v>
      </c>
      <c r="B5527" s="76" t="n">
        <v>46230</v>
      </c>
      <c r="C5527" s="1" t="n">
        <v>6</v>
      </c>
      <c r="D5527" s="1" t="s">
        <v>3819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3817</v>
      </c>
      <c r="N5527" s="1" t="n">
        <v>20</v>
      </c>
      <c r="O5527" s="1" t="n">
        <v>125</v>
      </c>
      <c r="P5527" s="1" t="s">
        <v>3814</v>
      </c>
    </row>
    <row r="5528" customFormat="false" ht="15" hidden="false" customHeight="true" outlineLevel="0" collapsed="false">
      <c r="A5528" s="1" t="n">
        <v>3</v>
      </c>
      <c r="B5528" s="76" t="n">
        <v>46230</v>
      </c>
      <c r="C5528" s="1" t="n">
        <v>11</v>
      </c>
      <c r="D5528" s="1" t="s">
        <v>3820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3891</v>
      </c>
      <c r="N5528" s="1" t="n">
        <v>70.8</v>
      </c>
      <c r="O5528" s="1" t="n">
        <v>2265.6</v>
      </c>
      <c r="P5528" s="1" t="s">
        <v>3814</v>
      </c>
    </row>
    <row r="5529" customFormat="false" ht="15" hidden="false" customHeight="true" outlineLevel="0" collapsed="false">
      <c r="A5529" s="1" t="n">
        <v>3</v>
      </c>
      <c r="B5529" s="76" t="n">
        <v>46230</v>
      </c>
      <c r="C5529" s="1" t="n">
        <v>11</v>
      </c>
      <c r="D5529" s="1" t="s">
        <v>3820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3891</v>
      </c>
      <c r="N5529" s="1" t="n">
        <v>68</v>
      </c>
      <c r="O5529" s="1" t="n">
        <v>2176</v>
      </c>
      <c r="P5529" s="1" t="s">
        <v>3814</v>
      </c>
    </row>
    <row r="5530" customFormat="false" ht="15" hidden="false" customHeight="true" outlineLevel="0" collapsed="false">
      <c r="A5530" s="1" t="n">
        <v>3</v>
      </c>
      <c r="B5530" s="76" t="n">
        <v>46230</v>
      </c>
      <c r="C5530" s="1" t="n">
        <v>11</v>
      </c>
      <c r="D5530" s="1" t="s">
        <v>3820</v>
      </c>
      <c r="E5530" s="1" t="n">
        <v>1955</v>
      </c>
      <c r="F5530" s="1" t="s">
        <v>3727</v>
      </c>
      <c r="I5530" s="1" t="n">
        <v>47553</v>
      </c>
      <c r="J5530" s="1" t="n">
        <v>45153</v>
      </c>
      <c r="K5530" s="1" t="n">
        <v>7899403713715</v>
      </c>
      <c r="L5530" s="1" t="s">
        <v>5043</v>
      </c>
      <c r="N5530" s="1" t="n">
        <v>80</v>
      </c>
      <c r="O5530" s="1" t="n">
        <v>78.8</v>
      </c>
      <c r="P5530" s="1" t="s">
        <v>3814</v>
      </c>
    </row>
    <row r="5531" customFormat="false" ht="15" hidden="false" customHeight="true" outlineLevel="0" collapsed="false">
      <c r="A5531" s="1" t="n">
        <v>3</v>
      </c>
      <c r="B5531" s="76" t="n">
        <v>46230</v>
      </c>
      <c r="C5531" s="1" t="n">
        <v>11</v>
      </c>
      <c r="D5531" s="1" t="s">
        <v>3820</v>
      </c>
      <c r="E5531" s="1" t="n">
        <v>1955</v>
      </c>
      <c r="F5531" s="1" t="s">
        <v>3727</v>
      </c>
      <c r="I5531" s="1" t="n">
        <v>47553</v>
      </c>
      <c r="J5531" s="1" t="n">
        <v>45154</v>
      </c>
      <c r="K5531" s="1" t="n">
        <v>2246390</v>
      </c>
      <c r="L5531" s="1" t="s">
        <v>5044</v>
      </c>
      <c r="N5531" s="1" t="n">
        <v>282</v>
      </c>
      <c r="O5531" s="1" t="n">
        <v>276.78</v>
      </c>
      <c r="P5531" s="1" t="s">
        <v>3814</v>
      </c>
    </row>
    <row r="5532" customFormat="false" ht="15" hidden="false" customHeight="true" outlineLevel="0" collapsed="false">
      <c r="A5532" s="1" t="n">
        <v>3</v>
      </c>
      <c r="B5532" s="76" t="n">
        <v>46230</v>
      </c>
      <c r="C5532" s="1" t="n">
        <v>11</v>
      </c>
      <c r="D5532" s="1" t="s">
        <v>3820</v>
      </c>
      <c r="E5532" s="1" t="n">
        <v>1955</v>
      </c>
      <c r="F5532" s="1" t="s">
        <v>3727</v>
      </c>
      <c r="I5532" s="1" t="n">
        <v>47553</v>
      </c>
      <c r="J5532" s="1" t="n">
        <v>45155</v>
      </c>
      <c r="K5532" s="1" t="n">
        <v>2246406</v>
      </c>
      <c r="L5532" s="1" t="s">
        <v>5045</v>
      </c>
      <c r="N5532" s="1" t="n">
        <v>215</v>
      </c>
      <c r="O5532" s="1" t="n">
        <v>211.78</v>
      </c>
      <c r="P5532" s="1" t="s">
        <v>3814</v>
      </c>
    </row>
    <row r="5533" customFormat="false" ht="15" hidden="false" customHeight="true" outlineLevel="0" collapsed="false">
      <c r="A5533" s="1" t="n">
        <v>3</v>
      </c>
      <c r="B5533" s="76" t="n">
        <v>46230</v>
      </c>
      <c r="C5533" s="1" t="n">
        <v>100</v>
      </c>
      <c r="D5533" s="1" t="s">
        <v>3988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3968</v>
      </c>
      <c r="N5533" s="1" t="n">
        <v>6.874</v>
      </c>
      <c r="O5533" s="1" t="n">
        <v>230.52</v>
      </c>
      <c r="P5533" s="1" t="s">
        <v>3814</v>
      </c>
    </row>
    <row r="5534" customFormat="false" ht="15" hidden="false" customHeight="true" outlineLevel="0" collapsed="false">
      <c r="A5534" s="1" t="n">
        <v>3</v>
      </c>
      <c r="B5534" s="76" t="n">
        <v>46230</v>
      </c>
      <c r="C5534" s="1" t="n">
        <v>100</v>
      </c>
      <c r="D5534" s="1" t="s">
        <v>3988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3969</v>
      </c>
      <c r="N5534" s="1" t="n">
        <v>14.26</v>
      </c>
      <c r="O5534" s="1" t="n">
        <v>490.16</v>
      </c>
      <c r="P5534" s="1" t="s">
        <v>3814</v>
      </c>
    </row>
    <row r="5535" customFormat="false" ht="15" hidden="false" customHeight="true" outlineLevel="0" collapsed="false">
      <c r="A5535" s="1" t="n">
        <v>3</v>
      </c>
      <c r="B5535" s="76" t="n">
        <v>46230</v>
      </c>
      <c r="C5535" s="1" t="n">
        <v>100</v>
      </c>
      <c r="D5535" s="1" t="s">
        <v>3988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3970</v>
      </c>
      <c r="N5535" s="1" t="n">
        <v>2.882</v>
      </c>
      <c r="O5535" s="1" t="n">
        <v>113.56</v>
      </c>
      <c r="P5535" s="1" t="s">
        <v>3814</v>
      </c>
    </row>
    <row r="5536" customFormat="false" ht="15" hidden="false" customHeight="true" outlineLevel="0" collapsed="false">
      <c r="A5536" s="1" t="n">
        <v>3</v>
      </c>
      <c r="B5536" s="76" t="n">
        <v>46230</v>
      </c>
      <c r="C5536" s="1" t="n">
        <v>100</v>
      </c>
      <c r="D5536" s="1" t="s">
        <v>3988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3971</v>
      </c>
      <c r="N5536" s="1" t="n">
        <v>6.215</v>
      </c>
      <c r="O5536" s="1" t="n">
        <v>244.9</v>
      </c>
      <c r="P5536" s="1" t="s">
        <v>3814</v>
      </c>
    </row>
    <row r="5537" customFormat="false" ht="15" hidden="false" customHeight="true" outlineLevel="0" collapsed="false">
      <c r="A5537" s="1" t="n">
        <v>3</v>
      </c>
      <c r="B5537" s="76" t="n">
        <v>46230</v>
      </c>
      <c r="C5537" s="1" t="n">
        <v>100</v>
      </c>
      <c r="D5537" s="1" t="s">
        <v>3988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3972</v>
      </c>
      <c r="N5537" s="1" t="n">
        <v>4.994</v>
      </c>
      <c r="O5537" s="1" t="n">
        <v>213.54</v>
      </c>
      <c r="P5537" s="1" t="s">
        <v>3814</v>
      </c>
    </row>
    <row r="5538" customFormat="false" ht="15" hidden="false" customHeight="true" outlineLevel="0" collapsed="false">
      <c r="A5538" s="1" t="n">
        <v>3</v>
      </c>
      <c r="B5538" s="76" t="n">
        <v>46230</v>
      </c>
      <c r="C5538" s="1" t="n">
        <v>100</v>
      </c>
      <c r="D5538" s="1" t="s">
        <v>3988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3973</v>
      </c>
      <c r="N5538" s="1" t="n">
        <v>9.58</v>
      </c>
      <c r="O5538" s="1" t="n">
        <v>441.76</v>
      </c>
      <c r="P5538" s="1" t="s">
        <v>3814</v>
      </c>
    </row>
    <row r="5539" customFormat="false" ht="15" hidden="false" customHeight="true" outlineLevel="0" collapsed="false">
      <c r="A5539" s="1" t="n">
        <v>3</v>
      </c>
      <c r="B5539" s="76" t="n">
        <v>46230</v>
      </c>
      <c r="C5539" s="1" t="n">
        <v>100</v>
      </c>
      <c r="D5539" s="1" t="s">
        <v>3988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3974</v>
      </c>
      <c r="N5539" s="1" t="n">
        <v>4.374</v>
      </c>
      <c r="O5539" s="1" t="n">
        <v>205.37</v>
      </c>
      <c r="P5539" s="1" t="s">
        <v>3814</v>
      </c>
    </row>
    <row r="5540" customFormat="false" ht="15" hidden="false" customHeight="true" outlineLevel="0" collapsed="false">
      <c r="A5540" s="1" t="n">
        <v>3</v>
      </c>
      <c r="B5540" s="76" t="n">
        <v>46230</v>
      </c>
      <c r="C5540" s="1" t="n">
        <v>100</v>
      </c>
      <c r="D5540" s="1" t="s">
        <v>3988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3975</v>
      </c>
      <c r="N5540" s="1" t="n">
        <v>1.62</v>
      </c>
      <c r="O5540" s="1" t="n">
        <v>69.27</v>
      </c>
      <c r="P5540" s="1" t="s">
        <v>3814</v>
      </c>
    </row>
    <row r="5541" customFormat="false" ht="15" hidden="false" customHeight="true" outlineLevel="0" collapsed="false">
      <c r="A5541" s="1" t="n">
        <v>3</v>
      </c>
      <c r="B5541" s="76" t="n">
        <v>46230</v>
      </c>
      <c r="C5541" s="1" t="n">
        <v>100</v>
      </c>
      <c r="D5541" s="1" t="s">
        <v>3988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3976</v>
      </c>
      <c r="N5541" s="1" t="n">
        <v>1.846</v>
      </c>
      <c r="O5541" s="1" t="n">
        <v>85.12</v>
      </c>
      <c r="P5541" s="1" t="s">
        <v>3814</v>
      </c>
    </row>
    <row r="5542" customFormat="false" ht="15" hidden="false" customHeight="true" outlineLevel="0" collapsed="false">
      <c r="A5542" s="1" t="n">
        <v>3</v>
      </c>
      <c r="B5542" s="76" t="n">
        <v>46230</v>
      </c>
      <c r="C5542" s="1" t="n">
        <v>100</v>
      </c>
      <c r="D5542" s="1" t="s">
        <v>3988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3977</v>
      </c>
      <c r="N5542" s="1" t="n">
        <v>1.788</v>
      </c>
      <c r="O5542" s="1" t="n">
        <v>97.44</v>
      </c>
      <c r="P5542" s="1" t="s">
        <v>3814</v>
      </c>
    </row>
    <row r="5543" customFormat="false" ht="15" hidden="false" customHeight="true" outlineLevel="0" collapsed="false">
      <c r="A5543" s="1" t="n">
        <v>3</v>
      </c>
      <c r="B5543" s="76" t="n">
        <v>46230</v>
      </c>
      <c r="C5543" s="1" t="n">
        <v>100</v>
      </c>
      <c r="D5543" s="1" t="s">
        <v>3988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3978</v>
      </c>
      <c r="N5543" s="1" t="n">
        <v>1.034</v>
      </c>
      <c r="O5543" s="1" t="n">
        <v>39.01</v>
      </c>
      <c r="P5543" s="1" t="s">
        <v>3814</v>
      </c>
    </row>
    <row r="5544" customFormat="false" ht="15" hidden="false" customHeight="true" outlineLevel="0" collapsed="false">
      <c r="A5544" s="1" t="n">
        <v>3</v>
      </c>
      <c r="B5544" s="76" t="n">
        <v>46230</v>
      </c>
      <c r="C5544" s="1" t="n">
        <v>100</v>
      </c>
      <c r="D5544" s="1" t="s">
        <v>3988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3979</v>
      </c>
      <c r="N5544" s="1" t="n">
        <v>3.254</v>
      </c>
      <c r="O5544" s="1" t="n">
        <v>5.43</v>
      </c>
      <c r="P5544" s="1" t="s">
        <v>3814</v>
      </c>
    </row>
    <row r="5545" customFormat="false" ht="15" hidden="false" customHeight="true" outlineLevel="0" collapsed="false">
      <c r="A5545" s="1" t="n">
        <v>3</v>
      </c>
      <c r="B5545" s="76" t="n">
        <v>46230</v>
      </c>
      <c r="C5545" s="1" t="n">
        <v>100</v>
      </c>
      <c r="D5545" s="1" t="s">
        <v>3988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3980</v>
      </c>
      <c r="N5545" s="1" t="n">
        <v>11.776</v>
      </c>
      <c r="O5545" s="1" t="n">
        <v>29.53</v>
      </c>
      <c r="P5545" s="1" t="s">
        <v>3814</v>
      </c>
    </row>
    <row r="5546" customFormat="false" ht="15" hidden="false" customHeight="true" outlineLevel="0" collapsed="false">
      <c r="A5546" s="1" t="n">
        <v>3</v>
      </c>
      <c r="B5546" s="76" t="n">
        <v>46230</v>
      </c>
      <c r="C5546" s="1" t="n">
        <v>100</v>
      </c>
      <c r="D5546" s="1" t="s">
        <v>3988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3981</v>
      </c>
      <c r="N5546" s="1" t="n">
        <v>0.303</v>
      </c>
      <c r="O5546" s="1" t="n">
        <v>0</v>
      </c>
      <c r="P5546" s="1" t="s">
        <v>3814</v>
      </c>
    </row>
    <row r="5547" customFormat="false" ht="15" hidden="false" customHeight="true" outlineLevel="0" collapsed="false">
      <c r="A5547" s="1" t="n">
        <v>3</v>
      </c>
      <c r="B5547" s="76" t="n">
        <v>46230</v>
      </c>
      <c r="C5547" s="1" t="n">
        <v>100</v>
      </c>
      <c r="D5547" s="1" t="s">
        <v>3988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3968</v>
      </c>
      <c r="N5547" s="1" t="n">
        <v>6.847</v>
      </c>
      <c r="O5547" s="1" t="n">
        <v>223.78</v>
      </c>
      <c r="P5547" s="1" t="s">
        <v>3814</v>
      </c>
    </row>
    <row r="5548" customFormat="false" ht="15" hidden="false" customHeight="true" outlineLevel="0" collapsed="false">
      <c r="A5548" s="1" t="n">
        <v>3</v>
      </c>
      <c r="B5548" s="76" t="n">
        <v>46230</v>
      </c>
      <c r="C5548" s="1" t="n">
        <v>100</v>
      </c>
      <c r="D5548" s="1" t="s">
        <v>3988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3969</v>
      </c>
      <c r="N5548" s="1" t="n">
        <v>14.19</v>
      </c>
      <c r="O5548" s="1" t="n">
        <v>475.36</v>
      </c>
      <c r="P5548" s="1" t="s">
        <v>3814</v>
      </c>
    </row>
    <row r="5549" customFormat="false" ht="15" hidden="false" customHeight="true" outlineLevel="0" collapsed="false">
      <c r="A5549" s="1" t="n">
        <v>3</v>
      </c>
      <c r="B5549" s="76" t="n">
        <v>46230</v>
      </c>
      <c r="C5549" s="1" t="n">
        <v>100</v>
      </c>
      <c r="D5549" s="1" t="s">
        <v>3988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3970</v>
      </c>
      <c r="N5549" s="1" t="n">
        <v>2.556</v>
      </c>
      <c r="O5549" s="1" t="n">
        <v>98.16</v>
      </c>
      <c r="P5549" s="1" t="s">
        <v>3814</v>
      </c>
    </row>
    <row r="5550" customFormat="false" ht="15" hidden="false" customHeight="true" outlineLevel="0" collapsed="false">
      <c r="A5550" s="1" t="n">
        <v>3</v>
      </c>
      <c r="B5550" s="76" t="n">
        <v>46230</v>
      </c>
      <c r="C5550" s="1" t="n">
        <v>100</v>
      </c>
      <c r="D5550" s="1" t="s">
        <v>3988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3971</v>
      </c>
      <c r="N5550" s="1" t="n">
        <v>5.488</v>
      </c>
      <c r="O5550" s="1" t="n">
        <v>210.76</v>
      </c>
      <c r="P5550" s="1" t="s">
        <v>3814</v>
      </c>
    </row>
    <row r="5551" customFormat="false" ht="15" hidden="false" customHeight="true" outlineLevel="0" collapsed="false">
      <c r="A5551" s="1" t="n">
        <v>3</v>
      </c>
      <c r="B5551" s="76" t="n">
        <v>46230</v>
      </c>
      <c r="C5551" s="1" t="n">
        <v>100</v>
      </c>
      <c r="D5551" s="1" t="s">
        <v>3988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3972</v>
      </c>
      <c r="N5551" s="1" t="n">
        <v>5.074</v>
      </c>
      <c r="O5551" s="1" t="n">
        <v>211.45</v>
      </c>
      <c r="P5551" s="1" t="s">
        <v>3814</v>
      </c>
    </row>
    <row r="5552" customFormat="false" ht="15" hidden="false" customHeight="true" outlineLevel="0" collapsed="false">
      <c r="A5552" s="1" t="n">
        <v>3</v>
      </c>
      <c r="B5552" s="76" t="n">
        <v>46230</v>
      </c>
      <c r="C5552" s="1" t="n">
        <v>100</v>
      </c>
      <c r="D5552" s="1" t="s">
        <v>3988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3973</v>
      </c>
      <c r="N5552" s="1" t="n">
        <v>9.89</v>
      </c>
      <c r="O5552" s="1" t="n">
        <v>444.47</v>
      </c>
      <c r="P5552" s="1" t="s">
        <v>3814</v>
      </c>
    </row>
    <row r="5553" customFormat="false" ht="15" hidden="false" customHeight="true" outlineLevel="0" collapsed="false">
      <c r="A5553" s="1" t="n">
        <v>3</v>
      </c>
      <c r="B5553" s="76" t="n">
        <v>46230</v>
      </c>
      <c r="C5553" s="1" t="n">
        <v>100</v>
      </c>
      <c r="D5553" s="1" t="s">
        <v>3988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3974</v>
      </c>
      <c r="N5553" s="1" t="n">
        <v>4.058</v>
      </c>
      <c r="O5553" s="1" t="n">
        <v>185.69</v>
      </c>
      <c r="P5553" s="1" t="s">
        <v>3814</v>
      </c>
    </row>
    <row r="5554" customFormat="false" ht="15" hidden="false" customHeight="true" outlineLevel="0" collapsed="false">
      <c r="A5554" s="1" t="n">
        <v>3</v>
      </c>
      <c r="B5554" s="76" t="n">
        <v>46230</v>
      </c>
      <c r="C5554" s="1" t="n">
        <v>100</v>
      </c>
      <c r="D5554" s="1" t="s">
        <v>3988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3975</v>
      </c>
      <c r="N5554" s="1" t="n">
        <v>1.526</v>
      </c>
      <c r="O5554" s="1" t="n">
        <v>63.59</v>
      </c>
      <c r="P5554" s="1" t="s">
        <v>3814</v>
      </c>
    </row>
    <row r="5555" customFormat="false" ht="15" hidden="false" customHeight="true" outlineLevel="0" collapsed="false">
      <c r="A5555" s="1" t="n">
        <v>3</v>
      </c>
      <c r="B5555" s="76" t="n">
        <v>46230</v>
      </c>
      <c r="C5555" s="1" t="n">
        <v>100</v>
      </c>
      <c r="D5555" s="1" t="s">
        <v>3988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3976</v>
      </c>
      <c r="N5555" s="1" t="n">
        <v>1.634</v>
      </c>
      <c r="O5555" s="1" t="n">
        <v>73.43</v>
      </c>
      <c r="P5555" s="1" t="s">
        <v>3814</v>
      </c>
    </row>
    <row r="5556" customFormat="false" ht="15" hidden="false" customHeight="true" outlineLevel="0" collapsed="false">
      <c r="A5556" s="1" t="n">
        <v>3</v>
      </c>
      <c r="B5556" s="76" t="n">
        <v>46230</v>
      </c>
      <c r="C5556" s="1" t="n">
        <v>100</v>
      </c>
      <c r="D5556" s="1" t="s">
        <v>3988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3977</v>
      </c>
      <c r="N5556" s="1" t="n">
        <v>1.78</v>
      </c>
      <c r="O5556" s="1" t="n">
        <v>94.54</v>
      </c>
      <c r="P5556" s="1" t="s">
        <v>3814</v>
      </c>
    </row>
    <row r="5557" customFormat="false" ht="15" hidden="false" customHeight="true" outlineLevel="0" collapsed="false">
      <c r="A5557" s="1" t="n">
        <v>3</v>
      </c>
      <c r="B5557" s="76" t="n">
        <v>46230</v>
      </c>
      <c r="C5557" s="1" t="n">
        <v>100</v>
      </c>
      <c r="D5557" s="1" t="s">
        <v>3988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3978</v>
      </c>
      <c r="N5557" s="1" t="n">
        <v>1.792</v>
      </c>
      <c r="O5557" s="1" t="n">
        <v>65.89</v>
      </c>
      <c r="P5557" s="1" t="s">
        <v>3814</v>
      </c>
    </row>
    <row r="5558" customFormat="false" ht="15" hidden="false" customHeight="true" outlineLevel="0" collapsed="false">
      <c r="A5558" s="1" t="n">
        <v>3</v>
      </c>
      <c r="B5558" s="76" t="n">
        <v>46230</v>
      </c>
      <c r="C5558" s="1" t="n">
        <v>100</v>
      </c>
      <c r="D5558" s="1" t="s">
        <v>3988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3979</v>
      </c>
      <c r="N5558" s="1" t="n">
        <v>3.486</v>
      </c>
      <c r="O5558" s="1" t="n">
        <v>5.67</v>
      </c>
      <c r="P5558" s="1" t="s">
        <v>3814</v>
      </c>
    </row>
    <row r="5559" customFormat="false" ht="15" hidden="false" customHeight="true" outlineLevel="0" collapsed="false">
      <c r="A5559" s="1" t="n">
        <v>3</v>
      </c>
      <c r="B5559" s="76" t="n">
        <v>46230</v>
      </c>
      <c r="C5559" s="1" t="n">
        <v>100</v>
      </c>
      <c r="D5559" s="1" t="s">
        <v>3988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3980</v>
      </c>
      <c r="N5559" s="1" t="n">
        <v>9.5</v>
      </c>
      <c r="O5559" s="1" t="n">
        <v>23.21</v>
      </c>
      <c r="P5559" s="1" t="s">
        <v>3814</v>
      </c>
    </row>
    <row r="5560" customFormat="false" ht="15" hidden="false" customHeight="true" outlineLevel="0" collapsed="false">
      <c r="A5560" s="1" t="n">
        <v>3</v>
      </c>
      <c r="B5560" s="76" t="n">
        <v>46230</v>
      </c>
      <c r="C5560" s="1" t="n">
        <v>100</v>
      </c>
      <c r="D5560" s="1" t="s">
        <v>3988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3981</v>
      </c>
      <c r="N5560" s="1" t="n">
        <v>0.179</v>
      </c>
      <c r="O5560" s="1" t="n">
        <v>0</v>
      </c>
      <c r="P5560" s="1" t="s">
        <v>3814</v>
      </c>
    </row>
    <row r="5561" customFormat="false" ht="15" hidden="false" customHeight="true" outlineLevel="0" collapsed="false">
      <c r="A5561" s="1" t="n">
        <v>3</v>
      </c>
      <c r="B5561" s="76" t="n">
        <v>46231</v>
      </c>
      <c r="C5561" s="1" t="n">
        <v>6</v>
      </c>
      <c r="D5561" s="1" t="s">
        <v>3819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3851</v>
      </c>
      <c r="N5561" s="1" t="n">
        <v>8.5</v>
      </c>
      <c r="O5561" s="1" t="n">
        <v>102</v>
      </c>
      <c r="P5561" s="1" t="s">
        <v>3814</v>
      </c>
    </row>
    <row r="5562" customFormat="false" ht="15" hidden="false" customHeight="true" outlineLevel="0" collapsed="false">
      <c r="A5562" s="1" t="n">
        <v>3</v>
      </c>
      <c r="B5562" s="76" t="n">
        <v>46231</v>
      </c>
      <c r="C5562" s="1" t="n">
        <v>6</v>
      </c>
      <c r="D5562" s="1" t="s">
        <v>3819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3852</v>
      </c>
      <c r="N5562" s="1" t="n">
        <v>5</v>
      </c>
      <c r="O5562" s="1" t="n">
        <v>35</v>
      </c>
      <c r="P5562" s="1" t="s">
        <v>3814</v>
      </c>
    </row>
    <row r="5563" customFormat="false" ht="15" hidden="false" customHeight="true" outlineLevel="0" collapsed="false">
      <c r="A5563" s="1" t="n">
        <v>3</v>
      </c>
      <c r="B5563" s="76" t="n">
        <v>46231</v>
      </c>
      <c r="C5563" s="1" t="n">
        <v>6</v>
      </c>
      <c r="D5563" s="1" t="s">
        <v>3819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3853</v>
      </c>
      <c r="N5563" s="1" t="n">
        <v>48</v>
      </c>
      <c r="O5563" s="1" t="n">
        <v>320</v>
      </c>
      <c r="P5563" s="1" t="s">
        <v>3814</v>
      </c>
    </row>
    <row r="5564" customFormat="false" ht="15" hidden="false" customHeight="true" outlineLevel="0" collapsed="false">
      <c r="A5564" s="1" t="n">
        <v>3</v>
      </c>
      <c r="B5564" s="76" t="n">
        <v>46231</v>
      </c>
      <c r="C5564" s="1" t="n">
        <v>6</v>
      </c>
      <c r="D5564" s="1" t="s">
        <v>3819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3854</v>
      </c>
      <c r="N5564" s="1" t="n">
        <v>3</v>
      </c>
      <c r="O5564" s="1" t="n">
        <v>36</v>
      </c>
      <c r="P5564" s="1" t="s">
        <v>3814</v>
      </c>
    </row>
    <row r="5565" customFormat="false" ht="15" hidden="false" customHeight="true" outlineLevel="0" collapsed="false">
      <c r="A5565" s="1" t="n">
        <v>3</v>
      </c>
      <c r="B5565" s="76" t="n">
        <v>46231</v>
      </c>
      <c r="C5565" s="1" t="n">
        <v>6</v>
      </c>
      <c r="D5565" s="1" t="s">
        <v>3819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3855</v>
      </c>
      <c r="N5565" s="1" t="n">
        <v>20</v>
      </c>
      <c r="O5565" s="1" t="n">
        <v>140</v>
      </c>
      <c r="P5565" s="1" t="s">
        <v>3814</v>
      </c>
    </row>
    <row r="5566" customFormat="false" ht="15" hidden="false" customHeight="true" outlineLevel="0" collapsed="false">
      <c r="A5566" s="1" t="n">
        <v>3</v>
      </c>
      <c r="B5566" s="76" t="n">
        <v>46231</v>
      </c>
      <c r="C5566" s="1" t="n">
        <v>6</v>
      </c>
      <c r="D5566" s="1" t="s">
        <v>3819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4004</v>
      </c>
      <c r="N5566" s="1" t="n">
        <v>7</v>
      </c>
      <c r="O5566" s="1" t="n">
        <v>63</v>
      </c>
      <c r="P5566" s="1" t="s">
        <v>3814</v>
      </c>
    </row>
    <row r="5567" customFormat="false" ht="15" hidden="false" customHeight="true" outlineLevel="0" collapsed="false">
      <c r="A5567" s="1" t="n">
        <v>3</v>
      </c>
      <c r="B5567" s="76" t="n">
        <v>46231</v>
      </c>
      <c r="C5567" s="1" t="n">
        <v>6</v>
      </c>
      <c r="D5567" s="1" t="s">
        <v>3819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3857</v>
      </c>
      <c r="N5567" s="1" t="n">
        <v>40</v>
      </c>
      <c r="O5567" s="1" t="n">
        <v>150</v>
      </c>
      <c r="P5567" s="1" t="s">
        <v>3814</v>
      </c>
    </row>
    <row r="5568" customFormat="false" ht="15" hidden="false" customHeight="true" outlineLevel="0" collapsed="false">
      <c r="A5568" s="1" t="n">
        <v>3</v>
      </c>
      <c r="B5568" s="76" t="n">
        <v>46231</v>
      </c>
      <c r="C5568" s="1" t="n">
        <v>6</v>
      </c>
      <c r="D5568" s="1" t="s">
        <v>3819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4005</v>
      </c>
      <c r="N5568" s="1" t="n">
        <v>15</v>
      </c>
      <c r="O5568" s="1" t="n">
        <v>120</v>
      </c>
      <c r="P5568" s="1" t="s">
        <v>3814</v>
      </c>
    </row>
    <row r="5569" customFormat="false" ht="15" hidden="false" customHeight="true" outlineLevel="0" collapsed="false">
      <c r="A5569" s="1" t="n">
        <v>3</v>
      </c>
      <c r="B5569" s="76" t="n">
        <v>46231</v>
      </c>
      <c r="C5569" s="1" t="n">
        <v>6</v>
      </c>
      <c r="D5569" s="1" t="s">
        <v>3819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3858</v>
      </c>
      <c r="N5569" s="1" t="n">
        <v>4</v>
      </c>
      <c r="O5569" s="1" t="n">
        <v>40</v>
      </c>
      <c r="P5569" s="1" t="s">
        <v>3814</v>
      </c>
    </row>
    <row r="5570" customFormat="false" ht="15" hidden="false" customHeight="true" outlineLevel="0" collapsed="false">
      <c r="A5570" s="1" t="n">
        <v>3</v>
      </c>
      <c r="B5570" s="76" t="n">
        <v>46231</v>
      </c>
      <c r="C5570" s="1" t="n">
        <v>6</v>
      </c>
      <c r="D5570" s="1" t="s">
        <v>3819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3859</v>
      </c>
      <c r="N5570" s="1" t="n">
        <v>5</v>
      </c>
      <c r="O5570" s="1" t="n">
        <v>40</v>
      </c>
      <c r="P5570" s="1" t="s">
        <v>3814</v>
      </c>
    </row>
    <row r="5571" customFormat="false" ht="15" hidden="false" customHeight="true" outlineLevel="0" collapsed="false">
      <c r="A5571" s="1" t="n">
        <v>3</v>
      </c>
      <c r="B5571" s="76" t="n">
        <v>46231</v>
      </c>
      <c r="C5571" s="1" t="n">
        <v>6</v>
      </c>
      <c r="D5571" s="1" t="s">
        <v>3819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3860</v>
      </c>
      <c r="N5571" s="1" t="n">
        <v>5</v>
      </c>
      <c r="O5571" s="1" t="n">
        <v>50</v>
      </c>
      <c r="P5571" s="1" t="s">
        <v>3814</v>
      </c>
    </row>
    <row r="5572" customFormat="false" ht="15" hidden="false" customHeight="true" outlineLevel="0" collapsed="false">
      <c r="A5572" s="1" t="n">
        <v>3</v>
      </c>
      <c r="B5572" s="76" t="n">
        <v>46231</v>
      </c>
      <c r="C5572" s="1" t="n">
        <v>6</v>
      </c>
      <c r="D5572" s="1" t="s">
        <v>3819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4007</v>
      </c>
      <c r="N5572" s="1" t="n">
        <v>5.6</v>
      </c>
      <c r="O5572" s="1" t="n">
        <v>50</v>
      </c>
      <c r="P5572" s="1" t="s">
        <v>3814</v>
      </c>
    </row>
    <row r="5573" customFormat="false" ht="15" hidden="false" customHeight="true" outlineLevel="0" collapsed="false">
      <c r="A5573" s="1" t="n">
        <v>3</v>
      </c>
      <c r="B5573" s="76" t="n">
        <v>46231</v>
      </c>
      <c r="C5573" s="1" t="n">
        <v>6</v>
      </c>
      <c r="D5573" s="1" t="s">
        <v>3819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4008</v>
      </c>
      <c r="N5573" s="1" t="n">
        <v>20</v>
      </c>
      <c r="O5573" s="1" t="n">
        <v>120</v>
      </c>
      <c r="P5573" s="1" t="s">
        <v>3814</v>
      </c>
    </row>
    <row r="5574" customFormat="false" ht="15" hidden="false" customHeight="true" outlineLevel="0" collapsed="false">
      <c r="A5574" s="1" t="n">
        <v>3</v>
      </c>
      <c r="B5574" s="76" t="n">
        <v>46231</v>
      </c>
      <c r="C5574" s="1" t="n">
        <v>6</v>
      </c>
      <c r="D5574" s="1" t="s">
        <v>3819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3862</v>
      </c>
      <c r="N5574" s="1" t="n">
        <v>10</v>
      </c>
      <c r="O5574" s="1" t="n">
        <v>70</v>
      </c>
      <c r="P5574" s="1" t="s">
        <v>3814</v>
      </c>
    </row>
    <row r="5575" customFormat="false" ht="15" hidden="false" customHeight="true" outlineLevel="0" collapsed="false">
      <c r="A5575" s="1" t="n">
        <v>3</v>
      </c>
      <c r="B5575" s="76" t="n">
        <v>46231</v>
      </c>
      <c r="C5575" s="1" t="n">
        <v>6</v>
      </c>
      <c r="D5575" s="1" t="s">
        <v>3819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4642</v>
      </c>
      <c r="N5575" s="1" t="n">
        <v>1</v>
      </c>
      <c r="O5575" s="1" t="n">
        <v>35</v>
      </c>
      <c r="P5575" s="1" t="s">
        <v>3814</v>
      </c>
    </row>
    <row r="5576" customFormat="false" ht="15" hidden="false" customHeight="true" outlineLevel="0" collapsed="false">
      <c r="A5576" s="1" t="n">
        <v>3</v>
      </c>
      <c r="B5576" s="76" t="n">
        <v>46231</v>
      </c>
      <c r="C5576" s="1" t="n">
        <v>6</v>
      </c>
      <c r="D5576" s="1" t="s">
        <v>3819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4643</v>
      </c>
      <c r="N5576" s="1" t="n">
        <v>85</v>
      </c>
      <c r="O5576" s="1" t="n">
        <v>252</v>
      </c>
      <c r="P5576" s="1" t="s">
        <v>3814</v>
      </c>
    </row>
    <row r="5577" customFormat="false" ht="15" hidden="false" customHeight="true" outlineLevel="0" collapsed="false">
      <c r="A5577" s="1" t="n">
        <v>3</v>
      </c>
      <c r="B5577" s="76" t="n">
        <v>46231</v>
      </c>
      <c r="C5577" s="1" t="n">
        <v>6</v>
      </c>
      <c r="D5577" s="1" t="s">
        <v>3819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3863</v>
      </c>
      <c r="N5577" s="1" t="n">
        <v>10</v>
      </c>
      <c r="O5577" s="1" t="n">
        <v>60</v>
      </c>
      <c r="P5577" s="1" t="s">
        <v>3814</v>
      </c>
    </row>
    <row r="5578" customFormat="false" ht="15" hidden="false" customHeight="true" outlineLevel="0" collapsed="false">
      <c r="A5578" s="1" t="n">
        <v>3</v>
      </c>
      <c r="B5578" s="76" t="n">
        <v>46231</v>
      </c>
      <c r="C5578" s="1" t="n">
        <v>6</v>
      </c>
      <c r="D5578" s="1" t="s">
        <v>3819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4208</v>
      </c>
      <c r="N5578" s="1" t="n">
        <v>4.5</v>
      </c>
      <c r="O5578" s="1" t="n">
        <v>63</v>
      </c>
      <c r="P5578" s="1" t="s">
        <v>3814</v>
      </c>
    </row>
    <row r="5579" customFormat="false" ht="15" hidden="false" customHeight="true" outlineLevel="0" collapsed="false">
      <c r="A5579" s="1" t="n">
        <v>3</v>
      </c>
      <c r="B5579" s="76" t="n">
        <v>46231</v>
      </c>
      <c r="C5579" s="1" t="n">
        <v>6</v>
      </c>
      <c r="D5579" s="1" t="s">
        <v>3819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3865</v>
      </c>
      <c r="N5579" s="1" t="n">
        <v>20</v>
      </c>
      <c r="O5579" s="1" t="n">
        <v>130</v>
      </c>
      <c r="P5579" s="1" t="s">
        <v>3814</v>
      </c>
    </row>
    <row r="5580" customFormat="false" ht="15" hidden="false" customHeight="true" outlineLevel="0" collapsed="false">
      <c r="A5580" s="1" t="n">
        <v>3</v>
      </c>
      <c r="B5580" s="76" t="n">
        <v>46231</v>
      </c>
      <c r="C5580" s="1" t="n">
        <v>6</v>
      </c>
      <c r="D5580" s="1" t="s">
        <v>3819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5819</v>
      </c>
      <c r="N5580" s="1" t="n">
        <v>27</v>
      </c>
      <c r="O5580" s="1" t="n">
        <v>30</v>
      </c>
      <c r="P5580" s="1" t="s">
        <v>3814</v>
      </c>
    </row>
    <row r="5581" customFormat="false" ht="15" hidden="false" customHeight="true" outlineLevel="0" collapsed="false">
      <c r="A5581" s="1" t="n">
        <v>3</v>
      </c>
      <c r="B5581" s="76" t="n">
        <v>46231</v>
      </c>
      <c r="C5581" s="1" t="n">
        <v>6</v>
      </c>
      <c r="D5581" s="1" t="s">
        <v>3819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4009</v>
      </c>
      <c r="N5581" s="1" t="n">
        <v>7</v>
      </c>
      <c r="O5581" s="1" t="n">
        <v>98</v>
      </c>
      <c r="P5581" s="1" t="s">
        <v>3814</v>
      </c>
    </row>
    <row r="5582" customFormat="false" ht="15" hidden="false" customHeight="true" outlineLevel="0" collapsed="false">
      <c r="A5582" s="1" t="n">
        <v>3</v>
      </c>
      <c r="B5582" s="76" t="n">
        <v>46231</v>
      </c>
      <c r="C5582" s="1" t="n">
        <v>6</v>
      </c>
      <c r="D5582" s="1" t="s">
        <v>3819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3813</v>
      </c>
      <c r="N5582" s="1" t="n">
        <v>10</v>
      </c>
      <c r="O5582" s="1" t="n">
        <v>25</v>
      </c>
      <c r="P5582" s="1" t="s">
        <v>3814</v>
      </c>
    </row>
    <row r="5583" customFormat="false" ht="15" hidden="false" customHeight="true" outlineLevel="0" collapsed="false">
      <c r="A5583" s="1" t="n">
        <v>3</v>
      </c>
      <c r="B5583" s="76" t="n">
        <v>46231</v>
      </c>
      <c r="C5583" s="1" t="n">
        <v>6</v>
      </c>
      <c r="D5583" s="1" t="s">
        <v>3819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3815</v>
      </c>
      <c r="N5583" s="1" t="n">
        <v>10</v>
      </c>
      <c r="O5583" s="1" t="n">
        <v>50</v>
      </c>
      <c r="P5583" s="1" t="s">
        <v>3814</v>
      </c>
    </row>
    <row r="5584" customFormat="false" ht="15" hidden="false" customHeight="true" outlineLevel="0" collapsed="false">
      <c r="A5584" s="1" t="n">
        <v>3</v>
      </c>
      <c r="B5584" s="76" t="n">
        <v>46231</v>
      </c>
      <c r="C5584" s="1" t="n">
        <v>6</v>
      </c>
      <c r="D5584" s="1" t="s">
        <v>3819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3817</v>
      </c>
      <c r="N5584" s="1" t="n">
        <v>40</v>
      </c>
      <c r="O5584" s="1" t="n">
        <v>250</v>
      </c>
      <c r="P5584" s="1" t="s">
        <v>3814</v>
      </c>
    </row>
    <row r="5585" customFormat="false" ht="15" hidden="false" customHeight="true" outlineLevel="0" collapsed="false">
      <c r="A5585" s="1" t="n">
        <v>3</v>
      </c>
      <c r="B5585" s="76" t="n">
        <v>46231</v>
      </c>
      <c r="C5585" s="1" t="n">
        <v>11</v>
      </c>
      <c r="D5585" s="1" t="s">
        <v>3820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3870</v>
      </c>
      <c r="N5585" s="1" t="n">
        <v>15</v>
      </c>
      <c r="O5585" s="1" t="n">
        <v>180</v>
      </c>
      <c r="P5585" s="1" t="s">
        <v>3814</v>
      </c>
    </row>
    <row r="5586" customFormat="false" ht="15" hidden="false" customHeight="true" outlineLevel="0" collapsed="false">
      <c r="A5586" s="1" t="n">
        <v>3</v>
      </c>
      <c r="B5586" s="76" t="n">
        <v>46231</v>
      </c>
      <c r="C5586" s="1" t="n">
        <v>11</v>
      </c>
      <c r="D5586" s="1" t="s">
        <v>3820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4098</v>
      </c>
      <c r="N5586" s="1" t="n">
        <v>20</v>
      </c>
      <c r="O5586" s="1" t="n">
        <v>240</v>
      </c>
      <c r="P5586" s="1" t="s">
        <v>3814</v>
      </c>
    </row>
    <row r="5587" customFormat="false" ht="15" hidden="false" customHeight="true" outlineLevel="0" collapsed="false">
      <c r="A5587" s="1" t="n">
        <v>3</v>
      </c>
      <c r="B5587" s="76" t="n">
        <v>46231</v>
      </c>
      <c r="C5587" s="1" t="n">
        <v>11</v>
      </c>
      <c r="D5587" s="1" t="s">
        <v>3820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4098</v>
      </c>
      <c r="N5587" s="1" t="n">
        <v>15</v>
      </c>
      <c r="O5587" s="1" t="n">
        <v>180</v>
      </c>
      <c r="P5587" s="1" t="s">
        <v>3814</v>
      </c>
    </row>
    <row r="5588" customFormat="false" ht="15" hidden="false" customHeight="true" outlineLevel="0" collapsed="false">
      <c r="A5588" s="1" t="n">
        <v>3</v>
      </c>
      <c r="B5588" s="76" t="n">
        <v>46231</v>
      </c>
      <c r="C5588" s="1" t="n">
        <v>11</v>
      </c>
      <c r="D5588" s="1" t="s">
        <v>3820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3891</v>
      </c>
      <c r="N5588" s="1" t="n">
        <v>72.8</v>
      </c>
      <c r="O5588" s="1" t="n">
        <v>2329.6</v>
      </c>
      <c r="P5588" s="1" t="s">
        <v>3814</v>
      </c>
    </row>
    <row r="5589" customFormat="false" ht="15" hidden="false" customHeight="true" outlineLevel="0" collapsed="false">
      <c r="A5589" s="1" t="n">
        <v>3</v>
      </c>
      <c r="B5589" s="76" t="n">
        <v>46231</v>
      </c>
      <c r="C5589" s="1" t="n">
        <v>11</v>
      </c>
      <c r="D5589" s="1" t="s">
        <v>3820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5820</v>
      </c>
      <c r="N5589" s="1" t="n">
        <v>75</v>
      </c>
      <c r="O5589" s="1" t="n">
        <v>206.7</v>
      </c>
      <c r="P5589" s="1" t="s">
        <v>3814</v>
      </c>
    </row>
    <row r="5590" customFormat="false" ht="15" hidden="false" customHeight="true" outlineLevel="0" collapsed="false">
      <c r="A5590" s="1" t="n">
        <v>3</v>
      </c>
      <c r="B5590" s="76" t="n">
        <v>46231</v>
      </c>
      <c r="C5590" s="1" t="n">
        <v>11</v>
      </c>
      <c r="D5590" s="1" t="s">
        <v>3820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5821</v>
      </c>
      <c r="N5590" s="1" t="n">
        <v>50</v>
      </c>
      <c r="O5590" s="1" t="n">
        <v>137.8</v>
      </c>
      <c r="P5590" s="1" t="s">
        <v>3814</v>
      </c>
    </row>
    <row r="5591" customFormat="false" ht="15" hidden="false" customHeight="true" outlineLevel="0" collapsed="false">
      <c r="A5591" s="1" t="n">
        <v>3</v>
      </c>
      <c r="B5591" s="76" t="n">
        <v>46231</v>
      </c>
      <c r="C5591" s="1" t="n">
        <v>11</v>
      </c>
      <c r="D5591" s="1" t="s">
        <v>3820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5822</v>
      </c>
      <c r="N5591" s="1" t="n">
        <v>6</v>
      </c>
      <c r="O5591" s="1" t="n">
        <v>36</v>
      </c>
      <c r="P5591" s="1" t="s">
        <v>3814</v>
      </c>
    </row>
    <row r="5592" customFormat="false" ht="15" hidden="false" customHeight="true" outlineLevel="0" collapsed="false">
      <c r="A5592" s="1" t="n">
        <v>3</v>
      </c>
      <c r="B5592" s="76" t="n">
        <v>46231</v>
      </c>
      <c r="C5592" s="1" t="n">
        <v>11</v>
      </c>
      <c r="D5592" s="1" t="s">
        <v>3820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4025</v>
      </c>
      <c r="N5592" s="1" t="n">
        <v>30</v>
      </c>
      <c r="O5592" s="1" t="n">
        <v>66</v>
      </c>
      <c r="P5592" s="1" t="s">
        <v>3814</v>
      </c>
    </row>
    <row r="5593" customFormat="false" ht="15" hidden="false" customHeight="true" outlineLevel="0" collapsed="false">
      <c r="A5593" s="1" t="n">
        <v>3</v>
      </c>
      <c r="B5593" s="76" t="n">
        <v>46231</v>
      </c>
      <c r="C5593" s="1" t="n">
        <v>11</v>
      </c>
      <c r="D5593" s="1" t="s">
        <v>3820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5823</v>
      </c>
      <c r="N5593" s="1" t="n">
        <v>4</v>
      </c>
      <c r="O5593" s="1" t="n">
        <v>10.36</v>
      </c>
      <c r="P5593" s="1" t="s">
        <v>3814</v>
      </c>
    </row>
    <row r="5594" customFormat="false" ht="15" hidden="false" customHeight="true" outlineLevel="0" collapsed="false">
      <c r="A5594" s="1" t="n">
        <v>3</v>
      </c>
      <c r="B5594" s="76" t="n">
        <v>46231</v>
      </c>
      <c r="C5594" s="1" t="n">
        <v>11</v>
      </c>
      <c r="D5594" s="1" t="s">
        <v>3820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5824</v>
      </c>
      <c r="N5594" s="1" t="n">
        <v>8</v>
      </c>
      <c r="O5594" s="1" t="n">
        <v>20.72</v>
      </c>
      <c r="P5594" s="1" t="s">
        <v>3814</v>
      </c>
    </row>
    <row r="5595" customFormat="false" ht="15" hidden="false" customHeight="true" outlineLevel="0" collapsed="false">
      <c r="A5595" s="1" t="n">
        <v>3</v>
      </c>
      <c r="B5595" s="76" t="n">
        <v>46231</v>
      </c>
      <c r="C5595" s="1" t="n">
        <v>11</v>
      </c>
      <c r="D5595" s="1" t="s">
        <v>3820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5825</v>
      </c>
      <c r="N5595" s="1" t="n">
        <v>4</v>
      </c>
      <c r="O5595" s="1" t="n">
        <v>10.36</v>
      </c>
      <c r="P5595" s="1" t="s">
        <v>3814</v>
      </c>
    </row>
    <row r="5596" customFormat="false" ht="15" hidden="false" customHeight="true" outlineLevel="0" collapsed="false">
      <c r="A5596" s="1" t="n">
        <v>3</v>
      </c>
      <c r="B5596" s="76" t="n">
        <v>46231</v>
      </c>
      <c r="C5596" s="1" t="n">
        <v>11</v>
      </c>
      <c r="D5596" s="1" t="s">
        <v>3820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4028</v>
      </c>
      <c r="N5596" s="1" t="n">
        <v>60</v>
      </c>
      <c r="O5596" s="1" t="n">
        <v>132</v>
      </c>
      <c r="P5596" s="1" t="s">
        <v>3814</v>
      </c>
    </row>
    <row r="5597" customFormat="false" ht="15" hidden="false" customHeight="true" outlineLevel="0" collapsed="false">
      <c r="A5597" s="1" t="n">
        <v>3</v>
      </c>
      <c r="B5597" s="76" t="n">
        <v>46231</v>
      </c>
      <c r="C5597" s="1" t="n">
        <v>11</v>
      </c>
      <c r="D5597" s="1" t="s">
        <v>3820</v>
      </c>
      <c r="E5597" s="1" t="n">
        <v>1608</v>
      </c>
      <c r="F5597" s="1" t="s">
        <v>65</v>
      </c>
      <c r="I5597" s="1" t="n">
        <v>1699593</v>
      </c>
      <c r="J5597" s="1" t="n">
        <v>66252</v>
      </c>
      <c r="K5597" s="1" t="n">
        <v>7892840822392</v>
      </c>
      <c r="L5597" s="1" t="s">
        <v>5826</v>
      </c>
      <c r="N5597" s="1" t="n">
        <v>30</v>
      </c>
      <c r="O5597" s="1" t="n">
        <v>102.6</v>
      </c>
      <c r="P5597" s="1" t="s">
        <v>3814</v>
      </c>
    </row>
    <row r="5598" customFormat="false" ht="15" hidden="false" customHeight="true" outlineLevel="0" collapsed="false">
      <c r="A5598" s="1" t="n">
        <v>3</v>
      </c>
      <c r="B5598" s="76" t="n">
        <v>46231</v>
      </c>
      <c r="C5598" s="1" t="n">
        <v>11</v>
      </c>
      <c r="D5598" s="1" t="s">
        <v>3820</v>
      </c>
      <c r="E5598" s="1" t="n">
        <v>1608</v>
      </c>
      <c r="F5598" s="1" t="s">
        <v>65</v>
      </c>
      <c r="I5598" s="1" t="n">
        <v>1699593</v>
      </c>
      <c r="J5598" s="1" t="n">
        <v>65341</v>
      </c>
      <c r="K5598" s="1" t="n">
        <v>7892840822309</v>
      </c>
      <c r="L5598" s="1" t="s">
        <v>4029</v>
      </c>
      <c r="N5598" s="1" t="n">
        <v>56</v>
      </c>
      <c r="O5598" s="1" t="n">
        <v>186.48</v>
      </c>
      <c r="P5598" s="1" t="s">
        <v>3814</v>
      </c>
    </row>
    <row r="5599" customFormat="false" ht="15" hidden="false" customHeight="true" outlineLevel="0" collapsed="false">
      <c r="A5599" s="1" t="n">
        <v>3</v>
      </c>
      <c r="B5599" s="76" t="n">
        <v>46231</v>
      </c>
      <c r="C5599" s="1" t="n">
        <v>11</v>
      </c>
      <c r="D5599" s="1" t="s">
        <v>3820</v>
      </c>
      <c r="E5599" s="1" t="n">
        <v>1608</v>
      </c>
      <c r="F5599" s="1" t="s">
        <v>65</v>
      </c>
      <c r="I5599" s="1" t="n">
        <v>1699593</v>
      </c>
      <c r="J5599" s="1" t="n">
        <v>65342</v>
      </c>
      <c r="K5599" s="1" t="n">
        <v>7892840822446</v>
      </c>
      <c r="L5599" s="1" t="s">
        <v>4030</v>
      </c>
      <c r="N5599" s="1" t="n">
        <v>17</v>
      </c>
      <c r="O5599" s="1" t="n">
        <v>226.78</v>
      </c>
      <c r="P5599" s="1" t="s">
        <v>3814</v>
      </c>
    </row>
    <row r="5600" customFormat="false" ht="15" hidden="false" customHeight="true" outlineLevel="0" collapsed="false">
      <c r="A5600" s="1" t="n">
        <v>3</v>
      </c>
      <c r="B5600" s="76" t="n">
        <v>46231</v>
      </c>
      <c r="C5600" s="1" t="n">
        <v>11</v>
      </c>
      <c r="D5600" s="1" t="s">
        <v>3820</v>
      </c>
      <c r="E5600" s="1" t="n">
        <v>1608</v>
      </c>
      <c r="F5600" s="1" t="s">
        <v>65</v>
      </c>
      <c r="I5600" s="1" t="n">
        <v>1699593</v>
      </c>
      <c r="J5600" s="1" t="n">
        <v>65383</v>
      </c>
      <c r="K5600" s="1" t="n">
        <v>7892840822859</v>
      </c>
      <c r="L5600" s="1" t="s">
        <v>4031</v>
      </c>
      <c r="N5600" s="1" t="n">
        <v>16</v>
      </c>
      <c r="O5600" s="1" t="n">
        <v>42.4</v>
      </c>
      <c r="P5600" s="1" t="s">
        <v>3814</v>
      </c>
    </row>
    <row r="5601" customFormat="false" ht="15" hidden="false" customHeight="true" outlineLevel="0" collapsed="false">
      <c r="A5601" s="1" t="n">
        <v>3</v>
      </c>
      <c r="B5601" s="76" t="n">
        <v>46231</v>
      </c>
      <c r="C5601" s="1" t="n">
        <v>11</v>
      </c>
      <c r="D5601" s="1" t="s">
        <v>3820</v>
      </c>
      <c r="E5601" s="1" t="n">
        <v>1608</v>
      </c>
      <c r="F5601" s="1" t="s">
        <v>65</v>
      </c>
      <c r="I5601" s="1" t="n">
        <v>1699593</v>
      </c>
      <c r="J5601" s="1" t="n">
        <v>65592</v>
      </c>
      <c r="K5601" s="1" t="n">
        <v>7892840822286</v>
      </c>
      <c r="L5601" s="1" t="s">
        <v>5827</v>
      </c>
      <c r="N5601" s="1" t="n">
        <v>24</v>
      </c>
      <c r="O5601" s="1" t="n">
        <v>79.92</v>
      </c>
      <c r="P5601" s="1" t="s">
        <v>3814</v>
      </c>
    </row>
    <row r="5602" customFormat="false" ht="15" hidden="false" customHeight="true" outlineLevel="0" collapsed="false">
      <c r="A5602" s="1" t="n">
        <v>3</v>
      </c>
      <c r="B5602" s="76" t="n">
        <v>46231</v>
      </c>
      <c r="C5602" s="1" t="n">
        <v>11</v>
      </c>
      <c r="D5602" s="1" t="s">
        <v>3820</v>
      </c>
      <c r="E5602" s="1" t="n">
        <v>1608</v>
      </c>
      <c r="F5602" s="1" t="s">
        <v>65</v>
      </c>
      <c r="I5602" s="1" t="n">
        <v>1699593</v>
      </c>
      <c r="J5602" s="1" t="n">
        <v>65597</v>
      </c>
      <c r="K5602" s="1" t="n">
        <v>7892840822736</v>
      </c>
      <c r="L5602" s="1" t="s">
        <v>4032</v>
      </c>
      <c r="N5602" s="1" t="n">
        <v>6</v>
      </c>
      <c r="O5602" s="1" t="n">
        <v>75.42</v>
      </c>
      <c r="P5602" s="1" t="s">
        <v>3814</v>
      </c>
    </row>
    <row r="5603" customFormat="false" ht="15" hidden="false" customHeight="true" outlineLevel="0" collapsed="false">
      <c r="A5603" s="1" t="n">
        <v>3</v>
      </c>
      <c r="B5603" s="76" t="n">
        <v>46231</v>
      </c>
      <c r="C5603" s="1" t="n">
        <v>11</v>
      </c>
      <c r="D5603" s="1" t="s">
        <v>3820</v>
      </c>
      <c r="E5603" s="1" t="n">
        <v>1608</v>
      </c>
      <c r="F5603" s="1" t="s">
        <v>65</v>
      </c>
      <c r="I5603" s="1" t="n">
        <v>1699593</v>
      </c>
      <c r="J5603" s="1" t="n">
        <v>65598</v>
      </c>
      <c r="K5603" s="1" t="n">
        <v>7892840822361</v>
      </c>
      <c r="L5603" s="1" t="s">
        <v>4033</v>
      </c>
      <c r="N5603" s="1" t="n">
        <v>25</v>
      </c>
      <c r="O5603" s="1" t="n">
        <v>196</v>
      </c>
      <c r="P5603" s="1" t="s">
        <v>3814</v>
      </c>
    </row>
    <row r="5604" customFormat="false" ht="15" hidden="false" customHeight="true" outlineLevel="0" collapsed="false">
      <c r="A5604" s="1" t="n">
        <v>3</v>
      </c>
      <c r="B5604" s="76" t="n">
        <v>46231</v>
      </c>
      <c r="C5604" s="1" t="n">
        <v>11</v>
      </c>
      <c r="D5604" s="1" t="s">
        <v>3820</v>
      </c>
      <c r="E5604" s="1" t="n">
        <v>1608</v>
      </c>
      <c r="F5604" s="1" t="s">
        <v>65</v>
      </c>
      <c r="I5604" s="1" t="n">
        <v>1699593</v>
      </c>
      <c r="J5604" s="1" t="n">
        <v>65725</v>
      </c>
      <c r="K5604" s="1" t="n">
        <v>7892840822866</v>
      </c>
      <c r="L5604" s="1" t="s">
        <v>5828</v>
      </c>
      <c r="N5604" s="1" t="n">
        <v>16</v>
      </c>
      <c r="O5604" s="1" t="n">
        <v>42.4</v>
      </c>
      <c r="P5604" s="1" t="s">
        <v>3814</v>
      </c>
    </row>
    <row r="5605" customFormat="false" ht="15" hidden="false" customHeight="true" outlineLevel="0" collapsed="false">
      <c r="A5605" s="1" t="n">
        <v>3</v>
      </c>
      <c r="B5605" s="76" t="n">
        <v>46231</v>
      </c>
      <c r="C5605" s="1" t="n">
        <v>11</v>
      </c>
      <c r="D5605" s="1" t="s">
        <v>3820</v>
      </c>
      <c r="E5605" s="1" t="n">
        <v>1608</v>
      </c>
      <c r="F5605" s="1" t="s">
        <v>65</v>
      </c>
      <c r="I5605" s="1" t="n">
        <v>1699593</v>
      </c>
      <c r="J5605" s="1" t="n">
        <v>65734</v>
      </c>
      <c r="K5605" s="1" t="n">
        <v>7892840823047</v>
      </c>
      <c r="L5605" s="1" t="s">
        <v>4034</v>
      </c>
      <c r="N5605" s="1" t="n">
        <v>15</v>
      </c>
      <c r="O5605" s="1" t="n">
        <v>96</v>
      </c>
      <c r="P5605" s="1" t="s">
        <v>3814</v>
      </c>
    </row>
    <row r="5606" customFormat="false" ht="15" hidden="false" customHeight="true" outlineLevel="0" collapsed="false">
      <c r="A5606" s="1" t="n">
        <v>3</v>
      </c>
      <c r="B5606" s="76" t="n">
        <v>46231</v>
      </c>
      <c r="C5606" s="1" t="n">
        <v>11</v>
      </c>
      <c r="D5606" s="1" t="s">
        <v>3820</v>
      </c>
      <c r="E5606" s="1" t="n">
        <v>1608</v>
      </c>
      <c r="F5606" s="1" t="s">
        <v>65</v>
      </c>
      <c r="I5606" s="1" t="n">
        <v>1699593</v>
      </c>
      <c r="J5606" s="1" t="n">
        <v>65736</v>
      </c>
      <c r="K5606" s="1" t="n">
        <v>7892840823054</v>
      </c>
      <c r="L5606" s="1" t="s">
        <v>4035</v>
      </c>
      <c r="N5606" s="1" t="n">
        <v>15</v>
      </c>
      <c r="O5606" s="1" t="n">
        <v>96</v>
      </c>
      <c r="P5606" s="1" t="s">
        <v>3814</v>
      </c>
    </row>
    <row r="5607" customFormat="false" ht="15" hidden="false" customHeight="true" outlineLevel="0" collapsed="false">
      <c r="A5607" s="1" t="n">
        <v>3</v>
      </c>
      <c r="B5607" s="76" t="n">
        <v>46231</v>
      </c>
      <c r="C5607" s="1" t="n">
        <v>11</v>
      </c>
      <c r="D5607" s="1" t="s">
        <v>3820</v>
      </c>
      <c r="E5607" s="1" t="n">
        <v>1608</v>
      </c>
      <c r="F5607" s="1" t="s">
        <v>65</v>
      </c>
      <c r="I5607" s="1" t="n">
        <v>1699593</v>
      </c>
      <c r="J5607" s="1" t="n">
        <v>65799</v>
      </c>
      <c r="K5607" s="1" t="n">
        <v>7892840822385</v>
      </c>
      <c r="L5607" s="1" t="s">
        <v>4036</v>
      </c>
      <c r="N5607" s="1" t="n">
        <v>58</v>
      </c>
      <c r="O5607" s="1" t="n">
        <v>218.66</v>
      </c>
      <c r="P5607" s="1" t="s">
        <v>3814</v>
      </c>
    </row>
    <row r="5608" customFormat="false" ht="15" hidden="false" customHeight="true" outlineLevel="0" collapsed="false">
      <c r="A5608" s="1" t="n">
        <v>3</v>
      </c>
      <c r="B5608" s="76" t="n">
        <v>46231</v>
      </c>
      <c r="C5608" s="1" t="n">
        <v>11</v>
      </c>
      <c r="D5608" s="1" t="s">
        <v>3820</v>
      </c>
      <c r="E5608" s="1" t="n">
        <v>1608</v>
      </c>
      <c r="F5608" s="1" t="s">
        <v>65</v>
      </c>
      <c r="I5608" s="1" t="n">
        <v>1699593</v>
      </c>
      <c r="J5608" s="1" t="n">
        <v>65965</v>
      </c>
      <c r="K5608" s="1" t="n">
        <v>7892840822507</v>
      </c>
      <c r="L5608" s="1" t="s">
        <v>5829</v>
      </c>
      <c r="N5608" s="1" t="n">
        <v>6</v>
      </c>
      <c r="O5608" s="1" t="n">
        <v>10.8</v>
      </c>
      <c r="P5608" s="1" t="s">
        <v>3814</v>
      </c>
    </row>
    <row r="5609" customFormat="false" ht="15" hidden="false" customHeight="true" outlineLevel="0" collapsed="false">
      <c r="A5609" s="1" t="n">
        <v>3</v>
      </c>
      <c r="B5609" s="76" t="n">
        <v>46231</v>
      </c>
      <c r="C5609" s="1" t="n">
        <v>11</v>
      </c>
      <c r="D5609" s="1" t="s">
        <v>3820</v>
      </c>
      <c r="E5609" s="1" t="n">
        <v>1608</v>
      </c>
      <c r="F5609" s="1" t="s">
        <v>65</v>
      </c>
      <c r="I5609" s="1" t="n">
        <v>1699593</v>
      </c>
      <c r="J5609" s="1" t="n">
        <v>65966</v>
      </c>
      <c r="K5609" s="1" t="n">
        <v>7892840822521</v>
      </c>
      <c r="L5609" s="1" t="s">
        <v>5830</v>
      </c>
      <c r="N5609" s="1" t="n">
        <v>6</v>
      </c>
      <c r="O5609" s="1" t="n">
        <v>10.8</v>
      </c>
      <c r="P5609" s="1" t="s">
        <v>3814</v>
      </c>
    </row>
    <row r="5610" customFormat="false" ht="15" hidden="false" customHeight="true" outlineLevel="0" collapsed="false">
      <c r="A5610" s="1" t="n">
        <v>3</v>
      </c>
      <c r="B5610" s="76" t="n">
        <v>46231</v>
      </c>
      <c r="C5610" s="1" t="n">
        <v>11</v>
      </c>
      <c r="D5610" s="1" t="s">
        <v>3820</v>
      </c>
      <c r="E5610" s="1" t="n">
        <v>1608</v>
      </c>
      <c r="F5610" s="1" t="s">
        <v>65</v>
      </c>
      <c r="I5610" s="1" t="n">
        <v>1699593</v>
      </c>
      <c r="J5610" s="1" t="n">
        <v>66002</v>
      </c>
      <c r="K5610" s="1" t="n">
        <v>7892840823481</v>
      </c>
      <c r="L5610" s="1" t="s">
        <v>4038</v>
      </c>
      <c r="N5610" s="1" t="n">
        <v>12</v>
      </c>
      <c r="O5610" s="1" t="n">
        <v>48.72</v>
      </c>
      <c r="P5610" s="1" t="s">
        <v>3814</v>
      </c>
    </row>
    <row r="5611" customFormat="false" ht="15" hidden="false" customHeight="true" outlineLevel="0" collapsed="false">
      <c r="A5611" s="1" t="n">
        <v>3</v>
      </c>
      <c r="B5611" s="76" t="n">
        <v>46231</v>
      </c>
      <c r="C5611" s="1" t="n">
        <v>11</v>
      </c>
      <c r="D5611" s="1" t="s">
        <v>3820</v>
      </c>
      <c r="E5611" s="1" t="n">
        <v>1608</v>
      </c>
      <c r="F5611" s="1" t="s">
        <v>65</v>
      </c>
      <c r="I5611" s="1" t="n">
        <v>1699593</v>
      </c>
      <c r="J5611" s="1" t="n">
        <v>66089</v>
      </c>
      <c r="K5611" s="1" t="n">
        <v>7892840822323</v>
      </c>
      <c r="L5611" s="1" t="s">
        <v>4039</v>
      </c>
      <c r="N5611" s="1" t="n">
        <v>6</v>
      </c>
      <c r="O5611" s="1" t="n">
        <v>79.14</v>
      </c>
      <c r="P5611" s="1" t="s">
        <v>3814</v>
      </c>
    </row>
    <row r="5612" customFormat="false" ht="15" hidden="false" customHeight="true" outlineLevel="0" collapsed="false">
      <c r="A5612" s="1" t="n">
        <v>3</v>
      </c>
      <c r="B5612" s="76" t="n">
        <v>46231</v>
      </c>
      <c r="C5612" s="1" t="n">
        <v>11</v>
      </c>
      <c r="D5612" s="1" t="s">
        <v>3820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4040</v>
      </c>
      <c r="N5612" s="1" t="n">
        <v>36</v>
      </c>
      <c r="O5612" s="1" t="n">
        <v>146.16</v>
      </c>
      <c r="P5612" s="1" t="s">
        <v>3814</v>
      </c>
    </row>
    <row r="5613" customFormat="false" ht="15" hidden="false" customHeight="true" outlineLevel="0" collapsed="false">
      <c r="A5613" s="1" t="n">
        <v>3</v>
      </c>
      <c r="B5613" s="76" t="n">
        <v>46231</v>
      </c>
      <c r="C5613" s="1" t="n">
        <v>11</v>
      </c>
      <c r="D5613" s="1" t="s">
        <v>3820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4041</v>
      </c>
      <c r="N5613" s="1" t="n">
        <v>20</v>
      </c>
      <c r="O5613" s="1" t="n">
        <v>60.6</v>
      </c>
      <c r="P5613" s="1" t="s">
        <v>3814</v>
      </c>
    </row>
    <row r="5614" customFormat="false" ht="15" hidden="false" customHeight="true" outlineLevel="0" collapsed="false">
      <c r="A5614" s="1" t="n">
        <v>3</v>
      </c>
      <c r="B5614" s="76" t="n">
        <v>46231</v>
      </c>
      <c r="C5614" s="1" t="n">
        <v>11</v>
      </c>
      <c r="D5614" s="1" t="s">
        <v>3820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4030</v>
      </c>
      <c r="N5614" s="1" t="n">
        <v>25</v>
      </c>
      <c r="O5614" s="1" t="n">
        <v>216</v>
      </c>
      <c r="P5614" s="1" t="s">
        <v>3814</v>
      </c>
    </row>
    <row r="5615" customFormat="false" ht="15" hidden="false" customHeight="true" outlineLevel="0" collapsed="false">
      <c r="A5615" s="1" t="n">
        <v>3</v>
      </c>
      <c r="B5615" s="76" t="n">
        <v>46231</v>
      </c>
      <c r="C5615" s="1" t="n">
        <v>11</v>
      </c>
      <c r="D5615" s="1" t="s">
        <v>3820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4042</v>
      </c>
      <c r="N5615" s="1" t="n">
        <v>15</v>
      </c>
      <c r="O5615" s="1" t="n">
        <v>96</v>
      </c>
      <c r="P5615" s="1" t="s">
        <v>3814</v>
      </c>
    </row>
    <row r="5616" customFormat="false" ht="15" hidden="false" customHeight="true" outlineLevel="0" collapsed="false">
      <c r="A5616" s="1" t="n">
        <v>3</v>
      </c>
      <c r="B5616" s="76" t="n">
        <v>46231</v>
      </c>
      <c r="C5616" s="1" t="n">
        <v>11</v>
      </c>
      <c r="D5616" s="1" t="s">
        <v>3820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5831</v>
      </c>
      <c r="N5616" s="1" t="n">
        <v>10</v>
      </c>
      <c r="O5616" s="1" t="n">
        <v>43.1</v>
      </c>
      <c r="P5616" s="1" t="s">
        <v>3814</v>
      </c>
    </row>
    <row r="5617" customFormat="false" ht="15" hidden="false" customHeight="true" outlineLevel="0" collapsed="false">
      <c r="A5617" s="1" t="n">
        <v>3</v>
      </c>
      <c r="B5617" s="76" t="n">
        <v>46231</v>
      </c>
      <c r="C5617" s="1" t="n">
        <v>11</v>
      </c>
      <c r="D5617" s="1" t="s">
        <v>3820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5832</v>
      </c>
      <c r="N5617" s="1" t="n">
        <v>6</v>
      </c>
      <c r="O5617" s="1" t="n">
        <v>46.68</v>
      </c>
      <c r="P5617" s="1" t="s">
        <v>3814</v>
      </c>
    </row>
    <row r="5618" customFormat="false" ht="15" hidden="false" customHeight="true" outlineLevel="0" collapsed="false">
      <c r="A5618" s="1" t="n">
        <v>3</v>
      </c>
      <c r="B5618" s="76" t="n">
        <v>46231</v>
      </c>
      <c r="C5618" s="1" t="n">
        <v>11</v>
      </c>
      <c r="D5618" s="1" t="s">
        <v>3820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5833</v>
      </c>
      <c r="N5618" s="1" t="n">
        <v>15</v>
      </c>
      <c r="O5618" s="1" t="n">
        <v>49.95</v>
      </c>
      <c r="P5618" s="1" t="s">
        <v>3814</v>
      </c>
    </row>
    <row r="5619" customFormat="false" ht="15" hidden="false" customHeight="true" outlineLevel="0" collapsed="false">
      <c r="A5619" s="1" t="n">
        <v>3</v>
      </c>
      <c r="B5619" s="76" t="n">
        <v>46231</v>
      </c>
      <c r="C5619" s="1" t="n">
        <v>11</v>
      </c>
      <c r="D5619" s="1" t="s">
        <v>3820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5834</v>
      </c>
      <c r="N5619" s="1" t="n">
        <v>15</v>
      </c>
      <c r="O5619" s="1" t="n">
        <v>49.95</v>
      </c>
      <c r="P5619" s="1" t="s">
        <v>3814</v>
      </c>
    </row>
    <row r="5620" customFormat="false" ht="15" hidden="false" customHeight="true" outlineLevel="0" collapsed="false">
      <c r="A5620" s="1" t="n">
        <v>3</v>
      </c>
      <c r="B5620" s="76" t="n">
        <v>46231</v>
      </c>
      <c r="C5620" s="1" t="n">
        <v>11</v>
      </c>
      <c r="D5620" s="1" t="s">
        <v>3820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4044</v>
      </c>
      <c r="N5620" s="1" t="n">
        <v>20</v>
      </c>
      <c r="O5620" s="1" t="n">
        <v>66.6</v>
      </c>
      <c r="P5620" s="1" t="s">
        <v>3814</v>
      </c>
    </row>
    <row r="5621" customFormat="false" ht="15" hidden="false" customHeight="true" outlineLevel="0" collapsed="false">
      <c r="A5621" s="1" t="n">
        <v>3</v>
      </c>
      <c r="B5621" s="76" t="n">
        <v>46231</v>
      </c>
      <c r="C5621" s="1" t="n">
        <v>11</v>
      </c>
      <c r="D5621" s="1" t="s">
        <v>3820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4045</v>
      </c>
      <c r="N5621" s="1" t="n">
        <v>10</v>
      </c>
      <c r="O5621" s="1" t="n">
        <v>72.2</v>
      </c>
      <c r="P5621" s="1" t="s">
        <v>3814</v>
      </c>
    </row>
    <row r="5622" customFormat="false" ht="15" hidden="false" customHeight="true" outlineLevel="0" collapsed="false">
      <c r="A5622" s="1" t="n">
        <v>3</v>
      </c>
      <c r="B5622" s="76" t="n">
        <v>46231</v>
      </c>
      <c r="C5622" s="1" t="n">
        <v>11</v>
      </c>
      <c r="D5622" s="1" t="s">
        <v>3820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5835</v>
      </c>
      <c r="N5622" s="1" t="n">
        <v>10</v>
      </c>
      <c r="O5622" s="1" t="n">
        <v>75.6</v>
      </c>
      <c r="P5622" s="1" t="s">
        <v>3814</v>
      </c>
    </row>
    <row r="5623" customFormat="false" ht="15" hidden="false" customHeight="true" outlineLevel="0" collapsed="false">
      <c r="A5623" s="1" t="n">
        <v>3</v>
      </c>
      <c r="B5623" s="76" t="n">
        <v>46231</v>
      </c>
      <c r="C5623" s="1" t="n">
        <v>11</v>
      </c>
      <c r="D5623" s="1" t="s">
        <v>3820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4032</v>
      </c>
      <c r="N5623" s="1" t="n">
        <v>36</v>
      </c>
      <c r="O5623" s="1" t="n">
        <v>226.44</v>
      </c>
      <c r="P5623" s="1" t="s">
        <v>3814</v>
      </c>
    </row>
    <row r="5624" customFormat="false" ht="15" hidden="false" customHeight="true" outlineLevel="0" collapsed="false">
      <c r="A5624" s="1" t="n">
        <v>3</v>
      </c>
      <c r="B5624" s="76" t="n">
        <v>46231</v>
      </c>
      <c r="C5624" s="1" t="n">
        <v>11</v>
      </c>
      <c r="D5624" s="1" t="s">
        <v>3820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4039</v>
      </c>
      <c r="N5624" s="1" t="n">
        <v>156</v>
      </c>
      <c r="O5624" s="1" t="n">
        <v>1029.6</v>
      </c>
      <c r="P5624" s="1" t="s">
        <v>3814</v>
      </c>
    </row>
    <row r="5625" customFormat="false" ht="15" hidden="false" customHeight="true" outlineLevel="0" collapsed="false">
      <c r="A5625" s="1" t="n">
        <v>3</v>
      </c>
      <c r="B5625" s="76" t="n">
        <v>46231</v>
      </c>
      <c r="C5625" s="1" t="n">
        <v>22</v>
      </c>
      <c r="D5625" s="1" t="s">
        <v>3967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3968</v>
      </c>
      <c r="N5625" s="1" t="n">
        <v>13.721</v>
      </c>
      <c r="O5625" s="1" t="n">
        <v>454.3</v>
      </c>
      <c r="P5625" s="1" t="s">
        <v>3814</v>
      </c>
    </row>
    <row r="5626" customFormat="false" ht="15" hidden="false" customHeight="true" outlineLevel="0" collapsed="false">
      <c r="A5626" s="1" t="n">
        <v>3</v>
      </c>
      <c r="B5626" s="76" t="n">
        <v>46231</v>
      </c>
      <c r="C5626" s="1" t="n">
        <v>22</v>
      </c>
      <c r="D5626" s="1" t="s">
        <v>3967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3969</v>
      </c>
      <c r="N5626" s="1" t="n">
        <v>28.45</v>
      </c>
      <c r="O5626" s="1" t="n">
        <v>965.52</v>
      </c>
      <c r="P5626" s="1" t="s">
        <v>3814</v>
      </c>
    </row>
    <row r="5627" customFormat="false" ht="15" hidden="false" customHeight="true" outlineLevel="0" collapsed="false">
      <c r="A5627" s="1" t="n">
        <v>3</v>
      </c>
      <c r="B5627" s="76" t="n">
        <v>46231</v>
      </c>
      <c r="C5627" s="1" t="n">
        <v>22</v>
      </c>
      <c r="D5627" s="1" t="s">
        <v>3967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3970</v>
      </c>
      <c r="N5627" s="1" t="n">
        <v>5.438</v>
      </c>
      <c r="O5627" s="1" t="n">
        <v>211.72</v>
      </c>
      <c r="P5627" s="1" t="s">
        <v>3814</v>
      </c>
    </row>
    <row r="5628" customFormat="false" ht="15" hidden="false" customHeight="true" outlineLevel="0" collapsed="false">
      <c r="A5628" s="1" t="n">
        <v>3</v>
      </c>
      <c r="B5628" s="76" t="n">
        <v>46231</v>
      </c>
      <c r="C5628" s="1" t="n">
        <v>22</v>
      </c>
      <c r="D5628" s="1" t="s">
        <v>3967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3971</v>
      </c>
      <c r="N5628" s="1" t="n">
        <v>11.703</v>
      </c>
      <c r="O5628" s="1" t="n">
        <v>455.66</v>
      </c>
      <c r="P5628" s="1" t="s">
        <v>3814</v>
      </c>
    </row>
    <row r="5629" customFormat="false" ht="15" hidden="false" customHeight="true" outlineLevel="0" collapsed="false">
      <c r="A5629" s="1" t="n">
        <v>3</v>
      </c>
      <c r="B5629" s="76" t="n">
        <v>46231</v>
      </c>
      <c r="C5629" s="1" t="n">
        <v>22</v>
      </c>
      <c r="D5629" s="1" t="s">
        <v>3967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3972</v>
      </c>
      <c r="N5629" s="1" t="n">
        <v>10.068</v>
      </c>
      <c r="O5629" s="1" t="n">
        <v>424.99</v>
      </c>
      <c r="P5629" s="1" t="s">
        <v>3814</v>
      </c>
    </row>
    <row r="5630" customFormat="false" ht="15" hidden="false" customHeight="true" outlineLevel="0" collapsed="false">
      <c r="A5630" s="1" t="n">
        <v>3</v>
      </c>
      <c r="B5630" s="76" t="n">
        <v>46231</v>
      </c>
      <c r="C5630" s="1" t="n">
        <v>22</v>
      </c>
      <c r="D5630" s="1" t="s">
        <v>3967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3973</v>
      </c>
      <c r="N5630" s="1" t="n">
        <v>19.47</v>
      </c>
      <c r="O5630" s="1" t="n">
        <v>886.23</v>
      </c>
      <c r="P5630" s="1" t="s">
        <v>3814</v>
      </c>
    </row>
    <row r="5631" customFormat="false" ht="15" hidden="false" customHeight="true" outlineLevel="0" collapsed="false">
      <c r="A5631" s="1" t="n">
        <v>3</v>
      </c>
      <c r="B5631" s="76" t="n">
        <v>46231</v>
      </c>
      <c r="C5631" s="1" t="n">
        <v>22</v>
      </c>
      <c r="D5631" s="1" t="s">
        <v>3967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3974</v>
      </c>
      <c r="N5631" s="1" t="n">
        <v>8.432</v>
      </c>
      <c r="O5631" s="1" t="n">
        <v>391.06</v>
      </c>
      <c r="P5631" s="1" t="s">
        <v>3814</v>
      </c>
    </row>
    <row r="5632" customFormat="false" ht="15" hidden="false" customHeight="true" outlineLevel="0" collapsed="false">
      <c r="A5632" s="1" t="n">
        <v>3</v>
      </c>
      <c r="B5632" s="76" t="n">
        <v>46231</v>
      </c>
      <c r="C5632" s="1" t="n">
        <v>22</v>
      </c>
      <c r="D5632" s="1" t="s">
        <v>3967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3975</v>
      </c>
      <c r="N5632" s="1" t="n">
        <v>3.146</v>
      </c>
      <c r="O5632" s="1" t="n">
        <v>132.86</v>
      </c>
      <c r="P5632" s="1" t="s">
        <v>3814</v>
      </c>
    </row>
    <row r="5633" customFormat="false" ht="15" hidden="false" customHeight="true" outlineLevel="0" collapsed="false">
      <c r="A5633" s="1" t="n">
        <v>3</v>
      </c>
      <c r="B5633" s="76" t="n">
        <v>46231</v>
      </c>
      <c r="C5633" s="1" t="n">
        <v>22</v>
      </c>
      <c r="D5633" s="1" t="s">
        <v>3967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3976</v>
      </c>
      <c r="N5633" s="1" t="n">
        <v>3.48</v>
      </c>
      <c r="O5633" s="1" t="n">
        <v>158.55</v>
      </c>
      <c r="P5633" s="1" t="s">
        <v>3814</v>
      </c>
    </row>
    <row r="5634" customFormat="false" ht="15" hidden="false" customHeight="true" outlineLevel="0" collapsed="false">
      <c r="A5634" s="1" t="n">
        <v>3</v>
      </c>
      <c r="B5634" s="76" t="n">
        <v>46231</v>
      </c>
      <c r="C5634" s="1" t="n">
        <v>22</v>
      </c>
      <c r="D5634" s="1" t="s">
        <v>3967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3977</v>
      </c>
      <c r="N5634" s="1" t="n">
        <v>3.568</v>
      </c>
      <c r="O5634" s="1" t="n">
        <v>191.98</v>
      </c>
      <c r="P5634" s="1" t="s">
        <v>3814</v>
      </c>
    </row>
    <row r="5635" customFormat="false" ht="15" hidden="false" customHeight="true" outlineLevel="0" collapsed="false">
      <c r="A5635" s="1" t="n">
        <v>3</v>
      </c>
      <c r="B5635" s="76" t="n">
        <v>46231</v>
      </c>
      <c r="C5635" s="1" t="n">
        <v>22</v>
      </c>
      <c r="D5635" s="1" t="s">
        <v>3967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3978</v>
      </c>
      <c r="N5635" s="1" t="n">
        <v>2.826</v>
      </c>
      <c r="O5635" s="1" t="n">
        <v>104.9</v>
      </c>
      <c r="P5635" s="1" t="s">
        <v>3814</v>
      </c>
    </row>
    <row r="5636" customFormat="false" ht="15" hidden="false" customHeight="true" outlineLevel="0" collapsed="false">
      <c r="A5636" s="1" t="n">
        <v>3</v>
      </c>
      <c r="B5636" s="76" t="n">
        <v>46231</v>
      </c>
      <c r="C5636" s="1" t="n">
        <v>22</v>
      </c>
      <c r="D5636" s="1" t="s">
        <v>3967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3979</v>
      </c>
      <c r="N5636" s="1" t="n">
        <v>6.74</v>
      </c>
      <c r="O5636" s="1" t="n">
        <v>11.1</v>
      </c>
      <c r="P5636" s="1" t="s">
        <v>3814</v>
      </c>
    </row>
    <row r="5637" customFormat="false" ht="15" hidden="false" customHeight="true" outlineLevel="0" collapsed="false">
      <c r="A5637" s="1" t="n">
        <v>3</v>
      </c>
      <c r="B5637" s="76" t="n">
        <v>46231</v>
      </c>
      <c r="C5637" s="1" t="n">
        <v>22</v>
      </c>
      <c r="D5637" s="1" t="s">
        <v>3967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3980</v>
      </c>
      <c r="N5637" s="1" t="n">
        <v>21.276</v>
      </c>
      <c r="O5637" s="1" t="n">
        <v>52.74</v>
      </c>
      <c r="P5637" s="1" t="s">
        <v>3814</v>
      </c>
    </row>
    <row r="5638" customFormat="false" ht="15" hidden="false" customHeight="true" outlineLevel="0" collapsed="false">
      <c r="A5638" s="1" t="n">
        <v>3</v>
      </c>
      <c r="B5638" s="76" t="n">
        <v>46231</v>
      </c>
      <c r="C5638" s="1" t="n">
        <v>22</v>
      </c>
      <c r="D5638" s="1" t="s">
        <v>3967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3981</v>
      </c>
      <c r="N5638" s="1" t="n">
        <v>0.482</v>
      </c>
      <c r="O5638" s="1" t="n">
        <v>0</v>
      </c>
      <c r="P5638" s="1" t="s">
        <v>3814</v>
      </c>
    </row>
    <row r="5639" customFormat="false" ht="15" hidden="false" customHeight="true" outlineLevel="0" collapsed="false">
      <c r="A5639" s="1" t="n">
        <v>3</v>
      </c>
      <c r="B5639" s="76" t="n">
        <v>46231</v>
      </c>
      <c r="C5639" s="1" t="n">
        <v>22</v>
      </c>
      <c r="D5639" s="1" t="s">
        <v>3967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3968</v>
      </c>
      <c r="N5639" s="1" t="n">
        <v>6.352</v>
      </c>
      <c r="O5639" s="1" t="n">
        <v>208.81</v>
      </c>
      <c r="P5639" s="1" t="s">
        <v>3814</v>
      </c>
    </row>
    <row r="5640" customFormat="false" ht="15" hidden="false" customHeight="true" outlineLevel="0" collapsed="false">
      <c r="A5640" s="1" t="n">
        <v>3</v>
      </c>
      <c r="B5640" s="76" t="n">
        <v>46231</v>
      </c>
      <c r="C5640" s="1" t="n">
        <v>22</v>
      </c>
      <c r="D5640" s="1" t="s">
        <v>3967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3969</v>
      </c>
      <c r="N5640" s="1" t="n">
        <v>13.765</v>
      </c>
      <c r="O5640" s="1" t="n">
        <v>463.82</v>
      </c>
      <c r="P5640" s="1" t="s">
        <v>3814</v>
      </c>
    </row>
    <row r="5641" customFormat="false" ht="15" hidden="false" customHeight="true" outlineLevel="0" collapsed="false">
      <c r="A5641" s="1" t="n">
        <v>3</v>
      </c>
      <c r="B5641" s="76" t="n">
        <v>46231</v>
      </c>
      <c r="C5641" s="1" t="n">
        <v>22</v>
      </c>
      <c r="D5641" s="1" t="s">
        <v>3967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3970</v>
      </c>
      <c r="N5641" s="1" t="n">
        <v>2.626</v>
      </c>
      <c r="O5641" s="1" t="n">
        <v>101.44</v>
      </c>
      <c r="P5641" s="1" t="s">
        <v>3814</v>
      </c>
    </row>
    <row r="5642" customFormat="false" ht="15" hidden="false" customHeight="true" outlineLevel="0" collapsed="false">
      <c r="A5642" s="1" t="n">
        <v>3</v>
      </c>
      <c r="B5642" s="76" t="n">
        <v>46231</v>
      </c>
      <c r="C5642" s="1" t="n">
        <v>22</v>
      </c>
      <c r="D5642" s="1" t="s">
        <v>3967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3971</v>
      </c>
      <c r="N5642" s="1" t="n">
        <v>6.86</v>
      </c>
      <c r="O5642" s="1" t="n">
        <v>264.99</v>
      </c>
      <c r="P5642" s="1" t="s">
        <v>3814</v>
      </c>
    </row>
    <row r="5643" customFormat="false" ht="15" hidden="false" customHeight="true" outlineLevel="0" collapsed="false">
      <c r="A5643" s="1" t="n">
        <v>3</v>
      </c>
      <c r="B5643" s="76" t="n">
        <v>46231</v>
      </c>
      <c r="C5643" s="1" t="n">
        <v>22</v>
      </c>
      <c r="D5643" s="1" t="s">
        <v>3967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3972</v>
      </c>
      <c r="N5643" s="1" t="n">
        <v>5.188</v>
      </c>
      <c r="O5643" s="1" t="n">
        <v>217.46</v>
      </c>
      <c r="P5643" s="1" t="s">
        <v>3814</v>
      </c>
    </row>
    <row r="5644" customFormat="false" ht="15" hidden="false" customHeight="true" outlineLevel="0" collapsed="false">
      <c r="A5644" s="1" t="n">
        <v>3</v>
      </c>
      <c r="B5644" s="76" t="n">
        <v>46231</v>
      </c>
      <c r="C5644" s="1" t="n">
        <v>22</v>
      </c>
      <c r="D5644" s="1" t="s">
        <v>3967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3973</v>
      </c>
      <c r="N5644" s="1" t="n">
        <v>9.935</v>
      </c>
      <c r="O5644" s="1" t="n">
        <v>449.11</v>
      </c>
      <c r="P5644" s="1" t="s">
        <v>3814</v>
      </c>
    </row>
    <row r="5645" customFormat="false" ht="15" hidden="false" customHeight="true" outlineLevel="0" collapsed="false">
      <c r="A5645" s="1" t="n">
        <v>3</v>
      </c>
      <c r="B5645" s="76" t="n">
        <v>46231</v>
      </c>
      <c r="C5645" s="1" t="n">
        <v>22</v>
      </c>
      <c r="D5645" s="1" t="s">
        <v>3967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3974</v>
      </c>
      <c r="N5645" s="1" t="n">
        <v>4.474</v>
      </c>
      <c r="O5645" s="1" t="n">
        <v>205.92</v>
      </c>
      <c r="P5645" s="1" t="s">
        <v>3814</v>
      </c>
    </row>
    <row r="5646" customFormat="false" ht="15" hidden="false" customHeight="true" outlineLevel="0" collapsed="false">
      <c r="A5646" s="1" t="n">
        <v>3</v>
      </c>
      <c r="B5646" s="76" t="n">
        <v>46231</v>
      </c>
      <c r="C5646" s="1" t="n">
        <v>22</v>
      </c>
      <c r="D5646" s="1" t="s">
        <v>3967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3975</v>
      </c>
      <c r="N5646" s="1" t="n">
        <v>1.56</v>
      </c>
      <c r="O5646" s="1" t="n">
        <v>65.39</v>
      </c>
      <c r="P5646" s="1" t="s">
        <v>3814</v>
      </c>
    </row>
    <row r="5647" customFormat="false" ht="15" hidden="false" customHeight="true" outlineLevel="0" collapsed="false">
      <c r="A5647" s="1" t="n">
        <v>3</v>
      </c>
      <c r="B5647" s="76" t="n">
        <v>46231</v>
      </c>
      <c r="C5647" s="1" t="n">
        <v>22</v>
      </c>
      <c r="D5647" s="1" t="s">
        <v>3967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3976</v>
      </c>
      <c r="N5647" s="1" t="n">
        <v>1.614</v>
      </c>
      <c r="O5647" s="1" t="n">
        <v>72.96</v>
      </c>
      <c r="P5647" s="1" t="s">
        <v>3814</v>
      </c>
    </row>
    <row r="5648" customFormat="false" ht="15" hidden="false" customHeight="true" outlineLevel="0" collapsed="false">
      <c r="A5648" s="1" t="n">
        <v>3</v>
      </c>
      <c r="B5648" s="76" t="n">
        <v>46231</v>
      </c>
      <c r="C5648" s="1" t="n">
        <v>22</v>
      </c>
      <c r="D5648" s="1" t="s">
        <v>3967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3977</v>
      </c>
      <c r="N5648" s="1" t="n">
        <v>1.73</v>
      </c>
      <c r="O5648" s="1" t="n">
        <v>92.43</v>
      </c>
      <c r="P5648" s="1" t="s">
        <v>3814</v>
      </c>
    </row>
    <row r="5649" customFormat="false" ht="15" hidden="false" customHeight="true" outlineLevel="0" collapsed="false">
      <c r="A5649" s="1" t="n">
        <v>3</v>
      </c>
      <c r="B5649" s="76" t="n">
        <v>46231</v>
      </c>
      <c r="C5649" s="1" t="n">
        <v>22</v>
      </c>
      <c r="D5649" s="1" t="s">
        <v>3967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3987</v>
      </c>
      <c r="N5649" s="1" t="n">
        <v>2.588</v>
      </c>
      <c r="O5649" s="1" t="n">
        <v>87.2</v>
      </c>
      <c r="P5649" s="1" t="s">
        <v>3814</v>
      </c>
    </row>
    <row r="5650" customFormat="false" ht="15" hidden="false" customHeight="true" outlineLevel="0" collapsed="false">
      <c r="A5650" s="1" t="n">
        <v>3</v>
      </c>
      <c r="B5650" s="76" t="n">
        <v>46231</v>
      </c>
      <c r="C5650" s="1" t="n">
        <v>22</v>
      </c>
      <c r="D5650" s="1" t="s">
        <v>3967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3978</v>
      </c>
      <c r="N5650" s="1" t="n">
        <v>1.868</v>
      </c>
      <c r="O5650" s="1" t="n">
        <v>69.09</v>
      </c>
      <c r="P5650" s="1" t="s">
        <v>3814</v>
      </c>
    </row>
    <row r="5651" customFormat="false" ht="15" hidden="false" customHeight="true" outlineLevel="0" collapsed="false">
      <c r="A5651" s="1" t="n">
        <v>3</v>
      </c>
      <c r="B5651" s="76" t="n">
        <v>46231</v>
      </c>
      <c r="C5651" s="1" t="n">
        <v>22</v>
      </c>
      <c r="D5651" s="1" t="s">
        <v>3967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3979</v>
      </c>
      <c r="N5651" s="1" t="n">
        <v>2.818</v>
      </c>
      <c r="O5651" s="1" t="n">
        <v>4.61</v>
      </c>
      <c r="P5651" s="1" t="s">
        <v>3814</v>
      </c>
    </row>
    <row r="5652" customFormat="false" ht="15" hidden="false" customHeight="true" outlineLevel="0" collapsed="false">
      <c r="A5652" s="1" t="n">
        <v>3</v>
      </c>
      <c r="B5652" s="76" t="n">
        <v>46231</v>
      </c>
      <c r="C5652" s="1" t="n">
        <v>22</v>
      </c>
      <c r="D5652" s="1" t="s">
        <v>3967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3980</v>
      </c>
      <c r="N5652" s="1" t="n">
        <v>10.726</v>
      </c>
      <c r="O5652" s="1" t="n">
        <v>26.36</v>
      </c>
      <c r="P5652" s="1" t="s">
        <v>3814</v>
      </c>
    </row>
    <row r="5653" customFormat="false" ht="15" hidden="false" customHeight="true" outlineLevel="0" collapsed="false">
      <c r="A5653" s="1" t="n">
        <v>3</v>
      </c>
      <c r="B5653" s="76" t="n">
        <v>46231</v>
      </c>
      <c r="C5653" s="1" t="n">
        <v>22</v>
      </c>
      <c r="D5653" s="1" t="s">
        <v>3967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3981</v>
      </c>
      <c r="N5653" s="1" t="n">
        <v>0.696</v>
      </c>
      <c r="O5653" s="1" t="n">
        <v>0.01</v>
      </c>
      <c r="P5653" s="1" t="s">
        <v>3814</v>
      </c>
    </row>
    <row r="5654" customFormat="false" ht="15" hidden="false" customHeight="true" outlineLevel="0" collapsed="false">
      <c r="A5654" s="1" t="n">
        <v>3</v>
      </c>
      <c r="B5654" s="76" t="n">
        <v>46231</v>
      </c>
      <c r="C5654" s="1" t="n">
        <v>100</v>
      </c>
      <c r="D5654" s="1" t="s">
        <v>3988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3968</v>
      </c>
      <c r="N5654" s="1" t="n">
        <v>6.352</v>
      </c>
      <c r="O5654" s="1" t="n">
        <v>208.81</v>
      </c>
      <c r="P5654" s="1" t="s">
        <v>3814</v>
      </c>
    </row>
    <row r="5655" customFormat="false" ht="15" hidden="false" customHeight="true" outlineLevel="0" collapsed="false">
      <c r="A5655" s="1" t="n">
        <v>3</v>
      </c>
      <c r="B5655" s="76" t="n">
        <v>46231</v>
      </c>
      <c r="C5655" s="1" t="n">
        <v>100</v>
      </c>
      <c r="D5655" s="1" t="s">
        <v>3988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3969</v>
      </c>
      <c r="N5655" s="1" t="n">
        <v>13.765</v>
      </c>
      <c r="O5655" s="1" t="n">
        <v>463.82</v>
      </c>
      <c r="P5655" s="1" t="s">
        <v>3814</v>
      </c>
    </row>
    <row r="5656" customFormat="false" ht="15" hidden="false" customHeight="true" outlineLevel="0" collapsed="false">
      <c r="A5656" s="1" t="n">
        <v>3</v>
      </c>
      <c r="B5656" s="76" t="n">
        <v>46231</v>
      </c>
      <c r="C5656" s="1" t="n">
        <v>100</v>
      </c>
      <c r="D5656" s="1" t="s">
        <v>3988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3970</v>
      </c>
      <c r="N5656" s="1" t="n">
        <v>2.626</v>
      </c>
      <c r="O5656" s="1" t="n">
        <v>101.44</v>
      </c>
      <c r="P5656" s="1" t="s">
        <v>3814</v>
      </c>
    </row>
    <row r="5657" customFormat="false" ht="15" hidden="false" customHeight="true" outlineLevel="0" collapsed="false">
      <c r="A5657" s="1" t="n">
        <v>3</v>
      </c>
      <c r="B5657" s="76" t="n">
        <v>46231</v>
      </c>
      <c r="C5657" s="1" t="n">
        <v>100</v>
      </c>
      <c r="D5657" s="1" t="s">
        <v>3988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3971</v>
      </c>
      <c r="N5657" s="1" t="n">
        <v>6.86</v>
      </c>
      <c r="O5657" s="1" t="n">
        <v>264.99</v>
      </c>
      <c r="P5657" s="1" t="s">
        <v>3814</v>
      </c>
    </row>
    <row r="5658" customFormat="false" ht="15" hidden="false" customHeight="true" outlineLevel="0" collapsed="false">
      <c r="A5658" s="1" t="n">
        <v>3</v>
      </c>
      <c r="B5658" s="76" t="n">
        <v>46231</v>
      </c>
      <c r="C5658" s="1" t="n">
        <v>100</v>
      </c>
      <c r="D5658" s="1" t="s">
        <v>3988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3972</v>
      </c>
      <c r="N5658" s="1" t="n">
        <v>5.188</v>
      </c>
      <c r="O5658" s="1" t="n">
        <v>217.46</v>
      </c>
      <c r="P5658" s="1" t="s">
        <v>3814</v>
      </c>
    </row>
    <row r="5659" customFormat="false" ht="15" hidden="false" customHeight="true" outlineLevel="0" collapsed="false">
      <c r="A5659" s="1" t="n">
        <v>3</v>
      </c>
      <c r="B5659" s="76" t="n">
        <v>46231</v>
      </c>
      <c r="C5659" s="1" t="n">
        <v>100</v>
      </c>
      <c r="D5659" s="1" t="s">
        <v>3988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3973</v>
      </c>
      <c r="N5659" s="1" t="n">
        <v>9.935</v>
      </c>
      <c r="O5659" s="1" t="n">
        <v>449.11</v>
      </c>
      <c r="P5659" s="1" t="s">
        <v>3814</v>
      </c>
    </row>
    <row r="5660" customFormat="false" ht="15" hidden="false" customHeight="true" outlineLevel="0" collapsed="false">
      <c r="A5660" s="1" t="n">
        <v>3</v>
      </c>
      <c r="B5660" s="76" t="n">
        <v>46231</v>
      </c>
      <c r="C5660" s="1" t="n">
        <v>100</v>
      </c>
      <c r="D5660" s="1" t="s">
        <v>3988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3974</v>
      </c>
      <c r="N5660" s="1" t="n">
        <v>4.474</v>
      </c>
      <c r="O5660" s="1" t="n">
        <v>205.92</v>
      </c>
      <c r="P5660" s="1" t="s">
        <v>3814</v>
      </c>
    </row>
    <row r="5661" customFormat="false" ht="15" hidden="false" customHeight="true" outlineLevel="0" collapsed="false">
      <c r="A5661" s="1" t="n">
        <v>3</v>
      </c>
      <c r="B5661" s="76" t="n">
        <v>46231</v>
      </c>
      <c r="C5661" s="1" t="n">
        <v>100</v>
      </c>
      <c r="D5661" s="1" t="s">
        <v>3988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3975</v>
      </c>
      <c r="N5661" s="1" t="n">
        <v>1.56</v>
      </c>
      <c r="O5661" s="1" t="n">
        <v>65.39</v>
      </c>
      <c r="P5661" s="1" t="s">
        <v>3814</v>
      </c>
    </row>
    <row r="5662" customFormat="false" ht="15" hidden="false" customHeight="true" outlineLevel="0" collapsed="false">
      <c r="A5662" s="1" t="n">
        <v>3</v>
      </c>
      <c r="B5662" s="76" t="n">
        <v>46231</v>
      </c>
      <c r="C5662" s="1" t="n">
        <v>100</v>
      </c>
      <c r="D5662" s="1" t="s">
        <v>3988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3976</v>
      </c>
      <c r="N5662" s="1" t="n">
        <v>1.614</v>
      </c>
      <c r="O5662" s="1" t="n">
        <v>72.96</v>
      </c>
      <c r="P5662" s="1" t="s">
        <v>3814</v>
      </c>
    </row>
    <row r="5663" customFormat="false" ht="15" hidden="false" customHeight="true" outlineLevel="0" collapsed="false">
      <c r="A5663" s="1" t="n">
        <v>3</v>
      </c>
      <c r="B5663" s="76" t="n">
        <v>46231</v>
      </c>
      <c r="C5663" s="1" t="n">
        <v>100</v>
      </c>
      <c r="D5663" s="1" t="s">
        <v>3988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3977</v>
      </c>
      <c r="N5663" s="1" t="n">
        <v>1.73</v>
      </c>
      <c r="O5663" s="1" t="n">
        <v>92.43</v>
      </c>
      <c r="P5663" s="1" t="s">
        <v>3814</v>
      </c>
    </row>
    <row r="5664" customFormat="false" ht="15" hidden="false" customHeight="true" outlineLevel="0" collapsed="false">
      <c r="A5664" s="1" t="n">
        <v>3</v>
      </c>
      <c r="B5664" s="76" t="n">
        <v>46231</v>
      </c>
      <c r="C5664" s="1" t="n">
        <v>100</v>
      </c>
      <c r="D5664" s="1" t="s">
        <v>3988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3987</v>
      </c>
      <c r="N5664" s="1" t="n">
        <v>2.588</v>
      </c>
      <c r="O5664" s="1" t="n">
        <v>87.2</v>
      </c>
      <c r="P5664" s="1" t="s">
        <v>3814</v>
      </c>
    </row>
    <row r="5665" customFormat="false" ht="15" hidden="false" customHeight="true" outlineLevel="0" collapsed="false">
      <c r="A5665" s="1" t="n">
        <v>3</v>
      </c>
      <c r="B5665" s="76" t="n">
        <v>46231</v>
      </c>
      <c r="C5665" s="1" t="n">
        <v>100</v>
      </c>
      <c r="D5665" s="1" t="s">
        <v>3988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3978</v>
      </c>
      <c r="N5665" s="1" t="n">
        <v>1.868</v>
      </c>
      <c r="O5665" s="1" t="n">
        <v>69.09</v>
      </c>
      <c r="P5665" s="1" t="s">
        <v>3814</v>
      </c>
    </row>
    <row r="5666" customFormat="false" ht="15" hidden="false" customHeight="true" outlineLevel="0" collapsed="false">
      <c r="A5666" s="1" t="n">
        <v>3</v>
      </c>
      <c r="B5666" s="76" t="n">
        <v>46231</v>
      </c>
      <c r="C5666" s="1" t="n">
        <v>100</v>
      </c>
      <c r="D5666" s="1" t="s">
        <v>3988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3979</v>
      </c>
      <c r="N5666" s="1" t="n">
        <v>2.818</v>
      </c>
      <c r="O5666" s="1" t="n">
        <v>4.61</v>
      </c>
      <c r="P5666" s="1" t="s">
        <v>3814</v>
      </c>
    </row>
    <row r="5667" customFormat="false" ht="15" hidden="false" customHeight="true" outlineLevel="0" collapsed="false">
      <c r="A5667" s="1" t="n">
        <v>3</v>
      </c>
      <c r="B5667" s="76" t="n">
        <v>46231</v>
      </c>
      <c r="C5667" s="1" t="n">
        <v>100</v>
      </c>
      <c r="D5667" s="1" t="s">
        <v>3988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3980</v>
      </c>
      <c r="N5667" s="1" t="n">
        <v>10.726</v>
      </c>
      <c r="O5667" s="1" t="n">
        <v>26.36</v>
      </c>
      <c r="P5667" s="1" t="s">
        <v>3814</v>
      </c>
    </row>
    <row r="5668" customFormat="false" ht="15" hidden="false" customHeight="true" outlineLevel="0" collapsed="false">
      <c r="A5668" s="1" t="n">
        <v>3</v>
      </c>
      <c r="B5668" s="76" t="n">
        <v>46231</v>
      </c>
      <c r="C5668" s="1" t="n">
        <v>100</v>
      </c>
      <c r="D5668" s="1" t="s">
        <v>3988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3981</v>
      </c>
      <c r="N5668" s="1" t="n">
        <v>0.696</v>
      </c>
      <c r="O5668" s="1" t="n">
        <v>0.01</v>
      </c>
      <c r="P5668" s="1" t="s">
        <v>3814</v>
      </c>
    </row>
    <row r="5669" customFormat="false" ht="15" hidden="false" customHeight="true" outlineLevel="0" collapsed="false">
      <c r="A5669" s="1" t="n">
        <v>3</v>
      </c>
      <c r="B5669" s="76" t="n">
        <v>46232</v>
      </c>
      <c r="C5669" s="1" t="n">
        <v>6</v>
      </c>
      <c r="D5669" s="1" t="s">
        <v>3819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3816</v>
      </c>
      <c r="N5669" s="1" t="n">
        <v>50</v>
      </c>
      <c r="O5669" s="1" t="n">
        <v>100</v>
      </c>
      <c r="P5669" s="1" t="s">
        <v>3814</v>
      </c>
    </row>
    <row r="5670" customFormat="false" ht="15" hidden="false" customHeight="true" outlineLevel="0" collapsed="false">
      <c r="A5670" s="1" t="n">
        <v>3</v>
      </c>
      <c r="B5670" s="76" t="n">
        <v>46232</v>
      </c>
      <c r="C5670" s="1" t="n">
        <v>11</v>
      </c>
      <c r="D5670" s="1" t="s">
        <v>3820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5836</v>
      </c>
      <c r="N5670" s="1" t="n">
        <v>100</v>
      </c>
      <c r="O5670" s="1" t="n">
        <v>99</v>
      </c>
      <c r="P5670" s="1" t="s">
        <v>3814</v>
      </c>
    </row>
    <row r="5671" customFormat="false" ht="15" hidden="false" customHeight="true" outlineLevel="0" collapsed="false">
      <c r="A5671" s="1" t="n">
        <v>3</v>
      </c>
      <c r="B5671" s="76" t="n">
        <v>46232</v>
      </c>
      <c r="C5671" s="1" t="n">
        <v>11</v>
      </c>
      <c r="D5671" s="1" t="s">
        <v>3820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5837</v>
      </c>
      <c r="N5671" s="1" t="n">
        <v>100</v>
      </c>
      <c r="O5671" s="1" t="n">
        <v>99</v>
      </c>
      <c r="P5671" s="1" t="s">
        <v>3814</v>
      </c>
    </row>
    <row r="5672" customFormat="false" ht="15" hidden="false" customHeight="true" outlineLevel="0" collapsed="false">
      <c r="A5672" s="1" t="n">
        <v>3</v>
      </c>
      <c r="B5672" s="76" t="n">
        <v>46232</v>
      </c>
      <c r="C5672" s="1" t="n">
        <v>11</v>
      </c>
      <c r="D5672" s="1" t="s">
        <v>3820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5838</v>
      </c>
      <c r="N5672" s="1" t="n">
        <v>100</v>
      </c>
      <c r="O5672" s="1" t="n">
        <v>99</v>
      </c>
      <c r="P5672" s="1" t="s">
        <v>3814</v>
      </c>
    </row>
    <row r="5673" customFormat="false" ht="15" hidden="false" customHeight="true" outlineLevel="0" collapsed="false">
      <c r="A5673" s="1" t="n">
        <v>3</v>
      </c>
      <c r="B5673" s="76" t="n">
        <v>46232</v>
      </c>
      <c r="C5673" s="1" t="n">
        <v>11</v>
      </c>
      <c r="D5673" s="1" t="s">
        <v>3820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5839</v>
      </c>
      <c r="N5673" s="1" t="n">
        <v>50</v>
      </c>
      <c r="O5673" s="1" t="n">
        <v>120</v>
      </c>
      <c r="P5673" s="1" t="s">
        <v>3814</v>
      </c>
    </row>
    <row r="5674" customFormat="false" ht="15" hidden="false" customHeight="true" outlineLevel="0" collapsed="false">
      <c r="A5674" s="1" t="n">
        <v>3</v>
      </c>
      <c r="B5674" s="76" t="n">
        <v>46232</v>
      </c>
      <c r="C5674" s="1" t="n">
        <v>11</v>
      </c>
      <c r="D5674" s="1" t="s">
        <v>3820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5840</v>
      </c>
      <c r="N5674" s="1" t="n">
        <v>150</v>
      </c>
      <c r="O5674" s="1" t="n">
        <v>387</v>
      </c>
      <c r="P5674" s="1" t="s">
        <v>3814</v>
      </c>
    </row>
    <row r="5675" customFormat="false" ht="15" hidden="false" customHeight="true" outlineLevel="0" collapsed="false">
      <c r="A5675" s="1" t="n">
        <v>3</v>
      </c>
      <c r="B5675" s="76" t="n">
        <v>46232</v>
      </c>
      <c r="C5675" s="1" t="n">
        <v>11</v>
      </c>
      <c r="D5675" s="1" t="s">
        <v>3820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5841</v>
      </c>
      <c r="N5675" s="1" t="n">
        <v>100</v>
      </c>
      <c r="O5675" s="1" t="n">
        <v>246</v>
      </c>
      <c r="P5675" s="1" t="s">
        <v>3814</v>
      </c>
    </row>
    <row r="5676" customFormat="false" ht="15" hidden="false" customHeight="true" outlineLevel="0" collapsed="false">
      <c r="A5676" s="1" t="n">
        <v>3</v>
      </c>
      <c r="B5676" s="76" t="n">
        <v>46232</v>
      </c>
      <c r="C5676" s="1" t="n">
        <v>11</v>
      </c>
      <c r="D5676" s="1" t="s">
        <v>3820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5842</v>
      </c>
      <c r="N5676" s="1" t="n">
        <v>200</v>
      </c>
      <c r="O5676" s="1" t="n">
        <v>596</v>
      </c>
      <c r="P5676" s="1" t="s">
        <v>3814</v>
      </c>
    </row>
    <row r="5677" customFormat="false" ht="15" hidden="false" customHeight="true" outlineLevel="0" collapsed="false">
      <c r="A5677" s="1" t="n">
        <v>3</v>
      </c>
      <c r="B5677" s="76" t="n">
        <v>46232</v>
      </c>
      <c r="C5677" s="1" t="n">
        <v>11</v>
      </c>
      <c r="D5677" s="1" t="s">
        <v>3820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5843</v>
      </c>
      <c r="N5677" s="1" t="n">
        <v>150</v>
      </c>
      <c r="O5677" s="1" t="n">
        <v>405</v>
      </c>
      <c r="P5677" s="1" t="s">
        <v>3814</v>
      </c>
    </row>
    <row r="5678" customFormat="false" ht="15" hidden="false" customHeight="true" outlineLevel="0" collapsed="false">
      <c r="A5678" s="1" t="n">
        <v>3</v>
      </c>
      <c r="B5678" s="76" t="n">
        <v>46232</v>
      </c>
      <c r="C5678" s="1" t="n">
        <v>11</v>
      </c>
      <c r="D5678" s="1" t="s">
        <v>3820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5844</v>
      </c>
      <c r="N5678" s="1" t="n">
        <v>50</v>
      </c>
      <c r="O5678" s="1" t="n">
        <v>189</v>
      </c>
      <c r="P5678" s="1" t="s">
        <v>3814</v>
      </c>
    </row>
    <row r="5679" customFormat="false" ht="15" hidden="false" customHeight="true" outlineLevel="0" collapsed="false">
      <c r="A5679" s="1" t="n">
        <v>3</v>
      </c>
      <c r="B5679" s="76" t="n">
        <v>46232</v>
      </c>
      <c r="C5679" s="1" t="n">
        <v>11</v>
      </c>
      <c r="D5679" s="1" t="s">
        <v>3820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4178</v>
      </c>
      <c r="N5679" s="1" t="n">
        <v>96</v>
      </c>
      <c r="O5679" s="1" t="n">
        <v>406.08</v>
      </c>
      <c r="P5679" s="1" t="s">
        <v>3814</v>
      </c>
    </row>
    <row r="5680" customFormat="false" ht="15" hidden="false" customHeight="true" outlineLevel="0" collapsed="false">
      <c r="A5680" s="1" t="n">
        <v>3</v>
      </c>
      <c r="B5680" s="76" t="n">
        <v>46232</v>
      </c>
      <c r="C5680" s="1" t="n">
        <v>11</v>
      </c>
      <c r="D5680" s="1" t="s">
        <v>3820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4181</v>
      </c>
      <c r="N5680" s="1" t="n">
        <v>96</v>
      </c>
      <c r="O5680" s="1" t="n">
        <v>406.08</v>
      </c>
      <c r="P5680" s="1" t="s">
        <v>3814</v>
      </c>
    </row>
    <row r="5681" customFormat="false" ht="15" hidden="false" customHeight="true" outlineLevel="0" collapsed="false">
      <c r="A5681" s="1" t="n">
        <v>3</v>
      </c>
      <c r="B5681" s="76" t="n">
        <v>46232</v>
      </c>
      <c r="C5681" s="1" t="n">
        <v>11</v>
      </c>
      <c r="D5681" s="1" t="s">
        <v>3820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5845</v>
      </c>
      <c r="N5681" s="1" t="n">
        <v>10</v>
      </c>
      <c r="O5681" s="1" t="n">
        <v>193.54</v>
      </c>
      <c r="P5681" s="1" t="s">
        <v>3814</v>
      </c>
    </row>
    <row r="5682" customFormat="false" ht="15" hidden="false" customHeight="true" outlineLevel="0" collapsed="false">
      <c r="A5682" s="1" t="n">
        <v>3</v>
      </c>
      <c r="B5682" s="76" t="n">
        <v>46232</v>
      </c>
      <c r="C5682" s="1" t="n">
        <v>11</v>
      </c>
      <c r="D5682" s="1" t="s">
        <v>3820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5149</v>
      </c>
      <c r="N5682" s="1" t="n">
        <v>12</v>
      </c>
      <c r="O5682" s="1" t="n">
        <v>44.28</v>
      </c>
      <c r="P5682" s="1" t="s">
        <v>3814</v>
      </c>
    </row>
    <row r="5683" customFormat="false" ht="15" hidden="false" customHeight="true" outlineLevel="0" collapsed="false">
      <c r="A5683" s="1" t="n">
        <v>3</v>
      </c>
      <c r="B5683" s="76" t="n">
        <v>46232</v>
      </c>
      <c r="C5683" s="1" t="n">
        <v>11</v>
      </c>
      <c r="D5683" s="1" t="s">
        <v>3820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5846</v>
      </c>
      <c r="N5683" s="1" t="n">
        <v>24</v>
      </c>
      <c r="O5683" s="1" t="n">
        <v>110.16</v>
      </c>
      <c r="P5683" s="1" t="s">
        <v>3814</v>
      </c>
    </row>
    <row r="5684" customFormat="false" ht="15" hidden="false" customHeight="true" outlineLevel="0" collapsed="false">
      <c r="A5684" s="1" t="n">
        <v>3</v>
      </c>
      <c r="B5684" s="76" t="n">
        <v>46232</v>
      </c>
      <c r="C5684" s="1" t="n">
        <v>11</v>
      </c>
      <c r="D5684" s="1" t="s">
        <v>3820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4126</v>
      </c>
      <c r="N5684" s="1" t="n">
        <v>50</v>
      </c>
      <c r="O5684" s="1" t="n">
        <v>831.6</v>
      </c>
      <c r="P5684" s="1" t="s">
        <v>3814</v>
      </c>
    </row>
    <row r="5685" customFormat="false" ht="15" hidden="false" customHeight="true" outlineLevel="0" collapsed="false">
      <c r="A5685" s="1" t="n">
        <v>3</v>
      </c>
      <c r="B5685" s="76" t="n">
        <v>46232</v>
      </c>
      <c r="C5685" s="1" t="n">
        <v>11</v>
      </c>
      <c r="D5685" s="1" t="s">
        <v>3820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5847</v>
      </c>
      <c r="N5685" s="1" t="n">
        <v>40</v>
      </c>
      <c r="O5685" s="1" t="n">
        <v>40</v>
      </c>
      <c r="P5685" s="1" t="s">
        <v>3814</v>
      </c>
    </row>
    <row r="5686" customFormat="false" ht="15" hidden="false" customHeight="true" outlineLevel="0" collapsed="false">
      <c r="A5686" s="1" t="n">
        <v>3</v>
      </c>
      <c r="B5686" s="76" t="n">
        <v>46232</v>
      </c>
      <c r="C5686" s="1" t="n">
        <v>11</v>
      </c>
      <c r="D5686" s="1" t="s">
        <v>3820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5848</v>
      </c>
      <c r="N5686" s="1" t="n">
        <v>40</v>
      </c>
      <c r="O5686" s="1" t="n">
        <v>40</v>
      </c>
      <c r="P5686" s="1" t="s">
        <v>3814</v>
      </c>
    </row>
    <row r="5687" customFormat="false" ht="15" hidden="false" customHeight="true" outlineLevel="0" collapsed="false">
      <c r="A5687" s="1" t="n">
        <v>3</v>
      </c>
      <c r="B5687" s="76" t="n">
        <v>46232</v>
      </c>
      <c r="C5687" s="1" t="n">
        <v>11</v>
      </c>
      <c r="D5687" s="1" t="s">
        <v>3820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4860</v>
      </c>
      <c r="N5687" s="1" t="n">
        <v>36</v>
      </c>
      <c r="O5687" s="1" t="n">
        <v>83.52</v>
      </c>
      <c r="P5687" s="1" t="s">
        <v>3814</v>
      </c>
    </row>
    <row r="5688" customFormat="false" ht="15" hidden="false" customHeight="true" outlineLevel="0" collapsed="false">
      <c r="A5688" s="1" t="n">
        <v>3</v>
      </c>
      <c r="B5688" s="76" t="n">
        <v>46232</v>
      </c>
      <c r="C5688" s="1" t="n">
        <v>11</v>
      </c>
      <c r="D5688" s="1" t="s">
        <v>3820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4861</v>
      </c>
      <c r="N5688" s="1" t="n">
        <v>36</v>
      </c>
      <c r="O5688" s="1" t="n">
        <v>83.52</v>
      </c>
      <c r="P5688" s="1" t="s">
        <v>3814</v>
      </c>
    </row>
    <row r="5689" customFormat="false" ht="15" hidden="false" customHeight="true" outlineLevel="0" collapsed="false">
      <c r="A5689" s="1" t="n">
        <v>3</v>
      </c>
      <c r="B5689" s="76" t="n">
        <v>46232</v>
      </c>
      <c r="C5689" s="1" t="n">
        <v>11</v>
      </c>
      <c r="D5689" s="1" t="s">
        <v>3820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5849</v>
      </c>
      <c r="N5689" s="1" t="n">
        <v>40</v>
      </c>
      <c r="O5689" s="1" t="n">
        <v>40</v>
      </c>
      <c r="P5689" s="1" t="s">
        <v>3814</v>
      </c>
    </row>
    <row r="5690" customFormat="false" ht="15" hidden="false" customHeight="true" outlineLevel="0" collapsed="false">
      <c r="A5690" s="1" t="n">
        <v>3</v>
      </c>
      <c r="B5690" s="76" t="n">
        <v>46232</v>
      </c>
      <c r="C5690" s="1" t="n">
        <v>11</v>
      </c>
      <c r="D5690" s="1" t="s">
        <v>3820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4128</v>
      </c>
      <c r="N5690" s="1" t="n">
        <v>50</v>
      </c>
      <c r="O5690" s="1" t="n">
        <v>546.85</v>
      </c>
      <c r="P5690" s="1" t="s">
        <v>3814</v>
      </c>
    </row>
    <row r="5691" customFormat="false" ht="15" hidden="false" customHeight="true" outlineLevel="0" collapsed="false">
      <c r="A5691" s="1" t="n">
        <v>3</v>
      </c>
      <c r="B5691" s="76" t="n">
        <v>46232</v>
      </c>
      <c r="C5691" s="1" t="n">
        <v>11</v>
      </c>
      <c r="D5691" s="1" t="s">
        <v>3820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5850</v>
      </c>
      <c r="N5691" s="1" t="n">
        <v>24</v>
      </c>
      <c r="O5691" s="1" t="n">
        <v>110.16</v>
      </c>
      <c r="P5691" s="1" t="s">
        <v>3814</v>
      </c>
    </row>
    <row r="5692" customFormat="false" ht="15" hidden="false" customHeight="true" outlineLevel="0" collapsed="false">
      <c r="A5692" s="1" t="n">
        <v>3</v>
      </c>
      <c r="B5692" s="76" t="n">
        <v>46232</v>
      </c>
      <c r="C5692" s="1" t="n">
        <v>11</v>
      </c>
      <c r="D5692" s="1" t="s">
        <v>3820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4735</v>
      </c>
      <c r="N5692" s="1" t="n">
        <v>48</v>
      </c>
      <c r="O5692" s="1" t="n">
        <v>53.24</v>
      </c>
      <c r="P5692" s="1" t="s">
        <v>3814</v>
      </c>
    </row>
    <row r="5693" customFormat="false" ht="15" hidden="false" customHeight="true" outlineLevel="0" collapsed="false">
      <c r="A5693" s="1" t="n">
        <v>3</v>
      </c>
      <c r="B5693" s="76" t="n">
        <v>46232</v>
      </c>
      <c r="C5693" s="1" t="n">
        <v>11</v>
      </c>
      <c r="D5693" s="1" t="s">
        <v>3820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4736</v>
      </c>
      <c r="N5693" s="1" t="n">
        <v>48</v>
      </c>
      <c r="O5693" s="1" t="n">
        <v>53.24</v>
      </c>
      <c r="P5693" s="1" t="s">
        <v>3814</v>
      </c>
    </row>
    <row r="5694" customFormat="false" ht="15" hidden="false" customHeight="true" outlineLevel="0" collapsed="false">
      <c r="A5694" s="1" t="n">
        <v>3</v>
      </c>
      <c r="B5694" s="76" t="n">
        <v>46232</v>
      </c>
      <c r="C5694" s="1" t="n">
        <v>11</v>
      </c>
      <c r="D5694" s="1" t="s">
        <v>3820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4737</v>
      </c>
      <c r="N5694" s="1" t="n">
        <v>48</v>
      </c>
      <c r="O5694" s="1" t="n">
        <v>53.24</v>
      </c>
      <c r="P5694" s="1" t="s">
        <v>3814</v>
      </c>
    </row>
    <row r="5695" customFormat="false" ht="15" hidden="false" customHeight="true" outlineLevel="0" collapsed="false">
      <c r="A5695" s="1" t="n">
        <v>3</v>
      </c>
      <c r="B5695" s="76" t="n">
        <v>46232</v>
      </c>
      <c r="C5695" s="1" t="n">
        <v>11</v>
      </c>
      <c r="D5695" s="1" t="s">
        <v>3820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5851</v>
      </c>
      <c r="N5695" s="1" t="n">
        <v>10</v>
      </c>
      <c r="O5695" s="1" t="n">
        <v>145.43</v>
      </c>
      <c r="P5695" s="1" t="s">
        <v>3814</v>
      </c>
    </row>
    <row r="5696" customFormat="false" ht="15" hidden="false" customHeight="true" outlineLevel="0" collapsed="false">
      <c r="A5696" s="1" t="n">
        <v>3</v>
      </c>
      <c r="B5696" s="76" t="n">
        <v>46232</v>
      </c>
      <c r="C5696" s="1" t="n">
        <v>11</v>
      </c>
      <c r="D5696" s="1" t="s">
        <v>3820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4738</v>
      </c>
      <c r="N5696" s="1" t="n">
        <v>48</v>
      </c>
      <c r="O5696" s="1" t="n">
        <v>53.24</v>
      </c>
      <c r="P5696" s="1" t="s">
        <v>3814</v>
      </c>
    </row>
    <row r="5697" customFormat="false" ht="15" hidden="false" customHeight="true" outlineLevel="0" collapsed="false">
      <c r="A5697" s="1" t="n">
        <v>3</v>
      </c>
      <c r="B5697" s="76" t="n">
        <v>46232</v>
      </c>
      <c r="C5697" s="1" t="n">
        <v>11</v>
      </c>
      <c r="D5697" s="1" t="s">
        <v>3820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5852</v>
      </c>
      <c r="N5697" s="1" t="n">
        <v>50</v>
      </c>
      <c r="O5697" s="1" t="n">
        <v>49.9</v>
      </c>
      <c r="P5697" s="1" t="s">
        <v>3814</v>
      </c>
    </row>
    <row r="5698" customFormat="false" ht="15" hidden="false" customHeight="true" outlineLevel="0" collapsed="false">
      <c r="A5698" s="1" t="n">
        <v>3</v>
      </c>
      <c r="B5698" s="76" t="n">
        <v>46232</v>
      </c>
      <c r="C5698" s="1" t="n">
        <v>11</v>
      </c>
      <c r="D5698" s="1" t="s">
        <v>3820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3963</v>
      </c>
      <c r="N5698" s="1" t="n">
        <v>73</v>
      </c>
      <c r="O5698" s="1" t="n">
        <v>1458.54</v>
      </c>
      <c r="P5698" s="1" t="s">
        <v>3814</v>
      </c>
    </row>
    <row r="5699" customFormat="false" ht="15" hidden="false" customHeight="true" outlineLevel="0" collapsed="false">
      <c r="A5699" s="1" t="n">
        <v>3</v>
      </c>
      <c r="B5699" s="76" t="n">
        <v>46232</v>
      </c>
      <c r="C5699" s="1" t="n">
        <v>11</v>
      </c>
      <c r="D5699" s="1" t="s">
        <v>3820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5612</v>
      </c>
      <c r="N5699" s="1" t="n">
        <v>12</v>
      </c>
      <c r="O5699" s="1" t="n">
        <v>227.76</v>
      </c>
      <c r="P5699" s="1" t="s">
        <v>3814</v>
      </c>
    </row>
    <row r="5700" customFormat="false" ht="15" hidden="false" customHeight="true" outlineLevel="0" collapsed="false">
      <c r="A5700" s="1" t="n">
        <v>3</v>
      </c>
      <c r="B5700" s="76" t="n">
        <v>46232</v>
      </c>
      <c r="C5700" s="1" t="n">
        <v>11</v>
      </c>
      <c r="D5700" s="1" t="s">
        <v>3820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3964</v>
      </c>
      <c r="N5700" s="1" t="n">
        <v>10</v>
      </c>
      <c r="O5700" s="1" t="n">
        <v>229.8</v>
      </c>
      <c r="P5700" s="1" t="s">
        <v>3814</v>
      </c>
    </row>
    <row r="5701" customFormat="false" ht="15" hidden="false" customHeight="true" outlineLevel="0" collapsed="false">
      <c r="A5701" s="1" t="n">
        <v>3</v>
      </c>
      <c r="B5701" s="76" t="n">
        <v>46232</v>
      </c>
      <c r="C5701" s="1" t="n">
        <v>11</v>
      </c>
      <c r="D5701" s="1" t="s">
        <v>3820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4382</v>
      </c>
      <c r="N5701" s="1" t="n">
        <v>16</v>
      </c>
      <c r="O5701" s="1" t="n">
        <v>113.25</v>
      </c>
      <c r="P5701" s="1" t="s">
        <v>3814</v>
      </c>
    </row>
    <row r="5702" customFormat="false" ht="15" hidden="false" customHeight="true" outlineLevel="0" collapsed="false">
      <c r="A5702" s="1" t="n">
        <v>3</v>
      </c>
      <c r="B5702" s="76" t="n">
        <v>46232</v>
      </c>
      <c r="C5702" s="1" t="n">
        <v>11</v>
      </c>
      <c r="D5702" s="1" t="s">
        <v>3820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4015</v>
      </c>
      <c r="N5702" s="1" t="n">
        <v>5</v>
      </c>
      <c r="O5702" s="1" t="n">
        <v>18.9</v>
      </c>
      <c r="P5702" s="1" t="s">
        <v>3814</v>
      </c>
    </row>
    <row r="5703" customFormat="false" ht="15" hidden="false" customHeight="true" outlineLevel="0" collapsed="false">
      <c r="A5703" s="1" t="n">
        <v>3</v>
      </c>
      <c r="B5703" s="76" t="n">
        <v>46232</v>
      </c>
      <c r="C5703" s="1" t="n">
        <v>11</v>
      </c>
      <c r="D5703" s="1" t="s">
        <v>3820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4016</v>
      </c>
      <c r="N5703" s="1" t="n">
        <v>3</v>
      </c>
      <c r="O5703" s="1" t="n">
        <v>13.62</v>
      </c>
      <c r="P5703" s="1" t="s">
        <v>3814</v>
      </c>
    </row>
    <row r="5704" customFormat="false" ht="15" hidden="false" customHeight="true" outlineLevel="0" collapsed="false">
      <c r="A5704" s="1" t="n">
        <v>3</v>
      </c>
      <c r="B5704" s="76" t="n">
        <v>46232</v>
      </c>
      <c r="C5704" s="1" t="n">
        <v>11</v>
      </c>
      <c r="D5704" s="1" t="s">
        <v>3820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4627</v>
      </c>
      <c r="N5704" s="1" t="n">
        <v>5</v>
      </c>
      <c r="O5704" s="1" t="n">
        <v>54.95</v>
      </c>
      <c r="P5704" s="1" t="s">
        <v>3814</v>
      </c>
    </row>
    <row r="5705" customFormat="false" ht="15" hidden="false" customHeight="true" outlineLevel="0" collapsed="false">
      <c r="A5705" s="1" t="n">
        <v>3</v>
      </c>
      <c r="B5705" s="76" t="n">
        <v>46232</v>
      </c>
      <c r="C5705" s="1" t="n">
        <v>11</v>
      </c>
      <c r="D5705" s="1" t="s">
        <v>3820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4049</v>
      </c>
      <c r="N5705" s="1" t="n">
        <v>5</v>
      </c>
      <c r="O5705" s="1" t="n">
        <v>54.95</v>
      </c>
      <c r="P5705" s="1" t="s">
        <v>3814</v>
      </c>
    </row>
    <row r="5706" customFormat="false" ht="15" hidden="false" customHeight="true" outlineLevel="0" collapsed="false">
      <c r="A5706" s="1" t="n">
        <v>3</v>
      </c>
      <c r="B5706" s="76" t="n">
        <v>46232</v>
      </c>
      <c r="C5706" s="1" t="n">
        <v>11</v>
      </c>
      <c r="D5706" s="1" t="s">
        <v>3820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4628</v>
      </c>
      <c r="N5706" s="1" t="n">
        <v>4</v>
      </c>
      <c r="O5706" s="1" t="n">
        <v>13.68</v>
      </c>
      <c r="P5706" s="1" t="s">
        <v>3814</v>
      </c>
    </row>
    <row r="5707" customFormat="false" ht="15" hidden="false" customHeight="true" outlineLevel="0" collapsed="false">
      <c r="A5707" s="1" t="n">
        <v>3</v>
      </c>
      <c r="B5707" s="76" t="n">
        <v>46232</v>
      </c>
      <c r="C5707" s="1" t="n">
        <v>11</v>
      </c>
      <c r="D5707" s="1" t="s">
        <v>3820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4018</v>
      </c>
      <c r="N5707" s="1" t="n">
        <v>2</v>
      </c>
      <c r="O5707" s="1" t="n">
        <v>24.58</v>
      </c>
      <c r="P5707" s="1" t="s">
        <v>3814</v>
      </c>
    </row>
    <row r="5708" customFormat="false" ht="15" hidden="false" customHeight="true" outlineLevel="0" collapsed="false">
      <c r="A5708" s="1" t="n">
        <v>3</v>
      </c>
      <c r="B5708" s="76" t="n">
        <v>46232</v>
      </c>
      <c r="C5708" s="1" t="n">
        <v>11</v>
      </c>
      <c r="D5708" s="1" t="s">
        <v>3820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4629</v>
      </c>
      <c r="N5708" s="1" t="n">
        <v>4</v>
      </c>
      <c r="O5708" s="1" t="n">
        <v>11.64</v>
      </c>
      <c r="P5708" s="1" t="s">
        <v>3814</v>
      </c>
    </row>
    <row r="5709" customFormat="false" ht="15" hidden="false" customHeight="true" outlineLevel="0" collapsed="false">
      <c r="A5709" s="1" t="n">
        <v>3</v>
      </c>
      <c r="B5709" s="76" t="n">
        <v>46232</v>
      </c>
      <c r="C5709" s="1" t="n">
        <v>11</v>
      </c>
      <c r="D5709" s="1" t="s">
        <v>3820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4019</v>
      </c>
      <c r="N5709" s="1" t="n">
        <v>2</v>
      </c>
      <c r="O5709" s="1" t="n">
        <v>24.58</v>
      </c>
      <c r="P5709" s="1" t="s">
        <v>3814</v>
      </c>
    </row>
    <row r="5710" customFormat="false" ht="15" hidden="false" customHeight="true" outlineLevel="0" collapsed="false">
      <c r="A5710" s="1" t="n">
        <v>3</v>
      </c>
      <c r="B5710" s="76" t="n">
        <v>46232</v>
      </c>
      <c r="C5710" s="1" t="n">
        <v>11</v>
      </c>
      <c r="D5710" s="1" t="s">
        <v>3820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4020</v>
      </c>
      <c r="N5710" s="1" t="n">
        <v>6</v>
      </c>
      <c r="O5710" s="1" t="n">
        <v>53.1</v>
      </c>
      <c r="P5710" s="1" t="s">
        <v>3814</v>
      </c>
    </row>
    <row r="5711" customFormat="false" ht="15" hidden="false" customHeight="true" outlineLevel="0" collapsed="false">
      <c r="A5711" s="1" t="n">
        <v>3</v>
      </c>
      <c r="B5711" s="76" t="n">
        <v>46232</v>
      </c>
      <c r="C5711" s="1" t="n">
        <v>11</v>
      </c>
      <c r="D5711" s="1" t="s">
        <v>3820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4630</v>
      </c>
      <c r="N5711" s="1" t="n">
        <v>6</v>
      </c>
      <c r="O5711" s="1" t="n">
        <v>28.38</v>
      </c>
      <c r="P5711" s="1" t="s">
        <v>3814</v>
      </c>
    </row>
    <row r="5712" customFormat="false" ht="15" hidden="false" customHeight="true" outlineLevel="0" collapsed="false">
      <c r="A5712" s="1" t="n">
        <v>3</v>
      </c>
      <c r="B5712" s="76" t="n">
        <v>46232</v>
      </c>
      <c r="C5712" s="1" t="n">
        <v>11</v>
      </c>
      <c r="D5712" s="1" t="s">
        <v>3820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4021</v>
      </c>
      <c r="N5712" s="1" t="n">
        <v>1</v>
      </c>
      <c r="O5712" s="1" t="n">
        <v>13.98</v>
      </c>
      <c r="P5712" s="1" t="s">
        <v>3814</v>
      </c>
    </row>
    <row r="5713" customFormat="false" ht="15" hidden="false" customHeight="true" outlineLevel="0" collapsed="false">
      <c r="A5713" s="1" t="n">
        <v>3</v>
      </c>
      <c r="B5713" s="76" t="n">
        <v>46232</v>
      </c>
      <c r="C5713" s="1" t="n">
        <v>11</v>
      </c>
      <c r="D5713" s="1" t="s">
        <v>3820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5378</v>
      </c>
      <c r="N5713" s="1" t="n">
        <v>2</v>
      </c>
      <c r="O5713" s="1" t="n">
        <v>16.38</v>
      </c>
      <c r="P5713" s="1" t="s">
        <v>3814</v>
      </c>
    </row>
    <row r="5714" customFormat="false" ht="15" hidden="false" customHeight="true" outlineLevel="0" collapsed="false">
      <c r="A5714" s="1" t="n">
        <v>3</v>
      </c>
      <c r="B5714" s="76" t="n">
        <v>46232</v>
      </c>
      <c r="C5714" s="1" t="n">
        <v>11</v>
      </c>
      <c r="D5714" s="1" t="s">
        <v>3820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4632</v>
      </c>
      <c r="N5714" s="1" t="n">
        <v>6</v>
      </c>
      <c r="O5714" s="1" t="n">
        <v>77.88</v>
      </c>
      <c r="P5714" s="1" t="s">
        <v>3814</v>
      </c>
    </row>
    <row r="5715" customFormat="false" ht="15" hidden="false" customHeight="true" outlineLevel="0" collapsed="false">
      <c r="A5715" s="1" t="n">
        <v>3</v>
      </c>
      <c r="B5715" s="76" t="n">
        <v>46232</v>
      </c>
      <c r="C5715" s="1" t="n">
        <v>11</v>
      </c>
      <c r="D5715" s="1" t="s">
        <v>3820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4023</v>
      </c>
      <c r="N5715" s="1" t="n">
        <v>6</v>
      </c>
      <c r="O5715" s="1" t="n">
        <v>59.88</v>
      </c>
      <c r="P5715" s="1" t="s">
        <v>3814</v>
      </c>
    </row>
    <row r="5716" customFormat="false" ht="15" hidden="false" customHeight="true" outlineLevel="0" collapsed="false">
      <c r="A5716" s="1" t="n">
        <v>3</v>
      </c>
      <c r="B5716" s="76" t="n">
        <v>46232</v>
      </c>
      <c r="C5716" s="1" t="n">
        <v>11</v>
      </c>
      <c r="D5716" s="1" t="s">
        <v>3820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4633</v>
      </c>
      <c r="N5716" s="1" t="n">
        <v>6</v>
      </c>
      <c r="O5716" s="1" t="n">
        <v>66.06</v>
      </c>
      <c r="P5716" s="1" t="s">
        <v>3814</v>
      </c>
    </row>
    <row r="5717" customFormat="false" ht="15" hidden="false" customHeight="true" outlineLevel="0" collapsed="false">
      <c r="A5717" s="1" t="n">
        <v>3</v>
      </c>
      <c r="B5717" s="76" t="n">
        <v>46232</v>
      </c>
      <c r="C5717" s="1" t="n">
        <v>11</v>
      </c>
      <c r="D5717" s="1" t="s">
        <v>3820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4634</v>
      </c>
      <c r="N5717" s="1" t="n">
        <v>4</v>
      </c>
      <c r="O5717" s="1" t="n">
        <v>13.76</v>
      </c>
      <c r="P5717" s="1" t="s">
        <v>3814</v>
      </c>
    </row>
    <row r="5718" customFormat="false" ht="15" hidden="false" customHeight="true" outlineLevel="0" collapsed="false">
      <c r="A5718" s="1" t="n">
        <v>3</v>
      </c>
      <c r="B5718" s="76" t="n">
        <v>46232</v>
      </c>
      <c r="C5718" s="1" t="n">
        <v>171</v>
      </c>
      <c r="D5718" s="1" t="s">
        <v>4048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4021</v>
      </c>
      <c r="N5718" s="1" t="n">
        <v>1</v>
      </c>
      <c r="O5718" s="1" t="n">
        <v>13.98</v>
      </c>
      <c r="P5718" s="1" t="s">
        <v>4050</v>
      </c>
    </row>
    <row r="5719" customFormat="false" ht="15" hidden="false" customHeight="true" outlineLevel="0" collapsed="false">
      <c r="A5719" s="1" t="n">
        <v>3</v>
      </c>
      <c r="B5719" s="76" t="n">
        <v>46232</v>
      </c>
      <c r="C5719" s="1" t="n">
        <v>171</v>
      </c>
      <c r="D5719" s="1" t="s">
        <v>4048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4023</v>
      </c>
      <c r="N5719" s="1" t="n">
        <v>1</v>
      </c>
      <c r="O5719" s="1" t="n">
        <v>9.98</v>
      </c>
      <c r="P5719" s="1" t="s">
        <v>4050</v>
      </c>
    </row>
    <row r="5720" customFormat="false" ht="15" hidden="false" customHeight="true" outlineLevel="0" collapsed="false">
      <c r="A5720" s="1" t="n">
        <v>3</v>
      </c>
      <c r="B5720" s="76" t="n">
        <v>46232</v>
      </c>
      <c r="C5720" s="1" t="n">
        <v>171</v>
      </c>
      <c r="D5720" s="1" t="s">
        <v>4048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4733</v>
      </c>
      <c r="N5720" s="1" t="n">
        <v>1</v>
      </c>
      <c r="O5720" s="1" t="n">
        <v>14.5</v>
      </c>
      <c r="P5720" s="1" t="s">
        <v>4050</v>
      </c>
    </row>
    <row r="5721" customFormat="false" ht="15" hidden="false" customHeight="true" outlineLevel="0" collapsed="false">
      <c r="A5721" s="1" t="n">
        <v>3</v>
      </c>
      <c r="B5721" s="76" t="n">
        <v>46233</v>
      </c>
      <c r="C5721" s="1" t="n">
        <v>6</v>
      </c>
      <c r="D5721" s="1" t="s">
        <v>3819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3818</v>
      </c>
      <c r="N5721" s="1" t="n">
        <v>20</v>
      </c>
      <c r="O5721" s="1" t="n">
        <v>280</v>
      </c>
      <c r="P5721" s="1" t="s">
        <v>3814</v>
      </c>
    </row>
    <row r="5722" customFormat="false" ht="15" hidden="false" customHeight="true" outlineLevel="0" collapsed="false">
      <c r="A5722" s="1" t="n">
        <v>3</v>
      </c>
      <c r="B5722" s="76" t="n">
        <v>46233</v>
      </c>
      <c r="C5722" s="1" t="n">
        <v>6</v>
      </c>
      <c r="D5722" s="1" t="s">
        <v>3819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3813</v>
      </c>
      <c r="N5722" s="1" t="n">
        <v>8</v>
      </c>
      <c r="O5722" s="1" t="n">
        <v>20</v>
      </c>
      <c r="P5722" s="1" t="s">
        <v>3814</v>
      </c>
    </row>
    <row r="5723" customFormat="false" ht="15" hidden="false" customHeight="true" outlineLevel="0" collapsed="false">
      <c r="A5723" s="1" t="n">
        <v>3</v>
      </c>
      <c r="B5723" s="76" t="n">
        <v>46233</v>
      </c>
      <c r="C5723" s="1" t="n">
        <v>6</v>
      </c>
      <c r="D5723" s="1" t="s">
        <v>3819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3815</v>
      </c>
      <c r="N5723" s="1" t="n">
        <v>5</v>
      </c>
      <c r="O5723" s="1" t="n">
        <v>25</v>
      </c>
      <c r="P5723" s="1" t="s">
        <v>3814</v>
      </c>
    </row>
    <row r="5724" customFormat="false" ht="15" hidden="false" customHeight="true" outlineLevel="0" collapsed="false">
      <c r="A5724" s="1" t="n">
        <v>3</v>
      </c>
      <c r="B5724" s="76" t="n">
        <v>46233</v>
      </c>
      <c r="C5724" s="1" t="n">
        <v>6</v>
      </c>
      <c r="D5724" s="1" t="s">
        <v>3819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3816</v>
      </c>
      <c r="N5724" s="1" t="n">
        <v>50</v>
      </c>
      <c r="O5724" s="1" t="n">
        <v>100</v>
      </c>
      <c r="P5724" s="1" t="s">
        <v>3814</v>
      </c>
    </row>
    <row r="5725" customFormat="false" ht="15" hidden="false" customHeight="true" outlineLevel="0" collapsed="false">
      <c r="A5725" s="1" t="n">
        <v>3</v>
      </c>
      <c r="B5725" s="76" t="n">
        <v>46233</v>
      </c>
      <c r="C5725" s="1" t="n">
        <v>6</v>
      </c>
      <c r="D5725" s="1" t="s">
        <v>3819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3817</v>
      </c>
      <c r="N5725" s="1" t="n">
        <v>40</v>
      </c>
      <c r="O5725" s="1" t="n">
        <v>250</v>
      </c>
      <c r="P5725" s="1" t="s">
        <v>3814</v>
      </c>
    </row>
    <row r="5726" customFormat="false" ht="15" hidden="false" customHeight="true" outlineLevel="0" collapsed="false">
      <c r="A5726" s="1" t="n">
        <v>3</v>
      </c>
      <c r="B5726" s="76" t="n">
        <v>46233</v>
      </c>
      <c r="C5726" s="1" t="n">
        <v>11</v>
      </c>
      <c r="D5726" s="1" t="s">
        <v>3820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5853</v>
      </c>
      <c r="N5726" s="1" t="n">
        <v>60</v>
      </c>
      <c r="O5726" s="1" t="n">
        <v>120</v>
      </c>
      <c r="P5726" s="1" t="s">
        <v>3814</v>
      </c>
    </row>
    <row r="5727" customFormat="false" ht="15" hidden="false" customHeight="true" outlineLevel="0" collapsed="false">
      <c r="A5727" s="1" t="n">
        <v>3</v>
      </c>
      <c r="B5727" s="76" t="n">
        <v>46233</v>
      </c>
      <c r="C5727" s="1" t="n">
        <v>11</v>
      </c>
      <c r="D5727" s="1" t="s">
        <v>3820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5854</v>
      </c>
      <c r="N5727" s="1" t="n">
        <v>20</v>
      </c>
      <c r="O5727" s="1" t="n">
        <v>49.99</v>
      </c>
      <c r="P5727" s="1" t="s">
        <v>3814</v>
      </c>
    </row>
    <row r="5728" customFormat="false" ht="15" hidden="false" customHeight="true" outlineLevel="0" collapsed="false">
      <c r="A5728" s="1" t="n">
        <v>3</v>
      </c>
      <c r="B5728" s="76" t="n">
        <v>46233</v>
      </c>
      <c r="C5728" s="1" t="n">
        <v>11</v>
      </c>
      <c r="D5728" s="1" t="s">
        <v>3820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5855</v>
      </c>
      <c r="N5728" s="1" t="n">
        <v>20</v>
      </c>
      <c r="O5728" s="1" t="n">
        <v>97.8</v>
      </c>
      <c r="P5728" s="1" t="s">
        <v>3814</v>
      </c>
    </row>
    <row r="5729" customFormat="false" ht="15" hidden="false" customHeight="true" outlineLevel="0" collapsed="false">
      <c r="A5729" s="1" t="n">
        <v>3</v>
      </c>
      <c r="B5729" s="76" t="n">
        <v>46233</v>
      </c>
      <c r="C5729" s="1" t="n">
        <v>11</v>
      </c>
      <c r="D5729" s="1" t="s">
        <v>3820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5856</v>
      </c>
      <c r="N5729" s="1" t="n">
        <v>20</v>
      </c>
      <c r="O5729" s="1" t="n">
        <v>49.99</v>
      </c>
      <c r="P5729" s="1" t="s">
        <v>3814</v>
      </c>
    </row>
    <row r="5730" customFormat="false" ht="15" hidden="false" customHeight="true" outlineLevel="0" collapsed="false">
      <c r="A5730" s="1" t="n">
        <v>3</v>
      </c>
      <c r="B5730" s="76" t="n">
        <v>46233</v>
      </c>
      <c r="C5730" s="1" t="n">
        <v>11</v>
      </c>
      <c r="D5730" s="1" t="s">
        <v>3820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5857</v>
      </c>
      <c r="N5730" s="1" t="n">
        <v>20</v>
      </c>
      <c r="O5730" s="1" t="n">
        <v>97.8</v>
      </c>
      <c r="P5730" s="1" t="s">
        <v>3814</v>
      </c>
    </row>
    <row r="5731" customFormat="false" ht="15" hidden="false" customHeight="true" outlineLevel="0" collapsed="false">
      <c r="A5731" s="1" t="n">
        <v>3</v>
      </c>
      <c r="B5731" s="76" t="n">
        <v>46233</v>
      </c>
      <c r="C5731" s="1" t="n">
        <v>11</v>
      </c>
      <c r="D5731" s="1" t="s">
        <v>3820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5858</v>
      </c>
      <c r="N5731" s="1" t="n">
        <v>20</v>
      </c>
      <c r="O5731" s="1" t="n">
        <v>92</v>
      </c>
      <c r="P5731" s="1" t="s">
        <v>3814</v>
      </c>
    </row>
    <row r="5732" customFormat="false" ht="15" hidden="false" customHeight="true" outlineLevel="0" collapsed="false">
      <c r="A5732" s="1" t="n">
        <v>3</v>
      </c>
      <c r="B5732" s="76" t="n">
        <v>46233</v>
      </c>
      <c r="C5732" s="1" t="n">
        <v>11</v>
      </c>
      <c r="D5732" s="1" t="s">
        <v>3820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5859</v>
      </c>
      <c r="N5732" s="1" t="n">
        <v>200</v>
      </c>
      <c r="O5732" s="1" t="n">
        <v>37.8</v>
      </c>
      <c r="P5732" s="1" t="s">
        <v>3814</v>
      </c>
    </row>
    <row r="5733" customFormat="false" ht="15" hidden="false" customHeight="true" outlineLevel="0" collapsed="false">
      <c r="A5733" s="1" t="n">
        <v>3</v>
      </c>
      <c r="B5733" s="76" t="n">
        <v>46233</v>
      </c>
      <c r="C5733" s="1" t="n">
        <v>11</v>
      </c>
      <c r="D5733" s="1" t="s">
        <v>3820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4668</v>
      </c>
      <c r="N5733" s="1" t="n">
        <v>100</v>
      </c>
      <c r="O5733" s="1" t="n">
        <v>37</v>
      </c>
      <c r="P5733" s="1" t="s">
        <v>3814</v>
      </c>
    </row>
    <row r="5734" customFormat="false" ht="15" hidden="false" customHeight="true" outlineLevel="0" collapsed="false">
      <c r="A5734" s="1" t="n">
        <v>3</v>
      </c>
      <c r="B5734" s="76" t="n">
        <v>46233</v>
      </c>
      <c r="C5734" s="1" t="n">
        <v>11</v>
      </c>
      <c r="D5734" s="1" t="s">
        <v>3820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5860</v>
      </c>
      <c r="N5734" s="1" t="n">
        <v>200</v>
      </c>
      <c r="O5734" s="1" t="n">
        <v>36</v>
      </c>
      <c r="P5734" s="1" t="s">
        <v>3814</v>
      </c>
    </row>
    <row r="5735" customFormat="false" ht="15" hidden="false" customHeight="true" outlineLevel="0" collapsed="false">
      <c r="A5735" s="1" t="n">
        <v>3</v>
      </c>
      <c r="B5735" s="76" t="n">
        <v>46233</v>
      </c>
      <c r="C5735" s="1" t="n">
        <v>11</v>
      </c>
      <c r="D5735" s="1" t="s">
        <v>3820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5861</v>
      </c>
      <c r="N5735" s="1" t="n">
        <v>7</v>
      </c>
      <c r="O5735" s="1" t="n">
        <v>108.5</v>
      </c>
      <c r="P5735" s="1" t="s">
        <v>3814</v>
      </c>
    </row>
    <row r="5736" customFormat="false" ht="15" hidden="false" customHeight="true" outlineLevel="0" collapsed="false">
      <c r="A5736" s="1" t="n">
        <v>3</v>
      </c>
      <c r="B5736" s="76" t="n">
        <v>46233</v>
      </c>
      <c r="C5736" s="1" t="n">
        <v>11</v>
      </c>
      <c r="D5736" s="1" t="s">
        <v>3820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5862</v>
      </c>
      <c r="N5736" s="1" t="n">
        <v>30</v>
      </c>
      <c r="O5736" s="1" t="n">
        <v>240</v>
      </c>
      <c r="P5736" s="1" t="s">
        <v>3814</v>
      </c>
    </row>
    <row r="5737" customFormat="false" ht="15" hidden="false" customHeight="true" outlineLevel="0" collapsed="false">
      <c r="A5737" s="1" t="n">
        <v>3</v>
      </c>
      <c r="B5737" s="76" t="n">
        <v>46233</v>
      </c>
      <c r="C5737" s="1" t="n">
        <v>11</v>
      </c>
      <c r="D5737" s="1" t="s">
        <v>3820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4626</v>
      </c>
      <c r="N5737" s="1" t="n">
        <v>30</v>
      </c>
      <c r="O5737" s="1" t="n">
        <v>105</v>
      </c>
      <c r="P5737" s="1" t="s">
        <v>3814</v>
      </c>
    </row>
    <row r="5738" customFormat="false" ht="15" hidden="false" customHeight="true" outlineLevel="0" collapsed="false">
      <c r="A5738" s="1" t="n">
        <v>3</v>
      </c>
      <c r="B5738" s="76" t="n">
        <v>46233</v>
      </c>
      <c r="C5738" s="1" t="n">
        <v>11</v>
      </c>
      <c r="D5738" s="1" t="s">
        <v>3820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5380</v>
      </c>
      <c r="N5738" s="1" t="n">
        <v>80</v>
      </c>
      <c r="O5738" s="1" t="n">
        <v>303.8</v>
      </c>
      <c r="P5738" s="1" t="s">
        <v>3814</v>
      </c>
    </row>
    <row r="5739" customFormat="false" ht="15" hidden="false" customHeight="true" outlineLevel="0" collapsed="false">
      <c r="A5739" s="1" t="n">
        <v>3</v>
      </c>
      <c r="B5739" s="76" t="n">
        <v>46233</v>
      </c>
      <c r="C5739" s="1" t="n">
        <v>11</v>
      </c>
      <c r="D5739" s="1" t="s">
        <v>3820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5381</v>
      </c>
      <c r="N5739" s="1" t="n">
        <v>120</v>
      </c>
      <c r="O5739" s="1" t="n">
        <v>531.6</v>
      </c>
      <c r="P5739" s="1" t="s">
        <v>3814</v>
      </c>
    </row>
    <row r="5740" customFormat="false" ht="15" hidden="false" customHeight="true" outlineLevel="0" collapsed="false">
      <c r="A5740" s="1" t="n">
        <v>3</v>
      </c>
      <c r="B5740" s="76" t="n">
        <v>46233</v>
      </c>
      <c r="C5740" s="1" t="n">
        <v>11</v>
      </c>
      <c r="D5740" s="1" t="s">
        <v>3820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5651</v>
      </c>
      <c r="N5740" s="1" t="n">
        <v>60</v>
      </c>
      <c r="O5740" s="1" t="n">
        <v>419.7</v>
      </c>
      <c r="P5740" s="1" t="s">
        <v>3814</v>
      </c>
    </row>
    <row r="5741" customFormat="false" ht="15" hidden="false" customHeight="true" outlineLevel="0" collapsed="false">
      <c r="A5741" s="1" t="n">
        <v>3</v>
      </c>
      <c r="B5741" s="76" t="n">
        <v>46233</v>
      </c>
      <c r="C5741" s="1" t="n">
        <v>11</v>
      </c>
      <c r="D5741" s="1" t="s">
        <v>3820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4646</v>
      </c>
      <c r="N5741" s="1" t="n">
        <v>60</v>
      </c>
      <c r="O5741" s="1" t="n">
        <v>419.7</v>
      </c>
      <c r="P5741" s="1" t="s">
        <v>3814</v>
      </c>
    </row>
    <row r="5742" customFormat="false" ht="15" hidden="false" customHeight="true" outlineLevel="0" collapsed="false">
      <c r="A5742" s="1" t="n">
        <v>3</v>
      </c>
      <c r="B5742" s="76" t="n">
        <v>46233</v>
      </c>
      <c r="C5742" s="1" t="n">
        <v>11</v>
      </c>
      <c r="D5742" s="1" t="s">
        <v>3820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5863</v>
      </c>
      <c r="N5742" s="1" t="n">
        <v>90</v>
      </c>
      <c r="O5742" s="1" t="n">
        <v>380.7</v>
      </c>
      <c r="P5742" s="1" t="s">
        <v>3814</v>
      </c>
    </row>
    <row r="5743" customFormat="false" ht="15" hidden="false" customHeight="true" outlineLevel="0" collapsed="false">
      <c r="A5743" s="1" t="n">
        <v>3</v>
      </c>
      <c r="B5743" s="76" t="n">
        <v>46233</v>
      </c>
      <c r="C5743" s="1" t="n">
        <v>11</v>
      </c>
      <c r="D5743" s="1" t="s">
        <v>3820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4832</v>
      </c>
      <c r="N5743" s="1" t="n">
        <v>60</v>
      </c>
      <c r="O5743" s="1" t="n">
        <v>233.8</v>
      </c>
      <c r="P5743" s="1" t="s">
        <v>3814</v>
      </c>
    </row>
    <row r="5744" customFormat="false" ht="15" hidden="false" customHeight="true" outlineLevel="0" collapsed="false">
      <c r="A5744" s="1" t="n">
        <v>3</v>
      </c>
      <c r="B5744" s="76" t="n">
        <v>46233</v>
      </c>
      <c r="C5744" s="1" t="n">
        <v>11</v>
      </c>
      <c r="D5744" s="1" t="s">
        <v>3820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4332</v>
      </c>
      <c r="N5744" s="1" t="n">
        <v>120</v>
      </c>
      <c r="O5744" s="1" t="n">
        <v>463.6</v>
      </c>
      <c r="P5744" s="1" t="s">
        <v>3814</v>
      </c>
    </row>
    <row r="5745" customFormat="false" ht="15" hidden="false" customHeight="true" outlineLevel="0" collapsed="false">
      <c r="A5745" s="1" t="n">
        <v>3</v>
      </c>
      <c r="B5745" s="76" t="n">
        <v>46233</v>
      </c>
      <c r="C5745" s="1" t="n">
        <v>11</v>
      </c>
      <c r="D5745" s="1" t="s">
        <v>3820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5382</v>
      </c>
      <c r="N5745" s="1" t="n">
        <v>50</v>
      </c>
      <c r="O5745" s="1" t="n">
        <v>579.8</v>
      </c>
      <c r="P5745" s="1" t="s">
        <v>3814</v>
      </c>
    </row>
    <row r="5746" customFormat="false" ht="15" hidden="false" customHeight="true" outlineLevel="0" collapsed="false">
      <c r="A5746" s="1" t="n">
        <v>3</v>
      </c>
      <c r="B5746" s="76" t="n">
        <v>46233</v>
      </c>
      <c r="C5746" s="1" t="n">
        <v>11</v>
      </c>
      <c r="D5746" s="1" t="s">
        <v>3820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5384</v>
      </c>
      <c r="N5746" s="1" t="n">
        <v>40</v>
      </c>
      <c r="O5746" s="1" t="n">
        <v>303.8</v>
      </c>
      <c r="P5746" s="1" t="s">
        <v>3814</v>
      </c>
    </row>
    <row r="5747" customFormat="false" ht="15" hidden="false" customHeight="true" outlineLevel="0" collapsed="false">
      <c r="A5747" s="1" t="n">
        <v>3</v>
      </c>
      <c r="B5747" s="76" t="n">
        <v>46233</v>
      </c>
      <c r="C5747" s="1" t="n">
        <v>11</v>
      </c>
      <c r="D5747" s="1" t="s">
        <v>3820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5864</v>
      </c>
      <c r="N5747" s="1" t="n">
        <v>100</v>
      </c>
      <c r="O5747" s="1" t="n">
        <v>153</v>
      </c>
      <c r="P5747" s="1" t="s">
        <v>3814</v>
      </c>
    </row>
    <row r="5748" customFormat="false" ht="15" hidden="false" customHeight="true" outlineLevel="0" collapsed="false">
      <c r="A5748" s="1" t="n">
        <v>3</v>
      </c>
      <c r="B5748" s="76" t="n">
        <v>46233</v>
      </c>
      <c r="C5748" s="1" t="n">
        <v>11</v>
      </c>
      <c r="D5748" s="1" t="s">
        <v>3820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4649</v>
      </c>
      <c r="N5748" s="1" t="n">
        <v>30</v>
      </c>
      <c r="O5748" s="1" t="n">
        <v>85.9</v>
      </c>
      <c r="P5748" s="1" t="s">
        <v>3814</v>
      </c>
    </row>
    <row r="5749" customFormat="false" ht="15" hidden="false" customHeight="true" outlineLevel="0" collapsed="false">
      <c r="A5749" s="1" t="n">
        <v>3</v>
      </c>
      <c r="B5749" s="76" t="n">
        <v>46233</v>
      </c>
      <c r="C5749" s="1" t="n">
        <v>11</v>
      </c>
      <c r="D5749" s="1" t="s">
        <v>3820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4650</v>
      </c>
      <c r="N5749" s="1" t="n">
        <v>180</v>
      </c>
      <c r="O5749" s="1" t="n">
        <v>321</v>
      </c>
      <c r="P5749" s="1" t="s">
        <v>3814</v>
      </c>
    </row>
    <row r="5750" customFormat="false" ht="15" hidden="false" customHeight="true" outlineLevel="0" collapsed="false">
      <c r="A5750" s="1" t="n">
        <v>3</v>
      </c>
      <c r="B5750" s="76" t="n">
        <v>46233</v>
      </c>
      <c r="C5750" s="1" t="n">
        <v>11</v>
      </c>
      <c r="D5750" s="1" t="s">
        <v>3820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4269</v>
      </c>
      <c r="N5750" s="1" t="n">
        <v>8</v>
      </c>
      <c r="O5750" s="1" t="n">
        <v>43.92</v>
      </c>
      <c r="P5750" s="1" t="s">
        <v>3814</v>
      </c>
    </row>
    <row r="5751" customFormat="false" ht="15" hidden="false" customHeight="true" outlineLevel="0" collapsed="false">
      <c r="A5751" s="1" t="n">
        <v>3</v>
      </c>
      <c r="B5751" s="76" t="n">
        <v>46233</v>
      </c>
      <c r="C5751" s="1" t="n">
        <v>11</v>
      </c>
      <c r="D5751" s="1" t="s">
        <v>3820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4270</v>
      </c>
      <c r="N5751" s="1" t="n">
        <v>8</v>
      </c>
      <c r="O5751" s="1" t="n">
        <v>43.92</v>
      </c>
      <c r="P5751" s="1" t="s">
        <v>3814</v>
      </c>
    </row>
    <row r="5752" customFormat="false" ht="15" hidden="false" customHeight="true" outlineLevel="0" collapsed="false">
      <c r="A5752" s="1" t="n">
        <v>3</v>
      </c>
      <c r="B5752" s="76" t="n">
        <v>46233</v>
      </c>
      <c r="C5752" s="1" t="n">
        <v>11</v>
      </c>
      <c r="D5752" s="1" t="s">
        <v>3820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5865</v>
      </c>
      <c r="N5752" s="1" t="n">
        <v>3</v>
      </c>
      <c r="O5752" s="1" t="n">
        <v>39.57</v>
      </c>
      <c r="P5752" s="1" t="s">
        <v>3814</v>
      </c>
    </row>
    <row r="5753" customFormat="false" ht="15" hidden="false" customHeight="true" outlineLevel="0" collapsed="false">
      <c r="A5753" s="1" t="n">
        <v>3</v>
      </c>
      <c r="B5753" s="76" t="n">
        <v>46233</v>
      </c>
      <c r="C5753" s="1" t="n">
        <v>11</v>
      </c>
      <c r="D5753" s="1" t="s">
        <v>3820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5372</v>
      </c>
      <c r="N5753" s="1" t="n">
        <v>3</v>
      </c>
      <c r="O5753" s="1" t="n">
        <v>21.75</v>
      </c>
      <c r="P5753" s="1" t="s">
        <v>3814</v>
      </c>
    </row>
    <row r="5754" customFormat="false" ht="15" hidden="false" customHeight="true" outlineLevel="0" collapsed="false">
      <c r="A5754" s="1" t="n">
        <v>3</v>
      </c>
      <c r="B5754" s="76" t="n">
        <v>46233</v>
      </c>
      <c r="C5754" s="1" t="n">
        <v>11</v>
      </c>
      <c r="D5754" s="1" t="s">
        <v>3820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4012</v>
      </c>
      <c r="N5754" s="1" t="n">
        <v>8</v>
      </c>
      <c r="O5754" s="1" t="n">
        <v>43.92</v>
      </c>
      <c r="P5754" s="1" t="s">
        <v>3814</v>
      </c>
    </row>
    <row r="5755" customFormat="false" ht="15" hidden="false" customHeight="true" outlineLevel="0" collapsed="false">
      <c r="A5755" s="1" t="n">
        <v>3</v>
      </c>
      <c r="B5755" s="76" t="n">
        <v>46233</v>
      </c>
      <c r="C5755" s="1" t="n">
        <v>11</v>
      </c>
      <c r="D5755" s="1" t="s">
        <v>3820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4013</v>
      </c>
      <c r="N5755" s="1" t="n">
        <v>54</v>
      </c>
      <c r="O5755" s="1" t="n">
        <v>130.14</v>
      </c>
      <c r="P5755" s="1" t="s">
        <v>3814</v>
      </c>
    </row>
    <row r="5756" customFormat="false" ht="15" hidden="false" customHeight="true" outlineLevel="0" collapsed="false">
      <c r="A5756" s="1" t="n">
        <v>3</v>
      </c>
      <c r="B5756" s="76" t="n">
        <v>46233</v>
      </c>
      <c r="C5756" s="1" t="n">
        <v>11</v>
      </c>
      <c r="D5756" s="1" t="s">
        <v>3820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5866</v>
      </c>
      <c r="N5756" s="1" t="n">
        <v>6</v>
      </c>
      <c r="O5756" s="1" t="n">
        <v>21.72</v>
      </c>
      <c r="P5756" s="1" t="s">
        <v>3814</v>
      </c>
    </row>
    <row r="5757" customFormat="false" ht="15" hidden="false" customHeight="true" outlineLevel="0" collapsed="false">
      <c r="A5757" s="1" t="n">
        <v>3</v>
      </c>
      <c r="B5757" s="76" t="n">
        <v>46233</v>
      </c>
      <c r="C5757" s="1" t="n">
        <v>11</v>
      </c>
      <c r="D5757" s="1" t="s">
        <v>3820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5866</v>
      </c>
      <c r="N5757" s="1" t="n">
        <v>6</v>
      </c>
      <c r="O5757" s="1" t="n">
        <v>21.72</v>
      </c>
      <c r="P5757" s="1" t="s">
        <v>3814</v>
      </c>
    </row>
    <row r="5758" customFormat="false" ht="15" hidden="false" customHeight="true" outlineLevel="0" collapsed="false">
      <c r="A5758" s="1" t="n">
        <v>3</v>
      </c>
      <c r="B5758" s="76" t="n">
        <v>46233</v>
      </c>
      <c r="C5758" s="1" t="n">
        <v>11</v>
      </c>
      <c r="D5758" s="1" t="s">
        <v>3820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5144</v>
      </c>
      <c r="N5758" s="1" t="n">
        <v>3</v>
      </c>
      <c r="O5758" s="1" t="n">
        <v>21.75</v>
      </c>
      <c r="P5758" s="1" t="s">
        <v>3814</v>
      </c>
    </row>
    <row r="5759" customFormat="false" ht="15" hidden="false" customHeight="true" outlineLevel="0" collapsed="false">
      <c r="A5759" s="1" t="n">
        <v>3</v>
      </c>
      <c r="B5759" s="76" t="n">
        <v>46233</v>
      </c>
      <c r="C5759" s="1" t="n">
        <v>11</v>
      </c>
      <c r="D5759" s="1" t="s">
        <v>3820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3891</v>
      </c>
      <c r="N5759" s="1" t="n">
        <v>134.8</v>
      </c>
      <c r="O5759" s="1" t="n">
        <v>4313.6</v>
      </c>
      <c r="P5759" s="1" t="s">
        <v>3814</v>
      </c>
    </row>
    <row r="5760" customFormat="false" ht="15" hidden="false" customHeight="true" outlineLevel="0" collapsed="false">
      <c r="A5760" s="1" t="n">
        <v>3</v>
      </c>
      <c r="B5760" s="76" t="n">
        <v>46233</v>
      </c>
      <c r="C5760" s="1" t="n">
        <v>11</v>
      </c>
      <c r="D5760" s="1" t="s">
        <v>3820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3893</v>
      </c>
      <c r="N5760" s="1" t="n">
        <v>55.8</v>
      </c>
      <c r="O5760" s="1" t="n">
        <v>1255.5</v>
      </c>
      <c r="P5760" s="1" t="s">
        <v>3814</v>
      </c>
    </row>
    <row r="5761" customFormat="false" ht="15" hidden="false" customHeight="true" outlineLevel="0" collapsed="false">
      <c r="A5761" s="1" t="n">
        <v>3</v>
      </c>
      <c r="B5761" s="76" t="n">
        <v>46233</v>
      </c>
      <c r="C5761" s="1" t="n">
        <v>11</v>
      </c>
      <c r="D5761" s="1" t="s">
        <v>3820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4117</v>
      </c>
      <c r="N5761" s="1" t="n">
        <v>17</v>
      </c>
      <c r="O5761" s="1" t="n">
        <v>348.5</v>
      </c>
      <c r="P5761" s="1" t="s">
        <v>3814</v>
      </c>
    </row>
    <row r="5762" customFormat="false" ht="15" hidden="false" customHeight="true" outlineLevel="0" collapsed="false">
      <c r="A5762" s="1" t="n">
        <v>3</v>
      </c>
      <c r="B5762" s="76" t="n">
        <v>46233</v>
      </c>
      <c r="C5762" s="1" t="n">
        <v>11</v>
      </c>
      <c r="D5762" s="1" t="s">
        <v>3820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4117</v>
      </c>
      <c r="N5762" s="1" t="n">
        <v>17.2</v>
      </c>
      <c r="O5762" s="1" t="n">
        <v>352.6</v>
      </c>
      <c r="P5762" s="1" t="s">
        <v>3814</v>
      </c>
    </row>
    <row r="5763" customFormat="false" ht="15" hidden="false" customHeight="true" outlineLevel="0" collapsed="false">
      <c r="A5763" s="1" t="n">
        <v>3</v>
      </c>
      <c r="B5763" s="76" t="n">
        <v>46233</v>
      </c>
      <c r="C5763" s="1" t="n">
        <v>11</v>
      </c>
      <c r="D5763" s="1" t="s">
        <v>3820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3872</v>
      </c>
      <c r="N5763" s="1" t="n">
        <v>6</v>
      </c>
      <c r="O5763" s="1" t="n">
        <v>27</v>
      </c>
      <c r="P5763" s="1" t="s">
        <v>3814</v>
      </c>
    </row>
    <row r="5764" customFormat="false" ht="15" hidden="false" customHeight="true" outlineLevel="0" collapsed="false">
      <c r="A5764" s="1" t="n">
        <v>3</v>
      </c>
      <c r="B5764" s="76" t="n">
        <v>46233</v>
      </c>
      <c r="C5764" s="1" t="n">
        <v>11</v>
      </c>
      <c r="D5764" s="1" t="s">
        <v>3820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3873</v>
      </c>
      <c r="N5764" s="1" t="n">
        <v>6</v>
      </c>
      <c r="O5764" s="1" t="n">
        <v>28.8</v>
      </c>
      <c r="P5764" s="1" t="s">
        <v>3814</v>
      </c>
    </row>
    <row r="5765" customFormat="false" ht="15" hidden="false" customHeight="true" outlineLevel="0" collapsed="false">
      <c r="A5765" s="1" t="n">
        <v>3</v>
      </c>
      <c r="B5765" s="76" t="n">
        <v>46233</v>
      </c>
      <c r="C5765" s="1" t="n">
        <v>11</v>
      </c>
      <c r="D5765" s="1" t="s">
        <v>3820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3874</v>
      </c>
      <c r="N5765" s="1" t="n">
        <v>1</v>
      </c>
      <c r="O5765" s="1" t="n">
        <v>7.8</v>
      </c>
      <c r="P5765" s="1" t="s">
        <v>3814</v>
      </c>
    </row>
    <row r="5766" customFormat="false" ht="15" hidden="false" customHeight="true" outlineLevel="0" collapsed="false">
      <c r="A5766" s="1" t="n">
        <v>3</v>
      </c>
      <c r="B5766" s="76" t="n">
        <v>46233</v>
      </c>
      <c r="C5766" s="1" t="n">
        <v>11</v>
      </c>
      <c r="D5766" s="1" t="s">
        <v>3820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3875</v>
      </c>
      <c r="N5766" s="1" t="n">
        <v>30</v>
      </c>
      <c r="O5766" s="1" t="n">
        <v>174</v>
      </c>
      <c r="P5766" s="1" t="s">
        <v>3814</v>
      </c>
    </row>
    <row r="5767" customFormat="false" ht="15" hidden="false" customHeight="true" outlineLevel="0" collapsed="false">
      <c r="A5767" s="1" t="n">
        <v>3</v>
      </c>
      <c r="B5767" s="76" t="n">
        <v>46233</v>
      </c>
      <c r="C5767" s="1" t="n">
        <v>11</v>
      </c>
      <c r="D5767" s="1" t="s">
        <v>3820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4103</v>
      </c>
      <c r="N5767" s="1" t="n">
        <v>25</v>
      </c>
      <c r="O5767" s="1" t="n">
        <v>137.5</v>
      </c>
      <c r="P5767" s="1" t="s">
        <v>3814</v>
      </c>
    </row>
    <row r="5768" customFormat="false" ht="15" hidden="false" customHeight="true" outlineLevel="0" collapsed="false">
      <c r="A5768" s="1" t="n">
        <v>3</v>
      </c>
      <c r="B5768" s="76" t="n">
        <v>46233</v>
      </c>
      <c r="C5768" s="1" t="n">
        <v>11</v>
      </c>
      <c r="D5768" s="1" t="s">
        <v>3820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4989</v>
      </c>
      <c r="N5768" s="1" t="n">
        <v>125</v>
      </c>
      <c r="O5768" s="1" t="n">
        <v>1250</v>
      </c>
      <c r="P5768" s="1" t="s">
        <v>3814</v>
      </c>
    </row>
    <row r="5769" customFormat="false" ht="15" hidden="false" customHeight="true" outlineLevel="0" collapsed="false">
      <c r="A5769" s="1" t="n">
        <v>3</v>
      </c>
      <c r="B5769" s="76" t="n">
        <v>46233</v>
      </c>
      <c r="C5769" s="1" t="n">
        <v>11</v>
      </c>
      <c r="D5769" s="1" t="s">
        <v>3820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4990</v>
      </c>
      <c r="N5769" s="1" t="n">
        <v>24</v>
      </c>
      <c r="O5769" s="1" t="n">
        <v>194.4</v>
      </c>
      <c r="P5769" s="1" t="s">
        <v>3814</v>
      </c>
    </row>
    <row r="5770" customFormat="false" ht="15" hidden="false" customHeight="true" outlineLevel="0" collapsed="false">
      <c r="A5770" s="1" t="n">
        <v>3</v>
      </c>
      <c r="B5770" s="76" t="n">
        <v>46233</v>
      </c>
      <c r="C5770" s="1" t="n">
        <v>11</v>
      </c>
      <c r="D5770" s="1" t="s">
        <v>3820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4991</v>
      </c>
      <c r="N5770" s="1" t="n">
        <v>6</v>
      </c>
      <c r="O5770" s="1" t="n">
        <v>48.6</v>
      </c>
      <c r="P5770" s="1" t="s">
        <v>3814</v>
      </c>
    </row>
    <row r="5771" customFormat="false" ht="15" hidden="false" customHeight="true" outlineLevel="0" collapsed="false">
      <c r="A5771" s="1" t="n">
        <v>3</v>
      </c>
      <c r="B5771" s="76" t="n">
        <v>46233</v>
      </c>
      <c r="C5771" s="1" t="n">
        <v>11</v>
      </c>
      <c r="D5771" s="1" t="s">
        <v>3820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3891</v>
      </c>
      <c r="N5771" s="1" t="n">
        <v>61</v>
      </c>
      <c r="O5771" s="1" t="n">
        <v>1952</v>
      </c>
      <c r="P5771" s="1" t="s">
        <v>3814</v>
      </c>
    </row>
    <row r="5772" customFormat="false" ht="15" hidden="false" customHeight="true" outlineLevel="0" collapsed="false">
      <c r="A5772" s="1" t="n">
        <v>3</v>
      </c>
      <c r="B5772" s="76" t="n">
        <v>46233</v>
      </c>
      <c r="C5772" s="1" t="n">
        <v>11</v>
      </c>
      <c r="D5772" s="1" t="s">
        <v>3820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3893</v>
      </c>
      <c r="N5772" s="1" t="n">
        <v>96.8</v>
      </c>
      <c r="O5772" s="1" t="n">
        <v>2129.6</v>
      </c>
      <c r="P5772" s="1" t="s">
        <v>3814</v>
      </c>
    </row>
    <row r="5773" customFormat="false" ht="15" hidden="false" customHeight="true" outlineLevel="0" collapsed="false">
      <c r="A5773" s="1" t="n">
        <v>3</v>
      </c>
      <c r="B5773" s="76" t="n">
        <v>46233</v>
      </c>
      <c r="C5773" s="1" t="n">
        <v>11</v>
      </c>
      <c r="D5773" s="1" t="s">
        <v>3820</v>
      </c>
      <c r="E5773" s="1" t="n">
        <v>1734</v>
      </c>
      <c r="F5773" s="1" t="s">
        <v>175</v>
      </c>
      <c r="I5773" s="1" t="n">
        <v>256208</v>
      </c>
      <c r="J5773" s="1" t="n">
        <v>38209</v>
      </c>
      <c r="K5773" s="1" t="n">
        <v>7898055451761</v>
      </c>
      <c r="L5773" s="1" t="s">
        <v>3912</v>
      </c>
      <c r="N5773" s="1" t="n">
        <v>2</v>
      </c>
      <c r="O5773" s="1" t="n">
        <v>39.86</v>
      </c>
      <c r="P5773" s="1" t="s">
        <v>3814</v>
      </c>
    </row>
    <row r="5774" customFormat="false" ht="15" hidden="false" customHeight="true" outlineLevel="0" collapsed="false">
      <c r="A5774" s="1" t="n">
        <v>3</v>
      </c>
      <c r="B5774" s="76" t="n">
        <v>46233</v>
      </c>
      <c r="C5774" s="1" t="n">
        <v>11</v>
      </c>
      <c r="D5774" s="1" t="s">
        <v>3820</v>
      </c>
      <c r="E5774" s="1" t="n">
        <v>1734</v>
      </c>
      <c r="F5774" s="1" t="s">
        <v>175</v>
      </c>
      <c r="I5774" s="1" t="n">
        <v>256208</v>
      </c>
      <c r="J5774" s="1" t="n">
        <v>38208</v>
      </c>
      <c r="K5774" s="1" t="n">
        <v>7898055452126</v>
      </c>
      <c r="L5774" s="1" t="s">
        <v>4231</v>
      </c>
      <c r="N5774" s="1" t="n">
        <v>2</v>
      </c>
      <c r="O5774" s="1" t="n">
        <v>39.86</v>
      </c>
      <c r="P5774" s="1" t="s">
        <v>3814</v>
      </c>
    </row>
    <row r="5775" customFormat="false" ht="15" hidden="false" customHeight="true" outlineLevel="0" collapsed="false">
      <c r="A5775" s="1" t="n">
        <v>3</v>
      </c>
      <c r="B5775" s="76" t="n">
        <v>46233</v>
      </c>
      <c r="C5775" s="1" t="n">
        <v>11</v>
      </c>
      <c r="D5775" s="1" t="s">
        <v>3820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4232</v>
      </c>
      <c r="N5775" s="1" t="n">
        <v>2</v>
      </c>
      <c r="O5775" s="1" t="n">
        <v>39.86</v>
      </c>
      <c r="P5775" s="1" t="s">
        <v>3814</v>
      </c>
    </row>
    <row r="5776" customFormat="false" ht="15" hidden="false" customHeight="true" outlineLevel="0" collapsed="false">
      <c r="A5776" s="1" t="n">
        <v>3</v>
      </c>
      <c r="B5776" s="76" t="n">
        <v>46233</v>
      </c>
      <c r="C5776" s="1" t="n">
        <v>11</v>
      </c>
      <c r="D5776" s="1" t="s">
        <v>3820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3913</v>
      </c>
      <c r="N5776" s="1" t="n">
        <v>4</v>
      </c>
      <c r="O5776" s="1" t="n">
        <v>79.72</v>
      </c>
      <c r="P5776" s="1" t="s">
        <v>3814</v>
      </c>
    </row>
    <row r="5777" customFormat="false" ht="15" hidden="false" customHeight="true" outlineLevel="0" collapsed="false">
      <c r="A5777" s="1" t="n">
        <v>3</v>
      </c>
      <c r="B5777" s="76" t="n">
        <v>46233</v>
      </c>
      <c r="C5777" s="1" t="n">
        <v>11</v>
      </c>
      <c r="D5777" s="1" t="s">
        <v>3820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4234</v>
      </c>
      <c r="N5777" s="1" t="n">
        <v>2</v>
      </c>
      <c r="O5777" s="1" t="n">
        <v>39.86</v>
      </c>
      <c r="P5777" s="1" t="s">
        <v>3814</v>
      </c>
    </row>
    <row r="5778" customFormat="false" ht="15" hidden="false" customHeight="true" outlineLevel="0" collapsed="false">
      <c r="A5778" s="1" t="n">
        <v>3</v>
      </c>
      <c r="B5778" s="76" t="n">
        <v>46233</v>
      </c>
      <c r="C5778" s="1" t="n">
        <v>11</v>
      </c>
      <c r="D5778" s="1" t="s">
        <v>3820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4235</v>
      </c>
      <c r="N5778" s="1" t="n">
        <v>4</v>
      </c>
      <c r="O5778" s="1" t="n">
        <v>50.35</v>
      </c>
      <c r="P5778" s="1" t="s">
        <v>3814</v>
      </c>
    </row>
    <row r="5779" customFormat="false" ht="15" hidden="false" customHeight="true" outlineLevel="0" collapsed="false">
      <c r="A5779" s="1" t="n">
        <v>3</v>
      </c>
      <c r="B5779" s="76" t="n">
        <v>46233</v>
      </c>
      <c r="C5779" s="1" t="n">
        <v>11</v>
      </c>
      <c r="D5779" s="1" t="s">
        <v>3820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5541</v>
      </c>
      <c r="N5779" s="1" t="n">
        <v>4</v>
      </c>
      <c r="O5779" s="1" t="n">
        <v>50.35</v>
      </c>
      <c r="P5779" s="1" t="s">
        <v>3814</v>
      </c>
    </row>
    <row r="5780" customFormat="false" ht="15" hidden="false" customHeight="true" outlineLevel="0" collapsed="false">
      <c r="A5780" s="1" t="n">
        <v>3</v>
      </c>
      <c r="B5780" s="76" t="n">
        <v>46233</v>
      </c>
      <c r="C5780" s="1" t="n">
        <v>11</v>
      </c>
      <c r="D5780" s="1" t="s">
        <v>3820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3913</v>
      </c>
      <c r="N5780" s="1" t="n">
        <v>2</v>
      </c>
      <c r="O5780" s="1" t="n">
        <v>39.86</v>
      </c>
      <c r="P5780" s="1" t="s">
        <v>3814</v>
      </c>
    </row>
    <row r="5781" customFormat="false" ht="15" hidden="false" customHeight="true" outlineLevel="0" collapsed="false">
      <c r="A5781" s="1" t="n">
        <v>3</v>
      </c>
      <c r="B5781" s="76" t="n">
        <v>46233</v>
      </c>
      <c r="C5781" s="1" t="n">
        <v>11</v>
      </c>
      <c r="D5781" s="1" t="s">
        <v>3820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4236</v>
      </c>
      <c r="N5781" s="1" t="n">
        <v>4</v>
      </c>
      <c r="O5781" s="1" t="n">
        <v>50.35</v>
      </c>
      <c r="P5781" s="1" t="s">
        <v>3814</v>
      </c>
    </row>
    <row r="5782" customFormat="false" ht="15" hidden="false" customHeight="true" outlineLevel="0" collapsed="false">
      <c r="A5782" s="1" t="n">
        <v>3</v>
      </c>
      <c r="B5782" s="76" t="n">
        <v>46233</v>
      </c>
      <c r="C5782" s="1" t="n">
        <v>11</v>
      </c>
      <c r="D5782" s="1" t="s">
        <v>3820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4237</v>
      </c>
      <c r="N5782" s="1" t="n">
        <v>4</v>
      </c>
      <c r="O5782" s="1" t="n">
        <v>50.35</v>
      </c>
      <c r="P5782" s="1" t="s">
        <v>3814</v>
      </c>
    </row>
    <row r="5783" customFormat="false" ht="15" hidden="false" customHeight="true" outlineLevel="0" collapsed="false">
      <c r="A5783" s="1" t="n">
        <v>3</v>
      </c>
      <c r="B5783" s="76" t="n">
        <v>46233</v>
      </c>
      <c r="C5783" s="1" t="n">
        <v>11</v>
      </c>
      <c r="D5783" s="1" t="s">
        <v>3820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4772</v>
      </c>
      <c r="N5783" s="1" t="n">
        <v>4</v>
      </c>
      <c r="O5783" s="1" t="n">
        <v>50.35</v>
      </c>
      <c r="P5783" s="1" t="s">
        <v>3814</v>
      </c>
    </row>
    <row r="5784" customFormat="false" ht="15" hidden="false" customHeight="true" outlineLevel="0" collapsed="false">
      <c r="A5784" s="1" t="n">
        <v>3</v>
      </c>
      <c r="B5784" s="76" t="n">
        <v>46233</v>
      </c>
      <c r="C5784" s="1" t="n">
        <v>11</v>
      </c>
      <c r="D5784" s="1" t="s">
        <v>3820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4239</v>
      </c>
      <c r="N5784" s="1" t="n">
        <v>2</v>
      </c>
      <c r="O5784" s="1" t="n">
        <v>39.86</v>
      </c>
      <c r="P5784" s="1" t="s">
        <v>3814</v>
      </c>
    </row>
    <row r="5785" customFormat="false" ht="15" hidden="false" customHeight="true" outlineLevel="0" collapsed="false">
      <c r="A5785" s="1" t="n">
        <v>3</v>
      </c>
      <c r="B5785" s="76" t="n">
        <v>46233</v>
      </c>
      <c r="C5785" s="1" t="n">
        <v>11</v>
      </c>
      <c r="D5785" s="1" t="s">
        <v>3820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4774</v>
      </c>
      <c r="N5785" s="1" t="n">
        <v>4</v>
      </c>
      <c r="O5785" s="1" t="n">
        <v>50.35</v>
      </c>
      <c r="P5785" s="1" t="s">
        <v>3814</v>
      </c>
    </row>
    <row r="5786" customFormat="false" ht="15" hidden="false" customHeight="true" outlineLevel="0" collapsed="false">
      <c r="A5786" s="1" t="n">
        <v>3</v>
      </c>
      <c r="B5786" s="76" t="n">
        <v>46233</v>
      </c>
      <c r="C5786" s="1" t="n">
        <v>11</v>
      </c>
      <c r="D5786" s="1" t="s">
        <v>3820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3918</v>
      </c>
      <c r="N5786" s="1" t="n">
        <v>4</v>
      </c>
      <c r="O5786" s="1" t="n">
        <v>79.72</v>
      </c>
      <c r="P5786" s="1" t="s">
        <v>3814</v>
      </c>
    </row>
    <row r="5787" customFormat="false" ht="15" hidden="false" customHeight="true" outlineLevel="0" collapsed="false">
      <c r="A5787" s="1" t="n">
        <v>3</v>
      </c>
      <c r="B5787" s="76" t="n">
        <v>46233</v>
      </c>
      <c r="C5787" s="1" t="n">
        <v>11</v>
      </c>
      <c r="D5787" s="1" t="s">
        <v>3820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3919</v>
      </c>
      <c r="N5787" s="1" t="n">
        <v>4</v>
      </c>
      <c r="O5787" s="1" t="n">
        <v>79.72</v>
      </c>
      <c r="P5787" s="1" t="s">
        <v>3814</v>
      </c>
    </row>
    <row r="5788" customFormat="false" ht="15" hidden="false" customHeight="true" outlineLevel="0" collapsed="false">
      <c r="A5788" s="1" t="n">
        <v>3</v>
      </c>
      <c r="B5788" s="76" t="n">
        <v>46233</v>
      </c>
      <c r="C5788" s="1" t="n">
        <v>11</v>
      </c>
      <c r="D5788" s="1" t="s">
        <v>3820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3920</v>
      </c>
      <c r="N5788" s="1" t="n">
        <v>4</v>
      </c>
      <c r="O5788" s="1" t="n">
        <v>79.72</v>
      </c>
      <c r="P5788" s="1" t="s">
        <v>3814</v>
      </c>
    </row>
    <row r="5789" customFormat="false" ht="15" hidden="false" customHeight="true" outlineLevel="0" collapsed="false">
      <c r="A5789" s="1" t="n">
        <v>3</v>
      </c>
      <c r="B5789" s="76" t="n">
        <v>46233</v>
      </c>
      <c r="C5789" s="1" t="n">
        <v>11</v>
      </c>
      <c r="D5789" s="1" t="s">
        <v>3820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5867</v>
      </c>
      <c r="N5789" s="1" t="n">
        <v>21</v>
      </c>
      <c r="O5789" s="1" t="n">
        <v>37.99</v>
      </c>
      <c r="P5789" s="1" t="s">
        <v>3814</v>
      </c>
    </row>
    <row r="5790" customFormat="false" ht="15" hidden="false" customHeight="true" outlineLevel="0" collapsed="false">
      <c r="A5790" s="1" t="n">
        <v>3</v>
      </c>
      <c r="B5790" s="76" t="n">
        <v>46233</v>
      </c>
      <c r="C5790" s="1" t="n">
        <v>11</v>
      </c>
      <c r="D5790" s="1" t="s">
        <v>3820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5868</v>
      </c>
      <c r="N5790" s="1" t="n">
        <v>21</v>
      </c>
      <c r="O5790" s="1" t="n">
        <v>37.99</v>
      </c>
      <c r="P5790" s="1" t="s">
        <v>3814</v>
      </c>
    </row>
    <row r="5791" customFormat="false" ht="15" hidden="false" customHeight="true" outlineLevel="0" collapsed="false">
      <c r="A5791" s="1" t="n">
        <v>3</v>
      </c>
      <c r="B5791" s="76" t="n">
        <v>46233</v>
      </c>
      <c r="C5791" s="1" t="n">
        <v>11</v>
      </c>
      <c r="D5791" s="1" t="s">
        <v>3820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5869</v>
      </c>
      <c r="N5791" s="1" t="n">
        <v>42</v>
      </c>
      <c r="O5791" s="1" t="n">
        <v>75.98</v>
      </c>
      <c r="P5791" s="1" t="s">
        <v>3814</v>
      </c>
    </row>
    <row r="5792" customFormat="false" ht="15" hidden="false" customHeight="true" outlineLevel="0" collapsed="false">
      <c r="A5792" s="1" t="n">
        <v>3</v>
      </c>
      <c r="B5792" s="76" t="n">
        <v>46233</v>
      </c>
      <c r="C5792" s="1" t="n">
        <v>11</v>
      </c>
      <c r="D5792" s="1" t="s">
        <v>3820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5870</v>
      </c>
      <c r="N5792" s="1" t="n">
        <v>42</v>
      </c>
      <c r="O5792" s="1" t="n">
        <v>75.98</v>
      </c>
      <c r="P5792" s="1" t="s">
        <v>3814</v>
      </c>
    </row>
    <row r="5793" customFormat="false" ht="15" hidden="false" customHeight="true" outlineLevel="0" collapsed="false">
      <c r="A5793" s="1" t="n">
        <v>3</v>
      </c>
      <c r="B5793" s="76" t="n">
        <v>46233</v>
      </c>
      <c r="C5793" s="1" t="n">
        <v>11</v>
      </c>
      <c r="D5793" s="1" t="s">
        <v>3820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5871</v>
      </c>
      <c r="N5793" s="1" t="n">
        <v>16</v>
      </c>
      <c r="O5793" s="1" t="n">
        <v>27.54</v>
      </c>
      <c r="P5793" s="1" t="s">
        <v>3814</v>
      </c>
    </row>
    <row r="5794" customFormat="false" ht="15" hidden="false" customHeight="true" outlineLevel="0" collapsed="false">
      <c r="A5794" s="1" t="n">
        <v>3</v>
      </c>
      <c r="B5794" s="76" t="n">
        <v>46233</v>
      </c>
      <c r="C5794" s="1" t="n">
        <v>11</v>
      </c>
      <c r="D5794" s="1" t="s">
        <v>3820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3930</v>
      </c>
      <c r="N5794" s="1" t="n">
        <v>48</v>
      </c>
      <c r="O5794" s="1" t="n">
        <v>168.96</v>
      </c>
      <c r="P5794" s="1" t="s">
        <v>3814</v>
      </c>
    </row>
    <row r="5795" customFormat="false" ht="15" hidden="false" customHeight="true" outlineLevel="0" collapsed="false">
      <c r="A5795" s="1" t="n">
        <v>3</v>
      </c>
      <c r="B5795" s="76" t="n">
        <v>46233</v>
      </c>
      <c r="C5795" s="1" t="n">
        <v>11</v>
      </c>
      <c r="D5795" s="1" t="s">
        <v>3820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5872</v>
      </c>
      <c r="N5795" s="1" t="n">
        <v>16</v>
      </c>
      <c r="O5795" s="1" t="n">
        <v>27.54</v>
      </c>
      <c r="P5795" s="1" t="s">
        <v>3814</v>
      </c>
    </row>
    <row r="5796" customFormat="false" ht="15" hidden="false" customHeight="true" outlineLevel="0" collapsed="false">
      <c r="A5796" s="1" t="n">
        <v>3</v>
      </c>
      <c r="B5796" s="76" t="n">
        <v>46233</v>
      </c>
      <c r="C5796" s="1" t="n">
        <v>11</v>
      </c>
      <c r="D5796" s="1" t="s">
        <v>3820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3931</v>
      </c>
      <c r="N5796" s="1" t="n">
        <v>24</v>
      </c>
      <c r="O5796" s="1" t="n">
        <v>84.48</v>
      </c>
      <c r="P5796" s="1" t="s">
        <v>3814</v>
      </c>
    </row>
    <row r="5797" customFormat="false" ht="15" hidden="false" customHeight="true" outlineLevel="0" collapsed="false">
      <c r="A5797" s="1" t="n">
        <v>3</v>
      </c>
      <c r="B5797" s="76" t="n">
        <v>46233</v>
      </c>
      <c r="C5797" s="1" t="n">
        <v>11</v>
      </c>
      <c r="D5797" s="1" t="s">
        <v>3820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3932</v>
      </c>
      <c r="N5797" s="1" t="n">
        <v>24</v>
      </c>
      <c r="O5797" s="1" t="n">
        <v>93</v>
      </c>
      <c r="P5797" s="1" t="s">
        <v>3814</v>
      </c>
    </row>
    <row r="5798" customFormat="false" ht="15" hidden="false" customHeight="true" outlineLevel="0" collapsed="false">
      <c r="A5798" s="1" t="n">
        <v>3</v>
      </c>
      <c r="B5798" s="76" t="n">
        <v>46233</v>
      </c>
      <c r="C5798" s="1" t="n">
        <v>11</v>
      </c>
      <c r="D5798" s="1" t="s">
        <v>3820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3933</v>
      </c>
      <c r="N5798" s="1" t="n">
        <v>24</v>
      </c>
      <c r="O5798" s="1" t="n">
        <v>120.48</v>
      </c>
      <c r="P5798" s="1" t="s">
        <v>3814</v>
      </c>
    </row>
    <row r="5799" customFormat="false" ht="15" hidden="false" customHeight="true" outlineLevel="0" collapsed="false">
      <c r="A5799" s="1" t="n">
        <v>3</v>
      </c>
      <c r="B5799" s="76" t="n">
        <v>46233</v>
      </c>
      <c r="C5799" s="1" t="n">
        <v>11</v>
      </c>
      <c r="D5799" s="1" t="s">
        <v>3820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3934</v>
      </c>
      <c r="N5799" s="1" t="n">
        <v>24</v>
      </c>
      <c r="O5799" s="1" t="n">
        <v>84.48</v>
      </c>
      <c r="P5799" s="1" t="s">
        <v>3814</v>
      </c>
    </row>
    <row r="5800" customFormat="false" ht="15" hidden="false" customHeight="true" outlineLevel="0" collapsed="false">
      <c r="A5800" s="1" t="n">
        <v>3</v>
      </c>
      <c r="B5800" s="76" t="n">
        <v>46233</v>
      </c>
      <c r="C5800" s="1" t="n">
        <v>11</v>
      </c>
      <c r="D5800" s="1" t="s">
        <v>3820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3933</v>
      </c>
      <c r="N5800" s="1" t="n">
        <v>10</v>
      </c>
      <c r="O5800" s="1" t="n">
        <v>50.2</v>
      </c>
      <c r="P5800" s="1" t="s">
        <v>3814</v>
      </c>
    </row>
    <row r="5801" customFormat="false" ht="15" hidden="false" customHeight="true" outlineLevel="0" collapsed="false">
      <c r="A5801" s="1" t="n">
        <v>3</v>
      </c>
      <c r="B5801" s="76" t="n">
        <v>46233</v>
      </c>
      <c r="C5801" s="1" t="n">
        <v>11</v>
      </c>
      <c r="D5801" s="1" t="s">
        <v>3820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5873</v>
      </c>
      <c r="N5801" s="1" t="n">
        <v>10</v>
      </c>
      <c r="O5801" s="1" t="n">
        <v>50.2</v>
      </c>
      <c r="P5801" s="1" t="s">
        <v>3814</v>
      </c>
    </row>
    <row r="5802" customFormat="false" ht="15" hidden="false" customHeight="true" outlineLevel="0" collapsed="false">
      <c r="A5802" s="1" t="n">
        <v>3</v>
      </c>
      <c r="B5802" s="76" t="n">
        <v>46233</v>
      </c>
      <c r="C5802" s="1" t="n">
        <v>11</v>
      </c>
      <c r="D5802" s="1" t="s">
        <v>3820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3935</v>
      </c>
      <c r="N5802" s="1" t="n">
        <v>10</v>
      </c>
      <c r="O5802" s="1" t="n">
        <v>50.2</v>
      </c>
      <c r="P5802" s="1" t="s">
        <v>3814</v>
      </c>
    </row>
    <row r="5803" customFormat="false" ht="15" hidden="false" customHeight="true" outlineLevel="0" collapsed="false">
      <c r="A5803" s="1" t="n">
        <v>3</v>
      </c>
      <c r="B5803" s="76" t="n">
        <v>46233</v>
      </c>
      <c r="C5803" s="1" t="n">
        <v>11</v>
      </c>
      <c r="D5803" s="1" t="s">
        <v>3820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3936</v>
      </c>
      <c r="N5803" s="1" t="n">
        <v>18</v>
      </c>
      <c r="O5803" s="1" t="n">
        <v>63.5</v>
      </c>
      <c r="P5803" s="1" t="s">
        <v>3814</v>
      </c>
    </row>
    <row r="5804" customFormat="false" ht="15" hidden="false" customHeight="true" outlineLevel="0" collapsed="false">
      <c r="A5804" s="1" t="n">
        <v>3</v>
      </c>
      <c r="B5804" s="76" t="n">
        <v>46233</v>
      </c>
      <c r="C5804" s="1" t="n">
        <v>11</v>
      </c>
      <c r="D5804" s="1" t="s">
        <v>3820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3937</v>
      </c>
      <c r="N5804" s="1" t="n">
        <v>12</v>
      </c>
      <c r="O5804" s="1" t="n">
        <v>60.24</v>
      </c>
      <c r="P5804" s="1" t="s">
        <v>3814</v>
      </c>
    </row>
    <row r="5805" customFormat="false" ht="15" hidden="false" customHeight="true" outlineLevel="0" collapsed="false">
      <c r="A5805" s="1" t="n">
        <v>3</v>
      </c>
      <c r="B5805" s="76" t="n">
        <v>46233</v>
      </c>
      <c r="C5805" s="1" t="n">
        <v>11</v>
      </c>
      <c r="D5805" s="1" t="s">
        <v>3820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3938</v>
      </c>
      <c r="N5805" s="1" t="n">
        <v>12</v>
      </c>
      <c r="O5805" s="1" t="n">
        <v>60.24</v>
      </c>
      <c r="P5805" s="1" t="s">
        <v>3814</v>
      </c>
    </row>
    <row r="5806" customFormat="false" ht="15" hidden="false" customHeight="true" outlineLevel="0" collapsed="false">
      <c r="A5806" s="1" t="n">
        <v>3</v>
      </c>
      <c r="B5806" s="76" t="n">
        <v>46233</v>
      </c>
      <c r="C5806" s="1" t="n">
        <v>11</v>
      </c>
      <c r="D5806" s="1" t="s">
        <v>3820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3939</v>
      </c>
      <c r="N5806" s="1" t="n">
        <v>100</v>
      </c>
      <c r="O5806" s="1" t="n">
        <v>123</v>
      </c>
      <c r="P5806" s="1" t="s">
        <v>3814</v>
      </c>
    </row>
    <row r="5807" customFormat="false" ht="15" hidden="false" customHeight="true" outlineLevel="0" collapsed="false">
      <c r="A5807" s="1" t="n">
        <v>3</v>
      </c>
      <c r="B5807" s="76" t="n">
        <v>46233</v>
      </c>
      <c r="C5807" s="1" t="n">
        <v>11</v>
      </c>
      <c r="D5807" s="1" t="s">
        <v>3820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4078</v>
      </c>
      <c r="N5807" s="1" t="n">
        <v>84</v>
      </c>
      <c r="O5807" s="1" t="n">
        <v>94</v>
      </c>
      <c r="P5807" s="1" t="s">
        <v>3814</v>
      </c>
    </row>
    <row r="5808" customFormat="false" ht="15" hidden="false" customHeight="true" outlineLevel="0" collapsed="false">
      <c r="A5808" s="1" t="n">
        <v>3</v>
      </c>
      <c r="B5808" s="76" t="n">
        <v>46233</v>
      </c>
      <c r="C5808" s="1" t="n">
        <v>11</v>
      </c>
      <c r="D5808" s="1" t="s">
        <v>3820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5874</v>
      </c>
      <c r="N5808" s="1" t="n">
        <v>63</v>
      </c>
      <c r="O5808" s="1" t="n">
        <v>70.5</v>
      </c>
      <c r="P5808" s="1" t="s">
        <v>3814</v>
      </c>
    </row>
    <row r="5809" customFormat="false" ht="15" hidden="false" customHeight="true" outlineLevel="0" collapsed="false">
      <c r="A5809" s="1" t="n">
        <v>3</v>
      </c>
      <c r="B5809" s="76" t="n">
        <v>46233</v>
      </c>
      <c r="C5809" s="1" t="n">
        <v>11</v>
      </c>
      <c r="D5809" s="1" t="s">
        <v>3820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5875</v>
      </c>
      <c r="N5809" s="1" t="n">
        <v>42</v>
      </c>
      <c r="O5809" s="1" t="n">
        <v>47</v>
      </c>
      <c r="P5809" s="1" t="s">
        <v>3814</v>
      </c>
    </row>
    <row r="5810" customFormat="false" ht="15" hidden="false" customHeight="true" outlineLevel="0" collapsed="false">
      <c r="A5810" s="1" t="n">
        <v>3</v>
      </c>
      <c r="B5810" s="76" t="n">
        <v>46233</v>
      </c>
      <c r="C5810" s="1" t="n">
        <v>11</v>
      </c>
      <c r="D5810" s="1" t="s">
        <v>3820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5876</v>
      </c>
      <c r="N5810" s="1" t="n">
        <v>63</v>
      </c>
      <c r="O5810" s="1" t="n">
        <v>70.5</v>
      </c>
      <c r="P5810" s="1" t="s">
        <v>3814</v>
      </c>
    </row>
    <row r="5811" customFormat="false" ht="15" hidden="false" customHeight="true" outlineLevel="0" collapsed="false">
      <c r="A5811" s="1" t="n">
        <v>3</v>
      </c>
      <c r="B5811" s="76" t="n">
        <v>46233</v>
      </c>
      <c r="C5811" s="1" t="n">
        <v>11</v>
      </c>
      <c r="D5811" s="1" t="s">
        <v>3820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3940</v>
      </c>
      <c r="N5811" s="1" t="n">
        <v>100</v>
      </c>
      <c r="O5811" s="1" t="n">
        <v>123</v>
      </c>
      <c r="P5811" s="1" t="s">
        <v>3814</v>
      </c>
    </row>
    <row r="5812" customFormat="false" ht="15" hidden="false" customHeight="true" outlineLevel="0" collapsed="false">
      <c r="A5812" s="1" t="n">
        <v>3</v>
      </c>
      <c r="B5812" s="76" t="n">
        <v>46233</v>
      </c>
      <c r="C5812" s="1" t="n">
        <v>11</v>
      </c>
      <c r="D5812" s="1" t="s">
        <v>3820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3941</v>
      </c>
      <c r="N5812" s="1" t="n">
        <v>24</v>
      </c>
      <c r="O5812" s="1" t="n">
        <v>93</v>
      </c>
      <c r="P5812" s="1" t="s">
        <v>3814</v>
      </c>
    </row>
    <row r="5813" customFormat="false" ht="15" hidden="false" customHeight="true" outlineLevel="0" collapsed="false">
      <c r="A5813" s="1" t="n">
        <v>3</v>
      </c>
      <c r="B5813" s="76" t="n">
        <v>46233</v>
      </c>
      <c r="C5813" s="1" t="n">
        <v>11</v>
      </c>
      <c r="D5813" s="1" t="s">
        <v>3820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5877</v>
      </c>
      <c r="N5813" s="1" t="n">
        <v>42</v>
      </c>
      <c r="O5813" s="1" t="n">
        <v>75.98</v>
      </c>
      <c r="P5813" s="1" t="s">
        <v>3814</v>
      </c>
    </row>
    <row r="5814" customFormat="false" ht="15" hidden="false" customHeight="true" outlineLevel="0" collapsed="false">
      <c r="A5814" s="1" t="n">
        <v>3</v>
      </c>
      <c r="B5814" s="76" t="n">
        <v>46233</v>
      </c>
      <c r="C5814" s="1" t="n">
        <v>11</v>
      </c>
      <c r="D5814" s="1" t="s">
        <v>3820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3942</v>
      </c>
      <c r="N5814" s="1" t="n">
        <v>20</v>
      </c>
      <c r="O5814" s="1" t="n">
        <v>53.48</v>
      </c>
      <c r="P5814" s="1" t="s">
        <v>3814</v>
      </c>
    </row>
    <row r="5815" customFormat="false" ht="15" hidden="false" customHeight="true" outlineLevel="0" collapsed="false">
      <c r="A5815" s="1" t="n">
        <v>3</v>
      </c>
      <c r="B5815" s="76" t="n">
        <v>46233</v>
      </c>
      <c r="C5815" s="1" t="n">
        <v>11</v>
      </c>
      <c r="D5815" s="1" t="s">
        <v>3820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3943</v>
      </c>
      <c r="N5815" s="1" t="n">
        <v>24</v>
      </c>
      <c r="O5815" s="1" t="n">
        <v>93</v>
      </c>
      <c r="P5815" s="1" t="s">
        <v>3814</v>
      </c>
    </row>
    <row r="5816" customFormat="false" ht="15" hidden="false" customHeight="true" outlineLevel="0" collapsed="false">
      <c r="A5816" s="1" t="n">
        <v>3</v>
      </c>
      <c r="B5816" s="76" t="n">
        <v>46233</v>
      </c>
      <c r="C5816" s="1" t="n">
        <v>11</v>
      </c>
      <c r="D5816" s="1" t="s">
        <v>3820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3944</v>
      </c>
      <c r="N5816" s="1" t="n">
        <v>17</v>
      </c>
      <c r="O5816" s="1" t="n">
        <v>145</v>
      </c>
      <c r="P5816" s="1" t="s">
        <v>3814</v>
      </c>
    </row>
    <row r="5817" customFormat="false" ht="15" hidden="false" customHeight="true" outlineLevel="0" collapsed="false">
      <c r="A5817" s="1" t="n">
        <v>3</v>
      </c>
      <c r="B5817" s="76" t="n">
        <v>46233</v>
      </c>
      <c r="C5817" s="1" t="n">
        <v>11</v>
      </c>
      <c r="D5817" s="1" t="s">
        <v>3820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3945</v>
      </c>
      <c r="N5817" s="1" t="n">
        <v>17</v>
      </c>
      <c r="O5817" s="1" t="n">
        <v>145</v>
      </c>
      <c r="P5817" s="1" t="s">
        <v>3814</v>
      </c>
    </row>
    <row r="5818" customFormat="false" ht="15" hidden="false" customHeight="true" outlineLevel="0" collapsed="false">
      <c r="A5818" s="1" t="n">
        <v>3</v>
      </c>
      <c r="B5818" s="76" t="n">
        <v>46233</v>
      </c>
      <c r="C5818" s="1" t="n">
        <v>11</v>
      </c>
      <c r="D5818" s="1" t="s">
        <v>3820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3947</v>
      </c>
      <c r="N5818" s="1" t="n">
        <v>17</v>
      </c>
      <c r="O5818" s="1" t="n">
        <v>145</v>
      </c>
      <c r="P5818" s="1" t="s">
        <v>3814</v>
      </c>
    </row>
    <row r="5819" customFormat="false" ht="15" hidden="false" customHeight="true" outlineLevel="0" collapsed="false">
      <c r="A5819" s="1" t="n">
        <v>3</v>
      </c>
      <c r="B5819" s="76" t="n">
        <v>46233</v>
      </c>
      <c r="C5819" s="1" t="n">
        <v>11</v>
      </c>
      <c r="D5819" s="1" t="s">
        <v>3820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5878</v>
      </c>
      <c r="N5819" s="1" t="n">
        <v>17</v>
      </c>
      <c r="O5819" s="1" t="n">
        <v>145</v>
      </c>
      <c r="P5819" s="1" t="s">
        <v>3814</v>
      </c>
    </row>
    <row r="5820" customFormat="false" ht="15" hidden="false" customHeight="true" outlineLevel="0" collapsed="false">
      <c r="A5820" s="1" t="n">
        <v>3</v>
      </c>
      <c r="B5820" s="76" t="n">
        <v>46233</v>
      </c>
      <c r="C5820" s="1" t="n">
        <v>11</v>
      </c>
      <c r="D5820" s="1" t="s">
        <v>3820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3948</v>
      </c>
      <c r="N5820" s="1" t="n">
        <v>24</v>
      </c>
      <c r="O5820" s="1" t="n">
        <v>93</v>
      </c>
      <c r="P5820" s="1" t="s">
        <v>3814</v>
      </c>
    </row>
    <row r="5821" customFormat="false" ht="15" hidden="false" customHeight="true" outlineLevel="0" collapsed="false">
      <c r="A5821" s="1" t="n">
        <v>3</v>
      </c>
      <c r="B5821" s="76" t="n">
        <v>46233</v>
      </c>
      <c r="C5821" s="1" t="n">
        <v>11</v>
      </c>
      <c r="D5821" s="1" t="s">
        <v>3820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5879</v>
      </c>
      <c r="N5821" s="1" t="n">
        <v>30</v>
      </c>
      <c r="O5821" s="1" t="n">
        <v>105</v>
      </c>
      <c r="P5821" s="1" t="s">
        <v>3814</v>
      </c>
    </row>
    <row r="5822" customFormat="false" ht="15" hidden="false" customHeight="true" outlineLevel="0" collapsed="false">
      <c r="A5822" s="1" t="n">
        <v>3</v>
      </c>
      <c r="B5822" s="76" t="n">
        <v>46233</v>
      </c>
      <c r="C5822" s="1" t="n">
        <v>11</v>
      </c>
      <c r="D5822" s="1" t="s">
        <v>3820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5880</v>
      </c>
      <c r="N5822" s="1" t="n">
        <v>20</v>
      </c>
      <c r="O5822" s="1" t="n">
        <v>70</v>
      </c>
      <c r="P5822" s="1" t="s">
        <v>3814</v>
      </c>
    </row>
    <row r="5823" customFormat="false" ht="15" hidden="false" customHeight="true" outlineLevel="0" collapsed="false">
      <c r="A5823" s="1" t="n">
        <v>3</v>
      </c>
      <c r="B5823" s="76" t="n">
        <v>46233</v>
      </c>
      <c r="C5823" s="1" t="n">
        <v>11</v>
      </c>
      <c r="D5823" s="1" t="s">
        <v>3820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3949</v>
      </c>
      <c r="N5823" s="1" t="n">
        <v>12</v>
      </c>
      <c r="O5823" s="1" t="n">
        <v>46.98</v>
      </c>
      <c r="P5823" s="1" t="s">
        <v>3814</v>
      </c>
    </row>
    <row r="5824" customFormat="false" ht="15" hidden="false" customHeight="true" outlineLevel="0" collapsed="false">
      <c r="A5824" s="1" t="n">
        <v>3</v>
      </c>
      <c r="B5824" s="76" t="n">
        <v>46233</v>
      </c>
      <c r="C5824" s="1" t="n">
        <v>11</v>
      </c>
      <c r="D5824" s="1" t="s">
        <v>3820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3950</v>
      </c>
      <c r="N5824" s="1" t="n">
        <v>12</v>
      </c>
      <c r="O5824" s="1" t="n">
        <v>46.98</v>
      </c>
      <c r="P5824" s="1" t="s">
        <v>3814</v>
      </c>
    </row>
    <row r="5825" customFormat="false" ht="15" hidden="false" customHeight="true" outlineLevel="0" collapsed="false">
      <c r="A5825" s="1" t="n">
        <v>3</v>
      </c>
      <c r="B5825" s="76" t="n">
        <v>46233</v>
      </c>
      <c r="C5825" s="1" t="n">
        <v>11</v>
      </c>
      <c r="D5825" s="1" t="s">
        <v>3820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3951</v>
      </c>
      <c r="N5825" s="1" t="n">
        <v>12</v>
      </c>
      <c r="O5825" s="1" t="n">
        <v>46.98</v>
      </c>
      <c r="P5825" s="1" t="s">
        <v>3814</v>
      </c>
    </row>
    <row r="5826" customFormat="false" ht="15" hidden="false" customHeight="true" outlineLevel="0" collapsed="false">
      <c r="A5826" s="1" t="n">
        <v>3</v>
      </c>
      <c r="B5826" s="76" t="n">
        <v>46233</v>
      </c>
      <c r="C5826" s="1" t="n">
        <v>11</v>
      </c>
      <c r="D5826" s="1" t="s">
        <v>3820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3998</v>
      </c>
      <c r="N5826" s="1" t="n">
        <v>10</v>
      </c>
      <c r="O5826" s="1" t="n">
        <v>106.7</v>
      </c>
      <c r="P5826" s="1" t="s">
        <v>3814</v>
      </c>
    </row>
    <row r="5827" customFormat="false" ht="15" hidden="false" customHeight="true" outlineLevel="0" collapsed="false">
      <c r="A5827" s="1" t="n">
        <v>3</v>
      </c>
      <c r="B5827" s="76" t="n">
        <v>46233</v>
      </c>
      <c r="C5827" s="1" t="n">
        <v>11</v>
      </c>
      <c r="D5827" s="1" t="s">
        <v>3820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3999</v>
      </c>
      <c r="N5827" s="1" t="n">
        <v>8</v>
      </c>
      <c r="O5827" s="1" t="n">
        <v>54.88</v>
      </c>
      <c r="P5827" s="1" t="s">
        <v>3814</v>
      </c>
    </row>
    <row r="5828" customFormat="false" ht="15" hidden="false" customHeight="true" outlineLevel="0" collapsed="false">
      <c r="A5828" s="1" t="n">
        <v>3</v>
      </c>
      <c r="B5828" s="76" t="n">
        <v>46233</v>
      </c>
      <c r="C5828" s="1" t="n">
        <v>11</v>
      </c>
      <c r="D5828" s="1" t="s">
        <v>3820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4000</v>
      </c>
      <c r="N5828" s="1" t="n">
        <v>6</v>
      </c>
      <c r="O5828" s="1" t="n">
        <v>82.2</v>
      </c>
      <c r="P5828" s="1" t="s">
        <v>3814</v>
      </c>
    </row>
    <row r="5829" customFormat="false" ht="15" hidden="false" customHeight="true" outlineLevel="0" collapsed="false">
      <c r="A5829" s="1" t="n">
        <v>3</v>
      </c>
      <c r="B5829" s="76" t="n">
        <v>46233</v>
      </c>
      <c r="C5829" s="1" t="n">
        <v>11</v>
      </c>
      <c r="D5829" s="1" t="s">
        <v>3820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4001</v>
      </c>
      <c r="N5829" s="1" t="n">
        <v>6</v>
      </c>
      <c r="O5829" s="1" t="n">
        <v>75.36</v>
      </c>
      <c r="P5829" s="1" t="s">
        <v>3814</v>
      </c>
    </row>
    <row r="5830" customFormat="false" ht="15" hidden="false" customHeight="true" outlineLevel="0" collapsed="false">
      <c r="A5830" s="1" t="n">
        <v>3</v>
      </c>
      <c r="B5830" s="76" t="n">
        <v>46233</v>
      </c>
      <c r="C5830" s="1" t="n">
        <v>11</v>
      </c>
      <c r="D5830" s="1" t="s">
        <v>3820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4002</v>
      </c>
      <c r="N5830" s="1" t="n">
        <v>6</v>
      </c>
      <c r="O5830" s="1" t="n">
        <v>75.36</v>
      </c>
      <c r="P5830" s="1" t="s">
        <v>3814</v>
      </c>
    </row>
    <row r="5831" customFormat="false" ht="15" hidden="false" customHeight="true" outlineLevel="0" collapsed="false">
      <c r="A5831" s="1" t="n">
        <v>3</v>
      </c>
      <c r="B5831" s="76" t="n">
        <v>46233</v>
      </c>
      <c r="C5831" s="1" t="n">
        <v>11</v>
      </c>
      <c r="D5831" s="1" t="s">
        <v>3820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4003</v>
      </c>
      <c r="N5831" s="1" t="n">
        <v>10</v>
      </c>
      <c r="O5831" s="1" t="n">
        <v>116.4</v>
      </c>
      <c r="P5831" s="1" t="s">
        <v>3814</v>
      </c>
    </row>
    <row r="5832" customFormat="false" ht="15" hidden="false" customHeight="true" outlineLevel="0" collapsed="false">
      <c r="A5832" s="1" t="n">
        <v>3</v>
      </c>
      <c r="B5832" s="76" t="n">
        <v>46233</v>
      </c>
      <c r="C5832" s="1" t="n">
        <v>11</v>
      </c>
      <c r="D5832" s="1" t="s">
        <v>3820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3965</v>
      </c>
      <c r="N5832" s="1" t="n">
        <v>50</v>
      </c>
      <c r="O5832" s="1" t="n">
        <v>375</v>
      </c>
      <c r="P5832" s="1" t="s">
        <v>3814</v>
      </c>
    </row>
    <row r="5833" customFormat="false" ht="15" hidden="false" customHeight="true" outlineLevel="0" collapsed="false">
      <c r="A5833" s="1" t="n">
        <v>3</v>
      </c>
      <c r="B5833" s="76" t="n">
        <v>46233</v>
      </c>
      <c r="C5833" s="1" t="n">
        <v>11</v>
      </c>
      <c r="D5833" s="1" t="s">
        <v>3820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3966</v>
      </c>
      <c r="N5833" s="1" t="n">
        <v>100</v>
      </c>
      <c r="O5833" s="1" t="n">
        <v>700</v>
      </c>
      <c r="P5833" s="1" t="s">
        <v>3814</v>
      </c>
    </row>
    <row r="5834" customFormat="false" ht="15" hidden="false" customHeight="true" outlineLevel="0" collapsed="false">
      <c r="A5834" s="1" t="n">
        <v>3</v>
      </c>
      <c r="B5834" s="76" t="n">
        <v>46233</v>
      </c>
      <c r="C5834" s="1" t="n">
        <v>22</v>
      </c>
      <c r="D5834" s="1" t="s">
        <v>3967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3982</v>
      </c>
      <c r="N5834" s="1" t="n">
        <v>1.936</v>
      </c>
      <c r="O5834" s="1" t="n">
        <v>42.15</v>
      </c>
      <c r="P5834" s="1" t="s">
        <v>3814</v>
      </c>
    </row>
    <row r="5835" customFormat="false" ht="15" hidden="false" customHeight="true" outlineLevel="0" collapsed="false">
      <c r="A5835" s="1" t="n">
        <v>3</v>
      </c>
      <c r="B5835" s="76" t="n">
        <v>46233</v>
      </c>
      <c r="C5835" s="1" t="n">
        <v>22</v>
      </c>
      <c r="D5835" s="1" t="s">
        <v>3967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3983</v>
      </c>
      <c r="N5835" s="1" t="n">
        <v>16.385</v>
      </c>
      <c r="O5835" s="1" t="n">
        <v>381.31</v>
      </c>
      <c r="P5835" s="1" t="s">
        <v>3814</v>
      </c>
    </row>
    <row r="5836" customFormat="false" ht="15" hidden="false" customHeight="true" outlineLevel="0" collapsed="false">
      <c r="A5836" s="1" t="n">
        <v>3</v>
      </c>
      <c r="B5836" s="76" t="n">
        <v>46233</v>
      </c>
      <c r="C5836" s="1" t="n">
        <v>22</v>
      </c>
      <c r="D5836" s="1" t="s">
        <v>3967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3984</v>
      </c>
      <c r="N5836" s="1" t="n">
        <v>31.305</v>
      </c>
      <c r="O5836" s="1" t="n">
        <v>752.03</v>
      </c>
      <c r="P5836" s="1" t="s">
        <v>3814</v>
      </c>
    </row>
    <row r="5837" customFormat="false" ht="15" hidden="false" customHeight="true" outlineLevel="0" collapsed="false">
      <c r="A5837" s="1" t="n">
        <v>3</v>
      </c>
      <c r="B5837" s="76" t="n">
        <v>46233</v>
      </c>
      <c r="C5837" s="1" t="n">
        <v>22</v>
      </c>
      <c r="D5837" s="1" t="s">
        <v>3967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3985</v>
      </c>
      <c r="N5837" s="1" t="n">
        <v>26.196</v>
      </c>
      <c r="O5837" s="1" t="n">
        <v>688.32</v>
      </c>
      <c r="P5837" s="1" t="s">
        <v>3814</v>
      </c>
    </row>
    <row r="5838" customFormat="false" ht="15" hidden="false" customHeight="true" outlineLevel="0" collapsed="false">
      <c r="A5838" s="1" t="n">
        <v>3</v>
      </c>
      <c r="B5838" s="76" t="n">
        <v>46233</v>
      </c>
      <c r="C5838" s="1" t="n">
        <v>22</v>
      </c>
      <c r="D5838" s="1" t="s">
        <v>3967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3968</v>
      </c>
      <c r="N5838" s="1" t="n">
        <v>6.314</v>
      </c>
      <c r="O5838" s="1" t="n">
        <v>202.88</v>
      </c>
      <c r="P5838" s="1" t="s">
        <v>3814</v>
      </c>
    </row>
    <row r="5839" customFormat="false" ht="15" hidden="false" customHeight="true" outlineLevel="0" collapsed="false">
      <c r="A5839" s="1" t="n">
        <v>3</v>
      </c>
      <c r="B5839" s="76" t="n">
        <v>46233</v>
      </c>
      <c r="C5839" s="1" t="n">
        <v>22</v>
      </c>
      <c r="D5839" s="1" t="s">
        <v>3967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3986</v>
      </c>
      <c r="N5839" s="1" t="n">
        <v>9.635</v>
      </c>
      <c r="O5839" s="1" t="n">
        <v>245.93</v>
      </c>
      <c r="P5839" s="1" t="s">
        <v>3814</v>
      </c>
    </row>
    <row r="5840" customFormat="false" ht="15" hidden="false" customHeight="true" outlineLevel="0" collapsed="false">
      <c r="A5840" s="1" t="n">
        <v>3</v>
      </c>
      <c r="B5840" s="76" t="n">
        <v>46233</v>
      </c>
      <c r="C5840" s="1" t="n">
        <v>22</v>
      </c>
      <c r="D5840" s="1" t="s">
        <v>3967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3969</v>
      </c>
      <c r="N5840" s="1" t="n">
        <v>13.011</v>
      </c>
      <c r="O5840" s="1" t="n">
        <v>428.52</v>
      </c>
      <c r="P5840" s="1" t="s">
        <v>3814</v>
      </c>
    </row>
    <row r="5841" customFormat="false" ht="15" hidden="false" customHeight="true" outlineLevel="0" collapsed="false">
      <c r="A5841" s="1" t="n">
        <v>3</v>
      </c>
      <c r="B5841" s="76" t="n">
        <v>46233</v>
      </c>
      <c r="C5841" s="1" t="n">
        <v>22</v>
      </c>
      <c r="D5841" s="1" t="s">
        <v>3967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3970</v>
      </c>
      <c r="N5841" s="1" t="n">
        <v>2.538</v>
      </c>
      <c r="O5841" s="1" t="n">
        <v>95.83</v>
      </c>
      <c r="P5841" s="1" t="s">
        <v>3814</v>
      </c>
    </row>
    <row r="5842" customFormat="false" ht="15" hidden="false" customHeight="true" outlineLevel="0" collapsed="false">
      <c r="A5842" s="1" t="n">
        <v>3</v>
      </c>
      <c r="B5842" s="76" t="n">
        <v>46233</v>
      </c>
      <c r="C5842" s="1" t="n">
        <v>22</v>
      </c>
      <c r="D5842" s="1" t="s">
        <v>3967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3971</v>
      </c>
      <c r="N5842" s="1" t="n">
        <v>5.184</v>
      </c>
      <c r="O5842" s="1" t="n">
        <v>195.73</v>
      </c>
      <c r="P5842" s="1" t="s">
        <v>3814</v>
      </c>
    </row>
    <row r="5843" customFormat="false" ht="15" hidden="false" customHeight="true" outlineLevel="0" collapsed="false">
      <c r="A5843" s="1" t="n">
        <v>3</v>
      </c>
      <c r="B5843" s="76" t="n">
        <v>46233</v>
      </c>
      <c r="C5843" s="1" t="n">
        <v>22</v>
      </c>
      <c r="D5843" s="1" t="s">
        <v>3967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3972</v>
      </c>
      <c r="N5843" s="1" t="n">
        <v>4.734</v>
      </c>
      <c r="O5843" s="1" t="n">
        <v>193.95</v>
      </c>
      <c r="P5843" s="1" t="s">
        <v>3814</v>
      </c>
    </row>
    <row r="5844" customFormat="false" ht="15" hidden="false" customHeight="true" outlineLevel="0" collapsed="false">
      <c r="A5844" s="1" t="n">
        <v>3</v>
      </c>
      <c r="B5844" s="76" t="n">
        <v>46233</v>
      </c>
      <c r="C5844" s="1" t="n">
        <v>22</v>
      </c>
      <c r="D5844" s="1" t="s">
        <v>3967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3973</v>
      </c>
      <c r="N5844" s="1" t="n">
        <v>9.075</v>
      </c>
      <c r="O5844" s="1" t="n">
        <v>400.97</v>
      </c>
      <c r="P5844" s="1" t="s">
        <v>3814</v>
      </c>
    </row>
    <row r="5845" customFormat="false" ht="15" hidden="false" customHeight="true" outlineLevel="0" collapsed="false">
      <c r="A5845" s="1" t="n">
        <v>3</v>
      </c>
      <c r="B5845" s="76" t="n">
        <v>46233</v>
      </c>
      <c r="C5845" s="1" t="n">
        <v>22</v>
      </c>
      <c r="D5845" s="1" t="s">
        <v>3967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3974</v>
      </c>
      <c r="N5845" s="1" t="n">
        <v>3.362</v>
      </c>
      <c r="O5845" s="1" t="n">
        <v>151.25</v>
      </c>
      <c r="P5845" s="1" t="s">
        <v>3814</v>
      </c>
    </row>
    <row r="5846" customFormat="false" ht="15" hidden="false" customHeight="true" outlineLevel="0" collapsed="false">
      <c r="A5846" s="1" t="n">
        <v>3</v>
      </c>
      <c r="B5846" s="76" t="n">
        <v>46233</v>
      </c>
      <c r="C5846" s="1" t="n">
        <v>22</v>
      </c>
      <c r="D5846" s="1" t="s">
        <v>3967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3975</v>
      </c>
      <c r="N5846" s="1" t="n">
        <v>1.654</v>
      </c>
      <c r="O5846" s="1" t="n">
        <v>67.77</v>
      </c>
      <c r="P5846" s="1" t="s">
        <v>3814</v>
      </c>
    </row>
    <row r="5847" customFormat="false" ht="15" hidden="false" customHeight="true" outlineLevel="0" collapsed="false">
      <c r="A5847" s="1" t="n">
        <v>3</v>
      </c>
      <c r="B5847" s="76" t="n">
        <v>46233</v>
      </c>
      <c r="C5847" s="1" t="n">
        <v>22</v>
      </c>
      <c r="D5847" s="1" t="s">
        <v>3967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3976</v>
      </c>
      <c r="N5847" s="1" t="n">
        <v>1.308</v>
      </c>
      <c r="O5847" s="1" t="n">
        <v>57.79</v>
      </c>
      <c r="P5847" s="1" t="s">
        <v>3814</v>
      </c>
    </row>
    <row r="5848" customFormat="false" ht="15" hidden="false" customHeight="true" outlineLevel="0" collapsed="false">
      <c r="A5848" s="1" t="n">
        <v>3</v>
      </c>
      <c r="B5848" s="76" t="n">
        <v>46233</v>
      </c>
      <c r="C5848" s="1" t="n">
        <v>22</v>
      </c>
      <c r="D5848" s="1" t="s">
        <v>3967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3977</v>
      </c>
      <c r="N5848" s="1" t="n">
        <v>1.444</v>
      </c>
      <c r="O5848" s="1" t="n">
        <v>75.41</v>
      </c>
      <c r="P5848" s="1" t="s">
        <v>3814</v>
      </c>
    </row>
    <row r="5849" customFormat="false" ht="15" hidden="false" customHeight="true" outlineLevel="0" collapsed="false">
      <c r="A5849" s="1" t="n">
        <v>3</v>
      </c>
      <c r="B5849" s="76" t="n">
        <v>46233</v>
      </c>
      <c r="C5849" s="1" t="n">
        <v>22</v>
      </c>
      <c r="D5849" s="1" t="s">
        <v>3967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3978</v>
      </c>
      <c r="N5849" s="1" t="n">
        <v>1.6</v>
      </c>
      <c r="O5849" s="1" t="n">
        <v>57.84</v>
      </c>
      <c r="P5849" s="1" t="s">
        <v>3814</v>
      </c>
    </row>
    <row r="5850" customFormat="false" ht="15" hidden="false" customHeight="true" outlineLevel="0" collapsed="false">
      <c r="A5850" s="1" t="n">
        <v>3</v>
      </c>
      <c r="B5850" s="76" t="n">
        <v>46233</v>
      </c>
      <c r="C5850" s="1" t="n">
        <v>22</v>
      </c>
      <c r="D5850" s="1" t="s">
        <v>3967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3979</v>
      </c>
      <c r="N5850" s="1" t="n">
        <v>2.132</v>
      </c>
      <c r="O5850" s="1" t="n">
        <v>3.41</v>
      </c>
      <c r="P5850" s="1" t="s">
        <v>3814</v>
      </c>
    </row>
    <row r="5851" customFormat="false" ht="15" hidden="false" customHeight="true" outlineLevel="0" collapsed="false">
      <c r="A5851" s="1" t="n">
        <v>3</v>
      </c>
      <c r="B5851" s="76" t="n">
        <v>46233</v>
      </c>
      <c r="C5851" s="1" t="n">
        <v>22</v>
      </c>
      <c r="D5851" s="1" t="s">
        <v>3967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3979</v>
      </c>
      <c r="N5851" s="1" t="n">
        <v>3.726</v>
      </c>
      <c r="O5851" s="1" t="n">
        <v>5.57</v>
      </c>
      <c r="P5851" s="1" t="s">
        <v>3814</v>
      </c>
    </row>
    <row r="5852" customFormat="false" ht="15" hidden="false" customHeight="true" outlineLevel="0" collapsed="false">
      <c r="A5852" s="1" t="n">
        <v>3</v>
      </c>
      <c r="B5852" s="76" t="n">
        <v>46233</v>
      </c>
      <c r="C5852" s="1" t="n">
        <v>22</v>
      </c>
      <c r="D5852" s="1" t="s">
        <v>3967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3980</v>
      </c>
      <c r="N5852" s="1" t="n">
        <v>8.594</v>
      </c>
      <c r="O5852" s="1" t="n">
        <v>20.65</v>
      </c>
      <c r="P5852" s="1" t="s">
        <v>3814</v>
      </c>
    </row>
    <row r="5853" customFormat="false" ht="15" hidden="false" customHeight="true" outlineLevel="0" collapsed="false">
      <c r="A5853" s="1" t="n">
        <v>3</v>
      </c>
      <c r="B5853" s="76" t="n">
        <v>46233</v>
      </c>
      <c r="C5853" s="1" t="n">
        <v>22</v>
      </c>
      <c r="D5853" s="1" t="s">
        <v>3967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3980</v>
      </c>
      <c r="N5853" s="1" t="n">
        <v>6.366</v>
      </c>
      <c r="O5853" s="1" t="n">
        <v>14.29</v>
      </c>
      <c r="P5853" s="1" t="s">
        <v>3814</v>
      </c>
    </row>
    <row r="5854" customFormat="false" ht="15" hidden="false" customHeight="true" outlineLevel="0" collapsed="false">
      <c r="A5854" s="1" t="n">
        <v>3</v>
      </c>
      <c r="B5854" s="76" t="n">
        <v>46233</v>
      </c>
      <c r="C5854" s="1" t="n">
        <v>22</v>
      </c>
      <c r="D5854" s="1" t="s">
        <v>3967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3981</v>
      </c>
      <c r="N5854" s="1" t="n">
        <v>1.251</v>
      </c>
      <c r="O5854" s="1" t="n">
        <v>0</v>
      </c>
      <c r="P5854" s="1" t="s">
        <v>3814</v>
      </c>
    </row>
    <row r="5855" customFormat="false" ht="15" hidden="false" customHeight="true" outlineLevel="0" collapsed="false">
      <c r="A5855" s="1" t="n">
        <v>3</v>
      </c>
      <c r="B5855" s="76" t="n">
        <v>46233</v>
      </c>
      <c r="C5855" s="1" t="n">
        <v>22</v>
      </c>
      <c r="D5855" s="1" t="s">
        <v>3967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3981</v>
      </c>
      <c r="N5855" s="1" t="n">
        <v>0.05</v>
      </c>
      <c r="O5855" s="1" t="n">
        <v>0</v>
      </c>
      <c r="P5855" s="1" t="s">
        <v>3814</v>
      </c>
    </row>
    <row r="5856" customFormat="false" ht="15" hidden="false" customHeight="true" outlineLevel="0" collapsed="false">
      <c r="A5856" s="1" t="n">
        <v>3</v>
      </c>
      <c r="B5856" s="76" t="n">
        <v>46233</v>
      </c>
      <c r="C5856" s="1" t="n">
        <v>22</v>
      </c>
      <c r="D5856" s="1" t="s">
        <v>3967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3982</v>
      </c>
      <c r="N5856" s="1" t="n">
        <v>2.546</v>
      </c>
      <c r="O5856" s="1" t="n">
        <v>55.98</v>
      </c>
      <c r="P5856" s="1" t="s">
        <v>3814</v>
      </c>
    </row>
    <row r="5857" customFormat="false" ht="15" hidden="false" customHeight="true" outlineLevel="0" collapsed="false">
      <c r="A5857" s="1" t="n">
        <v>3</v>
      </c>
      <c r="B5857" s="76" t="n">
        <v>46233</v>
      </c>
      <c r="C5857" s="1" t="n">
        <v>22</v>
      </c>
      <c r="D5857" s="1" t="s">
        <v>3967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3982</v>
      </c>
      <c r="N5857" s="1" t="n">
        <v>2.626</v>
      </c>
      <c r="O5857" s="1" t="n">
        <v>63.4</v>
      </c>
      <c r="P5857" s="1" t="s">
        <v>3814</v>
      </c>
    </row>
    <row r="5858" customFormat="false" ht="15" hidden="false" customHeight="true" outlineLevel="0" collapsed="false">
      <c r="A5858" s="1" t="n">
        <v>3</v>
      </c>
      <c r="B5858" s="76" t="n">
        <v>46233</v>
      </c>
      <c r="C5858" s="1" t="n">
        <v>22</v>
      </c>
      <c r="D5858" s="1" t="s">
        <v>3967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3983</v>
      </c>
      <c r="N5858" s="1" t="n">
        <v>10.225</v>
      </c>
      <c r="O5858" s="1" t="n">
        <v>240.35</v>
      </c>
      <c r="P5858" s="1" t="s">
        <v>3814</v>
      </c>
    </row>
    <row r="5859" customFormat="false" ht="15" hidden="false" customHeight="true" outlineLevel="0" collapsed="false">
      <c r="A5859" s="1" t="n">
        <v>3</v>
      </c>
      <c r="B5859" s="76" t="n">
        <v>46233</v>
      </c>
      <c r="C5859" s="1" t="n">
        <v>22</v>
      </c>
      <c r="D5859" s="1" t="s">
        <v>3967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3984</v>
      </c>
      <c r="N5859" s="1" t="n">
        <v>16.145</v>
      </c>
      <c r="O5859" s="1" t="n">
        <v>391.75</v>
      </c>
      <c r="P5859" s="1" t="s">
        <v>3814</v>
      </c>
    </row>
    <row r="5860" customFormat="false" ht="15" hidden="false" customHeight="true" outlineLevel="0" collapsed="false">
      <c r="A5860" s="1" t="n">
        <v>3</v>
      </c>
      <c r="B5860" s="76" t="n">
        <v>46233</v>
      </c>
      <c r="C5860" s="1" t="n">
        <v>22</v>
      </c>
      <c r="D5860" s="1" t="s">
        <v>3967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3985</v>
      </c>
      <c r="N5860" s="1" t="n">
        <v>15.489</v>
      </c>
      <c r="O5860" s="1" t="n">
        <v>411.08</v>
      </c>
      <c r="P5860" s="1" t="s">
        <v>3814</v>
      </c>
    </row>
    <row r="5861" customFormat="false" ht="15" hidden="false" customHeight="true" outlineLevel="0" collapsed="false">
      <c r="A5861" s="1" t="n">
        <v>3</v>
      </c>
      <c r="B5861" s="76" t="n">
        <v>46233</v>
      </c>
      <c r="C5861" s="1" t="n">
        <v>22</v>
      </c>
      <c r="D5861" s="1" t="s">
        <v>3967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4199</v>
      </c>
      <c r="N5861" s="1" t="n">
        <v>28.138</v>
      </c>
      <c r="O5861" s="1" t="n">
        <v>558.96</v>
      </c>
      <c r="P5861" s="1" t="s">
        <v>3814</v>
      </c>
    </row>
    <row r="5862" customFormat="false" ht="15" hidden="false" customHeight="true" outlineLevel="0" collapsed="false">
      <c r="A5862" s="1" t="n">
        <v>3</v>
      </c>
      <c r="B5862" s="76" t="n">
        <v>46233</v>
      </c>
      <c r="C5862" s="1" t="n">
        <v>22</v>
      </c>
      <c r="D5862" s="1" t="s">
        <v>3967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3968</v>
      </c>
      <c r="N5862" s="1" t="n">
        <v>6.952</v>
      </c>
      <c r="O5862" s="1" t="n">
        <v>231.52</v>
      </c>
      <c r="P5862" s="1" t="s">
        <v>3814</v>
      </c>
    </row>
    <row r="5863" customFormat="false" ht="15" hidden="false" customHeight="true" outlineLevel="0" collapsed="false">
      <c r="A5863" s="1" t="n">
        <v>3</v>
      </c>
      <c r="B5863" s="76" t="n">
        <v>46233</v>
      </c>
      <c r="C5863" s="1" t="n">
        <v>22</v>
      </c>
      <c r="D5863" s="1" t="s">
        <v>3967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3986</v>
      </c>
      <c r="N5863" s="1" t="n">
        <v>5.614</v>
      </c>
      <c r="O5863" s="1" t="n">
        <v>144.74</v>
      </c>
      <c r="P5863" s="1" t="s">
        <v>3814</v>
      </c>
    </row>
    <row r="5864" customFormat="false" ht="15" hidden="false" customHeight="true" outlineLevel="0" collapsed="false">
      <c r="A5864" s="1" t="n">
        <v>3</v>
      </c>
      <c r="B5864" s="76" t="n">
        <v>46233</v>
      </c>
      <c r="C5864" s="1" t="n">
        <v>22</v>
      </c>
      <c r="D5864" s="1" t="s">
        <v>3967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3969</v>
      </c>
      <c r="N5864" s="1" t="n">
        <v>27.11</v>
      </c>
      <c r="O5864" s="1" t="n">
        <v>925.43</v>
      </c>
      <c r="P5864" s="1" t="s">
        <v>3814</v>
      </c>
    </row>
    <row r="5865" customFormat="false" ht="15" hidden="false" customHeight="true" outlineLevel="0" collapsed="false">
      <c r="A5865" s="1" t="n">
        <v>3</v>
      </c>
      <c r="B5865" s="76" t="n">
        <v>46233</v>
      </c>
      <c r="C5865" s="1" t="n">
        <v>22</v>
      </c>
      <c r="D5865" s="1" t="s">
        <v>3967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3970</v>
      </c>
      <c r="N5865" s="1" t="n">
        <v>4.752</v>
      </c>
      <c r="O5865" s="1" t="n">
        <v>185.96</v>
      </c>
      <c r="P5865" s="1" t="s">
        <v>3814</v>
      </c>
    </row>
    <row r="5866" customFormat="false" ht="15" hidden="false" customHeight="true" outlineLevel="0" collapsed="false">
      <c r="A5866" s="1" t="n">
        <v>3</v>
      </c>
      <c r="B5866" s="76" t="n">
        <v>46233</v>
      </c>
      <c r="C5866" s="1" t="n">
        <v>22</v>
      </c>
      <c r="D5866" s="1" t="s">
        <v>3967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3971</v>
      </c>
      <c r="N5866" s="1" t="n">
        <v>10.304</v>
      </c>
      <c r="O5866" s="1" t="n">
        <v>403.22</v>
      </c>
      <c r="P5866" s="1" t="s">
        <v>3814</v>
      </c>
    </row>
    <row r="5867" customFormat="false" ht="15" hidden="false" customHeight="true" outlineLevel="0" collapsed="false">
      <c r="A5867" s="1" t="n">
        <v>3</v>
      </c>
      <c r="B5867" s="76" t="n">
        <v>46233</v>
      </c>
      <c r="C5867" s="1" t="n">
        <v>22</v>
      </c>
      <c r="D5867" s="1" t="s">
        <v>3967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3972</v>
      </c>
      <c r="N5867" s="1" t="n">
        <v>10.37</v>
      </c>
      <c r="O5867" s="1" t="n">
        <v>440.35</v>
      </c>
      <c r="P5867" s="1" t="s">
        <v>3814</v>
      </c>
    </row>
    <row r="5868" customFormat="false" ht="15" hidden="false" customHeight="true" outlineLevel="0" collapsed="false">
      <c r="A5868" s="1" t="n">
        <v>3</v>
      </c>
      <c r="B5868" s="76" t="n">
        <v>46233</v>
      </c>
      <c r="C5868" s="1" t="n">
        <v>22</v>
      </c>
      <c r="D5868" s="1" t="s">
        <v>3967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3973</v>
      </c>
      <c r="N5868" s="1" t="n">
        <v>18.406</v>
      </c>
      <c r="O5868" s="1" t="n">
        <v>842.9</v>
      </c>
      <c r="P5868" s="1" t="s">
        <v>3814</v>
      </c>
    </row>
    <row r="5869" customFormat="false" ht="15" hidden="false" customHeight="true" outlineLevel="0" collapsed="false">
      <c r="A5869" s="1" t="n">
        <v>3</v>
      </c>
      <c r="B5869" s="76" t="n">
        <v>46233</v>
      </c>
      <c r="C5869" s="1" t="n">
        <v>22</v>
      </c>
      <c r="D5869" s="1" t="s">
        <v>3967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3974</v>
      </c>
      <c r="N5869" s="1" t="n">
        <v>8.474</v>
      </c>
      <c r="O5869" s="1" t="n">
        <v>395.12</v>
      </c>
      <c r="P5869" s="1" t="s">
        <v>3814</v>
      </c>
    </row>
    <row r="5870" customFormat="false" ht="15" hidden="false" customHeight="true" outlineLevel="0" collapsed="false">
      <c r="A5870" s="1" t="n">
        <v>3</v>
      </c>
      <c r="B5870" s="76" t="n">
        <v>46233</v>
      </c>
      <c r="C5870" s="1" t="n">
        <v>22</v>
      </c>
      <c r="D5870" s="1" t="s">
        <v>3967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3975</v>
      </c>
      <c r="N5870" s="1" t="n">
        <v>2.708</v>
      </c>
      <c r="O5870" s="1" t="n">
        <v>114.99</v>
      </c>
      <c r="P5870" s="1" t="s">
        <v>3814</v>
      </c>
    </row>
    <row r="5871" customFormat="false" ht="15" hidden="false" customHeight="true" outlineLevel="0" collapsed="false">
      <c r="A5871" s="1" t="n">
        <v>3</v>
      </c>
      <c r="B5871" s="76" t="n">
        <v>46233</v>
      </c>
      <c r="C5871" s="1" t="n">
        <v>22</v>
      </c>
      <c r="D5871" s="1" t="s">
        <v>3967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3976</v>
      </c>
      <c r="N5871" s="1" t="n">
        <v>3.242</v>
      </c>
      <c r="O5871" s="1" t="n">
        <v>148.47</v>
      </c>
      <c r="P5871" s="1" t="s">
        <v>3814</v>
      </c>
    </row>
    <row r="5872" customFormat="false" ht="15" hidden="false" customHeight="true" outlineLevel="0" collapsed="false">
      <c r="A5872" s="1" t="n">
        <v>3</v>
      </c>
      <c r="B5872" s="76" t="n">
        <v>46233</v>
      </c>
      <c r="C5872" s="1" t="n">
        <v>22</v>
      </c>
      <c r="D5872" s="1" t="s">
        <v>3967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3977</v>
      </c>
      <c r="N5872" s="1" t="n">
        <v>3.444</v>
      </c>
      <c r="O5872" s="1" t="n">
        <v>186.4</v>
      </c>
      <c r="P5872" s="1" t="s">
        <v>3814</v>
      </c>
    </row>
    <row r="5873" customFormat="false" ht="15" hidden="false" customHeight="true" outlineLevel="0" collapsed="false">
      <c r="A5873" s="1" t="n">
        <v>3</v>
      </c>
      <c r="B5873" s="76" t="n">
        <v>46233</v>
      </c>
      <c r="C5873" s="1" t="n">
        <v>22</v>
      </c>
      <c r="D5873" s="1" t="s">
        <v>3967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5675</v>
      </c>
      <c r="N5873" s="1" t="n">
        <v>4.816</v>
      </c>
      <c r="O5873" s="1" t="n">
        <v>172.42</v>
      </c>
      <c r="P5873" s="1" t="s">
        <v>3814</v>
      </c>
    </row>
    <row r="5874" customFormat="false" ht="15" hidden="false" customHeight="true" outlineLevel="0" collapsed="false">
      <c r="A5874" s="1" t="n">
        <v>3</v>
      </c>
      <c r="B5874" s="76" t="n">
        <v>46233</v>
      </c>
      <c r="C5874" s="1" t="n">
        <v>22</v>
      </c>
      <c r="D5874" s="1" t="s">
        <v>3967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3987</v>
      </c>
      <c r="N5874" s="1" t="n">
        <v>3.952</v>
      </c>
      <c r="O5874" s="1" t="n">
        <v>139.98</v>
      </c>
      <c r="P5874" s="1" t="s">
        <v>3814</v>
      </c>
    </row>
    <row r="5875" customFormat="false" ht="15" hidden="false" customHeight="true" outlineLevel="0" collapsed="false">
      <c r="A5875" s="1" t="n">
        <v>3</v>
      </c>
      <c r="B5875" s="76" t="n">
        <v>46233</v>
      </c>
      <c r="C5875" s="1" t="n">
        <v>22</v>
      </c>
      <c r="D5875" s="1" t="s">
        <v>3967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3978</v>
      </c>
      <c r="N5875" s="1" t="n">
        <v>3.799</v>
      </c>
      <c r="O5875" s="1" t="n">
        <v>142.34</v>
      </c>
      <c r="P5875" s="1" t="s">
        <v>3814</v>
      </c>
    </row>
    <row r="5876" customFormat="false" ht="15" hidden="false" customHeight="true" outlineLevel="0" collapsed="false">
      <c r="A5876" s="1" t="n">
        <v>3</v>
      </c>
      <c r="B5876" s="76" t="n">
        <v>46233</v>
      </c>
      <c r="C5876" s="1" t="n">
        <v>22</v>
      </c>
      <c r="D5876" s="1" t="s">
        <v>3967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3979</v>
      </c>
      <c r="N5876" s="1" t="n">
        <v>3.681</v>
      </c>
      <c r="O5876" s="1" t="n">
        <v>6.1</v>
      </c>
      <c r="P5876" s="1" t="s">
        <v>3814</v>
      </c>
    </row>
    <row r="5877" customFormat="false" ht="15" hidden="false" customHeight="true" outlineLevel="0" collapsed="false">
      <c r="A5877" s="1" t="n">
        <v>3</v>
      </c>
      <c r="B5877" s="76" t="n">
        <v>46233</v>
      </c>
      <c r="C5877" s="1" t="n">
        <v>22</v>
      </c>
      <c r="D5877" s="1" t="s">
        <v>3967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3979</v>
      </c>
      <c r="N5877" s="1" t="n">
        <v>1.812</v>
      </c>
      <c r="O5877" s="1" t="n">
        <v>2.74</v>
      </c>
      <c r="P5877" s="1" t="s">
        <v>3814</v>
      </c>
    </row>
    <row r="5878" customFormat="false" ht="15" hidden="false" customHeight="true" outlineLevel="0" collapsed="false">
      <c r="A5878" s="1" t="n">
        <v>3</v>
      </c>
      <c r="B5878" s="76" t="n">
        <v>46233</v>
      </c>
      <c r="C5878" s="1" t="n">
        <v>22</v>
      </c>
      <c r="D5878" s="1" t="s">
        <v>3967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3979</v>
      </c>
      <c r="N5878" s="1" t="n">
        <v>1.262</v>
      </c>
      <c r="O5878" s="1" t="n">
        <v>2.17</v>
      </c>
      <c r="P5878" s="1" t="s">
        <v>3814</v>
      </c>
    </row>
    <row r="5879" customFormat="false" ht="15" hidden="false" customHeight="true" outlineLevel="0" collapsed="false">
      <c r="A5879" s="1" t="n">
        <v>3</v>
      </c>
      <c r="B5879" s="76" t="n">
        <v>46233</v>
      </c>
      <c r="C5879" s="1" t="n">
        <v>22</v>
      </c>
      <c r="D5879" s="1" t="s">
        <v>3967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3980</v>
      </c>
      <c r="N5879" s="1" t="n">
        <v>22.078</v>
      </c>
      <c r="O5879" s="1" t="n">
        <v>54.98</v>
      </c>
      <c r="P5879" s="1" t="s">
        <v>3814</v>
      </c>
    </row>
    <row r="5880" customFormat="false" ht="15" hidden="false" customHeight="true" outlineLevel="0" collapsed="false">
      <c r="A5880" s="1" t="n">
        <v>3</v>
      </c>
      <c r="B5880" s="76" t="n">
        <v>46233</v>
      </c>
      <c r="C5880" s="1" t="n">
        <v>22</v>
      </c>
      <c r="D5880" s="1" t="s">
        <v>3967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3980</v>
      </c>
      <c r="N5880" s="1" t="n">
        <v>3.906</v>
      </c>
      <c r="O5880" s="1" t="n">
        <v>8.86</v>
      </c>
      <c r="P5880" s="1" t="s">
        <v>3814</v>
      </c>
    </row>
    <row r="5881" customFormat="false" ht="15" hidden="false" customHeight="true" outlineLevel="0" collapsed="false">
      <c r="A5881" s="1" t="n">
        <v>3</v>
      </c>
      <c r="B5881" s="76" t="n">
        <v>46233</v>
      </c>
      <c r="C5881" s="1" t="n">
        <v>22</v>
      </c>
      <c r="D5881" s="1" t="s">
        <v>3967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3981</v>
      </c>
      <c r="N5881" s="1" t="n">
        <v>0.848</v>
      </c>
      <c r="O5881" s="1" t="n">
        <v>0</v>
      </c>
      <c r="P5881" s="1" t="s">
        <v>3814</v>
      </c>
    </row>
    <row r="5882" customFormat="false" ht="15" hidden="false" customHeight="true" outlineLevel="0" collapsed="false">
      <c r="A5882" s="1" t="n">
        <v>3</v>
      </c>
      <c r="B5882" s="76" t="n">
        <v>46233</v>
      </c>
      <c r="C5882" s="1" t="n">
        <v>22</v>
      </c>
      <c r="D5882" s="1" t="s">
        <v>3967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3981</v>
      </c>
      <c r="N5882" s="1" t="n">
        <v>2.038</v>
      </c>
      <c r="O5882" s="1" t="n">
        <v>0</v>
      </c>
      <c r="P5882" s="1" t="s">
        <v>3814</v>
      </c>
    </row>
    <row r="5883" customFormat="false" ht="15" hidden="false" customHeight="true" outlineLevel="0" collapsed="false">
      <c r="A5883" s="1" t="n">
        <v>3</v>
      </c>
      <c r="B5883" s="76" t="n">
        <v>46233</v>
      </c>
      <c r="C5883" s="1" t="n">
        <v>22</v>
      </c>
      <c r="D5883" s="1" t="s">
        <v>3967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3981</v>
      </c>
      <c r="N5883" s="1" t="n">
        <v>0.063</v>
      </c>
      <c r="O5883" s="1" t="n">
        <v>0</v>
      </c>
      <c r="P5883" s="1" t="s">
        <v>3814</v>
      </c>
    </row>
    <row r="5884" customFormat="false" ht="15" hidden="false" customHeight="true" outlineLevel="0" collapsed="false">
      <c r="A5884" s="1" t="n">
        <v>3</v>
      </c>
      <c r="B5884" s="76" t="n">
        <v>46233</v>
      </c>
      <c r="C5884" s="1" t="n">
        <v>39</v>
      </c>
      <c r="D5884" s="1" t="s">
        <v>4046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5881</v>
      </c>
      <c r="N5884" s="1" t="n">
        <v>1</v>
      </c>
      <c r="O5884" s="1" t="n">
        <v>100</v>
      </c>
      <c r="P5884" s="1" t="s">
        <v>3814</v>
      </c>
    </row>
    <row r="5885" customFormat="false" ht="15" hidden="false" customHeight="true" outlineLevel="0" collapsed="false">
      <c r="A5885" s="1" t="n">
        <v>3</v>
      </c>
      <c r="B5885" s="76" t="n">
        <v>46233</v>
      </c>
      <c r="C5885" s="1" t="n">
        <v>39</v>
      </c>
      <c r="D5885" s="1" t="s">
        <v>4046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5882</v>
      </c>
      <c r="N5885" s="1" t="n">
        <v>1</v>
      </c>
      <c r="O5885" s="1" t="n">
        <v>50</v>
      </c>
      <c r="P5885" s="1" t="s">
        <v>3814</v>
      </c>
    </row>
    <row r="5886" customFormat="false" ht="15" hidden="false" customHeight="true" outlineLevel="0" collapsed="false">
      <c r="A5886" s="1" t="n">
        <v>3</v>
      </c>
      <c r="B5886" s="76" t="n">
        <v>46233</v>
      </c>
      <c r="C5886" s="1" t="n">
        <v>39</v>
      </c>
      <c r="D5886" s="1" t="s">
        <v>4046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5883</v>
      </c>
      <c r="N5886" s="1" t="n">
        <v>1</v>
      </c>
      <c r="O5886" s="1" t="n">
        <v>20</v>
      </c>
      <c r="P5886" s="1" t="s">
        <v>3814</v>
      </c>
    </row>
    <row r="5887" customFormat="false" ht="15" hidden="false" customHeight="true" outlineLevel="0" collapsed="false">
      <c r="A5887" s="1" t="n">
        <v>3</v>
      </c>
      <c r="B5887" s="76" t="n">
        <v>46233</v>
      </c>
      <c r="C5887" s="1" t="n">
        <v>39</v>
      </c>
      <c r="D5887" s="1" t="s">
        <v>4046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5884</v>
      </c>
      <c r="N5887" s="1" t="n">
        <v>1</v>
      </c>
      <c r="O5887" s="1" t="n">
        <v>35</v>
      </c>
      <c r="P5887" s="1" t="s">
        <v>3814</v>
      </c>
    </row>
    <row r="5888" customFormat="false" ht="15" hidden="false" customHeight="true" outlineLevel="0" collapsed="false">
      <c r="A5888" s="1" t="n">
        <v>3</v>
      </c>
      <c r="B5888" s="76" t="n">
        <v>46233</v>
      </c>
      <c r="C5888" s="1" t="n">
        <v>39</v>
      </c>
      <c r="D5888" s="1" t="s">
        <v>4046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5885</v>
      </c>
      <c r="N5888" s="1" t="n">
        <v>1</v>
      </c>
      <c r="O5888" s="1" t="n">
        <v>160</v>
      </c>
      <c r="P5888" s="1" t="s">
        <v>3814</v>
      </c>
    </row>
    <row r="5889" customFormat="false" ht="15" hidden="false" customHeight="true" outlineLevel="0" collapsed="false">
      <c r="A5889" s="1" t="n">
        <v>3</v>
      </c>
      <c r="B5889" s="76" t="n">
        <v>46233</v>
      </c>
      <c r="C5889" s="1" t="n">
        <v>39</v>
      </c>
      <c r="D5889" s="1" t="s">
        <v>4046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5400</v>
      </c>
      <c r="N5889" s="1" t="n">
        <v>100</v>
      </c>
      <c r="O5889" s="1" t="n">
        <v>460</v>
      </c>
      <c r="P5889" s="1" t="s">
        <v>3814</v>
      </c>
    </row>
    <row r="5890" customFormat="false" ht="15" hidden="false" customHeight="true" outlineLevel="0" collapsed="false">
      <c r="A5890" s="1" t="n">
        <v>3</v>
      </c>
      <c r="B5890" s="76" t="n">
        <v>46233</v>
      </c>
      <c r="C5890" s="1" t="n">
        <v>39</v>
      </c>
      <c r="D5890" s="1" t="s">
        <v>4046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5401</v>
      </c>
      <c r="N5890" s="1" t="n">
        <v>100</v>
      </c>
      <c r="O5890" s="1" t="n">
        <v>529.8</v>
      </c>
      <c r="P5890" s="1" t="s">
        <v>3814</v>
      </c>
    </row>
    <row r="5891" customFormat="false" ht="15" hidden="false" customHeight="true" outlineLevel="0" collapsed="false">
      <c r="A5891" s="1" t="n">
        <v>3</v>
      </c>
      <c r="B5891" s="76" t="n">
        <v>46233</v>
      </c>
      <c r="C5891" s="1" t="n">
        <v>39</v>
      </c>
      <c r="D5891" s="1" t="s">
        <v>4046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4291</v>
      </c>
      <c r="N5891" s="1" t="n">
        <v>120</v>
      </c>
      <c r="O5891" s="1" t="n">
        <v>954.6</v>
      </c>
      <c r="P5891" s="1" t="s">
        <v>3814</v>
      </c>
    </row>
    <row r="5892" customFormat="false" ht="15" hidden="false" customHeight="true" outlineLevel="0" collapsed="false">
      <c r="A5892" s="1" t="n">
        <v>3</v>
      </c>
      <c r="B5892" s="76" t="n">
        <v>46233</v>
      </c>
      <c r="C5892" s="1" t="n">
        <v>100</v>
      </c>
      <c r="D5892" s="1" t="s">
        <v>3988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3982</v>
      </c>
      <c r="N5892" s="1" t="n">
        <v>1.936</v>
      </c>
      <c r="O5892" s="1" t="n">
        <v>42.15</v>
      </c>
      <c r="P5892" s="1" t="s">
        <v>3814</v>
      </c>
    </row>
    <row r="5893" customFormat="false" ht="15" hidden="false" customHeight="true" outlineLevel="0" collapsed="false">
      <c r="A5893" s="1" t="n">
        <v>3</v>
      </c>
      <c r="B5893" s="76" t="n">
        <v>46233</v>
      </c>
      <c r="C5893" s="1" t="n">
        <v>100</v>
      </c>
      <c r="D5893" s="1" t="s">
        <v>3988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3983</v>
      </c>
      <c r="N5893" s="1" t="n">
        <v>16.385</v>
      </c>
      <c r="O5893" s="1" t="n">
        <v>381.31</v>
      </c>
      <c r="P5893" s="1" t="s">
        <v>3814</v>
      </c>
    </row>
    <row r="5894" customFormat="false" ht="15" hidden="false" customHeight="true" outlineLevel="0" collapsed="false">
      <c r="A5894" s="1" t="n">
        <v>3</v>
      </c>
      <c r="B5894" s="76" t="n">
        <v>46233</v>
      </c>
      <c r="C5894" s="1" t="n">
        <v>100</v>
      </c>
      <c r="D5894" s="1" t="s">
        <v>3988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3984</v>
      </c>
      <c r="N5894" s="1" t="n">
        <v>31.305</v>
      </c>
      <c r="O5894" s="1" t="n">
        <v>752.03</v>
      </c>
      <c r="P5894" s="1" t="s">
        <v>3814</v>
      </c>
    </row>
    <row r="5895" customFormat="false" ht="15" hidden="false" customHeight="true" outlineLevel="0" collapsed="false">
      <c r="A5895" s="1" t="n">
        <v>3</v>
      </c>
      <c r="B5895" s="76" t="n">
        <v>46233</v>
      </c>
      <c r="C5895" s="1" t="n">
        <v>100</v>
      </c>
      <c r="D5895" s="1" t="s">
        <v>3988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3985</v>
      </c>
      <c r="N5895" s="1" t="n">
        <v>26.196</v>
      </c>
      <c r="O5895" s="1" t="n">
        <v>688.32</v>
      </c>
      <c r="P5895" s="1" t="s">
        <v>3814</v>
      </c>
    </row>
    <row r="5896" customFormat="false" ht="15" hidden="false" customHeight="true" outlineLevel="0" collapsed="false">
      <c r="A5896" s="1" t="n">
        <v>3</v>
      </c>
      <c r="B5896" s="76" t="n">
        <v>46233</v>
      </c>
      <c r="C5896" s="1" t="n">
        <v>100</v>
      </c>
      <c r="D5896" s="1" t="s">
        <v>3988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3986</v>
      </c>
      <c r="N5896" s="1" t="n">
        <v>9.635</v>
      </c>
      <c r="O5896" s="1" t="n">
        <v>245.93</v>
      </c>
      <c r="P5896" s="1" t="s">
        <v>3814</v>
      </c>
    </row>
    <row r="5897" customFormat="false" ht="15" hidden="false" customHeight="true" outlineLevel="0" collapsed="false">
      <c r="A5897" s="1" t="n">
        <v>3</v>
      </c>
      <c r="B5897" s="76" t="n">
        <v>46233</v>
      </c>
      <c r="C5897" s="1" t="n">
        <v>100</v>
      </c>
      <c r="D5897" s="1" t="s">
        <v>3988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3979</v>
      </c>
      <c r="N5897" s="1" t="n">
        <v>3.726</v>
      </c>
      <c r="O5897" s="1" t="n">
        <v>5.57</v>
      </c>
      <c r="P5897" s="1" t="s">
        <v>3814</v>
      </c>
    </row>
    <row r="5898" customFormat="false" ht="15" hidden="false" customHeight="true" outlineLevel="0" collapsed="false">
      <c r="A5898" s="1" t="n">
        <v>3</v>
      </c>
      <c r="B5898" s="76" t="n">
        <v>46233</v>
      </c>
      <c r="C5898" s="1" t="n">
        <v>100</v>
      </c>
      <c r="D5898" s="1" t="s">
        <v>3988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3980</v>
      </c>
      <c r="N5898" s="1" t="n">
        <v>6.366</v>
      </c>
      <c r="O5898" s="1" t="n">
        <v>14.29</v>
      </c>
      <c r="P5898" s="1" t="s">
        <v>3814</v>
      </c>
    </row>
    <row r="5899" customFormat="false" ht="15" hidden="false" customHeight="true" outlineLevel="0" collapsed="false">
      <c r="A5899" s="1" t="n">
        <v>3</v>
      </c>
      <c r="B5899" s="76" t="n">
        <v>46233</v>
      </c>
      <c r="C5899" s="1" t="n">
        <v>100</v>
      </c>
      <c r="D5899" s="1" t="s">
        <v>3988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3981</v>
      </c>
      <c r="N5899" s="1" t="n">
        <v>1.251</v>
      </c>
      <c r="O5899" s="1" t="n">
        <v>0</v>
      </c>
      <c r="P5899" s="1" t="s">
        <v>3814</v>
      </c>
    </row>
    <row r="5900" customFormat="false" ht="15" hidden="false" customHeight="true" outlineLevel="0" collapsed="false">
      <c r="A5900" s="1" t="n">
        <v>3</v>
      </c>
      <c r="B5900" s="76" t="n">
        <v>46233</v>
      </c>
      <c r="C5900" s="1" t="n">
        <v>100</v>
      </c>
      <c r="D5900" s="1" t="s">
        <v>3988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3968</v>
      </c>
      <c r="N5900" s="1" t="n">
        <v>6.314</v>
      </c>
      <c r="O5900" s="1" t="n">
        <v>202.88</v>
      </c>
      <c r="P5900" s="1" t="s">
        <v>3814</v>
      </c>
    </row>
    <row r="5901" customFormat="false" ht="15" hidden="false" customHeight="true" outlineLevel="0" collapsed="false">
      <c r="A5901" s="1" t="n">
        <v>3</v>
      </c>
      <c r="B5901" s="76" t="n">
        <v>46233</v>
      </c>
      <c r="C5901" s="1" t="n">
        <v>100</v>
      </c>
      <c r="D5901" s="1" t="s">
        <v>3988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3969</v>
      </c>
      <c r="N5901" s="1" t="n">
        <v>13.011</v>
      </c>
      <c r="O5901" s="1" t="n">
        <v>428.52</v>
      </c>
      <c r="P5901" s="1" t="s">
        <v>3814</v>
      </c>
    </row>
    <row r="5902" customFormat="false" ht="15" hidden="false" customHeight="true" outlineLevel="0" collapsed="false">
      <c r="A5902" s="1" t="n">
        <v>3</v>
      </c>
      <c r="B5902" s="76" t="n">
        <v>46233</v>
      </c>
      <c r="C5902" s="1" t="n">
        <v>100</v>
      </c>
      <c r="D5902" s="1" t="s">
        <v>3988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3970</v>
      </c>
      <c r="N5902" s="1" t="n">
        <v>2.538</v>
      </c>
      <c r="O5902" s="1" t="n">
        <v>95.83</v>
      </c>
      <c r="P5902" s="1" t="s">
        <v>3814</v>
      </c>
    </row>
    <row r="5903" customFormat="false" ht="15" hidden="false" customHeight="true" outlineLevel="0" collapsed="false">
      <c r="A5903" s="1" t="n">
        <v>3</v>
      </c>
      <c r="B5903" s="76" t="n">
        <v>46233</v>
      </c>
      <c r="C5903" s="1" t="n">
        <v>100</v>
      </c>
      <c r="D5903" s="1" t="s">
        <v>3988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3971</v>
      </c>
      <c r="N5903" s="1" t="n">
        <v>5.184</v>
      </c>
      <c r="O5903" s="1" t="n">
        <v>195.73</v>
      </c>
      <c r="P5903" s="1" t="s">
        <v>3814</v>
      </c>
    </row>
    <row r="5904" customFormat="false" ht="15" hidden="false" customHeight="true" outlineLevel="0" collapsed="false">
      <c r="A5904" s="1" t="n">
        <v>3</v>
      </c>
      <c r="B5904" s="76" t="n">
        <v>46233</v>
      </c>
      <c r="C5904" s="1" t="n">
        <v>100</v>
      </c>
      <c r="D5904" s="1" t="s">
        <v>3988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3972</v>
      </c>
      <c r="N5904" s="1" t="n">
        <v>4.734</v>
      </c>
      <c r="O5904" s="1" t="n">
        <v>193.95</v>
      </c>
      <c r="P5904" s="1" t="s">
        <v>3814</v>
      </c>
    </row>
    <row r="5905" customFormat="false" ht="15" hidden="false" customHeight="true" outlineLevel="0" collapsed="false">
      <c r="A5905" s="1" t="n">
        <v>3</v>
      </c>
      <c r="B5905" s="76" t="n">
        <v>46233</v>
      </c>
      <c r="C5905" s="1" t="n">
        <v>100</v>
      </c>
      <c r="D5905" s="1" t="s">
        <v>3988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3973</v>
      </c>
      <c r="N5905" s="1" t="n">
        <v>9.075</v>
      </c>
      <c r="O5905" s="1" t="n">
        <v>400.97</v>
      </c>
      <c r="P5905" s="1" t="s">
        <v>3814</v>
      </c>
    </row>
    <row r="5906" customFormat="false" ht="15" hidden="false" customHeight="true" outlineLevel="0" collapsed="false">
      <c r="A5906" s="1" t="n">
        <v>3</v>
      </c>
      <c r="B5906" s="76" t="n">
        <v>46233</v>
      </c>
      <c r="C5906" s="1" t="n">
        <v>100</v>
      </c>
      <c r="D5906" s="1" t="s">
        <v>3988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3974</v>
      </c>
      <c r="N5906" s="1" t="n">
        <v>3.362</v>
      </c>
      <c r="O5906" s="1" t="n">
        <v>151.25</v>
      </c>
      <c r="P5906" s="1" t="s">
        <v>3814</v>
      </c>
    </row>
    <row r="5907" customFormat="false" ht="15" hidden="false" customHeight="true" outlineLevel="0" collapsed="false">
      <c r="A5907" s="1" t="n">
        <v>3</v>
      </c>
      <c r="B5907" s="76" t="n">
        <v>46233</v>
      </c>
      <c r="C5907" s="1" t="n">
        <v>100</v>
      </c>
      <c r="D5907" s="1" t="s">
        <v>3988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3975</v>
      </c>
      <c r="N5907" s="1" t="n">
        <v>1.654</v>
      </c>
      <c r="O5907" s="1" t="n">
        <v>67.77</v>
      </c>
      <c r="P5907" s="1" t="s">
        <v>3814</v>
      </c>
    </row>
    <row r="5908" customFormat="false" ht="15" hidden="false" customHeight="true" outlineLevel="0" collapsed="false">
      <c r="A5908" s="1" t="n">
        <v>3</v>
      </c>
      <c r="B5908" s="76" t="n">
        <v>46233</v>
      </c>
      <c r="C5908" s="1" t="n">
        <v>100</v>
      </c>
      <c r="D5908" s="1" t="s">
        <v>3988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3976</v>
      </c>
      <c r="N5908" s="1" t="n">
        <v>1.308</v>
      </c>
      <c r="O5908" s="1" t="n">
        <v>57.79</v>
      </c>
      <c r="P5908" s="1" t="s">
        <v>3814</v>
      </c>
    </row>
    <row r="5909" customFormat="false" ht="15" hidden="false" customHeight="true" outlineLevel="0" collapsed="false">
      <c r="A5909" s="1" t="n">
        <v>3</v>
      </c>
      <c r="B5909" s="76" t="n">
        <v>46233</v>
      </c>
      <c r="C5909" s="1" t="n">
        <v>100</v>
      </c>
      <c r="D5909" s="1" t="s">
        <v>3988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3977</v>
      </c>
      <c r="N5909" s="1" t="n">
        <v>1.444</v>
      </c>
      <c r="O5909" s="1" t="n">
        <v>75.41</v>
      </c>
      <c r="P5909" s="1" t="s">
        <v>3814</v>
      </c>
    </row>
    <row r="5910" customFormat="false" ht="15" hidden="false" customHeight="true" outlineLevel="0" collapsed="false">
      <c r="A5910" s="1" t="n">
        <v>3</v>
      </c>
      <c r="B5910" s="76" t="n">
        <v>46233</v>
      </c>
      <c r="C5910" s="1" t="n">
        <v>100</v>
      </c>
      <c r="D5910" s="1" t="s">
        <v>3988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3978</v>
      </c>
      <c r="N5910" s="1" t="n">
        <v>1.6</v>
      </c>
      <c r="O5910" s="1" t="n">
        <v>57.84</v>
      </c>
      <c r="P5910" s="1" t="s">
        <v>3814</v>
      </c>
    </row>
    <row r="5911" customFormat="false" ht="15" hidden="false" customHeight="true" outlineLevel="0" collapsed="false">
      <c r="A5911" s="1" t="n">
        <v>3</v>
      </c>
      <c r="B5911" s="76" t="n">
        <v>46233</v>
      </c>
      <c r="C5911" s="1" t="n">
        <v>100</v>
      </c>
      <c r="D5911" s="1" t="s">
        <v>3988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3979</v>
      </c>
      <c r="N5911" s="1" t="n">
        <v>2.132</v>
      </c>
      <c r="O5911" s="1" t="n">
        <v>3.41</v>
      </c>
      <c r="P5911" s="1" t="s">
        <v>3814</v>
      </c>
    </row>
    <row r="5912" customFormat="false" ht="15" hidden="false" customHeight="true" outlineLevel="0" collapsed="false">
      <c r="A5912" s="1" t="n">
        <v>3</v>
      </c>
      <c r="B5912" s="76" t="n">
        <v>46233</v>
      </c>
      <c r="C5912" s="1" t="n">
        <v>100</v>
      </c>
      <c r="D5912" s="1" t="s">
        <v>3988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3980</v>
      </c>
      <c r="N5912" s="1" t="n">
        <v>8.594</v>
      </c>
      <c r="O5912" s="1" t="n">
        <v>20.65</v>
      </c>
      <c r="P5912" s="1" t="s">
        <v>3814</v>
      </c>
    </row>
    <row r="5913" customFormat="false" ht="15" hidden="false" customHeight="true" outlineLevel="0" collapsed="false">
      <c r="A5913" s="1" t="n">
        <v>3</v>
      </c>
      <c r="B5913" s="76" t="n">
        <v>46233</v>
      </c>
      <c r="C5913" s="1" t="n">
        <v>100</v>
      </c>
      <c r="D5913" s="1" t="s">
        <v>3988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3981</v>
      </c>
      <c r="N5913" s="1" t="n">
        <v>0.05</v>
      </c>
      <c r="O5913" s="1" t="n">
        <v>0</v>
      </c>
      <c r="P5913" s="1" t="s">
        <v>3814</v>
      </c>
    </row>
    <row r="5914" customFormat="false" ht="15" hidden="false" customHeight="true" outlineLevel="0" collapsed="false">
      <c r="A5914" s="1" t="n">
        <v>3</v>
      </c>
      <c r="B5914" s="76" t="n">
        <v>46233</v>
      </c>
      <c r="C5914" s="1" t="n">
        <v>100</v>
      </c>
      <c r="D5914" s="1" t="s">
        <v>3988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3982</v>
      </c>
      <c r="N5914" s="1" t="n">
        <v>2.626</v>
      </c>
      <c r="O5914" s="1" t="n">
        <v>63.4</v>
      </c>
      <c r="P5914" s="1" t="s">
        <v>3814</v>
      </c>
    </row>
    <row r="5915" customFormat="false" ht="15" hidden="false" customHeight="true" outlineLevel="0" collapsed="false">
      <c r="A5915" s="1" t="n">
        <v>3</v>
      </c>
      <c r="B5915" s="76" t="n">
        <v>46233</v>
      </c>
      <c r="C5915" s="1" t="n">
        <v>100</v>
      </c>
      <c r="D5915" s="1" t="s">
        <v>3988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3968</v>
      </c>
      <c r="N5915" s="1" t="n">
        <v>6.952</v>
      </c>
      <c r="O5915" s="1" t="n">
        <v>231.52</v>
      </c>
      <c r="P5915" s="1" t="s">
        <v>3814</v>
      </c>
    </row>
    <row r="5916" customFormat="false" ht="15" hidden="false" customHeight="true" outlineLevel="0" collapsed="false">
      <c r="A5916" s="1" t="n">
        <v>3</v>
      </c>
      <c r="B5916" s="76" t="n">
        <v>46233</v>
      </c>
      <c r="C5916" s="1" t="n">
        <v>100</v>
      </c>
      <c r="D5916" s="1" t="s">
        <v>3988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3969</v>
      </c>
      <c r="N5916" s="1" t="n">
        <v>27.11</v>
      </c>
      <c r="O5916" s="1" t="n">
        <v>925.43</v>
      </c>
      <c r="P5916" s="1" t="s">
        <v>3814</v>
      </c>
    </row>
    <row r="5917" customFormat="false" ht="15" hidden="false" customHeight="true" outlineLevel="0" collapsed="false">
      <c r="A5917" s="1" t="n">
        <v>3</v>
      </c>
      <c r="B5917" s="76" t="n">
        <v>46233</v>
      </c>
      <c r="C5917" s="1" t="n">
        <v>100</v>
      </c>
      <c r="D5917" s="1" t="s">
        <v>3988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3970</v>
      </c>
      <c r="N5917" s="1" t="n">
        <v>4.752</v>
      </c>
      <c r="O5917" s="1" t="n">
        <v>185.96</v>
      </c>
      <c r="P5917" s="1" t="s">
        <v>3814</v>
      </c>
    </row>
    <row r="5918" customFormat="false" ht="15" hidden="false" customHeight="true" outlineLevel="0" collapsed="false">
      <c r="A5918" s="1" t="n">
        <v>3</v>
      </c>
      <c r="B5918" s="76" t="n">
        <v>46233</v>
      </c>
      <c r="C5918" s="1" t="n">
        <v>100</v>
      </c>
      <c r="D5918" s="1" t="s">
        <v>3988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3971</v>
      </c>
      <c r="N5918" s="1" t="n">
        <v>10.304</v>
      </c>
      <c r="O5918" s="1" t="n">
        <v>403.22</v>
      </c>
      <c r="P5918" s="1" t="s">
        <v>3814</v>
      </c>
    </row>
    <row r="5919" customFormat="false" ht="15" hidden="false" customHeight="true" outlineLevel="0" collapsed="false">
      <c r="A5919" s="1" t="n">
        <v>3</v>
      </c>
      <c r="B5919" s="76" t="n">
        <v>46233</v>
      </c>
      <c r="C5919" s="1" t="n">
        <v>100</v>
      </c>
      <c r="D5919" s="1" t="s">
        <v>3988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3972</v>
      </c>
      <c r="N5919" s="1" t="n">
        <v>10.37</v>
      </c>
      <c r="O5919" s="1" t="n">
        <v>440.35</v>
      </c>
      <c r="P5919" s="1" t="s">
        <v>3814</v>
      </c>
    </row>
    <row r="5920" customFormat="false" ht="15" hidden="false" customHeight="true" outlineLevel="0" collapsed="false">
      <c r="A5920" s="1" t="n">
        <v>3</v>
      </c>
      <c r="B5920" s="76" t="n">
        <v>46233</v>
      </c>
      <c r="C5920" s="1" t="n">
        <v>100</v>
      </c>
      <c r="D5920" s="1" t="s">
        <v>3988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3973</v>
      </c>
      <c r="N5920" s="1" t="n">
        <v>18.406</v>
      </c>
      <c r="O5920" s="1" t="n">
        <v>842.9</v>
      </c>
      <c r="P5920" s="1" t="s">
        <v>3814</v>
      </c>
    </row>
    <row r="5921" customFormat="false" ht="15" hidden="false" customHeight="true" outlineLevel="0" collapsed="false">
      <c r="A5921" s="1" t="n">
        <v>3</v>
      </c>
      <c r="B5921" s="76" t="n">
        <v>46233</v>
      </c>
      <c r="C5921" s="1" t="n">
        <v>100</v>
      </c>
      <c r="D5921" s="1" t="s">
        <v>3988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3974</v>
      </c>
      <c r="N5921" s="1" t="n">
        <v>8.474</v>
      </c>
      <c r="O5921" s="1" t="n">
        <v>395.12</v>
      </c>
      <c r="P5921" s="1" t="s">
        <v>3814</v>
      </c>
    </row>
    <row r="5922" customFormat="false" ht="15" hidden="false" customHeight="true" outlineLevel="0" collapsed="false">
      <c r="A5922" s="1" t="n">
        <v>3</v>
      </c>
      <c r="B5922" s="76" t="n">
        <v>46233</v>
      </c>
      <c r="C5922" s="1" t="n">
        <v>100</v>
      </c>
      <c r="D5922" s="1" t="s">
        <v>3988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3975</v>
      </c>
      <c r="N5922" s="1" t="n">
        <v>2.708</v>
      </c>
      <c r="O5922" s="1" t="n">
        <v>114.99</v>
      </c>
      <c r="P5922" s="1" t="s">
        <v>3814</v>
      </c>
    </row>
    <row r="5923" customFormat="false" ht="15" hidden="false" customHeight="true" outlineLevel="0" collapsed="false">
      <c r="A5923" s="1" t="n">
        <v>3</v>
      </c>
      <c r="B5923" s="76" t="n">
        <v>46233</v>
      </c>
      <c r="C5923" s="1" t="n">
        <v>100</v>
      </c>
      <c r="D5923" s="1" t="s">
        <v>3988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3976</v>
      </c>
      <c r="N5923" s="1" t="n">
        <v>3.242</v>
      </c>
      <c r="O5923" s="1" t="n">
        <v>148.47</v>
      </c>
      <c r="P5923" s="1" t="s">
        <v>3814</v>
      </c>
    </row>
    <row r="5924" customFormat="false" ht="15" hidden="false" customHeight="true" outlineLevel="0" collapsed="false">
      <c r="A5924" s="1" t="n">
        <v>3</v>
      </c>
      <c r="B5924" s="76" t="n">
        <v>46233</v>
      </c>
      <c r="C5924" s="1" t="n">
        <v>100</v>
      </c>
      <c r="D5924" s="1" t="s">
        <v>3988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3977</v>
      </c>
      <c r="N5924" s="1" t="n">
        <v>3.444</v>
      </c>
      <c r="O5924" s="1" t="n">
        <v>186.4</v>
      </c>
      <c r="P5924" s="1" t="s">
        <v>3814</v>
      </c>
    </row>
    <row r="5925" customFormat="false" ht="15" hidden="false" customHeight="true" outlineLevel="0" collapsed="false">
      <c r="A5925" s="1" t="n">
        <v>3</v>
      </c>
      <c r="B5925" s="76" t="n">
        <v>46233</v>
      </c>
      <c r="C5925" s="1" t="n">
        <v>100</v>
      </c>
      <c r="D5925" s="1" t="s">
        <v>3988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5675</v>
      </c>
      <c r="N5925" s="1" t="n">
        <v>4.816</v>
      </c>
      <c r="O5925" s="1" t="n">
        <v>172.42</v>
      </c>
      <c r="P5925" s="1" t="s">
        <v>3814</v>
      </c>
    </row>
    <row r="5926" customFormat="false" ht="15" hidden="false" customHeight="true" outlineLevel="0" collapsed="false">
      <c r="A5926" s="1" t="n">
        <v>3</v>
      </c>
      <c r="B5926" s="76" t="n">
        <v>46233</v>
      </c>
      <c r="C5926" s="1" t="n">
        <v>100</v>
      </c>
      <c r="D5926" s="1" t="s">
        <v>3988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3978</v>
      </c>
      <c r="N5926" s="1" t="n">
        <v>3.799</v>
      </c>
      <c r="O5926" s="1" t="n">
        <v>142.34</v>
      </c>
      <c r="P5926" s="1" t="s">
        <v>3814</v>
      </c>
    </row>
    <row r="5927" customFormat="false" ht="15" hidden="false" customHeight="true" outlineLevel="0" collapsed="false">
      <c r="A5927" s="1" t="n">
        <v>3</v>
      </c>
      <c r="B5927" s="76" t="n">
        <v>46233</v>
      </c>
      <c r="C5927" s="1" t="n">
        <v>100</v>
      </c>
      <c r="D5927" s="1" t="s">
        <v>3988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3979</v>
      </c>
      <c r="N5927" s="1" t="n">
        <v>3.681</v>
      </c>
      <c r="O5927" s="1" t="n">
        <v>6.1</v>
      </c>
      <c r="P5927" s="1" t="s">
        <v>3814</v>
      </c>
    </row>
    <row r="5928" customFormat="false" ht="15" hidden="false" customHeight="true" outlineLevel="0" collapsed="false">
      <c r="A5928" s="1" t="n">
        <v>3</v>
      </c>
      <c r="B5928" s="76" t="n">
        <v>46233</v>
      </c>
      <c r="C5928" s="1" t="n">
        <v>100</v>
      </c>
      <c r="D5928" s="1" t="s">
        <v>3988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3980</v>
      </c>
      <c r="N5928" s="1" t="n">
        <v>22.078</v>
      </c>
      <c r="O5928" s="1" t="n">
        <v>54.98</v>
      </c>
      <c r="P5928" s="1" t="s">
        <v>3814</v>
      </c>
    </row>
    <row r="5929" customFormat="false" ht="15" hidden="false" customHeight="true" outlineLevel="0" collapsed="false">
      <c r="A5929" s="1" t="n">
        <v>3</v>
      </c>
      <c r="B5929" s="76" t="n">
        <v>46233</v>
      </c>
      <c r="C5929" s="1" t="n">
        <v>100</v>
      </c>
      <c r="D5929" s="1" t="s">
        <v>3988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3981</v>
      </c>
      <c r="N5929" s="1" t="n">
        <v>2.038</v>
      </c>
      <c r="O5929" s="1" t="n">
        <v>0</v>
      </c>
      <c r="P5929" s="1" t="s">
        <v>3814</v>
      </c>
    </row>
    <row r="5930" customFormat="false" ht="15" hidden="false" customHeight="true" outlineLevel="0" collapsed="false">
      <c r="A5930" s="1" t="n">
        <v>3</v>
      </c>
      <c r="B5930" s="76" t="n">
        <v>46233</v>
      </c>
      <c r="C5930" s="1" t="n">
        <v>100</v>
      </c>
      <c r="D5930" s="1" t="s">
        <v>3988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3982</v>
      </c>
      <c r="N5930" s="1" t="n">
        <v>2.546</v>
      </c>
      <c r="O5930" s="1" t="n">
        <v>55.98</v>
      </c>
      <c r="P5930" s="1" t="s">
        <v>3814</v>
      </c>
    </row>
    <row r="5931" customFormat="false" ht="15" hidden="false" customHeight="true" outlineLevel="0" collapsed="false">
      <c r="A5931" s="1" t="n">
        <v>3</v>
      </c>
      <c r="B5931" s="76" t="n">
        <v>46233</v>
      </c>
      <c r="C5931" s="1" t="n">
        <v>100</v>
      </c>
      <c r="D5931" s="1" t="s">
        <v>3988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3983</v>
      </c>
      <c r="N5931" s="1" t="n">
        <v>10.225</v>
      </c>
      <c r="O5931" s="1" t="n">
        <v>240.35</v>
      </c>
      <c r="P5931" s="1" t="s">
        <v>3814</v>
      </c>
    </row>
    <row r="5932" customFormat="false" ht="15" hidden="false" customHeight="true" outlineLevel="0" collapsed="false">
      <c r="A5932" s="1" t="n">
        <v>3</v>
      </c>
      <c r="B5932" s="76" t="n">
        <v>46233</v>
      </c>
      <c r="C5932" s="1" t="n">
        <v>100</v>
      </c>
      <c r="D5932" s="1" t="s">
        <v>3988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3984</v>
      </c>
      <c r="N5932" s="1" t="n">
        <v>16.145</v>
      </c>
      <c r="O5932" s="1" t="n">
        <v>391.75</v>
      </c>
      <c r="P5932" s="1" t="s">
        <v>3814</v>
      </c>
    </row>
    <row r="5933" customFormat="false" ht="15" hidden="false" customHeight="true" outlineLevel="0" collapsed="false">
      <c r="A5933" s="1" t="n">
        <v>3</v>
      </c>
      <c r="B5933" s="76" t="n">
        <v>46233</v>
      </c>
      <c r="C5933" s="1" t="n">
        <v>100</v>
      </c>
      <c r="D5933" s="1" t="s">
        <v>3988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3985</v>
      </c>
      <c r="N5933" s="1" t="n">
        <v>15.489</v>
      </c>
      <c r="O5933" s="1" t="n">
        <v>411.08</v>
      </c>
      <c r="P5933" s="1" t="s">
        <v>3814</v>
      </c>
    </row>
    <row r="5934" customFormat="false" ht="15" hidden="false" customHeight="true" outlineLevel="0" collapsed="false">
      <c r="A5934" s="1" t="n">
        <v>3</v>
      </c>
      <c r="B5934" s="76" t="n">
        <v>46233</v>
      </c>
      <c r="C5934" s="1" t="n">
        <v>100</v>
      </c>
      <c r="D5934" s="1" t="s">
        <v>3988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3986</v>
      </c>
      <c r="N5934" s="1" t="n">
        <v>5.614</v>
      </c>
      <c r="O5934" s="1" t="n">
        <v>144.74</v>
      </c>
      <c r="P5934" s="1" t="s">
        <v>3814</v>
      </c>
    </row>
    <row r="5935" customFormat="false" ht="15" hidden="false" customHeight="true" outlineLevel="0" collapsed="false">
      <c r="A5935" s="1" t="n">
        <v>3</v>
      </c>
      <c r="B5935" s="76" t="n">
        <v>46233</v>
      </c>
      <c r="C5935" s="1" t="n">
        <v>100</v>
      </c>
      <c r="D5935" s="1" t="s">
        <v>3988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3979</v>
      </c>
      <c r="N5935" s="1" t="n">
        <v>1.812</v>
      </c>
      <c r="O5935" s="1" t="n">
        <v>2.74</v>
      </c>
      <c r="P5935" s="1" t="s">
        <v>3814</v>
      </c>
    </row>
    <row r="5936" customFormat="false" ht="15" hidden="false" customHeight="true" outlineLevel="0" collapsed="false">
      <c r="A5936" s="1" t="n">
        <v>3</v>
      </c>
      <c r="B5936" s="76" t="n">
        <v>46233</v>
      </c>
      <c r="C5936" s="1" t="n">
        <v>100</v>
      </c>
      <c r="D5936" s="1" t="s">
        <v>3988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3980</v>
      </c>
      <c r="N5936" s="1" t="n">
        <v>3.906</v>
      </c>
      <c r="O5936" s="1" t="n">
        <v>8.86</v>
      </c>
      <c r="P5936" s="1" t="s">
        <v>3814</v>
      </c>
    </row>
    <row r="5937" customFormat="false" ht="15" hidden="false" customHeight="true" outlineLevel="0" collapsed="false">
      <c r="A5937" s="1" t="n">
        <v>3</v>
      </c>
      <c r="B5937" s="76" t="n">
        <v>46233</v>
      </c>
      <c r="C5937" s="1" t="n">
        <v>100</v>
      </c>
      <c r="D5937" s="1" t="s">
        <v>3988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3981</v>
      </c>
      <c r="N5937" s="1" t="n">
        <v>0.063</v>
      </c>
      <c r="O5937" s="1" t="n">
        <v>0</v>
      </c>
      <c r="P5937" s="1" t="s">
        <v>3814</v>
      </c>
    </row>
    <row r="5938" customFormat="false" ht="15" hidden="false" customHeight="true" outlineLevel="0" collapsed="false">
      <c r="A5938" s="1" t="n">
        <v>3</v>
      </c>
      <c r="B5938" s="76" t="n">
        <v>46233</v>
      </c>
      <c r="C5938" s="1" t="n">
        <v>100</v>
      </c>
      <c r="D5938" s="1" t="s">
        <v>3988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4199</v>
      </c>
      <c r="N5938" s="1" t="n">
        <v>14.245</v>
      </c>
      <c r="O5938" s="1" t="n">
        <v>281.26</v>
      </c>
      <c r="P5938" s="1" t="s">
        <v>3814</v>
      </c>
    </row>
    <row r="5939" customFormat="false" ht="15" hidden="false" customHeight="true" outlineLevel="0" collapsed="false">
      <c r="A5939" s="1" t="n">
        <v>3</v>
      </c>
      <c r="B5939" s="76" t="n">
        <v>46233</v>
      </c>
      <c r="C5939" s="1" t="n">
        <v>100</v>
      </c>
      <c r="D5939" s="1" t="s">
        <v>3988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3987</v>
      </c>
      <c r="N5939" s="1" t="n">
        <v>1.996</v>
      </c>
      <c r="O5939" s="1" t="n">
        <v>70.27</v>
      </c>
      <c r="P5939" s="1" t="s">
        <v>3814</v>
      </c>
    </row>
    <row r="5940" customFormat="false" ht="15" hidden="false" customHeight="true" outlineLevel="0" collapsed="false">
      <c r="A5940" s="1" t="n">
        <v>3</v>
      </c>
      <c r="B5940" s="76" t="n">
        <v>46233</v>
      </c>
      <c r="C5940" s="1" t="n">
        <v>100</v>
      </c>
      <c r="D5940" s="1" t="s">
        <v>3988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3979</v>
      </c>
      <c r="N5940" s="1" t="n">
        <v>0.631</v>
      </c>
      <c r="O5940" s="1" t="n">
        <v>1.08</v>
      </c>
      <c r="P5940" s="1" t="s">
        <v>3814</v>
      </c>
    </row>
    <row r="5941" customFormat="false" ht="15" hidden="false" customHeight="true" outlineLevel="0" collapsed="false">
      <c r="A5941" s="1" t="n">
        <v>3</v>
      </c>
      <c r="B5941" s="76" t="n">
        <v>46233</v>
      </c>
      <c r="C5941" s="1" t="n">
        <v>100</v>
      </c>
      <c r="D5941" s="1" t="s">
        <v>3988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3981</v>
      </c>
      <c r="N5941" s="1" t="n">
        <v>0.328</v>
      </c>
      <c r="O5941" s="1" t="n">
        <v>0</v>
      </c>
      <c r="P5941" s="1" t="s">
        <v>3814</v>
      </c>
    </row>
    <row r="5942" customFormat="false" ht="15" hidden="false" customHeight="true" outlineLevel="0" collapsed="false">
      <c r="A5942" s="1" t="n">
        <v>3</v>
      </c>
      <c r="B5942" s="76" t="n">
        <v>46233</v>
      </c>
      <c r="C5942" s="1" t="n">
        <v>100</v>
      </c>
      <c r="D5942" s="1" t="s">
        <v>3988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4199</v>
      </c>
      <c r="N5942" s="1" t="n">
        <v>13.893</v>
      </c>
      <c r="O5942" s="1" t="n">
        <v>277.7</v>
      </c>
      <c r="P5942" s="1" t="s">
        <v>3814</v>
      </c>
    </row>
    <row r="5943" customFormat="false" ht="15" hidden="false" customHeight="true" outlineLevel="0" collapsed="false">
      <c r="A5943" s="1" t="n">
        <v>3</v>
      </c>
      <c r="B5943" s="76" t="n">
        <v>46233</v>
      </c>
      <c r="C5943" s="1" t="n">
        <v>100</v>
      </c>
      <c r="D5943" s="1" t="s">
        <v>3988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3987</v>
      </c>
      <c r="N5943" s="1" t="n">
        <v>1.956</v>
      </c>
      <c r="O5943" s="1" t="n">
        <v>69.71</v>
      </c>
      <c r="P5943" s="1" t="s">
        <v>3814</v>
      </c>
    </row>
    <row r="5944" customFormat="false" ht="15" hidden="false" customHeight="true" outlineLevel="0" collapsed="false">
      <c r="A5944" s="1" t="n">
        <v>3</v>
      </c>
      <c r="B5944" s="76" t="n">
        <v>46233</v>
      </c>
      <c r="C5944" s="1" t="n">
        <v>100</v>
      </c>
      <c r="D5944" s="1" t="s">
        <v>3988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3979</v>
      </c>
      <c r="N5944" s="1" t="n">
        <v>0.631</v>
      </c>
      <c r="O5944" s="1" t="n">
        <v>1.09</v>
      </c>
      <c r="P5944" s="1" t="s">
        <v>3814</v>
      </c>
    </row>
    <row r="5945" customFormat="false" ht="15" hidden="false" customHeight="true" outlineLevel="0" collapsed="false">
      <c r="A5945" s="1" t="n">
        <v>3</v>
      </c>
      <c r="B5945" s="76" t="n">
        <v>46233</v>
      </c>
      <c r="C5945" s="1" t="n">
        <v>100</v>
      </c>
      <c r="D5945" s="1" t="s">
        <v>3988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3981</v>
      </c>
      <c r="N5945" s="1" t="n">
        <v>0.52</v>
      </c>
      <c r="O5945" s="1" t="n">
        <v>0</v>
      </c>
      <c r="P5945" s="1" t="s">
        <v>3814</v>
      </c>
    </row>
    <row r="5946" customFormat="false" ht="15" hidden="false" customHeight="true" outlineLevel="0" collapsed="false">
      <c r="A5946" s="1" t="n">
        <v>3</v>
      </c>
      <c r="B5946" s="76" t="n">
        <v>46234</v>
      </c>
      <c r="C5946" s="1" t="n">
        <v>1</v>
      </c>
      <c r="D5946" s="1" t="s">
        <v>3848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3989</v>
      </c>
      <c r="N5946" s="1" t="n">
        <v>70</v>
      </c>
      <c r="O5946" s="1" t="n">
        <v>630</v>
      </c>
      <c r="P5946" s="1" t="s">
        <v>3814</v>
      </c>
    </row>
    <row r="5947" customFormat="false" ht="15" hidden="false" customHeight="true" outlineLevel="0" collapsed="false">
      <c r="A5947" s="1" t="n">
        <v>3</v>
      </c>
      <c r="B5947" s="76" t="n">
        <v>46234</v>
      </c>
      <c r="C5947" s="1" t="n">
        <v>1</v>
      </c>
      <c r="D5947" s="1" t="s">
        <v>3848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3990</v>
      </c>
      <c r="N5947" s="1" t="n">
        <v>50</v>
      </c>
      <c r="O5947" s="1" t="n">
        <v>240</v>
      </c>
      <c r="P5947" s="1" t="s">
        <v>3814</v>
      </c>
    </row>
    <row r="5948" customFormat="false" ht="15" hidden="false" customHeight="true" outlineLevel="0" collapsed="false">
      <c r="A5948" s="1" t="n">
        <v>3</v>
      </c>
      <c r="B5948" s="76" t="n">
        <v>46234</v>
      </c>
      <c r="C5948" s="1" t="n">
        <v>1</v>
      </c>
      <c r="D5948" s="1" t="s">
        <v>3848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3991</v>
      </c>
      <c r="N5948" s="1" t="n">
        <v>10</v>
      </c>
      <c r="O5948" s="1" t="n">
        <v>200</v>
      </c>
      <c r="P5948" s="1" t="s">
        <v>3814</v>
      </c>
    </row>
    <row r="5949" customFormat="false" ht="15" hidden="false" customHeight="true" outlineLevel="0" collapsed="false">
      <c r="A5949" s="1" t="n">
        <v>3</v>
      </c>
      <c r="B5949" s="76" t="n">
        <v>46234</v>
      </c>
      <c r="C5949" s="1" t="n">
        <v>6</v>
      </c>
      <c r="D5949" s="1" t="s">
        <v>3819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4451</v>
      </c>
      <c r="N5949" s="1" t="n">
        <v>50</v>
      </c>
      <c r="O5949" s="1" t="n">
        <v>600</v>
      </c>
      <c r="P5949" s="1" t="s">
        <v>3814</v>
      </c>
    </row>
    <row r="5950" customFormat="false" ht="15" hidden="false" customHeight="true" outlineLevel="0" collapsed="false">
      <c r="A5950" s="1" t="n">
        <v>3</v>
      </c>
      <c r="B5950" s="76" t="n">
        <v>46234</v>
      </c>
      <c r="C5950" s="1" t="n">
        <v>6</v>
      </c>
      <c r="D5950" s="1" t="s">
        <v>3819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3813</v>
      </c>
      <c r="N5950" s="1" t="n">
        <v>8</v>
      </c>
      <c r="O5950" s="1" t="n">
        <v>20</v>
      </c>
      <c r="P5950" s="1" t="s">
        <v>3814</v>
      </c>
    </row>
    <row r="5951" customFormat="false" ht="15" hidden="false" customHeight="true" outlineLevel="0" collapsed="false">
      <c r="A5951" s="1" t="n">
        <v>3</v>
      </c>
      <c r="B5951" s="76" t="n">
        <v>46234</v>
      </c>
      <c r="C5951" s="1" t="n">
        <v>6</v>
      </c>
      <c r="D5951" s="1" t="s">
        <v>3819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3815</v>
      </c>
      <c r="N5951" s="1" t="n">
        <v>5</v>
      </c>
      <c r="O5951" s="1" t="n">
        <v>25</v>
      </c>
      <c r="P5951" s="1" t="s">
        <v>3814</v>
      </c>
    </row>
    <row r="5952" customFormat="false" ht="15" hidden="false" customHeight="true" outlineLevel="0" collapsed="false">
      <c r="A5952" s="1" t="n">
        <v>3</v>
      </c>
      <c r="B5952" s="76" t="n">
        <v>46234</v>
      </c>
      <c r="C5952" s="1" t="n">
        <v>6</v>
      </c>
      <c r="D5952" s="1" t="s">
        <v>3819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3816</v>
      </c>
      <c r="N5952" s="1" t="n">
        <v>50</v>
      </c>
      <c r="O5952" s="1" t="n">
        <v>100</v>
      </c>
      <c r="P5952" s="1" t="s">
        <v>3814</v>
      </c>
    </row>
    <row r="5953" customFormat="false" ht="15" hidden="false" customHeight="true" outlineLevel="0" collapsed="false">
      <c r="A5953" s="1" t="n">
        <v>3</v>
      </c>
      <c r="B5953" s="76" t="n">
        <v>46234</v>
      </c>
      <c r="C5953" s="1" t="n">
        <v>6</v>
      </c>
      <c r="D5953" s="1" t="s">
        <v>3819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3851</v>
      </c>
      <c r="N5953" s="1" t="n">
        <v>9.3</v>
      </c>
      <c r="O5953" s="1" t="n">
        <v>111</v>
      </c>
      <c r="P5953" s="1" t="s">
        <v>3814</v>
      </c>
    </row>
    <row r="5954" customFormat="false" ht="15" hidden="false" customHeight="true" outlineLevel="0" collapsed="false">
      <c r="A5954" s="1" t="n">
        <v>3</v>
      </c>
      <c r="B5954" s="76" t="n">
        <v>46234</v>
      </c>
      <c r="C5954" s="1" t="n">
        <v>6</v>
      </c>
      <c r="D5954" s="1" t="s">
        <v>3819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3852</v>
      </c>
      <c r="N5954" s="1" t="n">
        <v>5</v>
      </c>
      <c r="O5954" s="1" t="n">
        <v>35</v>
      </c>
      <c r="P5954" s="1" t="s">
        <v>3814</v>
      </c>
    </row>
    <row r="5955" customFormat="false" ht="15" hidden="false" customHeight="true" outlineLevel="0" collapsed="false">
      <c r="A5955" s="1" t="n">
        <v>3</v>
      </c>
      <c r="B5955" s="76" t="n">
        <v>46234</v>
      </c>
      <c r="C5955" s="1" t="n">
        <v>6</v>
      </c>
      <c r="D5955" s="1" t="s">
        <v>3819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3855</v>
      </c>
      <c r="N5955" s="1" t="n">
        <v>40</v>
      </c>
      <c r="O5955" s="1" t="n">
        <v>260</v>
      </c>
      <c r="P5955" s="1" t="s">
        <v>3814</v>
      </c>
    </row>
    <row r="5956" customFormat="false" ht="15" hidden="false" customHeight="true" outlineLevel="0" collapsed="false">
      <c r="A5956" s="1" t="n">
        <v>3</v>
      </c>
      <c r="B5956" s="76" t="n">
        <v>46234</v>
      </c>
      <c r="C5956" s="1" t="n">
        <v>6</v>
      </c>
      <c r="D5956" s="1" t="s">
        <v>3819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3857</v>
      </c>
      <c r="N5956" s="1" t="n">
        <v>20</v>
      </c>
      <c r="O5956" s="1" t="n">
        <v>70</v>
      </c>
      <c r="P5956" s="1" t="s">
        <v>3814</v>
      </c>
    </row>
    <row r="5957" customFormat="false" ht="15" hidden="false" customHeight="true" outlineLevel="0" collapsed="false">
      <c r="A5957" s="1" t="n">
        <v>3</v>
      </c>
      <c r="B5957" s="76" t="n">
        <v>46234</v>
      </c>
      <c r="C5957" s="1" t="n">
        <v>6</v>
      </c>
      <c r="D5957" s="1" t="s">
        <v>3819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4005</v>
      </c>
      <c r="N5957" s="1" t="n">
        <v>15</v>
      </c>
      <c r="O5957" s="1" t="n">
        <v>135</v>
      </c>
      <c r="P5957" s="1" t="s">
        <v>3814</v>
      </c>
    </row>
    <row r="5958" customFormat="false" ht="15" hidden="false" customHeight="true" outlineLevel="0" collapsed="false">
      <c r="A5958" s="1" t="n">
        <v>3</v>
      </c>
      <c r="B5958" s="76" t="n">
        <v>46234</v>
      </c>
      <c r="C5958" s="1" t="n">
        <v>6</v>
      </c>
      <c r="D5958" s="1" t="s">
        <v>3819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3858</v>
      </c>
      <c r="N5958" s="1" t="n">
        <v>4</v>
      </c>
      <c r="O5958" s="1" t="n">
        <v>52</v>
      </c>
      <c r="P5958" s="1" t="s">
        <v>3814</v>
      </c>
    </row>
    <row r="5959" customFormat="false" ht="15" hidden="false" customHeight="true" outlineLevel="0" collapsed="false">
      <c r="A5959" s="1" t="n">
        <v>3</v>
      </c>
      <c r="B5959" s="76" t="n">
        <v>46234</v>
      </c>
      <c r="C5959" s="1" t="n">
        <v>6</v>
      </c>
      <c r="D5959" s="1" t="s">
        <v>3819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3859</v>
      </c>
      <c r="N5959" s="1" t="n">
        <v>10</v>
      </c>
      <c r="O5959" s="1" t="n">
        <v>70</v>
      </c>
      <c r="P5959" s="1" t="s">
        <v>3814</v>
      </c>
    </row>
    <row r="5960" customFormat="false" ht="15" hidden="false" customHeight="true" outlineLevel="0" collapsed="false">
      <c r="A5960" s="1" t="n">
        <v>3</v>
      </c>
      <c r="B5960" s="76" t="n">
        <v>46234</v>
      </c>
      <c r="C5960" s="1" t="n">
        <v>6</v>
      </c>
      <c r="D5960" s="1" t="s">
        <v>3819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3860</v>
      </c>
      <c r="N5960" s="1" t="n">
        <v>15</v>
      </c>
      <c r="O5960" s="1" t="n">
        <v>150</v>
      </c>
      <c r="P5960" s="1" t="s">
        <v>3814</v>
      </c>
    </row>
    <row r="5961" customFormat="false" ht="15" hidden="false" customHeight="true" outlineLevel="0" collapsed="false">
      <c r="A5961" s="1" t="n">
        <v>3</v>
      </c>
      <c r="B5961" s="76" t="n">
        <v>46234</v>
      </c>
      <c r="C5961" s="1" t="n">
        <v>6</v>
      </c>
      <c r="D5961" s="1" t="s">
        <v>3819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3861</v>
      </c>
      <c r="N5961" s="1" t="n">
        <v>5</v>
      </c>
      <c r="O5961" s="1" t="n">
        <v>45</v>
      </c>
      <c r="P5961" s="1" t="s">
        <v>3814</v>
      </c>
    </row>
    <row r="5962" customFormat="false" ht="15" hidden="false" customHeight="true" outlineLevel="0" collapsed="false">
      <c r="A5962" s="1" t="n">
        <v>3</v>
      </c>
      <c r="B5962" s="76" t="n">
        <v>46234</v>
      </c>
      <c r="C5962" s="1" t="n">
        <v>6</v>
      </c>
      <c r="D5962" s="1" t="s">
        <v>3819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4006</v>
      </c>
      <c r="N5962" s="1" t="n">
        <v>3</v>
      </c>
      <c r="O5962" s="1" t="n">
        <v>30</v>
      </c>
      <c r="P5962" s="1" t="s">
        <v>3814</v>
      </c>
    </row>
    <row r="5963" customFormat="false" ht="15" hidden="false" customHeight="true" outlineLevel="0" collapsed="false">
      <c r="A5963" s="1" t="n">
        <v>3</v>
      </c>
      <c r="B5963" s="76" t="n">
        <v>46234</v>
      </c>
      <c r="C5963" s="1" t="n">
        <v>6</v>
      </c>
      <c r="D5963" s="1" t="s">
        <v>3819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4007</v>
      </c>
      <c r="N5963" s="1" t="n">
        <v>9.2</v>
      </c>
      <c r="O5963" s="1" t="n">
        <v>82.5</v>
      </c>
      <c r="P5963" s="1" t="s">
        <v>3814</v>
      </c>
    </row>
    <row r="5964" customFormat="false" ht="15" hidden="false" customHeight="true" outlineLevel="0" collapsed="false">
      <c r="A5964" s="1" t="n">
        <v>3</v>
      </c>
      <c r="B5964" s="76" t="n">
        <v>46234</v>
      </c>
      <c r="C5964" s="1" t="n">
        <v>6</v>
      </c>
      <c r="D5964" s="1" t="s">
        <v>3819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4008</v>
      </c>
      <c r="N5964" s="1" t="n">
        <v>40</v>
      </c>
      <c r="O5964" s="1" t="n">
        <v>240</v>
      </c>
      <c r="P5964" s="1" t="s">
        <v>3814</v>
      </c>
    </row>
    <row r="5965" customFormat="false" ht="15" hidden="false" customHeight="true" outlineLevel="0" collapsed="false">
      <c r="A5965" s="1" t="n">
        <v>3</v>
      </c>
      <c r="B5965" s="76" t="n">
        <v>46234</v>
      </c>
      <c r="C5965" s="1" t="n">
        <v>6</v>
      </c>
      <c r="D5965" s="1" t="s">
        <v>3819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4643</v>
      </c>
      <c r="N5965" s="1" t="n">
        <v>51.25</v>
      </c>
      <c r="O5965" s="1" t="n">
        <v>150</v>
      </c>
      <c r="P5965" s="1" t="s">
        <v>3814</v>
      </c>
    </row>
    <row r="5966" customFormat="false" ht="15" hidden="false" customHeight="true" outlineLevel="0" collapsed="false">
      <c r="A5966" s="1" t="n">
        <v>3</v>
      </c>
      <c r="B5966" s="76" t="n">
        <v>46234</v>
      </c>
      <c r="C5966" s="1" t="n">
        <v>6</v>
      </c>
      <c r="D5966" s="1" t="s">
        <v>3819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3863</v>
      </c>
      <c r="N5966" s="1" t="n">
        <v>10</v>
      </c>
      <c r="O5966" s="1" t="n">
        <v>60</v>
      </c>
      <c r="P5966" s="1" t="s">
        <v>3814</v>
      </c>
    </row>
    <row r="5967" customFormat="false" ht="15" hidden="false" customHeight="true" outlineLevel="0" collapsed="false">
      <c r="A5967" s="1" t="n">
        <v>3</v>
      </c>
      <c r="B5967" s="76" t="n">
        <v>46234</v>
      </c>
      <c r="C5967" s="1" t="n">
        <v>6</v>
      </c>
      <c r="D5967" s="1" t="s">
        <v>3819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4208</v>
      </c>
      <c r="N5967" s="1" t="n">
        <v>5.7</v>
      </c>
      <c r="O5967" s="1" t="n">
        <v>68</v>
      </c>
      <c r="P5967" s="1" t="s">
        <v>3814</v>
      </c>
    </row>
    <row r="5968" customFormat="false" ht="15" hidden="false" customHeight="true" outlineLevel="0" collapsed="false">
      <c r="A5968" s="1" t="n">
        <v>3</v>
      </c>
      <c r="B5968" s="76" t="n">
        <v>46234</v>
      </c>
      <c r="C5968" s="1" t="n">
        <v>6</v>
      </c>
      <c r="D5968" s="1" t="s">
        <v>3819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3865</v>
      </c>
      <c r="N5968" s="1" t="n">
        <v>20</v>
      </c>
      <c r="O5968" s="1" t="n">
        <v>120</v>
      </c>
      <c r="P5968" s="1" t="s">
        <v>3814</v>
      </c>
    </row>
    <row r="5969" customFormat="false" ht="15" hidden="false" customHeight="true" outlineLevel="0" collapsed="false">
      <c r="A5969" s="1" t="n">
        <v>3</v>
      </c>
      <c r="B5969" s="76" t="n">
        <v>46234</v>
      </c>
      <c r="C5969" s="1" t="n">
        <v>6</v>
      </c>
      <c r="D5969" s="1" t="s">
        <v>3819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4009</v>
      </c>
      <c r="N5969" s="1" t="n">
        <v>7.99</v>
      </c>
      <c r="O5969" s="1" t="n">
        <v>95.5</v>
      </c>
      <c r="P5969" s="1" t="s">
        <v>3814</v>
      </c>
    </row>
    <row r="5970" customFormat="false" ht="15" hidden="false" customHeight="true" outlineLevel="0" collapsed="false">
      <c r="A5970" s="1" t="n">
        <v>3</v>
      </c>
      <c r="B5970" s="76" t="n">
        <v>46234</v>
      </c>
      <c r="C5970" s="1" t="n">
        <v>11</v>
      </c>
      <c r="D5970" s="1" t="s">
        <v>3820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5886</v>
      </c>
      <c r="N5970" s="1" t="n">
        <v>6</v>
      </c>
      <c r="O5970" s="1" t="n">
        <v>264</v>
      </c>
      <c r="P5970" s="1" t="s">
        <v>3814</v>
      </c>
    </row>
    <row r="5971" customFormat="false" ht="15" hidden="false" customHeight="true" outlineLevel="0" collapsed="false">
      <c r="A5971" s="1" t="n">
        <v>3</v>
      </c>
      <c r="B5971" s="76" t="n">
        <v>46234</v>
      </c>
      <c r="C5971" s="1" t="n">
        <v>11</v>
      </c>
      <c r="D5971" s="1" t="s">
        <v>3820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5887</v>
      </c>
      <c r="N5971" s="1" t="n">
        <v>6</v>
      </c>
      <c r="O5971" s="1" t="n">
        <v>96</v>
      </c>
      <c r="P5971" s="1" t="s">
        <v>3814</v>
      </c>
    </row>
    <row r="5972" customFormat="false" ht="15" hidden="false" customHeight="true" outlineLevel="0" collapsed="false">
      <c r="A5972" s="1" t="n">
        <v>3</v>
      </c>
      <c r="B5972" s="76" t="n">
        <v>46234</v>
      </c>
      <c r="C5972" s="1" t="n">
        <v>11</v>
      </c>
      <c r="D5972" s="1" t="s">
        <v>3820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5888</v>
      </c>
      <c r="N5972" s="1" t="n">
        <v>6</v>
      </c>
      <c r="O5972" s="1" t="n">
        <v>72</v>
      </c>
      <c r="P5972" s="1" t="s">
        <v>3814</v>
      </c>
    </row>
    <row r="5973" customFormat="false" ht="15" hidden="false" customHeight="true" outlineLevel="0" collapsed="false">
      <c r="A5973" s="1" t="n">
        <v>3</v>
      </c>
      <c r="B5973" s="76" t="n">
        <v>46234</v>
      </c>
      <c r="C5973" s="1" t="n">
        <v>11</v>
      </c>
      <c r="D5973" s="1" t="s">
        <v>3820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5889</v>
      </c>
      <c r="N5973" s="1" t="n">
        <v>6</v>
      </c>
      <c r="O5973" s="1" t="n">
        <v>270</v>
      </c>
      <c r="P5973" s="1" t="s">
        <v>3814</v>
      </c>
    </row>
    <row r="5974" customFormat="false" ht="15" hidden="false" customHeight="true" outlineLevel="0" collapsed="false">
      <c r="A5974" s="1" t="n">
        <v>3</v>
      </c>
      <c r="B5974" s="76" t="n">
        <v>46234</v>
      </c>
      <c r="C5974" s="1" t="n">
        <v>11</v>
      </c>
      <c r="D5974" s="1" t="s">
        <v>3820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5890</v>
      </c>
      <c r="N5974" s="1" t="n">
        <v>6</v>
      </c>
      <c r="O5974" s="1" t="n">
        <v>84</v>
      </c>
      <c r="P5974" s="1" t="s">
        <v>3814</v>
      </c>
    </row>
    <row r="5975" customFormat="false" ht="15" hidden="false" customHeight="true" outlineLevel="0" collapsed="false">
      <c r="A5975" s="1" t="n">
        <v>3</v>
      </c>
      <c r="B5975" s="76" t="n">
        <v>46234</v>
      </c>
      <c r="C5975" s="1" t="n">
        <v>11</v>
      </c>
      <c r="D5975" s="1" t="s">
        <v>3820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5891</v>
      </c>
      <c r="N5975" s="1" t="n">
        <v>10</v>
      </c>
      <c r="O5975" s="1" t="n">
        <v>120</v>
      </c>
      <c r="P5975" s="1" t="s">
        <v>3814</v>
      </c>
    </row>
    <row r="5976" customFormat="false" ht="15" hidden="false" customHeight="true" outlineLevel="0" collapsed="false">
      <c r="A5976" s="1" t="n">
        <v>3</v>
      </c>
      <c r="B5976" s="76" t="n">
        <v>46234</v>
      </c>
      <c r="C5976" s="1" t="n">
        <v>11</v>
      </c>
      <c r="D5976" s="1" t="s">
        <v>3820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5892</v>
      </c>
      <c r="N5976" s="1" t="n">
        <v>6</v>
      </c>
      <c r="O5976" s="1" t="n">
        <v>198</v>
      </c>
      <c r="P5976" s="1" t="s">
        <v>3814</v>
      </c>
    </row>
    <row r="5977" customFormat="false" ht="15" hidden="false" customHeight="true" outlineLevel="0" collapsed="false">
      <c r="A5977" s="1" t="n">
        <v>3</v>
      </c>
      <c r="B5977" s="76" t="n">
        <v>46234</v>
      </c>
      <c r="C5977" s="1" t="n">
        <v>11</v>
      </c>
      <c r="D5977" s="1" t="s">
        <v>3820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5893</v>
      </c>
      <c r="N5977" s="1" t="n">
        <v>3</v>
      </c>
      <c r="O5977" s="1" t="n">
        <v>51</v>
      </c>
      <c r="P5977" s="1" t="s">
        <v>3814</v>
      </c>
    </row>
    <row r="5978" customFormat="false" ht="15" hidden="false" customHeight="true" outlineLevel="0" collapsed="false">
      <c r="A5978" s="1" t="n">
        <v>3</v>
      </c>
      <c r="B5978" s="76" t="n">
        <v>46234</v>
      </c>
      <c r="C5978" s="1" t="n">
        <v>11</v>
      </c>
      <c r="D5978" s="1" t="s">
        <v>3820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5894</v>
      </c>
      <c r="N5978" s="1" t="n">
        <v>6</v>
      </c>
      <c r="O5978" s="1" t="n">
        <v>102</v>
      </c>
      <c r="P5978" s="1" t="s">
        <v>3814</v>
      </c>
    </row>
    <row r="5979" customFormat="false" ht="15" hidden="false" customHeight="true" outlineLevel="0" collapsed="false">
      <c r="A5979" s="1" t="n">
        <v>3</v>
      </c>
      <c r="B5979" s="76" t="n">
        <v>46234</v>
      </c>
      <c r="C5979" s="1" t="n">
        <v>11</v>
      </c>
      <c r="D5979" s="1" t="s">
        <v>3820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5895</v>
      </c>
      <c r="N5979" s="1" t="n">
        <v>2</v>
      </c>
      <c r="O5979" s="1" t="n">
        <v>64</v>
      </c>
      <c r="P5979" s="1" t="s">
        <v>3814</v>
      </c>
    </row>
    <row r="5980" customFormat="false" ht="15" hidden="false" customHeight="true" outlineLevel="0" collapsed="false">
      <c r="A5980" s="1" t="n">
        <v>3</v>
      </c>
      <c r="B5980" s="76" t="n">
        <v>46234</v>
      </c>
      <c r="C5980" s="1" t="n">
        <v>11</v>
      </c>
      <c r="D5980" s="1" t="s">
        <v>3820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7908044610762</v>
      </c>
      <c r="L5980" s="1" t="s">
        <v>5896</v>
      </c>
      <c r="N5980" s="1" t="n">
        <v>6</v>
      </c>
      <c r="O5980" s="1" t="n">
        <v>66</v>
      </c>
      <c r="P5980" s="1" t="s">
        <v>3814</v>
      </c>
    </row>
    <row r="5981" customFormat="false" ht="15" hidden="false" customHeight="true" outlineLevel="0" collapsed="false">
      <c r="A5981" s="1" t="n">
        <v>3</v>
      </c>
      <c r="B5981" s="76" t="n">
        <v>46234</v>
      </c>
      <c r="C5981" s="1" t="n">
        <v>11</v>
      </c>
      <c r="D5981" s="1" t="s">
        <v>3820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5897</v>
      </c>
      <c r="N5981" s="1" t="n">
        <v>6</v>
      </c>
      <c r="O5981" s="1" t="n">
        <v>72</v>
      </c>
      <c r="P5981" s="1" t="s">
        <v>3814</v>
      </c>
    </row>
    <row r="5982" customFormat="false" ht="15" hidden="false" customHeight="true" outlineLevel="0" collapsed="false">
      <c r="A5982" s="1" t="n">
        <v>3</v>
      </c>
      <c r="B5982" s="76" t="n">
        <v>46234</v>
      </c>
      <c r="C5982" s="1" t="n">
        <v>11</v>
      </c>
      <c r="D5982" s="1" t="s">
        <v>3820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5898</v>
      </c>
      <c r="N5982" s="1" t="n">
        <v>10</v>
      </c>
      <c r="O5982" s="1" t="n">
        <v>110</v>
      </c>
      <c r="P5982" s="1" t="s">
        <v>3814</v>
      </c>
    </row>
    <row r="5983" customFormat="false" ht="15" hidden="false" customHeight="true" outlineLevel="0" collapsed="false">
      <c r="A5983" s="1" t="n">
        <v>3</v>
      </c>
      <c r="B5983" s="76" t="n">
        <v>46234</v>
      </c>
      <c r="C5983" s="1" t="n">
        <v>11</v>
      </c>
      <c r="D5983" s="1" t="s">
        <v>3820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5899</v>
      </c>
      <c r="N5983" s="1" t="n">
        <v>6</v>
      </c>
      <c r="O5983" s="1" t="n">
        <v>66</v>
      </c>
      <c r="P5983" s="1" t="s">
        <v>3814</v>
      </c>
    </row>
    <row r="5984" customFormat="false" ht="15" hidden="false" customHeight="true" outlineLevel="0" collapsed="false">
      <c r="A5984" s="1" t="n">
        <v>3</v>
      </c>
      <c r="B5984" s="76" t="n">
        <v>46234</v>
      </c>
      <c r="C5984" s="1" t="n">
        <v>11</v>
      </c>
      <c r="D5984" s="1" t="s">
        <v>3820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5900</v>
      </c>
      <c r="N5984" s="1" t="n">
        <v>20</v>
      </c>
      <c r="O5984" s="1" t="n">
        <v>110</v>
      </c>
      <c r="P5984" s="1" t="s">
        <v>3814</v>
      </c>
    </row>
    <row r="5985" customFormat="false" ht="15" hidden="false" customHeight="true" outlineLevel="0" collapsed="false">
      <c r="A5985" s="1" t="n">
        <v>3</v>
      </c>
      <c r="B5985" s="76" t="n">
        <v>46234</v>
      </c>
      <c r="C5985" s="1" t="n">
        <v>11</v>
      </c>
      <c r="D5985" s="1" t="s">
        <v>3820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5901</v>
      </c>
      <c r="N5985" s="1" t="n">
        <v>3</v>
      </c>
      <c r="O5985" s="1" t="n">
        <v>22.5</v>
      </c>
      <c r="P5985" s="1" t="s">
        <v>3814</v>
      </c>
    </row>
    <row r="5986" customFormat="false" ht="15" hidden="false" customHeight="true" outlineLevel="0" collapsed="false">
      <c r="A5986" s="1" t="n">
        <v>3</v>
      </c>
      <c r="B5986" s="76" t="n">
        <v>46234</v>
      </c>
      <c r="C5986" s="1" t="n">
        <v>11</v>
      </c>
      <c r="D5986" s="1" t="s">
        <v>3820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5902</v>
      </c>
      <c r="N5986" s="1" t="n">
        <v>3</v>
      </c>
      <c r="O5986" s="1" t="n">
        <v>22.5</v>
      </c>
      <c r="P5986" s="1" t="s">
        <v>3814</v>
      </c>
    </row>
    <row r="5987" customFormat="false" ht="15" hidden="false" customHeight="true" outlineLevel="0" collapsed="false">
      <c r="A5987" s="1" t="n">
        <v>3</v>
      </c>
      <c r="B5987" s="76" t="n">
        <v>46234</v>
      </c>
      <c r="C5987" s="1" t="n">
        <v>11</v>
      </c>
      <c r="D5987" s="1" t="s">
        <v>3820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5903</v>
      </c>
      <c r="N5987" s="1" t="n">
        <v>3</v>
      </c>
      <c r="O5987" s="1" t="n">
        <v>27</v>
      </c>
      <c r="P5987" s="1" t="s">
        <v>3814</v>
      </c>
    </row>
    <row r="5988" customFormat="false" ht="15" hidden="false" customHeight="true" outlineLevel="0" collapsed="false">
      <c r="A5988" s="1" t="n">
        <v>3</v>
      </c>
      <c r="B5988" s="76" t="n">
        <v>46234</v>
      </c>
      <c r="C5988" s="1" t="n">
        <v>11</v>
      </c>
      <c r="D5988" s="1" t="s">
        <v>3820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5904</v>
      </c>
      <c r="N5988" s="1" t="n">
        <v>5</v>
      </c>
      <c r="O5988" s="1" t="n">
        <v>85</v>
      </c>
      <c r="P5988" s="1" t="s">
        <v>3814</v>
      </c>
    </row>
    <row r="5989" customFormat="false" ht="15" hidden="false" customHeight="true" outlineLevel="0" collapsed="false">
      <c r="A5989" s="1" t="n">
        <v>3</v>
      </c>
      <c r="B5989" s="76" t="n">
        <v>46234</v>
      </c>
      <c r="C5989" s="1" t="n">
        <v>11</v>
      </c>
      <c r="D5989" s="1" t="s">
        <v>3820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5905</v>
      </c>
      <c r="N5989" s="1" t="n">
        <v>6</v>
      </c>
      <c r="O5989" s="1" t="n">
        <v>102</v>
      </c>
      <c r="P5989" s="1" t="s">
        <v>3814</v>
      </c>
    </row>
    <row r="5990" customFormat="false" ht="15" hidden="false" customHeight="true" outlineLevel="0" collapsed="false">
      <c r="A5990" s="1" t="n">
        <v>3</v>
      </c>
      <c r="B5990" s="76" t="n">
        <v>46234</v>
      </c>
      <c r="C5990" s="1" t="n">
        <v>11</v>
      </c>
      <c r="D5990" s="1" t="s">
        <v>3820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5906</v>
      </c>
      <c r="N5990" s="1" t="n">
        <v>10</v>
      </c>
      <c r="O5990" s="1" t="n">
        <v>100</v>
      </c>
      <c r="P5990" s="1" t="s">
        <v>3814</v>
      </c>
    </row>
    <row r="5991" customFormat="false" ht="15" hidden="false" customHeight="true" outlineLevel="0" collapsed="false">
      <c r="A5991" s="1" t="n">
        <v>3</v>
      </c>
      <c r="B5991" s="76" t="n">
        <v>46234</v>
      </c>
      <c r="C5991" s="1" t="n">
        <v>11</v>
      </c>
      <c r="D5991" s="1" t="s">
        <v>3820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5907</v>
      </c>
      <c r="N5991" s="1" t="n">
        <v>20</v>
      </c>
      <c r="O5991" s="1" t="n">
        <v>90</v>
      </c>
      <c r="P5991" s="1" t="s">
        <v>3814</v>
      </c>
    </row>
    <row r="5992" customFormat="false" ht="15" hidden="false" customHeight="true" outlineLevel="0" collapsed="false">
      <c r="A5992" s="1" t="n">
        <v>3</v>
      </c>
      <c r="B5992" s="76" t="n">
        <v>46234</v>
      </c>
      <c r="C5992" s="1" t="n">
        <v>11</v>
      </c>
      <c r="D5992" s="1" t="s">
        <v>3820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5908</v>
      </c>
      <c r="N5992" s="1" t="n">
        <v>3</v>
      </c>
      <c r="O5992" s="1" t="n">
        <v>90</v>
      </c>
      <c r="P5992" s="1" t="s">
        <v>3814</v>
      </c>
    </row>
    <row r="5993" customFormat="false" ht="15" hidden="false" customHeight="true" outlineLevel="0" collapsed="false">
      <c r="A5993" s="1" t="n">
        <v>3</v>
      </c>
      <c r="B5993" s="76" t="n">
        <v>46234</v>
      </c>
      <c r="C5993" s="1" t="n">
        <v>11</v>
      </c>
      <c r="D5993" s="1" t="s">
        <v>3820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5909</v>
      </c>
      <c r="N5993" s="1" t="n">
        <v>10</v>
      </c>
      <c r="O5993" s="1" t="n">
        <v>170</v>
      </c>
      <c r="P5993" s="1" t="s">
        <v>3814</v>
      </c>
    </row>
    <row r="5994" customFormat="false" ht="15" hidden="false" customHeight="true" outlineLevel="0" collapsed="false">
      <c r="A5994" s="1" t="n">
        <v>3</v>
      </c>
      <c r="B5994" s="76" t="n">
        <v>46234</v>
      </c>
      <c r="C5994" s="1" t="n">
        <v>11</v>
      </c>
      <c r="D5994" s="1" t="s">
        <v>3820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5910</v>
      </c>
      <c r="N5994" s="1" t="n">
        <v>10</v>
      </c>
      <c r="O5994" s="1" t="n">
        <v>120</v>
      </c>
      <c r="P5994" s="1" t="s">
        <v>3814</v>
      </c>
    </row>
    <row r="5995" customFormat="false" ht="15" hidden="false" customHeight="true" outlineLevel="0" collapsed="false">
      <c r="A5995" s="1" t="n">
        <v>3</v>
      </c>
      <c r="B5995" s="76" t="n">
        <v>46234</v>
      </c>
      <c r="C5995" s="1" t="n">
        <v>11</v>
      </c>
      <c r="D5995" s="1" t="s">
        <v>3820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5911</v>
      </c>
      <c r="N5995" s="1" t="n">
        <v>6</v>
      </c>
      <c r="O5995" s="1" t="n">
        <v>96</v>
      </c>
      <c r="P5995" s="1" t="s">
        <v>3814</v>
      </c>
    </row>
    <row r="5996" customFormat="false" ht="15" hidden="false" customHeight="true" outlineLevel="0" collapsed="false">
      <c r="A5996" s="1" t="n">
        <v>3</v>
      </c>
      <c r="B5996" s="76" t="n">
        <v>46234</v>
      </c>
      <c r="C5996" s="1" t="n">
        <v>11</v>
      </c>
      <c r="D5996" s="1" t="s">
        <v>3820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5912</v>
      </c>
      <c r="N5996" s="1" t="n">
        <v>10</v>
      </c>
      <c r="O5996" s="1" t="n">
        <v>210</v>
      </c>
      <c r="P5996" s="1" t="s">
        <v>3814</v>
      </c>
    </row>
    <row r="5997" customFormat="false" ht="15" hidden="false" customHeight="true" outlineLevel="0" collapsed="false">
      <c r="A5997" s="1" t="n">
        <v>3</v>
      </c>
      <c r="B5997" s="76" t="n">
        <v>46234</v>
      </c>
      <c r="C5997" s="1" t="n">
        <v>11</v>
      </c>
      <c r="D5997" s="1" t="s">
        <v>3820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5913</v>
      </c>
      <c r="N5997" s="1" t="n">
        <v>2</v>
      </c>
      <c r="O5997" s="1" t="n">
        <v>168</v>
      </c>
      <c r="P5997" s="1" t="s">
        <v>3814</v>
      </c>
    </row>
    <row r="5998" customFormat="false" ht="15" hidden="false" customHeight="true" outlineLevel="0" collapsed="false">
      <c r="A5998" s="1" t="n">
        <v>3</v>
      </c>
      <c r="B5998" s="76" t="n">
        <v>46234</v>
      </c>
      <c r="C5998" s="1" t="n">
        <v>11</v>
      </c>
      <c r="D5998" s="1" t="s">
        <v>3820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5914</v>
      </c>
      <c r="N5998" s="1" t="n">
        <v>3</v>
      </c>
      <c r="O5998" s="1" t="n">
        <v>33</v>
      </c>
      <c r="P5998" s="1" t="s">
        <v>3814</v>
      </c>
    </row>
    <row r="5999" customFormat="false" ht="15" hidden="false" customHeight="true" outlineLevel="0" collapsed="false">
      <c r="A5999" s="1" t="n">
        <v>3</v>
      </c>
      <c r="B5999" s="76" t="n">
        <v>46234</v>
      </c>
      <c r="C5999" s="1" t="n">
        <v>11</v>
      </c>
      <c r="D5999" s="1" t="s">
        <v>3820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5915</v>
      </c>
      <c r="N5999" s="1" t="n">
        <v>3</v>
      </c>
      <c r="O5999" s="1" t="n">
        <v>42</v>
      </c>
      <c r="P5999" s="1" t="s">
        <v>3814</v>
      </c>
    </row>
    <row r="6000" customFormat="false" ht="15" hidden="false" customHeight="true" outlineLevel="0" collapsed="false">
      <c r="A6000" s="1" t="n">
        <v>3</v>
      </c>
      <c r="B6000" s="76" t="n">
        <v>46234</v>
      </c>
      <c r="C6000" s="1" t="n">
        <v>11</v>
      </c>
      <c r="D6000" s="1" t="s">
        <v>3820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5916</v>
      </c>
      <c r="N6000" s="1" t="n">
        <v>3</v>
      </c>
      <c r="O6000" s="1" t="n">
        <v>34.5</v>
      </c>
      <c r="P6000" s="1" t="s">
        <v>3814</v>
      </c>
    </row>
    <row r="6001" customFormat="false" ht="15" hidden="false" customHeight="true" outlineLevel="0" collapsed="false">
      <c r="A6001" s="1" t="n">
        <v>3</v>
      </c>
      <c r="B6001" s="76" t="n">
        <v>46234</v>
      </c>
      <c r="C6001" s="1" t="n">
        <v>11</v>
      </c>
      <c r="D6001" s="1" t="s">
        <v>3820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5917</v>
      </c>
      <c r="N6001" s="1" t="n">
        <v>10</v>
      </c>
      <c r="O6001" s="1" t="n">
        <v>90</v>
      </c>
      <c r="P6001" s="1" t="s">
        <v>3814</v>
      </c>
    </row>
    <row r="6002" customFormat="false" ht="15" hidden="false" customHeight="true" outlineLevel="0" collapsed="false">
      <c r="A6002" s="1" t="n">
        <v>3</v>
      </c>
      <c r="B6002" s="76" t="n">
        <v>46234</v>
      </c>
      <c r="C6002" s="1" t="n">
        <v>11</v>
      </c>
      <c r="D6002" s="1" t="s">
        <v>3820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5918</v>
      </c>
      <c r="N6002" s="1" t="n">
        <v>3</v>
      </c>
      <c r="O6002" s="1" t="n">
        <v>42</v>
      </c>
      <c r="P6002" s="1" t="s">
        <v>3814</v>
      </c>
    </row>
    <row r="6003" customFormat="false" ht="15" hidden="false" customHeight="true" outlineLevel="0" collapsed="false">
      <c r="A6003" s="1" t="n">
        <v>3</v>
      </c>
      <c r="B6003" s="76" t="n">
        <v>46234</v>
      </c>
      <c r="C6003" s="1" t="n">
        <v>11</v>
      </c>
      <c r="D6003" s="1" t="s">
        <v>3820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5919</v>
      </c>
      <c r="N6003" s="1" t="n">
        <v>2</v>
      </c>
      <c r="O6003" s="1" t="n">
        <v>50</v>
      </c>
      <c r="P6003" s="1" t="s">
        <v>3814</v>
      </c>
    </row>
    <row r="6004" customFormat="false" ht="15" hidden="false" customHeight="true" outlineLevel="0" collapsed="false">
      <c r="A6004" s="1" t="n">
        <v>3</v>
      </c>
      <c r="B6004" s="76" t="n">
        <v>46234</v>
      </c>
      <c r="C6004" s="1" t="n">
        <v>11</v>
      </c>
      <c r="D6004" s="1" t="s">
        <v>3820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5920</v>
      </c>
      <c r="N6004" s="1" t="n">
        <v>6</v>
      </c>
      <c r="O6004" s="1" t="n">
        <v>90</v>
      </c>
      <c r="P6004" s="1" t="s">
        <v>3814</v>
      </c>
    </row>
    <row r="6005" customFormat="false" ht="15" hidden="false" customHeight="true" outlineLevel="0" collapsed="false">
      <c r="A6005" s="1" t="n">
        <v>3</v>
      </c>
      <c r="B6005" s="76" t="n">
        <v>46234</v>
      </c>
      <c r="C6005" s="1" t="n">
        <v>11</v>
      </c>
      <c r="D6005" s="1" t="s">
        <v>3820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5921</v>
      </c>
      <c r="N6005" s="1" t="n">
        <v>3</v>
      </c>
      <c r="O6005" s="1" t="n">
        <v>216</v>
      </c>
      <c r="P6005" s="1" t="s">
        <v>3814</v>
      </c>
    </row>
    <row r="6006" customFormat="false" ht="15" hidden="false" customHeight="true" outlineLevel="0" collapsed="false">
      <c r="A6006" s="1" t="n">
        <v>3</v>
      </c>
      <c r="B6006" s="76" t="n">
        <v>46234</v>
      </c>
      <c r="C6006" s="1" t="n">
        <v>11</v>
      </c>
      <c r="D6006" s="1" t="s">
        <v>3820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5922</v>
      </c>
      <c r="N6006" s="1" t="n">
        <v>2</v>
      </c>
      <c r="O6006" s="1" t="n">
        <v>156</v>
      </c>
      <c r="P6006" s="1" t="s">
        <v>3814</v>
      </c>
    </row>
    <row r="6007" customFormat="false" ht="15" hidden="false" customHeight="true" outlineLevel="0" collapsed="false">
      <c r="A6007" s="1" t="n">
        <v>3</v>
      </c>
      <c r="B6007" s="76" t="n">
        <v>46234</v>
      </c>
      <c r="C6007" s="1" t="n">
        <v>11</v>
      </c>
      <c r="D6007" s="1" t="s">
        <v>3820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5923</v>
      </c>
      <c r="N6007" s="1" t="n">
        <v>6</v>
      </c>
      <c r="O6007" s="1" t="n">
        <v>30</v>
      </c>
      <c r="P6007" s="1" t="s">
        <v>3814</v>
      </c>
    </row>
    <row r="6008" customFormat="false" ht="15" hidden="false" customHeight="true" outlineLevel="0" collapsed="false">
      <c r="A6008" s="1" t="n">
        <v>3</v>
      </c>
      <c r="B6008" s="76" t="n">
        <v>46234</v>
      </c>
      <c r="C6008" s="1" t="n">
        <v>11</v>
      </c>
      <c r="D6008" s="1" t="s">
        <v>3820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5924</v>
      </c>
      <c r="N6008" s="1" t="n">
        <v>6</v>
      </c>
      <c r="O6008" s="1" t="n">
        <v>126</v>
      </c>
      <c r="P6008" s="1" t="s">
        <v>3814</v>
      </c>
    </row>
    <row r="6009" customFormat="false" ht="15" hidden="false" customHeight="true" outlineLevel="0" collapsed="false">
      <c r="A6009" s="1" t="n">
        <v>3</v>
      </c>
      <c r="B6009" s="76" t="n">
        <v>46234</v>
      </c>
      <c r="C6009" s="1" t="n">
        <v>11</v>
      </c>
      <c r="D6009" s="1" t="s">
        <v>3820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5925</v>
      </c>
      <c r="N6009" s="1" t="n">
        <v>10</v>
      </c>
      <c r="O6009" s="1" t="n">
        <v>135</v>
      </c>
      <c r="P6009" s="1" t="s">
        <v>3814</v>
      </c>
    </row>
    <row r="6010" customFormat="false" ht="15" hidden="false" customHeight="true" outlineLevel="0" collapsed="false">
      <c r="A6010" s="1" t="n">
        <v>3</v>
      </c>
      <c r="B6010" s="76" t="n">
        <v>46234</v>
      </c>
      <c r="C6010" s="1" t="n">
        <v>11</v>
      </c>
      <c r="D6010" s="1" t="s">
        <v>3820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5926</v>
      </c>
      <c r="N6010" s="1" t="n">
        <v>10</v>
      </c>
      <c r="O6010" s="1" t="n">
        <v>120</v>
      </c>
      <c r="P6010" s="1" t="s">
        <v>3814</v>
      </c>
    </row>
    <row r="6011" customFormat="false" ht="15" hidden="false" customHeight="true" outlineLevel="0" collapsed="false">
      <c r="A6011" s="1" t="n">
        <v>3</v>
      </c>
      <c r="B6011" s="76" t="n">
        <v>46234</v>
      </c>
      <c r="C6011" s="1" t="n">
        <v>11</v>
      </c>
      <c r="D6011" s="1" t="s">
        <v>3820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5927</v>
      </c>
      <c r="N6011" s="1" t="n">
        <v>10</v>
      </c>
      <c r="O6011" s="1" t="n">
        <v>90</v>
      </c>
      <c r="P6011" s="1" t="s">
        <v>3814</v>
      </c>
    </row>
    <row r="6012" customFormat="false" ht="15" hidden="false" customHeight="true" outlineLevel="0" collapsed="false">
      <c r="A6012" s="1" t="n">
        <v>3</v>
      </c>
      <c r="B6012" s="76" t="n">
        <v>46234</v>
      </c>
      <c r="C6012" s="1" t="n">
        <v>11</v>
      </c>
      <c r="D6012" s="1" t="s">
        <v>3820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5928</v>
      </c>
      <c r="N6012" s="1" t="n">
        <v>20</v>
      </c>
      <c r="O6012" s="1" t="n">
        <v>130</v>
      </c>
      <c r="P6012" s="1" t="s">
        <v>3814</v>
      </c>
    </row>
    <row r="6013" customFormat="false" ht="15" hidden="false" customHeight="true" outlineLevel="0" collapsed="false">
      <c r="A6013" s="1" t="n">
        <v>3</v>
      </c>
      <c r="B6013" s="76" t="n">
        <v>46234</v>
      </c>
      <c r="C6013" s="1" t="n">
        <v>11</v>
      </c>
      <c r="D6013" s="1" t="s">
        <v>3820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5929</v>
      </c>
      <c r="N6013" s="1" t="n">
        <v>3</v>
      </c>
      <c r="O6013" s="1" t="n">
        <v>24</v>
      </c>
      <c r="P6013" s="1" t="s">
        <v>3814</v>
      </c>
    </row>
    <row r="6014" customFormat="false" ht="15" hidden="false" customHeight="true" outlineLevel="0" collapsed="false">
      <c r="A6014" s="1" t="n">
        <v>3</v>
      </c>
      <c r="B6014" s="76" t="n">
        <v>46234</v>
      </c>
      <c r="C6014" s="1" t="n">
        <v>11</v>
      </c>
      <c r="D6014" s="1" t="s">
        <v>3820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5930</v>
      </c>
      <c r="N6014" s="1" t="n">
        <v>3</v>
      </c>
      <c r="O6014" s="1" t="n">
        <v>12</v>
      </c>
      <c r="P6014" s="1" t="s">
        <v>3814</v>
      </c>
    </row>
    <row r="6015" customFormat="false" ht="15" hidden="false" customHeight="true" outlineLevel="0" collapsed="false">
      <c r="A6015" s="1" t="n">
        <v>3</v>
      </c>
      <c r="B6015" s="76" t="n">
        <v>46234</v>
      </c>
      <c r="C6015" s="1" t="n">
        <v>11</v>
      </c>
      <c r="D6015" s="1" t="s">
        <v>3820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5931</v>
      </c>
      <c r="N6015" s="1" t="n">
        <v>3</v>
      </c>
      <c r="O6015" s="1" t="n">
        <v>69</v>
      </c>
      <c r="P6015" s="1" t="s">
        <v>3814</v>
      </c>
    </row>
    <row r="6016" customFormat="false" ht="15" hidden="false" customHeight="true" outlineLevel="0" collapsed="false">
      <c r="A6016" s="1" t="n">
        <v>3</v>
      </c>
      <c r="B6016" s="76" t="n">
        <v>46234</v>
      </c>
      <c r="C6016" s="1" t="n">
        <v>11</v>
      </c>
      <c r="D6016" s="1" t="s">
        <v>3820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5932</v>
      </c>
      <c r="N6016" s="1" t="n">
        <v>12</v>
      </c>
      <c r="O6016" s="1" t="n">
        <v>102</v>
      </c>
      <c r="P6016" s="1" t="s">
        <v>3814</v>
      </c>
    </row>
    <row r="6017" customFormat="false" ht="15" hidden="false" customHeight="true" outlineLevel="0" collapsed="false">
      <c r="A6017" s="1" t="n">
        <v>3</v>
      </c>
      <c r="B6017" s="76" t="n">
        <v>46234</v>
      </c>
      <c r="C6017" s="1" t="n">
        <v>11</v>
      </c>
      <c r="D6017" s="1" t="s">
        <v>3820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5933</v>
      </c>
      <c r="N6017" s="1" t="n">
        <v>10</v>
      </c>
      <c r="O6017" s="1" t="n">
        <v>90</v>
      </c>
      <c r="P6017" s="1" t="s">
        <v>3814</v>
      </c>
    </row>
    <row r="6018" customFormat="false" ht="15" hidden="false" customHeight="true" outlineLevel="0" collapsed="false">
      <c r="A6018" s="1" t="n">
        <v>3</v>
      </c>
      <c r="B6018" s="76" t="n">
        <v>46234</v>
      </c>
      <c r="C6018" s="1" t="n">
        <v>11</v>
      </c>
      <c r="D6018" s="1" t="s">
        <v>3820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5934</v>
      </c>
      <c r="N6018" s="1" t="n">
        <v>2</v>
      </c>
      <c r="O6018" s="1" t="n">
        <v>80</v>
      </c>
      <c r="P6018" s="1" t="s">
        <v>3814</v>
      </c>
    </row>
    <row r="6019" customFormat="false" ht="15" hidden="false" customHeight="true" outlineLevel="0" collapsed="false">
      <c r="A6019" s="1" t="n">
        <v>3</v>
      </c>
      <c r="B6019" s="76" t="n">
        <v>46234</v>
      </c>
      <c r="C6019" s="1" t="n">
        <v>11</v>
      </c>
      <c r="D6019" s="1" t="s">
        <v>3820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5935</v>
      </c>
      <c r="N6019" s="1" t="n">
        <v>6</v>
      </c>
      <c r="O6019" s="1" t="n">
        <v>36</v>
      </c>
      <c r="P6019" s="1" t="s">
        <v>3814</v>
      </c>
    </row>
    <row r="6020" customFormat="false" ht="15" hidden="false" customHeight="true" outlineLevel="0" collapsed="false">
      <c r="A6020" s="1" t="n">
        <v>3</v>
      </c>
      <c r="B6020" s="76" t="n">
        <v>46234</v>
      </c>
      <c r="C6020" s="1" t="n">
        <v>11</v>
      </c>
      <c r="D6020" s="1" t="s">
        <v>3820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4051</v>
      </c>
      <c r="N6020" s="1" t="n">
        <v>1080</v>
      </c>
      <c r="O6020" s="1" t="n">
        <v>570</v>
      </c>
      <c r="P6020" s="1" t="s">
        <v>3814</v>
      </c>
    </row>
    <row r="6021" customFormat="false" ht="15" hidden="false" customHeight="true" outlineLevel="0" collapsed="false">
      <c r="A6021" s="1" t="n">
        <v>3</v>
      </c>
      <c r="B6021" s="76" t="n">
        <v>46234</v>
      </c>
      <c r="C6021" s="1" t="n">
        <v>11</v>
      </c>
      <c r="D6021" s="1" t="s">
        <v>3820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4052</v>
      </c>
      <c r="N6021" s="1" t="n">
        <v>2520</v>
      </c>
      <c r="O6021" s="1" t="n">
        <v>1295</v>
      </c>
      <c r="P6021" s="1" t="s">
        <v>3814</v>
      </c>
    </row>
    <row r="6022" customFormat="false" ht="15" hidden="false" customHeight="true" outlineLevel="0" collapsed="false">
      <c r="A6022" s="1" t="n">
        <v>3</v>
      </c>
      <c r="B6022" s="76" t="n">
        <v>46234</v>
      </c>
      <c r="C6022" s="1" t="n">
        <v>11</v>
      </c>
      <c r="D6022" s="1" t="s">
        <v>3820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4054</v>
      </c>
      <c r="N6022" s="1" t="n">
        <v>12</v>
      </c>
      <c r="O6022" s="1" t="n">
        <v>45</v>
      </c>
      <c r="P6022" s="1" t="s">
        <v>3814</v>
      </c>
    </row>
    <row r="6023" customFormat="false" ht="15" hidden="false" customHeight="true" outlineLevel="0" collapsed="false">
      <c r="A6023" s="1" t="n">
        <v>3</v>
      </c>
      <c r="B6023" s="76" t="n">
        <v>46234</v>
      </c>
      <c r="C6023" s="1" t="n">
        <v>11</v>
      </c>
      <c r="D6023" s="1" t="s">
        <v>3820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4055</v>
      </c>
      <c r="N6023" s="1" t="n">
        <v>9</v>
      </c>
      <c r="O6023" s="1" t="n">
        <v>55</v>
      </c>
      <c r="P6023" s="1" t="s">
        <v>3814</v>
      </c>
    </row>
    <row r="6024" customFormat="false" ht="15" hidden="false" customHeight="true" outlineLevel="0" collapsed="false">
      <c r="A6024" s="1" t="n">
        <v>3</v>
      </c>
      <c r="B6024" s="76" t="n">
        <v>46234</v>
      </c>
      <c r="C6024" s="1" t="n">
        <v>11</v>
      </c>
      <c r="D6024" s="1" t="s">
        <v>3820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5741</v>
      </c>
      <c r="N6024" s="1" t="n">
        <v>5</v>
      </c>
      <c r="O6024" s="1" t="n">
        <v>20.25</v>
      </c>
      <c r="P6024" s="1" t="s">
        <v>3814</v>
      </c>
    </row>
    <row r="6025" customFormat="false" ht="15" hidden="false" customHeight="true" outlineLevel="0" collapsed="false">
      <c r="A6025" s="1" t="n">
        <v>3</v>
      </c>
      <c r="B6025" s="76" t="n">
        <v>46234</v>
      </c>
      <c r="C6025" s="1" t="n">
        <v>11</v>
      </c>
      <c r="D6025" s="1" t="s">
        <v>3820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4058</v>
      </c>
      <c r="N6025" s="1" t="n">
        <v>20</v>
      </c>
      <c r="O6025" s="1" t="n">
        <v>61</v>
      </c>
      <c r="P6025" s="1" t="s">
        <v>3814</v>
      </c>
    </row>
    <row r="6026" customFormat="false" ht="15" hidden="false" customHeight="true" outlineLevel="0" collapsed="false">
      <c r="A6026" s="1" t="n">
        <v>3</v>
      </c>
      <c r="B6026" s="76" t="n">
        <v>46234</v>
      </c>
      <c r="C6026" s="1" t="n">
        <v>11</v>
      </c>
      <c r="D6026" s="1" t="s">
        <v>3820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4059</v>
      </c>
      <c r="N6026" s="1" t="n">
        <v>9</v>
      </c>
      <c r="O6026" s="1" t="n">
        <v>70.65</v>
      </c>
      <c r="P6026" s="1" t="s">
        <v>3814</v>
      </c>
    </row>
    <row r="6027" customFormat="false" ht="15" hidden="false" customHeight="true" outlineLevel="0" collapsed="false">
      <c r="A6027" s="1" t="n">
        <v>3</v>
      </c>
      <c r="B6027" s="76" t="n">
        <v>46234</v>
      </c>
      <c r="C6027" s="1" t="n">
        <v>11</v>
      </c>
      <c r="D6027" s="1" t="s">
        <v>3820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4060</v>
      </c>
      <c r="N6027" s="1" t="n">
        <v>20</v>
      </c>
      <c r="O6027" s="1" t="n">
        <v>66</v>
      </c>
      <c r="P6027" s="1" t="s">
        <v>3814</v>
      </c>
    </row>
    <row r="6028" customFormat="false" ht="15" hidden="false" customHeight="true" outlineLevel="0" collapsed="false">
      <c r="A6028" s="1" t="n">
        <v>3</v>
      </c>
      <c r="B6028" s="76" t="n">
        <v>46234</v>
      </c>
      <c r="C6028" s="1" t="n">
        <v>11</v>
      </c>
      <c r="D6028" s="1" t="s">
        <v>3820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5742</v>
      </c>
      <c r="N6028" s="1" t="n">
        <v>5</v>
      </c>
      <c r="O6028" s="1" t="n">
        <v>20.25</v>
      </c>
      <c r="P6028" s="1" t="s">
        <v>3814</v>
      </c>
    </row>
    <row r="6029" customFormat="false" ht="15" hidden="false" customHeight="true" outlineLevel="0" collapsed="false">
      <c r="A6029" s="1" t="n">
        <v>3</v>
      </c>
      <c r="B6029" s="76" t="n">
        <v>46234</v>
      </c>
      <c r="C6029" s="1" t="n">
        <v>11</v>
      </c>
      <c r="D6029" s="1" t="s">
        <v>3820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4061</v>
      </c>
      <c r="N6029" s="1" t="n">
        <v>20</v>
      </c>
      <c r="O6029" s="1" t="n">
        <v>66</v>
      </c>
      <c r="P6029" s="1" t="s">
        <v>3814</v>
      </c>
    </row>
    <row r="6030" customFormat="false" ht="15" hidden="false" customHeight="true" outlineLevel="0" collapsed="false">
      <c r="A6030" s="1" t="n">
        <v>3</v>
      </c>
      <c r="B6030" s="76" t="n">
        <v>46234</v>
      </c>
      <c r="C6030" s="1" t="n">
        <v>11</v>
      </c>
      <c r="D6030" s="1" t="s">
        <v>3820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5743</v>
      </c>
      <c r="N6030" s="1" t="n">
        <v>5</v>
      </c>
      <c r="O6030" s="1" t="n">
        <v>20.25</v>
      </c>
      <c r="P6030" s="1" t="s">
        <v>3814</v>
      </c>
    </row>
    <row r="6031" customFormat="false" ht="15" hidden="false" customHeight="true" outlineLevel="0" collapsed="false">
      <c r="A6031" s="1" t="n">
        <v>3</v>
      </c>
      <c r="B6031" s="76" t="n">
        <v>46234</v>
      </c>
      <c r="C6031" s="1" t="n">
        <v>11</v>
      </c>
      <c r="D6031" s="1" t="s">
        <v>3820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5744</v>
      </c>
      <c r="N6031" s="1" t="n">
        <v>2</v>
      </c>
      <c r="O6031" s="1" t="n">
        <v>15.7</v>
      </c>
      <c r="P6031" s="1" t="s">
        <v>3814</v>
      </c>
    </row>
    <row r="6032" customFormat="false" ht="15" hidden="false" customHeight="true" outlineLevel="0" collapsed="false">
      <c r="A6032" s="1" t="n">
        <v>3</v>
      </c>
      <c r="B6032" s="76" t="n">
        <v>46234</v>
      </c>
      <c r="C6032" s="1" t="n">
        <v>11</v>
      </c>
      <c r="D6032" s="1" t="s">
        <v>3820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5745</v>
      </c>
      <c r="N6032" s="1" t="n">
        <v>2</v>
      </c>
      <c r="O6032" s="1" t="n">
        <v>15.7</v>
      </c>
      <c r="P6032" s="1" t="s">
        <v>3814</v>
      </c>
    </row>
    <row r="6033" customFormat="false" ht="15" hidden="false" customHeight="true" outlineLevel="0" collapsed="false">
      <c r="A6033" s="1" t="n">
        <v>3</v>
      </c>
      <c r="B6033" s="76" t="n">
        <v>46234</v>
      </c>
      <c r="C6033" s="1" t="n">
        <v>11</v>
      </c>
      <c r="D6033" s="1" t="s">
        <v>3820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5746</v>
      </c>
      <c r="N6033" s="1" t="n">
        <v>3</v>
      </c>
      <c r="O6033" s="1" t="n">
        <v>23.55</v>
      </c>
      <c r="P6033" s="1" t="s">
        <v>3814</v>
      </c>
    </row>
    <row r="6034" customFormat="false" ht="15" hidden="false" customHeight="true" outlineLevel="0" collapsed="false">
      <c r="A6034" s="1" t="n">
        <v>3</v>
      </c>
      <c r="B6034" s="76" t="n">
        <v>46234</v>
      </c>
      <c r="C6034" s="1" t="n">
        <v>11</v>
      </c>
      <c r="D6034" s="1" t="s">
        <v>3820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5747</v>
      </c>
      <c r="N6034" s="1" t="n">
        <v>2</v>
      </c>
      <c r="O6034" s="1" t="n">
        <v>15.7</v>
      </c>
      <c r="P6034" s="1" t="s">
        <v>3814</v>
      </c>
    </row>
    <row r="6035" customFormat="false" ht="15" hidden="false" customHeight="true" outlineLevel="0" collapsed="false">
      <c r="A6035" s="1" t="n">
        <v>3</v>
      </c>
      <c r="B6035" s="76" t="n">
        <v>46234</v>
      </c>
      <c r="C6035" s="1" t="n">
        <v>11</v>
      </c>
      <c r="D6035" s="1" t="s">
        <v>3820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4062</v>
      </c>
      <c r="N6035" s="1" t="n">
        <v>20</v>
      </c>
      <c r="O6035" s="1" t="n">
        <v>81</v>
      </c>
      <c r="P6035" s="1" t="s">
        <v>3814</v>
      </c>
    </row>
    <row r="6036" customFormat="false" ht="15" hidden="false" customHeight="true" outlineLevel="0" collapsed="false">
      <c r="A6036" s="1" t="n">
        <v>3</v>
      </c>
      <c r="B6036" s="76" t="n">
        <v>46234</v>
      </c>
      <c r="C6036" s="1" t="n">
        <v>11</v>
      </c>
      <c r="D6036" s="1" t="s">
        <v>3820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5749</v>
      </c>
      <c r="N6036" s="1" t="n">
        <v>5</v>
      </c>
      <c r="O6036" s="1" t="n">
        <v>20.25</v>
      </c>
      <c r="P6036" s="1" t="s">
        <v>3814</v>
      </c>
    </row>
    <row r="6037" customFormat="false" ht="15" hidden="false" customHeight="true" outlineLevel="0" collapsed="false">
      <c r="A6037" s="1" t="n">
        <v>3</v>
      </c>
      <c r="B6037" s="76" t="n">
        <v>46234</v>
      </c>
      <c r="C6037" s="1" t="n">
        <v>11</v>
      </c>
      <c r="D6037" s="1" t="s">
        <v>3820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4783</v>
      </c>
      <c r="N6037" s="1" t="n">
        <v>50</v>
      </c>
      <c r="O6037" s="1" t="n">
        <v>649.5</v>
      </c>
      <c r="P6037" s="1" t="s">
        <v>3814</v>
      </c>
    </row>
    <row r="6038" customFormat="false" ht="15" hidden="false" customHeight="true" outlineLevel="0" collapsed="false">
      <c r="A6038" s="1" t="n">
        <v>3</v>
      </c>
      <c r="B6038" s="76" t="n">
        <v>46234</v>
      </c>
      <c r="C6038" s="1" t="n">
        <v>11</v>
      </c>
      <c r="D6038" s="1" t="s">
        <v>3820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4835</v>
      </c>
      <c r="N6038" s="1" t="n">
        <v>120</v>
      </c>
      <c r="O6038" s="1" t="n">
        <v>330</v>
      </c>
      <c r="P6038" s="1" t="s">
        <v>3814</v>
      </c>
    </row>
    <row r="6039" customFormat="false" ht="15" hidden="false" customHeight="true" outlineLevel="0" collapsed="false">
      <c r="A6039" s="1" t="n">
        <v>3</v>
      </c>
      <c r="B6039" s="76" t="n">
        <v>46234</v>
      </c>
      <c r="C6039" s="1" t="n">
        <v>11</v>
      </c>
      <c r="D6039" s="1" t="s">
        <v>3820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5212</v>
      </c>
      <c r="N6039" s="1" t="n">
        <v>30</v>
      </c>
      <c r="O6039" s="1" t="n">
        <v>121.42</v>
      </c>
      <c r="P6039" s="1" t="s">
        <v>3814</v>
      </c>
    </row>
    <row r="6040" customFormat="false" ht="15" hidden="false" customHeight="true" outlineLevel="0" collapsed="false">
      <c r="A6040" s="1" t="n">
        <v>3</v>
      </c>
      <c r="B6040" s="76" t="n">
        <v>46234</v>
      </c>
      <c r="C6040" s="1" t="n">
        <v>11</v>
      </c>
      <c r="D6040" s="1" t="s">
        <v>3820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5214</v>
      </c>
      <c r="N6040" s="1" t="n">
        <v>30</v>
      </c>
      <c r="O6040" s="1" t="n">
        <v>121.42</v>
      </c>
      <c r="P6040" s="1" t="s">
        <v>3814</v>
      </c>
    </row>
    <row r="6041" customFormat="false" ht="15" hidden="false" customHeight="true" outlineLevel="0" collapsed="false">
      <c r="A6041" s="1" t="n">
        <v>3</v>
      </c>
      <c r="B6041" s="76" t="n">
        <v>46234</v>
      </c>
      <c r="C6041" s="1" t="n">
        <v>11</v>
      </c>
      <c r="D6041" s="1" t="s">
        <v>3820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5936</v>
      </c>
      <c r="N6041" s="1" t="n">
        <v>27</v>
      </c>
      <c r="O6041" s="1" t="n">
        <v>129.55</v>
      </c>
      <c r="P6041" s="1" t="s">
        <v>3814</v>
      </c>
    </row>
    <row r="6042" customFormat="false" ht="15" hidden="false" customHeight="true" outlineLevel="0" collapsed="false">
      <c r="A6042" s="1" t="n">
        <v>3</v>
      </c>
      <c r="B6042" s="76" t="n">
        <v>46234</v>
      </c>
      <c r="C6042" s="1" t="n">
        <v>11</v>
      </c>
      <c r="D6042" s="1" t="s">
        <v>3820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5937</v>
      </c>
      <c r="N6042" s="1" t="n">
        <v>20</v>
      </c>
      <c r="O6042" s="1" t="n">
        <v>91.57</v>
      </c>
      <c r="P6042" s="1" t="s">
        <v>3814</v>
      </c>
    </row>
    <row r="6043" customFormat="false" ht="15" hidden="false" customHeight="true" outlineLevel="0" collapsed="false">
      <c r="A6043" s="1" t="n">
        <v>3</v>
      </c>
      <c r="B6043" s="76" t="n">
        <v>46234</v>
      </c>
      <c r="C6043" s="1" t="n">
        <v>11</v>
      </c>
      <c r="D6043" s="1" t="s">
        <v>3820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4203</v>
      </c>
      <c r="N6043" s="1" t="n">
        <v>10</v>
      </c>
      <c r="O6043" s="1" t="n">
        <v>240</v>
      </c>
      <c r="P6043" s="1" t="s">
        <v>3814</v>
      </c>
    </row>
    <row r="6044" customFormat="false" ht="15" hidden="false" customHeight="true" outlineLevel="0" collapsed="false">
      <c r="A6044" s="1" t="n">
        <v>3</v>
      </c>
      <c r="B6044" s="76" t="n">
        <v>46234</v>
      </c>
      <c r="C6044" s="1" t="n">
        <v>11</v>
      </c>
      <c r="D6044" s="1" t="s">
        <v>3820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4100</v>
      </c>
      <c r="N6044" s="1" t="n">
        <v>18</v>
      </c>
      <c r="O6044" s="1" t="n">
        <v>170</v>
      </c>
      <c r="P6044" s="1" t="s">
        <v>3814</v>
      </c>
    </row>
    <row r="6045" customFormat="false" ht="15" hidden="false" customHeight="true" outlineLevel="0" collapsed="false">
      <c r="A6045" s="1" t="n">
        <v>3</v>
      </c>
      <c r="B6045" s="76" t="n">
        <v>46234</v>
      </c>
      <c r="C6045" s="1" t="n">
        <v>11</v>
      </c>
      <c r="D6045" s="1" t="s">
        <v>3820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3871</v>
      </c>
      <c r="N6045" s="1" t="n">
        <v>4</v>
      </c>
      <c r="O6045" s="1" t="n">
        <v>20.4</v>
      </c>
      <c r="P6045" s="1" t="s">
        <v>3814</v>
      </c>
    </row>
    <row r="6046" customFormat="false" ht="15" hidden="false" customHeight="true" outlineLevel="0" collapsed="false">
      <c r="A6046" s="1" t="n">
        <v>3</v>
      </c>
      <c r="B6046" s="76" t="n">
        <v>46234</v>
      </c>
      <c r="C6046" s="1" t="n">
        <v>11</v>
      </c>
      <c r="D6046" s="1" t="s">
        <v>3820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3872</v>
      </c>
      <c r="N6046" s="1" t="n">
        <v>6</v>
      </c>
      <c r="O6046" s="1" t="n">
        <v>27</v>
      </c>
      <c r="P6046" s="1" t="s">
        <v>3814</v>
      </c>
    </row>
    <row r="6047" customFormat="false" ht="15" hidden="false" customHeight="true" outlineLevel="0" collapsed="false">
      <c r="A6047" s="1" t="n">
        <v>3</v>
      </c>
      <c r="B6047" s="76" t="n">
        <v>46234</v>
      </c>
      <c r="C6047" s="1" t="n">
        <v>11</v>
      </c>
      <c r="D6047" s="1" t="s">
        <v>3820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3873</v>
      </c>
      <c r="N6047" s="1" t="n">
        <v>6</v>
      </c>
      <c r="O6047" s="1" t="n">
        <v>28.8</v>
      </c>
      <c r="P6047" s="1" t="s">
        <v>3814</v>
      </c>
    </row>
    <row r="6048" customFormat="false" ht="15" hidden="false" customHeight="true" outlineLevel="0" collapsed="false">
      <c r="A6048" s="1" t="n">
        <v>3</v>
      </c>
      <c r="B6048" s="76" t="n">
        <v>46234</v>
      </c>
      <c r="C6048" s="1" t="n">
        <v>11</v>
      </c>
      <c r="D6048" s="1" t="s">
        <v>3820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3875</v>
      </c>
      <c r="N6048" s="1" t="n">
        <v>13</v>
      </c>
      <c r="O6048" s="1" t="n">
        <v>75.4</v>
      </c>
      <c r="P6048" s="1" t="s">
        <v>3814</v>
      </c>
    </row>
    <row r="6049" customFormat="false" ht="15" hidden="false" customHeight="true" outlineLevel="0" collapsed="false">
      <c r="A6049" s="1" t="n">
        <v>3</v>
      </c>
      <c r="B6049" s="76" t="n">
        <v>46234</v>
      </c>
      <c r="C6049" s="1" t="n">
        <v>11</v>
      </c>
      <c r="D6049" s="1" t="s">
        <v>3820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3876</v>
      </c>
      <c r="N6049" s="1" t="n">
        <v>50</v>
      </c>
      <c r="O6049" s="1" t="n">
        <v>108.01</v>
      </c>
      <c r="P6049" s="1" t="s">
        <v>3814</v>
      </c>
    </row>
    <row r="6050" customFormat="false" ht="15" hidden="false" customHeight="true" outlineLevel="0" collapsed="false">
      <c r="A6050" s="1" t="n">
        <v>3</v>
      </c>
      <c r="B6050" s="76" t="n">
        <v>46234</v>
      </c>
      <c r="C6050" s="1" t="n">
        <v>11</v>
      </c>
      <c r="D6050" s="1" t="s">
        <v>3820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3877</v>
      </c>
      <c r="N6050" s="1" t="n">
        <v>60</v>
      </c>
      <c r="O6050" s="1" t="n">
        <v>182.08</v>
      </c>
      <c r="P6050" s="1" t="s">
        <v>3814</v>
      </c>
    </row>
    <row r="6051" customFormat="false" ht="15" hidden="false" customHeight="true" outlineLevel="0" collapsed="false">
      <c r="A6051" s="1" t="n">
        <v>3</v>
      </c>
      <c r="B6051" s="76" t="n">
        <v>46234</v>
      </c>
      <c r="C6051" s="1" t="n">
        <v>11</v>
      </c>
      <c r="D6051" s="1" t="s">
        <v>3820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4769</v>
      </c>
      <c r="N6051" s="1" t="n">
        <v>60</v>
      </c>
      <c r="O6051" s="1" t="n">
        <v>104.31</v>
      </c>
      <c r="P6051" s="1" t="s">
        <v>3814</v>
      </c>
    </row>
    <row r="6052" customFormat="false" ht="15" hidden="false" customHeight="true" outlineLevel="0" collapsed="false">
      <c r="A6052" s="1" t="n">
        <v>3</v>
      </c>
      <c r="B6052" s="76" t="n">
        <v>46234</v>
      </c>
      <c r="C6052" s="1" t="n">
        <v>11</v>
      </c>
      <c r="D6052" s="1" t="s">
        <v>3820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3878</v>
      </c>
      <c r="N6052" s="1" t="n">
        <v>40</v>
      </c>
      <c r="O6052" s="1" t="n">
        <v>45.26</v>
      </c>
      <c r="P6052" s="1" t="s">
        <v>3814</v>
      </c>
    </row>
    <row r="6053" customFormat="false" ht="15" hidden="false" customHeight="true" outlineLevel="0" collapsed="false">
      <c r="A6053" s="1" t="n">
        <v>3</v>
      </c>
      <c r="B6053" s="76" t="n">
        <v>46234</v>
      </c>
      <c r="C6053" s="1" t="n">
        <v>11</v>
      </c>
      <c r="D6053" s="1" t="s">
        <v>3820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3879</v>
      </c>
      <c r="N6053" s="1" t="n">
        <v>60</v>
      </c>
      <c r="O6053" s="1" t="n">
        <v>77.15</v>
      </c>
      <c r="P6053" s="1" t="s">
        <v>3814</v>
      </c>
    </row>
    <row r="6054" customFormat="false" ht="15" hidden="false" customHeight="true" outlineLevel="0" collapsed="false">
      <c r="A6054" s="1" t="n">
        <v>3</v>
      </c>
      <c r="B6054" s="76" t="n">
        <v>46234</v>
      </c>
      <c r="C6054" s="1" t="n">
        <v>11</v>
      </c>
      <c r="D6054" s="1" t="s">
        <v>3820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4770</v>
      </c>
      <c r="N6054" s="1" t="n">
        <v>60</v>
      </c>
      <c r="O6054" s="1" t="n">
        <v>107.4</v>
      </c>
      <c r="P6054" s="1" t="s">
        <v>3814</v>
      </c>
    </row>
    <row r="6055" customFormat="false" ht="15" hidden="false" customHeight="true" outlineLevel="0" collapsed="false">
      <c r="A6055" s="1" t="n">
        <v>3</v>
      </c>
      <c r="B6055" s="76" t="n">
        <v>46234</v>
      </c>
      <c r="C6055" s="1" t="n">
        <v>11</v>
      </c>
      <c r="D6055" s="1" t="s">
        <v>3820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3880</v>
      </c>
      <c r="N6055" s="1" t="n">
        <v>50</v>
      </c>
      <c r="O6055" s="1" t="n">
        <v>56.58</v>
      </c>
      <c r="P6055" s="1" t="s">
        <v>3814</v>
      </c>
    </row>
    <row r="6056" customFormat="false" ht="15" hidden="false" customHeight="true" outlineLevel="0" collapsed="false">
      <c r="A6056" s="1" t="n">
        <v>3</v>
      </c>
      <c r="B6056" s="76" t="n">
        <v>46234</v>
      </c>
      <c r="C6056" s="1" t="n">
        <v>11</v>
      </c>
      <c r="D6056" s="1" t="s">
        <v>3820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3881</v>
      </c>
      <c r="N6056" s="1" t="n">
        <v>60</v>
      </c>
      <c r="O6056" s="1" t="n">
        <v>83.32</v>
      </c>
      <c r="P6056" s="1" t="s">
        <v>3814</v>
      </c>
    </row>
    <row r="6057" customFormat="false" ht="15" hidden="false" customHeight="true" outlineLevel="0" collapsed="false">
      <c r="A6057" s="1" t="n">
        <v>3</v>
      </c>
      <c r="B6057" s="76" t="n">
        <v>46234</v>
      </c>
      <c r="C6057" s="1" t="n">
        <v>11</v>
      </c>
      <c r="D6057" s="1" t="s">
        <v>3820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3882</v>
      </c>
      <c r="N6057" s="1" t="n">
        <v>30</v>
      </c>
      <c r="O6057" s="1" t="n">
        <v>54</v>
      </c>
      <c r="P6057" s="1" t="s">
        <v>3814</v>
      </c>
    </row>
    <row r="6058" customFormat="false" ht="15" hidden="false" customHeight="true" outlineLevel="0" collapsed="false">
      <c r="A6058" s="1" t="n">
        <v>3</v>
      </c>
      <c r="B6058" s="76" t="n">
        <v>46234</v>
      </c>
      <c r="C6058" s="1" t="n">
        <v>11</v>
      </c>
      <c r="D6058" s="1" t="s">
        <v>3820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5657</v>
      </c>
      <c r="N6058" s="1" t="n">
        <v>10</v>
      </c>
      <c r="O6058" s="1" t="n">
        <v>14.4</v>
      </c>
      <c r="P6058" s="1" t="s">
        <v>3814</v>
      </c>
    </row>
    <row r="6059" customFormat="false" ht="15" hidden="false" customHeight="true" outlineLevel="0" collapsed="false">
      <c r="A6059" s="1" t="n">
        <v>3</v>
      </c>
      <c r="B6059" s="76" t="n">
        <v>46234</v>
      </c>
      <c r="C6059" s="1" t="n">
        <v>11</v>
      </c>
      <c r="D6059" s="1" t="s">
        <v>3820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3883</v>
      </c>
      <c r="N6059" s="1" t="n">
        <v>6</v>
      </c>
      <c r="O6059" s="1" t="n">
        <v>57.4</v>
      </c>
      <c r="P6059" s="1" t="s">
        <v>3814</v>
      </c>
    </row>
    <row r="6060" customFormat="false" ht="15" hidden="false" customHeight="true" outlineLevel="0" collapsed="false">
      <c r="A6060" s="1" t="n">
        <v>3</v>
      </c>
      <c r="B6060" s="76" t="n">
        <v>46234</v>
      </c>
      <c r="C6060" s="1" t="n">
        <v>11</v>
      </c>
      <c r="D6060" s="1" t="s">
        <v>3820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3884</v>
      </c>
      <c r="N6060" s="1" t="n">
        <v>4</v>
      </c>
      <c r="O6060" s="1" t="n">
        <v>57.2</v>
      </c>
      <c r="P6060" s="1" t="s">
        <v>3814</v>
      </c>
    </row>
    <row r="6061" customFormat="false" ht="15" hidden="false" customHeight="true" outlineLevel="0" collapsed="false">
      <c r="A6061" s="1" t="n">
        <v>3</v>
      </c>
      <c r="B6061" s="76" t="n">
        <v>46234</v>
      </c>
      <c r="C6061" s="1" t="n">
        <v>11</v>
      </c>
      <c r="D6061" s="1" t="s">
        <v>3820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3885</v>
      </c>
      <c r="N6061" s="1" t="n">
        <v>6</v>
      </c>
      <c r="O6061" s="1" t="n">
        <v>57.4</v>
      </c>
      <c r="P6061" s="1" t="s">
        <v>3814</v>
      </c>
    </row>
    <row r="6062" customFormat="false" ht="15" hidden="false" customHeight="true" outlineLevel="0" collapsed="false">
      <c r="A6062" s="1" t="n">
        <v>3</v>
      </c>
      <c r="B6062" s="76" t="n">
        <v>46234</v>
      </c>
      <c r="C6062" s="1" t="n">
        <v>11</v>
      </c>
      <c r="D6062" s="1" t="s">
        <v>3820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3886</v>
      </c>
      <c r="N6062" s="1" t="n">
        <v>4</v>
      </c>
      <c r="O6062" s="1" t="n">
        <v>72.01</v>
      </c>
      <c r="P6062" s="1" t="s">
        <v>3814</v>
      </c>
    </row>
    <row r="6063" customFormat="false" ht="15" hidden="false" customHeight="true" outlineLevel="0" collapsed="false">
      <c r="A6063" s="1" t="n">
        <v>3</v>
      </c>
      <c r="B6063" s="76" t="n">
        <v>46234</v>
      </c>
      <c r="C6063" s="1" t="n">
        <v>11</v>
      </c>
      <c r="D6063" s="1" t="s">
        <v>3820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5938</v>
      </c>
      <c r="N6063" s="1" t="n">
        <v>6</v>
      </c>
      <c r="O6063" s="1" t="n">
        <v>57.4</v>
      </c>
      <c r="P6063" s="1" t="s">
        <v>3814</v>
      </c>
    </row>
    <row r="6064" customFormat="false" ht="15" hidden="false" customHeight="true" outlineLevel="0" collapsed="false">
      <c r="A6064" s="1" t="n">
        <v>3</v>
      </c>
      <c r="B6064" s="76" t="n">
        <v>46234</v>
      </c>
      <c r="C6064" s="1" t="n">
        <v>11</v>
      </c>
      <c r="D6064" s="1" t="s">
        <v>3820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3887</v>
      </c>
      <c r="N6064" s="1" t="n">
        <v>4</v>
      </c>
      <c r="O6064" s="1" t="n">
        <v>59.66</v>
      </c>
      <c r="P6064" s="1" t="s">
        <v>3814</v>
      </c>
    </row>
    <row r="6065" customFormat="false" ht="15" hidden="false" customHeight="true" outlineLevel="0" collapsed="false">
      <c r="A6065" s="1" t="n">
        <v>3</v>
      </c>
      <c r="B6065" s="76" t="n">
        <v>46234</v>
      </c>
      <c r="C6065" s="1" t="n">
        <v>11</v>
      </c>
      <c r="D6065" s="1" t="s">
        <v>3820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3888</v>
      </c>
      <c r="N6065" s="1" t="n">
        <v>15</v>
      </c>
      <c r="O6065" s="1" t="n">
        <v>143.51</v>
      </c>
      <c r="P6065" s="1" t="s">
        <v>3814</v>
      </c>
    </row>
    <row r="6066" customFormat="false" ht="15" hidden="false" customHeight="true" outlineLevel="0" collapsed="false">
      <c r="A6066" s="1" t="n">
        <v>3</v>
      </c>
      <c r="B6066" s="76" t="n">
        <v>46234</v>
      </c>
      <c r="C6066" s="1" t="n">
        <v>11</v>
      </c>
      <c r="D6066" s="1" t="s">
        <v>3820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3889</v>
      </c>
      <c r="N6066" s="1" t="n">
        <v>6</v>
      </c>
      <c r="O6066" s="1" t="n">
        <v>151.22</v>
      </c>
      <c r="P6066" s="1" t="s">
        <v>3814</v>
      </c>
    </row>
    <row r="6067" customFormat="false" ht="15" hidden="false" customHeight="true" outlineLevel="0" collapsed="false">
      <c r="A6067" s="1" t="n">
        <v>3</v>
      </c>
      <c r="B6067" s="76" t="n">
        <v>46234</v>
      </c>
      <c r="C6067" s="1" t="n">
        <v>11</v>
      </c>
      <c r="D6067" s="1" t="s">
        <v>3820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3890</v>
      </c>
      <c r="N6067" s="1" t="n">
        <v>10</v>
      </c>
      <c r="O6067" s="1" t="n">
        <v>122.42</v>
      </c>
      <c r="P6067" s="1" t="s">
        <v>3814</v>
      </c>
    </row>
    <row r="6068" customFormat="false" ht="15" hidden="false" customHeight="true" outlineLevel="0" collapsed="false">
      <c r="A6068" s="1" t="n">
        <v>3</v>
      </c>
      <c r="B6068" s="76" t="n">
        <v>46234</v>
      </c>
      <c r="C6068" s="1" t="n">
        <v>11</v>
      </c>
      <c r="D6068" s="1" t="s">
        <v>3820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4771</v>
      </c>
      <c r="N6068" s="1" t="n">
        <v>4</v>
      </c>
      <c r="O6068" s="1" t="n">
        <v>60</v>
      </c>
      <c r="P6068" s="1" t="s">
        <v>3814</v>
      </c>
    </row>
    <row r="6069" customFormat="false" ht="15" hidden="false" customHeight="true" outlineLevel="0" collapsed="false">
      <c r="A6069" s="1" t="n">
        <v>3</v>
      </c>
      <c r="B6069" s="76" t="n">
        <v>46234</v>
      </c>
      <c r="C6069" s="1" t="n">
        <v>11</v>
      </c>
      <c r="D6069" s="1" t="s">
        <v>3820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5939</v>
      </c>
      <c r="N6069" s="1" t="n">
        <v>24</v>
      </c>
      <c r="O6069" s="1" t="n">
        <v>156.48</v>
      </c>
      <c r="P6069" s="1" t="s">
        <v>3814</v>
      </c>
    </row>
    <row r="6070" customFormat="false" ht="15" hidden="false" customHeight="true" outlineLevel="0" collapsed="false">
      <c r="A6070" s="1" t="n">
        <v>3</v>
      </c>
      <c r="B6070" s="76" t="n">
        <v>46234</v>
      </c>
      <c r="C6070" s="1" t="n">
        <v>11</v>
      </c>
      <c r="D6070" s="1" t="s">
        <v>3820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5109</v>
      </c>
      <c r="N6070" s="1" t="n">
        <v>12</v>
      </c>
      <c r="O6070" s="1" t="n">
        <v>52.32</v>
      </c>
      <c r="P6070" s="1" t="s">
        <v>3814</v>
      </c>
    </row>
    <row r="6071" customFormat="false" ht="15" hidden="false" customHeight="true" outlineLevel="0" collapsed="false">
      <c r="A6071" s="1" t="n">
        <v>3</v>
      </c>
      <c r="B6071" s="76" t="n">
        <v>46234</v>
      </c>
      <c r="C6071" s="1" t="n">
        <v>11</v>
      </c>
      <c r="D6071" s="1" t="s">
        <v>3820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3899</v>
      </c>
      <c r="N6071" s="1" t="n">
        <v>72</v>
      </c>
      <c r="O6071" s="1" t="n">
        <v>260.07</v>
      </c>
      <c r="P6071" s="1" t="s">
        <v>3814</v>
      </c>
    </row>
    <row r="6072" customFormat="false" ht="15" hidden="false" customHeight="true" outlineLevel="0" collapsed="false">
      <c r="A6072" s="1" t="n">
        <v>3</v>
      </c>
      <c r="B6072" s="76" t="n">
        <v>46234</v>
      </c>
      <c r="C6072" s="1" t="n">
        <v>11</v>
      </c>
      <c r="D6072" s="1" t="s">
        <v>3820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5114</v>
      </c>
      <c r="N6072" s="1" t="n">
        <v>12</v>
      </c>
      <c r="O6072" s="1" t="n">
        <v>41.76</v>
      </c>
      <c r="P6072" s="1" t="s">
        <v>3814</v>
      </c>
    </row>
    <row r="6073" customFormat="false" ht="15" hidden="false" customHeight="true" outlineLevel="0" collapsed="false">
      <c r="A6073" s="1" t="n">
        <v>3</v>
      </c>
      <c r="B6073" s="76" t="n">
        <v>46234</v>
      </c>
      <c r="C6073" s="1" t="n">
        <v>11</v>
      </c>
      <c r="D6073" s="1" t="s">
        <v>3820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5940</v>
      </c>
      <c r="N6073" s="1" t="n">
        <v>50</v>
      </c>
      <c r="O6073" s="1" t="n">
        <v>227.9</v>
      </c>
      <c r="P6073" s="1" t="s">
        <v>3814</v>
      </c>
    </row>
    <row r="6074" customFormat="false" ht="15" hidden="false" customHeight="true" outlineLevel="0" collapsed="false">
      <c r="A6074" s="1" t="n">
        <v>3</v>
      </c>
      <c r="B6074" s="76" t="n">
        <v>46234</v>
      </c>
      <c r="C6074" s="1" t="n">
        <v>11</v>
      </c>
      <c r="D6074" s="1" t="s">
        <v>3820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5941</v>
      </c>
      <c r="N6074" s="1" t="n">
        <v>12</v>
      </c>
      <c r="O6074" s="1" t="n">
        <v>52.61</v>
      </c>
      <c r="P6074" s="1" t="s">
        <v>3814</v>
      </c>
    </row>
    <row r="6075" customFormat="false" ht="15" hidden="false" customHeight="true" outlineLevel="0" collapsed="false">
      <c r="A6075" s="1" t="n">
        <v>3</v>
      </c>
      <c r="B6075" s="76" t="n">
        <v>46234</v>
      </c>
      <c r="C6075" s="1" t="n">
        <v>11</v>
      </c>
      <c r="D6075" s="1" t="s">
        <v>3820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5942</v>
      </c>
      <c r="N6075" s="1" t="n">
        <v>6</v>
      </c>
      <c r="O6075" s="1" t="n">
        <v>245.4</v>
      </c>
      <c r="P6075" s="1" t="s">
        <v>3814</v>
      </c>
    </row>
    <row r="6076" customFormat="false" ht="15" hidden="false" customHeight="true" outlineLevel="0" collapsed="false">
      <c r="A6076" s="1" t="n">
        <v>3</v>
      </c>
      <c r="B6076" s="76" t="n">
        <v>46234</v>
      </c>
      <c r="C6076" s="1" t="n">
        <v>11</v>
      </c>
      <c r="D6076" s="1" t="s">
        <v>3820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5535</v>
      </c>
      <c r="N6076" s="1" t="n">
        <v>24</v>
      </c>
      <c r="O6076" s="1" t="n">
        <v>75.74</v>
      </c>
      <c r="P6076" s="1" t="s">
        <v>3814</v>
      </c>
    </row>
    <row r="6077" customFormat="false" ht="15" hidden="false" customHeight="true" outlineLevel="0" collapsed="false">
      <c r="A6077" s="1" t="n">
        <v>3</v>
      </c>
      <c r="B6077" s="76" t="n">
        <v>46234</v>
      </c>
      <c r="C6077" s="1" t="n">
        <v>11</v>
      </c>
      <c r="D6077" s="1" t="s">
        <v>3820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5464</v>
      </c>
      <c r="N6077" s="1" t="n">
        <v>60</v>
      </c>
      <c r="O6077" s="1" t="n">
        <v>142.56</v>
      </c>
      <c r="P6077" s="1" t="s">
        <v>3814</v>
      </c>
    </row>
    <row r="6078" customFormat="false" ht="15" hidden="false" customHeight="true" outlineLevel="0" collapsed="false">
      <c r="A6078" s="1" t="n">
        <v>3</v>
      </c>
      <c r="B6078" s="76" t="n">
        <v>46234</v>
      </c>
      <c r="C6078" s="1" t="n">
        <v>11</v>
      </c>
      <c r="D6078" s="1" t="s">
        <v>3820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5943</v>
      </c>
      <c r="N6078" s="1" t="n">
        <v>6</v>
      </c>
      <c r="O6078" s="1" t="n">
        <v>132.48</v>
      </c>
      <c r="P6078" s="1" t="s">
        <v>3814</v>
      </c>
    </row>
    <row r="6079" customFormat="false" ht="15" hidden="false" customHeight="true" outlineLevel="0" collapsed="false">
      <c r="A6079" s="1" t="n">
        <v>3</v>
      </c>
      <c r="B6079" s="76" t="n">
        <v>46234</v>
      </c>
      <c r="C6079" s="1" t="n">
        <v>11</v>
      </c>
      <c r="D6079" s="1" t="s">
        <v>3820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5944</v>
      </c>
      <c r="N6079" s="1" t="n">
        <v>24</v>
      </c>
      <c r="O6079" s="1" t="n">
        <v>126.82</v>
      </c>
      <c r="P6079" s="1" t="s">
        <v>3814</v>
      </c>
    </row>
    <row r="6080" customFormat="false" ht="15" hidden="false" customHeight="true" outlineLevel="0" collapsed="false">
      <c r="A6080" s="1" t="n">
        <v>3</v>
      </c>
      <c r="B6080" s="76" t="n">
        <v>46234</v>
      </c>
      <c r="C6080" s="1" t="n">
        <v>11</v>
      </c>
      <c r="D6080" s="1" t="s">
        <v>3820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4834</v>
      </c>
      <c r="N6080" s="1" t="n">
        <v>100</v>
      </c>
      <c r="O6080" s="1" t="n">
        <v>195.35</v>
      </c>
      <c r="P6080" s="1" t="s">
        <v>3814</v>
      </c>
    </row>
    <row r="6081" customFormat="false" ht="15" hidden="false" customHeight="true" outlineLevel="0" collapsed="false">
      <c r="A6081" s="1" t="n">
        <v>3</v>
      </c>
      <c r="B6081" s="76" t="n">
        <v>46234</v>
      </c>
      <c r="C6081" s="1" t="n">
        <v>11</v>
      </c>
      <c r="D6081" s="1" t="s">
        <v>3820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5945</v>
      </c>
      <c r="N6081" s="1" t="n">
        <v>12</v>
      </c>
      <c r="O6081" s="1" t="n">
        <v>38.78</v>
      </c>
      <c r="P6081" s="1" t="s">
        <v>3814</v>
      </c>
    </row>
    <row r="6082" customFormat="false" ht="15" hidden="false" customHeight="true" outlineLevel="0" collapsed="false">
      <c r="A6082" s="1" t="n">
        <v>3</v>
      </c>
      <c r="B6082" s="76" t="n">
        <v>46234</v>
      </c>
      <c r="C6082" s="1" t="n">
        <v>11</v>
      </c>
      <c r="D6082" s="1" t="s">
        <v>3820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5946</v>
      </c>
      <c r="N6082" s="1" t="n">
        <v>12</v>
      </c>
      <c r="O6082" s="1" t="n">
        <v>39.55</v>
      </c>
      <c r="P6082" s="1" t="s">
        <v>3814</v>
      </c>
    </row>
    <row r="6083" customFormat="false" ht="15" hidden="false" customHeight="true" outlineLevel="0" collapsed="false">
      <c r="A6083" s="1" t="n">
        <v>3</v>
      </c>
      <c r="B6083" s="76" t="n">
        <v>46234</v>
      </c>
      <c r="C6083" s="1" t="n">
        <v>11</v>
      </c>
      <c r="D6083" s="1" t="s">
        <v>3820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5947</v>
      </c>
      <c r="N6083" s="1" t="n">
        <v>12</v>
      </c>
      <c r="O6083" s="1" t="n">
        <v>51.17</v>
      </c>
      <c r="P6083" s="1" t="s">
        <v>3814</v>
      </c>
    </row>
    <row r="6084" customFormat="false" ht="15" hidden="false" customHeight="true" outlineLevel="0" collapsed="false">
      <c r="A6084" s="1" t="n">
        <v>3</v>
      </c>
      <c r="B6084" s="76" t="n">
        <v>46234</v>
      </c>
      <c r="C6084" s="1" t="n">
        <v>11</v>
      </c>
      <c r="D6084" s="1" t="s">
        <v>3820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5948</v>
      </c>
      <c r="N6084" s="1" t="n">
        <v>24</v>
      </c>
      <c r="O6084" s="1" t="n">
        <v>127.58</v>
      </c>
      <c r="P6084" s="1" t="s">
        <v>3814</v>
      </c>
    </row>
    <row r="6085" customFormat="false" ht="15" hidden="false" customHeight="true" outlineLevel="0" collapsed="false">
      <c r="A6085" s="1" t="n">
        <v>3</v>
      </c>
      <c r="B6085" s="76" t="n">
        <v>46234</v>
      </c>
      <c r="C6085" s="1" t="n">
        <v>11</v>
      </c>
      <c r="D6085" s="1" t="s">
        <v>3820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5949</v>
      </c>
      <c r="N6085" s="1" t="n">
        <v>24</v>
      </c>
      <c r="O6085" s="1" t="n">
        <v>127.58</v>
      </c>
      <c r="P6085" s="1" t="s">
        <v>3814</v>
      </c>
    </row>
    <row r="6086" customFormat="false" ht="15" hidden="false" customHeight="true" outlineLevel="0" collapsed="false">
      <c r="A6086" s="1" t="n">
        <v>3</v>
      </c>
      <c r="B6086" s="76" t="n">
        <v>46234</v>
      </c>
      <c r="C6086" s="1" t="n">
        <v>11</v>
      </c>
      <c r="D6086" s="1" t="s">
        <v>3820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4307</v>
      </c>
      <c r="N6086" s="1" t="n">
        <v>12</v>
      </c>
      <c r="O6086" s="1" t="n">
        <v>36.48</v>
      </c>
      <c r="P6086" s="1" t="s">
        <v>3814</v>
      </c>
    </row>
    <row r="6087" customFormat="false" ht="15" hidden="false" customHeight="true" outlineLevel="0" collapsed="false">
      <c r="A6087" s="1" t="n">
        <v>3</v>
      </c>
      <c r="B6087" s="76" t="n">
        <v>46234</v>
      </c>
      <c r="C6087" s="1" t="n">
        <v>11</v>
      </c>
      <c r="D6087" s="1" t="s">
        <v>3820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5057</v>
      </c>
      <c r="N6087" s="1" t="n">
        <v>10</v>
      </c>
      <c r="O6087" s="1" t="n">
        <v>30.24</v>
      </c>
      <c r="P6087" s="1" t="s">
        <v>3814</v>
      </c>
    </row>
    <row r="6088" customFormat="false" ht="15" hidden="false" customHeight="true" outlineLevel="0" collapsed="false">
      <c r="A6088" s="1" t="n">
        <v>3</v>
      </c>
      <c r="B6088" s="76" t="n">
        <v>46234</v>
      </c>
      <c r="C6088" s="1" t="n">
        <v>11</v>
      </c>
      <c r="D6088" s="1" t="s">
        <v>3820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5059</v>
      </c>
      <c r="N6088" s="1" t="n">
        <v>10</v>
      </c>
      <c r="O6088" s="1" t="n">
        <v>127.7</v>
      </c>
      <c r="P6088" s="1" t="s">
        <v>3814</v>
      </c>
    </row>
    <row r="6089" customFormat="false" ht="15" hidden="false" customHeight="true" outlineLevel="0" collapsed="false">
      <c r="A6089" s="1" t="n">
        <v>3</v>
      </c>
      <c r="B6089" s="76" t="n">
        <v>46234</v>
      </c>
      <c r="C6089" s="1" t="n">
        <v>11</v>
      </c>
      <c r="D6089" s="1" t="s">
        <v>3820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5060</v>
      </c>
      <c r="N6089" s="1" t="n">
        <v>10</v>
      </c>
      <c r="O6089" s="1" t="n">
        <v>50.9</v>
      </c>
      <c r="P6089" s="1" t="s">
        <v>3814</v>
      </c>
    </row>
    <row r="6090" customFormat="false" ht="15" hidden="false" customHeight="true" outlineLevel="0" collapsed="false">
      <c r="A6090" s="1" t="n">
        <v>3</v>
      </c>
      <c r="B6090" s="76" t="n">
        <v>46234</v>
      </c>
      <c r="C6090" s="1" t="n">
        <v>11</v>
      </c>
      <c r="D6090" s="1" t="s">
        <v>3820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5950</v>
      </c>
      <c r="N6090" s="1" t="n">
        <v>20</v>
      </c>
      <c r="O6090" s="1" t="n">
        <v>67.96</v>
      </c>
      <c r="P6090" s="1" t="s">
        <v>3814</v>
      </c>
    </row>
    <row r="6091" customFormat="false" ht="15" hidden="false" customHeight="true" outlineLevel="0" collapsed="false">
      <c r="A6091" s="1" t="n">
        <v>3</v>
      </c>
      <c r="B6091" s="76" t="n">
        <v>46234</v>
      </c>
      <c r="C6091" s="1" t="n">
        <v>11</v>
      </c>
      <c r="D6091" s="1" t="s">
        <v>3820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5063</v>
      </c>
      <c r="N6091" s="1" t="n">
        <v>10</v>
      </c>
      <c r="O6091" s="1" t="n">
        <v>76.8</v>
      </c>
      <c r="P6091" s="1" t="s">
        <v>3814</v>
      </c>
    </row>
    <row r="6092" customFormat="false" ht="15" hidden="false" customHeight="true" outlineLevel="0" collapsed="false">
      <c r="A6092" s="1" t="n">
        <v>3</v>
      </c>
      <c r="B6092" s="76" t="n">
        <v>46234</v>
      </c>
      <c r="C6092" s="1" t="n">
        <v>11</v>
      </c>
      <c r="D6092" s="1" t="s">
        <v>3820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5951</v>
      </c>
      <c r="N6092" s="1" t="n">
        <v>24</v>
      </c>
      <c r="O6092" s="1" t="n">
        <v>106.56</v>
      </c>
      <c r="P6092" s="1" t="s">
        <v>3814</v>
      </c>
    </row>
    <row r="6093" customFormat="false" ht="15" hidden="false" customHeight="true" outlineLevel="0" collapsed="false">
      <c r="A6093" s="1" t="n">
        <v>3</v>
      </c>
      <c r="B6093" s="76" t="n">
        <v>46234</v>
      </c>
      <c r="C6093" s="1" t="n">
        <v>11</v>
      </c>
      <c r="D6093" s="1" t="s">
        <v>3820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4328</v>
      </c>
      <c r="N6093" s="1" t="n">
        <v>100</v>
      </c>
      <c r="O6093" s="1" t="n">
        <v>228.5</v>
      </c>
      <c r="P6093" s="1" t="s">
        <v>3814</v>
      </c>
    </row>
    <row r="6094" customFormat="false" ht="15" hidden="false" customHeight="true" outlineLevel="0" collapsed="false">
      <c r="A6094" s="1" t="n">
        <v>3</v>
      </c>
      <c r="B6094" s="76" t="n">
        <v>46234</v>
      </c>
      <c r="C6094" s="1" t="n">
        <v>11</v>
      </c>
      <c r="D6094" s="1" t="s">
        <v>3820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5065</v>
      </c>
      <c r="N6094" s="1" t="n">
        <v>10</v>
      </c>
      <c r="O6094" s="1" t="n">
        <v>143</v>
      </c>
      <c r="P6094" s="1" t="s">
        <v>3814</v>
      </c>
    </row>
    <row r="6095" customFormat="false" ht="15" hidden="false" customHeight="true" outlineLevel="0" collapsed="false">
      <c r="A6095" s="1" t="n">
        <v>3</v>
      </c>
      <c r="B6095" s="76" t="n">
        <v>46234</v>
      </c>
      <c r="C6095" s="1" t="n">
        <v>11</v>
      </c>
      <c r="D6095" s="1" t="s">
        <v>3820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5952</v>
      </c>
      <c r="N6095" s="1" t="n">
        <v>24</v>
      </c>
      <c r="O6095" s="1" t="n">
        <v>60.67</v>
      </c>
      <c r="P6095" s="1" t="s">
        <v>3814</v>
      </c>
    </row>
    <row r="6096" customFormat="false" ht="15" hidden="false" customHeight="true" outlineLevel="0" collapsed="false">
      <c r="A6096" s="1" t="n">
        <v>3</v>
      </c>
      <c r="B6096" s="76" t="n">
        <v>46234</v>
      </c>
      <c r="C6096" s="1" t="n">
        <v>11</v>
      </c>
      <c r="D6096" s="1" t="s">
        <v>3820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5953</v>
      </c>
      <c r="N6096" s="1" t="n">
        <v>81</v>
      </c>
      <c r="O6096" s="1" t="n">
        <v>215.7</v>
      </c>
      <c r="P6096" s="1" t="s">
        <v>3814</v>
      </c>
    </row>
    <row r="6097" customFormat="false" ht="15" hidden="false" customHeight="true" outlineLevel="0" collapsed="false">
      <c r="A6097" s="1" t="n">
        <v>3</v>
      </c>
      <c r="B6097" s="76" t="n">
        <v>46234</v>
      </c>
      <c r="C6097" s="1" t="n">
        <v>11</v>
      </c>
      <c r="D6097" s="1" t="s">
        <v>3820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5954</v>
      </c>
      <c r="N6097" s="1" t="n">
        <v>24</v>
      </c>
      <c r="O6097" s="1" t="n">
        <v>178.56</v>
      </c>
      <c r="P6097" s="1" t="s">
        <v>3814</v>
      </c>
    </row>
    <row r="6098" customFormat="false" ht="15" hidden="false" customHeight="true" outlineLevel="0" collapsed="false">
      <c r="A6098" s="1" t="n">
        <v>3</v>
      </c>
      <c r="B6098" s="76" t="n">
        <v>46234</v>
      </c>
      <c r="C6098" s="1" t="n">
        <v>11</v>
      </c>
      <c r="D6098" s="1" t="s">
        <v>3820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5955</v>
      </c>
      <c r="N6098" s="1" t="n">
        <v>2</v>
      </c>
      <c r="O6098" s="1" t="n">
        <v>76.04</v>
      </c>
      <c r="P6098" s="1" t="s">
        <v>3814</v>
      </c>
    </row>
    <row r="6099" customFormat="false" ht="15" hidden="false" customHeight="true" outlineLevel="0" collapsed="false">
      <c r="A6099" s="1" t="n">
        <v>3</v>
      </c>
      <c r="B6099" s="76" t="n">
        <v>46234</v>
      </c>
      <c r="C6099" s="1" t="n">
        <v>11</v>
      </c>
      <c r="D6099" s="1" t="s">
        <v>3820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5956</v>
      </c>
      <c r="N6099" s="1" t="n">
        <v>2</v>
      </c>
      <c r="O6099" s="1" t="n">
        <v>82.18</v>
      </c>
      <c r="P6099" s="1" t="s">
        <v>3814</v>
      </c>
    </row>
    <row r="6100" customFormat="false" ht="15" hidden="false" customHeight="true" outlineLevel="0" collapsed="false">
      <c r="A6100" s="1" t="n">
        <v>3</v>
      </c>
      <c r="B6100" s="76" t="n">
        <v>46234</v>
      </c>
      <c r="C6100" s="1" t="n">
        <v>11</v>
      </c>
      <c r="D6100" s="1" t="s">
        <v>3820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5957</v>
      </c>
      <c r="N6100" s="1" t="n">
        <v>24</v>
      </c>
      <c r="O6100" s="1" t="n">
        <v>111.8</v>
      </c>
      <c r="P6100" s="1" t="s">
        <v>3814</v>
      </c>
    </row>
    <row r="6101" customFormat="false" ht="15" hidden="false" customHeight="true" outlineLevel="0" collapsed="false">
      <c r="A6101" s="1" t="n">
        <v>3</v>
      </c>
      <c r="B6101" s="76" t="n">
        <v>46234</v>
      </c>
      <c r="C6101" s="1" t="n">
        <v>11</v>
      </c>
      <c r="D6101" s="1" t="s">
        <v>3820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5958</v>
      </c>
      <c r="N6101" s="1" t="n">
        <v>12</v>
      </c>
      <c r="O6101" s="1" t="n">
        <v>127.9</v>
      </c>
      <c r="P6101" s="1" t="s">
        <v>3814</v>
      </c>
    </row>
    <row r="6102" customFormat="false" ht="15" hidden="false" customHeight="true" outlineLevel="0" collapsed="false">
      <c r="A6102" s="1" t="n">
        <v>3</v>
      </c>
      <c r="B6102" s="76" t="n">
        <v>46234</v>
      </c>
      <c r="C6102" s="1" t="n">
        <v>11</v>
      </c>
      <c r="D6102" s="1" t="s">
        <v>3820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5959</v>
      </c>
      <c r="N6102" s="1" t="n">
        <v>6</v>
      </c>
      <c r="O6102" s="1" t="n">
        <v>118.9</v>
      </c>
      <c r="P6102" s="1" t="s">
        <v>3814</v>
      </c>
    </row>
    <row r="6103" customFormat="false" ht="15" hidden="false" customHeight="true" outlineLevel="0" collapsed="false">
      <c r="A6103" s="1" t="n">
        <v>3</v>
      </c>
      <c r="B6103" s="76" t="n">
        <v>46234</v>
      </c>
      <c r="C6103" s="1" t="n">
        <v>11</v>
      </c>
      <c r="D6103" s="1" t="s">
        <v>3820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5960</v>
      </c>
      <c r="N6103" s="1" t="n">
        <v>18</v>
      </c>
      <c r="O6103" s="1" t="n">
        <v>260.7</v>
      </c>
      <c r="P6103" s="1" t="s">
        <v>3814</v>
      </c>
    </row>
    <row r="6104" customFormat="false" ht="15" hidden="false" customHeight="true" outlineLevel="0" collapsed="false">
      <c r="A6104" s="1" t="n">
        <v>3</v>
      </c>
      <c r="B6104" s="76" t="n">
        <v>46234</v>
      </c>
      <c r="C6104" s="1" t="n">
        <v>11</v>
      </c>
      <c r="D6104" s="1" t="s">
        <v>3820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4329</v>
      </c>
      <c r="N6104" s="1" t="n">
        <v>24</v>
      </c>
      <c r="O6104" s="1" t="n">
        <v>211.9</v>
      </c>
      <c r="P6104" s="1" t="s">
        <v>3814</v>
      </c>
    </row>
    <row r="6105" customFormat="false" ht="15" hidden="false" customHeight="true" outlineLevel="0" collapsed="false">
      <c r="A6105" s="1" t="n">
        <v>3</v>
      </c>
      <c r="B6105" s="76" t="n">
        <v>46234</v>
      </c>
      <c r="C6105" s="1" t="n">
        <v>11</v>
      </c>
      <c r="D6105" s="1" t="s">
        <v>3820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4330</v>
      </c>
      <c r="N6105" s="1" t="n">
        <v>72</v>
      </c>
      <c r="O6105" s="1" t="n">
        <v>352.2</v>
      </c>
      <c r="P6105" s="1" t="s">
        <v>3814</v>
      </c>
    </row>
    <row r="6106" customFormat="false" ht="15" hidden="false" customHeight="true" outlineLevel="0" collapsed="false">
      <c r="A6106" s="1" t="n">
        <v>3</v>
      </c>
      <c r="B6106" s="76" t="n">
        <v>46234</v>
      </c>
      <c r="C6106" s="1" t="n">
        <v>11</v>
      </c>
      <c r="D6106" s="1" t="s">
        <v>3820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4833</v>
      </c>
      <c r="N6106" s="1" t="n">
        <v>50</v>
      </c>
      <c r="O6106" s="1" t="n">
        <v>197.9</v>
      </c>
      <c r="P6106" s="1" t="s">
        <v>3814</v>
      </c>
    </row>
    <row r="6107" customFormat="false" ht="15" hidden="false" customHeight="true" outlineLevel="0" collapsed="false">
      <c r="A6107" s="1" t="n">
        <v>3</v>
      </c>
      <c r="B6107" s="76" t="n">
        <v>46234</v>
      </c>
      <c r="C6107" s="1" t="n">
        <v>11</v>
      </c>
      <c r="D6107" s="1" t="s">
        <v>3820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4334</v>
      </c>
      <c r="N6107" s="1" t="n">
        <v>36</v>
      </c>
      <c r="O6107" s="1" t="n">
        <v>150</v>
      </c>
      <c r="P6107" s="1" t="s">
        <v>3814</v>
      </c>
    </row>
    <row r="6108" customFormat="false" ht="15" hidden="false" customHeight="true" outlineLevel="0" collapsed="false">
      <c r="A6108" s="1" t="n">
        <v>3</v>
      </c>
      <c r="B6108" s="76" t="n">
        <v>46234</v>
      </c>
      <c r="C6108" s="1" t="n">
        <v>11</v>
      </c>
      <c r="D6108" s="1" t="s">
        <v>3820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5961</v>
      </c>
      <c r="N6108" s="1" t="n">
        <v>12</v>
      </c>
      <c r="O6108" s="1" t="n">
        <v>56.2</v>
      </c>
      <c r="P6108" s="1" t="s">
        <v>3814</v>
      </c>
    </row>
    <row r="6109" customFormat="false" ht="15" hidden="false" customHeight="true" outlineLevel="0" collapsed="false">
      <c r="A6109" s="1" t="n">
        <v>3</v>
      </c>
      <c r="B6109" s="76" t="n">
        <v>46234</v>
      </c>
      <c r="C6109" s="1" t="n">
        <v>11</v>
      </c>
      <c r="D6109" s="1" t="s">
        <v>3820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4118</v>
      </c>
      <c r="N6109" s="1" t="n">
        <v>72</v>
      </c>
      <c r="O6109" s="1" t="n">
        <v>92.2</v>
      </c>
      <c r="P6109" s="1" t="s">
        <v>3814</v>
      </c>
    </row>
    <row r="6110" customFormat="false" ht="15" hidden="false" customHeight="true" outlineLevel="0" collapsed="false">
      <c r="A6110" s="1" t="n">
        <v>3</v>
      </c>
      <c r="B6110" s="76" t="n">
        <v>46234</v>
      </c>
      <c r="C6110" s="1" t="n">
        <v>11</v>
      </c>
      <c r="D6110" s="1" t="s">
        <v>3820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5962</v>
      </c>
      <c r="N6110" s="1" t="n">
        <v>12</v>
      </c>
      <c r="O6110" s="1" t="n">
        <v>166.9</v>
      </c>
      <c r="P6110" s="1" t="s">
        <v>3814</v>
      </c>
    </row>
    <row r="6111" customFormat="false" ht="15" hidden="false" customHeight="true" outlineLevel="0" collapsed="false">
      <c r="A6111" s="1" t="n">
        <v>3</v>
      </c>
      <c r="B6111" s="76" t="n">
        <v>46234</v>
      </c>
      <c r="C6111" s="1" t="n">
        <v>11</v>
      </c>
      <c r="D6111" s="1" t="s">
        <v>3820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4338</v>
      </c>
      <c r="N6111" s="1" t="n">
        <v>12</v>
      </c>
      <c r="O6111" s="1" t="n">
        <v>167.9</v>
      </c>
      <c r="P6111" s="1" t="s">
        <v>3814</v>
      </c>
    </row>
    <row r="6112" customFormat="false" ht="15" hidden="false" customHeight="true" outlineLevel="0" collapsed="false">
      <c r="A6112" s="1" t="n">
        <v>3</v>
      </c>
      <c r="B6112" s="76" t="n">
        <v>46234</v>
      </c>
      <c r="C6112" s="1" t="n">
        <v>11</v>
      </c>
      <c r="D6112" s="1" t="s">
        <v>3820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4836</v>
      </c>
      <c r="N6112" s="1" t="n">
        <v>24</v>
      </c>
      <c r="O6112" s="1" t="n">
        <v>106</v>
      </c>
      <c r="P6112" s="1" t="s">
        <v>3814</v>
      </c>
    </row>
    <row r="6113" customFormat="false" ht="15" hidden="false" customHeight="true" outlineLevel="0" collapsed="false">
      <c r="A6113" s="1" t="n">
        <v>3</v>
      </c>
      <c r="B6113" s="76" t="n">
        <v>46234</v>
      </c>
      <c r="C6113" s="1" t="n">
        <v>11</v>
      </c>
      <c r="D6113" s="1" t="s">
        <v>3820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5963</v>
      </c>
      <c r="N6113" s="1" t="n">
        <v>6</v>
      </c>
      <c r="O6113" s="1" t="n">
        <v>187.9</v>
      </c>
      <c r="P6113" s="1" t="s">
        <v>3814</v>
      </c>
    </row>
    <row r="6114" customFormat="false" ht="15" hidden="false" customHeight="true" outlineLevel="0" collapsed="false">
      <c r="A6114" s="1" t="n">
        <v>3</v>
      </c>
      <c r="B6114" s="76" t="n">
        <v>46234</v>
      </c>
      <c r="C6114" s="1" t="n">
        <v>11</v>
      </c>
      <c r="D6114" s="1" t="s">
        <v>3820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5964</v>
      </c>
      <c r="N6114" s="1" t="n">
        <v>6</v>
      </c>
      <c r="O6114" s="1" t="n">
        <v>187.9</v>
      </c>
      <c r="P6114" s="1" t="s">
        <v>3814</v>
      </c>
    </row>
    <row r="6115" customFormat="false" ht="15" hidden="false" customHeight="true" outlineLevel="0" collapsed="false">
      <c r="A6115" s="1" t="n">
        <v>3</v>
      </c>
      <c r="B6115" s="76" t="n">
        <v>46234</v>
      </c>
      <c r="C6115" s="1" t="n">
        <v>11</v>
      </c>
      <c r="D6115" s="1" t="s">
        <v>3820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5965</v>
      </c>
      <c r="N6115" s="1" t="n">
        <v>60</v>
      </c>
      <c r="O6115" s="1" t="n">
        <v>47</v>
      </c>
      <c r="P6115" s="1" t="s">
        <v>3814</v>
      </c>
    </row>
    <row r="6116" customFormat="false" ht="15" hidden="false" customHeight="true" outlineLevel="0" collapsed="false">
      <c r="A6116" s="1" t="n">
        <v>3</v>
      </c>
      <c r="B6116" s="76" t="n">
        <v>46234</v>
      </c>
      <c r="C6116" s="1" t="n">
        <v>11</v>
      </c>
      <c r="D6116" s="1" t="s">
        <v>3820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5966</v>
      </c>
      <c r="N6116" s="1" t="n">
        <v>60</v>
      </c>
      <c r="O6116" s="1" t="n">
        <v>47</v>
      </c>
      <c r="P6116" s="1" t="s">
        <v>3814</v>
      </c>
    </row>
    <row r="6117" customFormat="false" ht="15" hidden="false" customHeight="true" outlineLevel="0" collapsed="false">
      <c r="A6117" s="1" t="n">
        <v>3</v>
      </c>
      <c r="B6117" s="76" t="n">
        <v>46234</v>
      </c>
      <c r="C6117" s="1" t="n">
        <v>11</v>
      </c>
      <c r="D6117" s="1" t="s">
        <v>3820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5967</v>
      </c>
      <c r="N6117" s="1" t="n">
        <v>30</v>
      </c>
      <c r="O6117" s="1" t="n">
        <v>44</v>
      </c>
      <c r="P6117" s="1" t="s">
        <v>3814</v>
      </c>
    </row>
    <row r="6118" customFormat="false" ht="15" hidden="false" customHeight="true" outlineLevel="0" collapsed="false">
      <c r="A6118" s="1" t="n">
        <v>3</v>
      </c>
      <c r="B6118" s="76" t="n">
        <v>46234</v>
      </c>
      <c r="C6118" s="1" t="n">
        <v>11</v>
      </c>
      <c r="D6118" s="1" t="s">
        <v>3820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5968</v>
      </c>
      <c r="N6118" s="1" t="n">
        <v>6</v>
      </c>
      <c r="O6118" s="1" t="n">
        <v>187.9</v>
      </c>
      <c r="P6118" s="1" t="s">
        <v>3814</v>
      </c>
    </row>
    <row r="6119" customFormat="false" ht="15" hidden="false" customHeight="true" outlineLevel="0" collapsed="false">
      <c r="A6119" s="1" t="n">
        <v>3</v>
      </c>
      <c r="B6119" s="76" t="n">
        <v>46234</v>
      </c>
      <c r="C6119" s="1" t="n">
        <v>11</v>
      </c>
      <c r="D6119" s="1" t="s">
        <v>3820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5969</v>
      </c>
      <c r="N6119" s="1" t="n">
        <v>24</v>
      </c>
      <c r="O6119" s="1" t="n">
        <v>84.9</v>
      </c>
      <c r="P6119" s="1" t="s">
        <v>3814</v>
      </c>
    </row>
    <row r="6120" customFormat="false" ht="15" hidden="false" customHeight="true" outlineLevel="0" collapsed="false">
      <c r="A6120" s="1" t="n">
        <v>3</v>
      </c>
      <c r="B6120" s="76" t="n">
        <v>46234</v>
      </c>
      <c r="C6120" s="1" t="n">
        <v>11</v>
      </c>
      <c r="D6120" s="1" t="s">
        <v>3820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5970</v>
      </c>
      <c r="N6120" s="1" t="n">
        <v>30</v>
      </c>
      <c r="O6120" s="1" t="n">
        <v>44</v>
      </c>
      <c r="P6120" s="1" t="s">
        <v>3814</v>
      </c>
    </row>
    <row r="6121" customFormat="false" ht="15" hidden="false" customHeight="true" outlineLevel="0" collapsed="false">
      <c r="A6121" s="1" t="n">
        <v>3</v>
      </c>
      <c r="B6121" s="76" t="n">
        <v>46234</v>
      </c>
      <c r="C6121" s="1" t="n">
        <v>11</v>
      </c>
      <c r="D6121" s="1" t="s">
        <v>3820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4121</v>
      </c>
      <c r="N6121" s="1" t="n">
        <v>30</v>
      </c>
      <c r="O6121" s="1" t="n">
        <v>508.21</v>
      </c>
      <c r="P6121" s="1" t="s">
        <v>3814</v>
      </c>
    </row>
    <row r="6122" customFormat="false" ht="15" hidden="false" customHeight="true" outlineLevel="0" collapsed="false">
      <c r="A6122" s="1" t="n">
        <v>3</v>
      </c>
      <c r="B6122" s="76" t="n">
        <v>46234</v>
      </c>
      <c r="C6122" s="1" t="n">
        <v>11</v>
      </c>
      <c r="D6122" s="1" t="s">
        <v>3820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4124</v>
      </c>
      <c r="N6122" s="1" t="n">
        <v>10</v>
      </c>
      <c r="O6122" s="1" t="n">
        <v>159.99</v>
      </c>
      <c r="P6122" s="1" t="s">
        <v>3814</v>
      </c>
    </row>
    <row r="6123" customFormat="false" ht="15" hidden="false" customHeight="true" outlineLevel="0" collapsed="false">
      <c r="A6123" s="1" t="n">
        <v>3</v>
      </c>
      <c r="B6123" s="76" t="n">
        <v>46234</v>
      </c>
      <c r="C6123" s="1" t="n">
        <v>11</v>
      </c>
      <c r="D6123" s="1" t="s">
        <v>3820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4125</v>
      </c>
      <c r="N6123" s="1" t="n">
        <v>80</v>
      </c>
      <c r="O6123" s="1" t="n">
        <v>1317.58</v>
      </c>
      <c r="P6123" s="1" t="s">
        <v>3814</v>
      </c>
    </row>
    <row r="6124" customFormat="false" ht="15" hidden="false" customHeight="true" outlineLevel="0" collapsed="false">
      <c r="A6124" s="1" t="n">
        <v>3</v>
      </c>
      <c r="B6124" s="76" t="n">
        <v>46234</v>
      </c>
      <c r="C6124" s="1" t="n">
        <v>11</v>
      </c>
      <c r="D6124" s="1" t="s">
        <v>3820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4126</v>
      </c>
      <c r="N6124" s="1" t="n">
        <v>40</v>
      </c>
      <c r="O6124" s="1" t="n">
        <v>639.97</v>
      </c>
      <c r="P6124" s="1" t="s">
        <v>3814</v>
      </c>
    </row>
    <row r="6125" customFormat="false" ht="15" hidden="false" customHeight="true" outlineLevel="0" collapsed="false">
      <c r="A6125" s="1" t="n">
        <v>3</v>
      </c>
      <c r="B6125" s="76" t="n">
        <v>46234</v>
      </c>
      <c r="C6125" s="1" t="n">
        <v>11</v>
      </c>
      <c r="D6125" s="1" t="s">
        <v>3820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4127</v>
      </c>
      <c r="N6125" s="1" t="n">
        <v>10</v>
      </c>
      <c r="O6125" s="1" t="n">
        <v>145.87</v>
      </c>
      <c r="P6125" s="1" t="s">
        <v>3814</v>
      </c>
    </row>
    <row r="6126" customFormat="false" ht="15" hidden="false" customHeight="true" outlineLevel="0" collapsed="false">
      <c r="A6126" s="1" t="n">
        <v>3</v>
      </c>
      <c r="B6126" s="76" t="n">
        <v>46234</v>
      </c>
      <c r="C6126" s="1" t="n">
        <v>11</v>
      </c>
      <c r="D6126" s="1" t="s">
        <v>3820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4130</v>
      </c>
      <c r="N6126" s="1" t="n">
        <v>120</v>
      </c>
      <c r="O6126" s="1" t="n">
        <v>1581.1</v>
      </c>
      <c r="P6126" s="1" t="s">
        <v>3814</v>
      </c>
    </row>
    <row r="6127" customFormat="false" ht="15" hidden="false" customHeight="true" outlineLevel="0" collapsed="false">
      <c r="A6127" s="1" t="n">
        <v>3</v>
      </c>
      <c r="B6127" s="76" t="n">
        <v>46234</v>
      </c>
      <c r="C6127" s="1" t="n">
        <v>11</v>
      </c>
      <c r="D6127" s="1" t="s">
        <v>3820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4838</v>
      </c>
      <c r="N6127" s="1" t="n">
        <v>10</v>
      </c>
      <c r="O6127" s="1" t="n">
        <v>131.76</v>
      </c>
      <c r="P6127" s="1" t="s">
        <v>3814</v>
      </c>
    </row>
    <row r="6128" customFormat="false" ht="15" hidden="false" customHeight="true" outlineLevel="0" collapsed="false">
      <c r="A6128" s="1" t="n">
        <v>3</v>
      </c>
      <c r="B6128" s="76" t="n">
        <v>46234</v>
      </c>
      <c r="C6128" s="1" t="n">
        <v>11</v>
      </c>
      <c r="D6128" s="1" t="s">
        <v>3820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4131</v>
      </c>
      <c r="N6128" s="1" t="n">
        <v>30</v>
      </c>
      <c r="O6128" s="1" t="n">
        <v>522.32</v>
      </c>
      <c r="P6128" s="1" t="s">
        <v>3814</v>
      </c>
    </row>
    <row r="6129" customFormat="false" ht="15" hidden="false" customHeight="true" outlineLevel="0" collapsed="false">
      <c r="A6129" s="1" t="n">
        <v>3</v>
      </c>
      <c r="B6129" s="76" t="n">
        <v>46234</v>
      </c>
      <c r="C6129" s="1" t="n">
        <v>11</v>
      </c>
      <c r="D6129" s="1" t="s">
        <v>3820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4839</v>
      </c>
      <c r="N6129" s="1" t="n">
        <v>20</v>
      </c>
      <c r="O6129" s="1" t="n">
        <v>301.16</v>
      </c>
      <c r="P6129" s="1" t="s">
        <v>3814</v>
      </c>
    </row>
    <row r="6130" customFormat="false" ht="15" hidden="false" customHeight="true" outlineLevel="0" collapsed="false">
      <c r="A6130" s="1" t="n">
        <v>3</v>
      </c>
      <c r="B6130" s="76" t="n">
        <v>46234</v>
      </c>
      <c r="C6130" s="1" t="n">
        <v>11</v>
      </c>
      <c r="D6130" s="1" t="s">
        <v>3820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5579</v>
      </c>
      <c r="N6130" s="1" t="n">
        <v>60</v>
      </c>
      <c r="O6130" s="1" t="n">
        <v>621.15</v>
      </c>
      <c r="P6130" s="1" t="s">
        <v>3814</v>
      </c>
    </row>
    <row r="6131" customFormat="false" ht="15" hidden="false" customHeight="true" outlineLevel="0" collapsed="false">
      <c r="A6131" s="1" t="n">
        <v>3</v>
      </c>
      <c r="B6131" s="76" t="n">
        <v>46234</v>
      </c>
      <c r="C6131" s="1" t="n">
        <v>11</v>
      </c>
      <c r="D6131" s="1" t="s">
        <v>3820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3833</v>
      </c>
      <c r="N6131" s="1" t="n">
        <v>18</v>
      </c>
      <c r="O6131" s="1" t="n">
        <v>100.9</v>
      </c>
      <c r="P6131" s="1" t="s">
        <v>3814</v>
      </c>
    </row>
    <row r="6132" customFormat="false" ht="15" hidden="false" customHeight="true" outlineLevel="0" collapsed="false">
      <c r="A6132" s="1" t="n">
        <v>3</v>
      </c>
      <c r="B6132" s="76" t="n">
        <v>46234</v>
      </c>
      <c r="C6132" s="1" t="n">
        <v>11</v>
      </c>
      <c r="D6132" s="1" t="s">
        <v>3820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3834</v>
      </c>
      <c r="N6132" s="1" t="n">
        <v>30</v>
      </c>
      <c r="O6132" s="1" t="n">
        <v>168.16</v>
      </c>
      <c r="P6132" s="1" t="s">
        <v>3814</v>
      </c>
    </row>
    <row r="6133" customFormat="false" ht="15" hidden="false" customHeight="true" outlineLevel="0" collapsed="false">
      <c r="A6133" s="1" t="n">
        <v>3</v>
      </c>
      <c r="B6133" s="76" t="n">
        <v>46234</v>
      </c>
      <c r="C6133" s="1" t="n">
        <v>11</v>
      </c>
      <c r="D6133" s="1" t="s">
        <v>3820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3822</v>
      </c>
      <c r="N6133" s="1" t="n">
        <v>48</v>
      </c>
      <c r="O6133" s="1" t="n">
        <v>403.11</v>
      </c>
      <c r="P6133" s="1" t="s">
        <v>3814</v>
      </c>
    </row>
    <row r="6134" customFormat="false" ht="15" hidden="false" customHeight="true" outlineLevel="0" collapsed="false">
      <c r="A6134" s="1" t="n">
        <v>3</v>
      </c>
      <c r="B6134" s="76" t="n">
        <v>46234</v>
      </c>
      <c r="C6134" s="1" t="n">
        <v>11</v>
      </c>
      <c r="D6134" s="1" t="s">
        <v>3820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4105</v>
      </c>
      <c r="N6134" s="1" t="n">
        <v>96</v>
      </c>
      <c r="O6134" s="1" t="n">
        <v>626.19</v>
      </c>
      <c r="P6134" s="1" t="s">
        <v>3814</v>
      </c>
    </row>
    <row r="6135" customFormat="false" ht="15" hidden="false" customHeight="true" outlineLevel="0" collapsed="false">
      <c r="A6135" s="1" t="n">
        <v>3</v>
      </c>
      <c r="B6135" s="76" t="n">
        <v>46234</v>
      </c>
      <c r="C6135" s="1" t="n">
        <v>11</v>
      </c>
      <c r="D6135" s="1" t="s">
        <v>3820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5178</v>
      </c>
      <c r="N6135" s="1" t="n">
        <v>18</v>
      </c>
      <c r="O6135" s="1" t="n">
        <v>60.79</v>
      </c>
      <c r="P6135" s="1" t="s">
        <v>3814</v>
      </c>
    </row>
    <row r="6136" customFormat="false" ht="15" hidden="false" customHeight="true" outlineLevel="0" collapsed="false">
      <c r="A6136" s="1" t="n">
        <v>3</v>
      </c>
      <c r="B6136" s="76" t="n">
        <v>46234</v>
      </c>
      <c r="C6136" s="1" t="n">
        <v>11</v>
      </c>
      <c r="D6136" s="1" t="s">
        <v>3820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5151</v>
      </c>
      <c r="N6136" s="1" t="n">
        <v>24</v>
      </c>
      <c r="O6136" s="1" t="n">
        <v>201.55</v>
      </c>
      <c r="P6136" s="1" t="s">
        <v>3814</v>
      </c>
    </row>
    <row r="6137" customFormat="false" ht="15" hidden="false" customHeight="true" outlineLevel="0" collapsed="false">
      <c r="A6137" s="1" t="n">
        <v>3</v>
      </c>
      <c r="B6137" s="76" t="n">
        <v>46234</v>
      </c>
      <c r="C6137" s="1" t="n">
        <v>11</v>
      </c>
      <c r="D6137" s="1" t="s">
        <v>3820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5810</v>
      </c>
      <c r="N6137" s="1" t="n">
        <v>20</v>
      </c>
      <c r="O6137" s="1" t="n">
        <v>158.1</v>
      </c>
      <c r="P6137" s="1" t="s">
        <v>3814</v>
      </c>
    </row>
    <row r="6138" customFormat="false" ht="15" hidden="false" customHeight="true" outlineLevel="0" collapsed="false">
      <c r="A6138" s="1" t="n">
        <v>3</v>
      </c>
      <c r="B6138" s="76" t="n">
        <v>46234</v>
      </c>
      <c r="C6138" s="1" t="n">
        <v>11</v>
      </c>
      <c r="D6138" s="1" t="s">
        <v>3820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4447</v>
      </c>
      <c r="N6138" s="1" t="n">
        <v>20</v>
      </c>
      <c r="O6138" s="1" t="n">
        <v>280.61</v>
      </c>
      <c r="P6138" s="1" t="s">
        <v>3814</v>
      </c>
    </row>
    <row r="6139" customFormat="false" ht="15" hidden="false" customHeight="true" outlineLevel="0" collapsed="false">
      <c r="A6139" s="1" t="n">
        <v>3</v>
      </c>
      <c r="B6139" s="76" t="n">
        <v>46234</v>
      </c>
      <c r="C6139" s="1" t="n">
        <v>11</v>
      </c>
      <c r="D6139" s="1" t="s">
        <v>3820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4448</v>
      </c>
      <c r="N6139" s="1" t="n">
        <v>1</v>
      </c>
      <c r="O6139" s="1" t="n">
        <v>146.12</v>
      </c>
      <c r="P6139" s="1" t="s">
        <v>3814</v>
      </c>
    </row>
    <row r="6140" customFormat="false" ht="15" hidden="false" customHeight="true" outlineLevel="0" collapsed="false">
      <c r="A6140" s="1" t="n">
        <v>3</v>
      </c>
      <c r="B6140" s="76" t="n">
        <v>46234</v>
      </c>
      <c r="C6140" s="1" t="n">
        <v>11</v>
      </c>
      <c r="D6140" s="1" t="s">
        <v>3820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5811</v>
      </c>
      <c r="N6140" s="1" t="n">
        <v>1</v>
      </c>
      <c r="O6140" s="1" t="n">
        <v>158.1</v>
      </c>
      <c r="P6140" s="1" t="s">
        <v>3814</v>
      </c>
    </row>
    <row r="6141" customFormat="false" ht="15" hidden="false" customHeight="true" outlineLevel="0" collapsed="false">
      <c r="A6141" s="1" t="n">
        <v>3</v>
      </c>
      <c r="B6141" s="76" t="n">
        <v>46234</v>
      </c>
      <c r="C6141" s="1" t="n">
        <v>11</v>
      </c>
      <c r="D6141" s="1" t="s">
        <v>3820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5971</v>
      </c>
      <c r="N6141" s="1" t="n">
        <v>8</v>
      </c>
      <c r="O6141" s="1" t="n">
        <v>30.67</v>
      </c>
      <c r="P6141" s="1" t="s">
        <v>3814</v>
      </c>
    </row>
    <row r="6142" customFormat="false" ht="15" hidden="false" customHeight="true" outlineLevel="0" collapsed="false">
      <c r="A6142" s="1" t="n">
        <v>3</v>
      </c>
      <c r="B6142" s="76" t="n">
        <v>46234</v>
      </c>
      <c r="C6142" s="1" t="n">
        <v>11</v>
      </c>
      <c r="D6142" s="1" t="s">
        <v>3820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5972</v>
      </c>
      <c r="N6142" s="1" t="n">
        <v>12</v>
      </c>
      <c r="O6142" s="1" t="n">
        <v>264.92</v>
      </c>
      <c r="P6142" s="1" t="s">
        <v>3814</v>
      </c>
    </row>
    <row r="6143" customFormat="false" ht="15" hidden="false" customHeight="true" outlineLevel="0" collapsed="false">
      <c r="A6143" s="1" t="n">
        <v>3</v>
      </c>
      <c r="B6143" s="76" t="n">
        <v>46234</v>
      </c>
      <c r="C6143" s="1" t="n">
        <v>11</v>
      </c>
      <c r="D6143" s="1" t="s">
        <v>3820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5430</v>
      </c>
      <c r="N6143" s="1" t="n">
        <v>32</v>
      </c>
      <c r="O6143" s="1" t="n">
        <v>51.72</v>
      </c>
      <c r="P6143" s="1" t="s">
        <v>3814</v>
      </c>
    </row>
    <row r="6144" customFormat="false" ht="15" hidden="false" customHeight="true" outlineLevel="0" collapsed="false">
      <c r="A6144" s="1" t="n">
        <v>3</v>
      </c>
      <c r="B6144" s="76" t="n">
        <v>46234</v>
      </c>
      <c r="C6144" s="1" t="n">
        <v>11</v>
      </c>
      <c r="D6144" s="1" t="s">
        <v>3820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4159</v>
      </c>
      <c r="N6144" s="1" t="n">
        <v>6</v>
      </c>
      <c r="O6144" s="1" t="n">
        <v>33.63</v>
      </c>
      <c r="P6144" s="1" t="s">
        <v>3814</v>
      </c>
    </row>
    <row r="6145" customFormat="false" ht="15" hidden="false" customHeight="true" outlineLevel="0" collapsed="false">
      <c r="A6145" s="1" t="n">
        <v>3</v>
      </c>
      <c r="B6145" s="76" t="n">
        <v>46234</v>
      </c>
      <c r="C6145" s="1" t="n">
        <v>11</v>
      </c>
      <c r="D6145" s="1" t="s">
        <v>3820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4144</v>
      </c>
      <c r="N6145" s="1" t="n">
        <v>12</v>
      </c>
      <c r="O6145" s="1" t="n">
        <v>47.73</v>
      </c>
      <c r="P6145" s="1" t="s">
        <v>3814</v>
      </c>
    </row>
    <row r="6146" customFormat="false" ht="15" hidden="false" customHeight="true" outlineLevel="0" collapsed="false">
      <c r="A6146" s="1" t="n">
        <v>3</v>
      </c>
      <c r="B6146" s="76" t="n">
        <v>46234</v>
      </c>
      <c r="C6146" s="1" t="n">
        <v>11</v>
      </c>
      <c r="D6146" s="1" t="s">
        <v>3820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4135</v>
      </c>
      <c r="N6146" s="1" t="n">
        <v>12</v>
      </c>
      <c r="O6146" s="1" t="n">
        <v>47.73</v>
      </c>
      <c r="P6146" s="1" t="s">
        <v>3814</v>
      </c>
    </row>
    <row r="6147" customFormat="false" ht="15" hidden="false" customHeight="true" outlineLevel="0" collapsed="false">
      <c r="A6147" s="1" t="n">
        <v>3</v>
      </c>
      <c r="B6147" s="76" t="n">
        <v>46234</v>
      </c>
      <c r="C6147" s="1" t="n">
        <v>11</v>
      </c>
      <c r="D6147" s="1" t="s">
        <v>3820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5973</v>
      </c>
      <c r="N6147" s="1" t="n">
        <v>12</v>
      </c>
      <c r="O6147" s="1" t="n">
        <v>47.73</v>
      </c>
      <c r="P6147" s="1" t="s">
        <v>3814</v>
      </c>
    </row>
    <row r="6148" customFormat="false" ht="15" hidden="false" customHeight="true" outlineLevel="0" collapsed="false">
      <c r="A6148" s="1" t="n">
        <v>3</v>
      </c>
      <c r="B6148" s="76" t="n">
        <v>46234</v>
      </c>
      <c r="C6148" s="1" t="n">
        <v>11</v>
      </c>
      <c r="D6148" s="1" t="s">
        <v>3820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4160</v>
      </c>
      <c r="N6148" s="1" t="n">
        <v>6</v>
      </c>
      <c r="O6148" s="1" t="n">
        <v>68.9</v>
      </c>
      <c r="P6148" s="1" t="s">
        <v>3814</v>
      </c>
    </row>
    <row r="6149" customFormat="false" ht="15" hidden="false" customHeight="true" outlineLevel="0" collapsed="false">
      <c r="A6149" s="1" t="n">
        <v>3</v>
      </c>
      <c r="B6149" s="76" t="n">
        <v>46234</v>
      </c>
      <c r="C6149" s="1" t="n">
        <v>11</v>
      </c>
      <c r="D6149" s="1" t="s">
        <v>3820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4136</v>
      </c>
      <c r="N6149" s="1" t="n">
        <v>15</v>
      </c>
      <c r="O6149" s="1" t="n">
        <v>65.66</v>
      </c>
      <c r="P6149" s="1" t="s">
        <v>3814</v>
      </c>
    </row>
    <row r="6150" customFormat="false" ht="15" hidden="false" customHeight="true" outlineLevel="0" collapsed="false">
      <c r="A6150" s="1" t="n">
        <v>3</v>
      </c>
      <c r="B6150" s="76" t="n">
        <v>46234</v>
      </c>
      <c r="C6150" s="1" t="n">
        <v>11</v>
      </c>
      <c r="D6150" s="1" t="s">
        <v>3820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4150</v>
      </c>
      <c r="N6150" s="1" t="n">
        <v>6</v>
      </c>
      <c r="O6150" s="1" t="n">
        <v>33.63</v>
      </c>
      <c r="P6150" s="1" t="s">
        <v>3814</v>
      </c>
    </row>
    <row r="6151" customFormat="false" ht="15" hidden="false" customHeight="true" outlineLevel="0" collapsed="false">
      <c r="A6151" s="1" t="n">
        <v>3</v>
      </c>
      <c r="B6151" s="76" t="n">
        <v>46234</v>
      </c>
      <c r="C6151" s="1" t="n">
        <v>11</v>
      </c>
      <c r="D6151" s="1" t="s">
        <v>3820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5436</v>
      </c>
      <c r="N6151" s="1" t="n">
        <v>3</v>
      </c>
      <c r="O6151" s="1" t="n">
        <v>31.51</v>
      </c>
      <c r="P6151" s="1" t="s">
        <v>3814</v>
      </c>
    </row>
    <row r="6152" customFormat="false" ht="15" hidden="false" customHeight="true" outlineLevel="0" collapsed="false">
      <c r="A6152" s="1" t="n">
        <v>3</v>
      </c>
      <c r="B6152" s="76" t="n">
        <v>46234</v>
      </c>
      <c r="C6152" s="1" t="n">
        <v>11</v>
      </c>
      <c r="D6152" s="1" t="s">
        <v>3820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5438</v>
      </c>
      <c r="N6152" s="1" t="n">
        <v>4</v>
      </c>
      <c r="O6152" s="1" t="n">
        <v>34.16</v>
      </c>
      <c r="P6152" s="1" t="s">
        <v>3814</v>
      </c>
    </row>
    <row r="6153" customFormat="false" ht="15" hidden="false" customHeight="true" outlineLevel="0" collapsed="false">
      <c r="A6153" s="1" t="n">
        <v>3</v>
      </c>
      <c r="B6153" s="76" t="n">
        <v>46234</v>
      </c>
      <c r="C6153" s="1" t="n">
        <v>11</v>
      </c>
      <c r="D6153" s="1" t="s">
        <v>3820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4154</v>
      </c>
      <c r="N6153" s="1" t="n">
        <v>12</v>
      </c>
      <c r="O6153" s="1" t="n">
        <v>47.73</v>
      </c>
      <c r="P6153" s="1" t="s">
        <v>3814</v>
      </c>
    </row>
    <row r="6154" customFormat="false" ht="15" hidden="false" customHeight="true" outlineLevel="0" collapsed="false">
      <c r="A6154" s="1" t="n">
        <v>3</v>
      </c>
      <c r="B6154" s="76" t="n">
        <v>46234</v>
      </c>
      <c r="C6154" s="1" t="n">
        <v>11</v>
      </c>
      <c r="D6154" s="1" t="s">
        <v>3820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4139</v>
      </c>
      <c r="N6154" s="1" t="n">
        <v>12</v>
      </c>
      <c r="O6154" s="1" t="n">
        <v>47.73</v>
      </c>
      <c r="P6154" s="1" t="s">
        <v>3814</v>
      </c>
    </row>
    <row r="6155" customFormat="false" ht="15" hidden="false" customHeight="true" outlineLevel="0" collapsed="false">
      <c r="A6155" s="1" t="n">
        <v>3</v>
      </c>
      <c r="B6155" s="76" t="n">
        <v>46234</v>
      </c>
      <c r="C6155" s="1" t="n">
        <v>11</v>
      </c>
      <c r="D6155" s="1" t="s">
        <v>3820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5974</v>
      </c>
      <c r="N6155" s="1" t="n">
        <v>3</v>
      </c>
      <c r="O6155" s="1" t="n">
        <v>20.8</v>
      </c>
      <c r="P6155" s="1" t="s">
        <v>3814</v>
      </c>
    </row>
    <row r="6156" customFormat="false" ht="15" hidden="false" customHeight="true" outlineLevel="0" collapsed="false">
      <c r="A6156" s="1" t="n">
        <v>3</v>
      </c>
      <c r="B6156" s="76" t="n">
        <v>46234</v>
      </c>
      <c r="C6156" s="1" t="n">
        <v>11</v>
      </c>
      <c r="D6156" s="1" t="s">
        <v>3820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5975</v>
      </c>
      <c r="N6156" s="1" t="n">
        <v>12</v>
      </c>
      <c r="O6156" s="1" t="n">
        <v>47.73</v>
      </c>
      <c r="P6156" s="1" t="s">
        <v>3814</v>
      </c>
    </row>
    <row r="6157" customFormat="false" ht="15" hidden="false" customHeight="true" outlineLevel="0" collapsed="false">
      <c r="A6157" s="1" t="n">
        <v>3</v>
      </c>
      <c r="B6157" s="76" t="n">
        <v>46234</v>
      </c>
      <c r="C6157" s="1" t="n">
        <v>11</v>
      </c>
      <c r="D6157" s="1" t="s">
        <v>3820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4165</v>
      </c>
      <c r="N6157" s="1" t="n">
        <v>6</v>
      </c>
      <c r="O6157" s="1" t="n">
        <v>34.61</v>
      </c>
      <c r="P6157" s="1" t="s">
        <v>3814</v>
      </c>
    </row>
    <row r="6158" customFormat="false" ht="15" hidden="false" customHeight="true" outlineLevel="0" collapsed="false">
      <c r="A6158" s="1" t="n">
        <v>3</v>
      </c>
      <c r="B6158" s="76" t="n">
        <v>46234</v>
      </c>
      <c r="C6158" s="1" t="n">
        <v>11</v>
      </c>
      <c r="D6158" s="1" t="s">
        <v>3820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5976</v>
      </c>
      <c r="N6158" s="1" t="n">
        <v>3</v>
      </c>
      <c r="O6158" s="1" t="n">
        <v>17.81</v>
      </c>
      <c r="P6158" s="1" t="s">
        <v>3814</v>
      </c>
    </row>
    <row r="6159" customFormat="false" ht="15" hidden="false" customHeight="true" outlineLevel="0" collapsed="false">
      <c r="A6159" s="1" t="n">
        <v>3</v>
      </c>
      <c r="B6159" s="76" t="n">
        <v>46234</v>
      </c>
      <c r="C6159" s="1" t="n">
        <v>11</v>
      </c>
      <c r="D6159" s="1" t="s">
        <v>3820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5977</v>
      </c>
      <c r="N6159" s="1" t="n">
        <v>2</v>
      </c>
      <c r="O6159" s="1" t="n">
        <v>40.77</v>
      </c>
      <c r="P6159" s="1" t="s">
        <v>3814</v>
      </c>
    </row>
    <row r="6160" customFormat="false" ht="15" hidden="false" customHeight="true" outlineLevel="0" collapsed="false">
      <c r="A6160" s="1" t="n">
        <v>3</v>
      </c>
      <c r="B6160" s="76" t="n">
        <v>46234</v>
      </c>
      <c r="C6160" s="1" t="n">
        <v>11</v>
      </c>
      <c r="D6160" s="1" t="s">
        <v>3820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4653</v>
      </c>
      <c r="N6160" s="1" t="n">
        <v>120</v>
      </c>
      <c r="O6160" s="1" t="n">
        <v>175.64</v>
      </c>
      <c r="P6160" s="1" t="s">
        <v>3814</v>
      </c>
    </row>
    <row r="6161" customFormat="false" ht="15" hidden="false" customHeight="true" outlineLevel="0" collapsed="false">
      <c r="A6161" s="1" t="n">
        <v>3</v>
      </c>
      <c r="B6161" s="76" t="n">
        <v>46234</v>
      </c>
      <c r="C6161" s="1" t="n">
        <v>11</v>
      </c>
      <c r="D6161" s="1" t="s">
        <v>3820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5978</v>
      </c>
      <c r="N6161" s="1" t="n">
        <v>15</v>
      </c>
      <c r="O6161" s="1" t="n">
        <v>43.35</v>
      </c>
      <c r="P6161" s="1" t="s">
        <v>3814</v>
      </c>
    </row>
    <row r="6162" customFormat="false" ht="15" hidden="false" customHeight="true" outlineLevel="0" collapsed="false">
      <c r="A6162" s="1" t="n">
        <v>3</v>
      </c>
      <c r="B6162" s="76" t="n">
        <v>46234</v>
      </c>
      <c r="C6162" s="1" t="n">
        <v>11</v>
      </c>
      <c r="D6162" s="1" t="s">
        <v>3820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5616</v>
      </c>
      <c r="N6162" s="1" t="n">
        <v>15</v>
      </c>
      <c r="O6162" s="1" t="n">
        <v>43.34</v>
      </c>
      <c r="P6162" s="1" t="s">
        <v>3814</v>
      </c>
    </row>
    <row r="6163" customFormat="false" ht="15" hidden="false" customHeight="true" outlineLevel="0" collapsed="false">
      <c r="A6163" s="1" t="n">
        <v>3</v>
      </c>
      <c r="B6163" s="76" t="n">
        <v>46234</v>
      </c>
      <c r="C6163" s="1" t="n">
        <v>11</v>
      </c>
      <c r="D6163" s="1" t="s">
        <v>3820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5617</v>
      </c>
      <c r="N6163" s="1" t="n">
        <v>15</v>
      </c>
      <c r="O6163" s="1" t="n">
        <v>43.34</v>
      </c>
      <c r="P6163" s="1" t="s">
        <v>3814</v>
      </c>
    </row>
    <row r="6164" customFormat="false" ht="15" hidden="false" customHeight="true" outlineLevel="0" collapsed="false">
      <c r="A6164" s="1" t="n">
        <v>3</v>
      </c>
      <c r="B6164" s="76" t="n">
        <v>46234</v>
      </c>
      <c r="C6164" s="1" t="n">
        <v>11</v>
      </c>
      <c r="D6164" s="1" t="s">
        <v>3820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5618</v>
      </c>
      <c r="N6164" s="1" t="n">
        <v>15</v>
      </c>
      <c r="O6164" s="1" t="n">
        <v>43.34</v>
      </c>
      <c r="P6164" s="1" t="s">
        <v>3814</v>
      </c>
    </row>
    <row r="6165" customFormat="false" ht="15" hidden="false" customHeight="true" outlineLevel="0" collapsed="false">
      <c r="A6165" s="1" t="n">
        <v>3</v>
      </c>
      <c r="B6165" s="76" t="n">
        <v>46234</v>
      </c>
      <c r="C6165" s="1" t="n">
        <v>11</v>
      </c>
      <c r="D6165" s="1" t="s">
        <v>3820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5979</v>
      </c>
      <c r="N6165" s="1" t="n">
        <v>20</v>
      </c>
      <c r="O6165" s="1" t="n">
        <v>103.51</v>
      </c>
      <c r="P6165" s="1" t="s">
        <v>3814</v>
      </c>
    </row>
    <row r="6166" customFormat="false" ht="15" hidden="false" customHeight="true" outlineLevel="0" collapsed="false">
      <c r="A6166" s="1" t="n">
        <v>3</v>
      </c>
      <c r="B6166" s="76" t="n">
        <v>46234</v>
      </c>
      <c r="C6166" s="1" t="n">
        <v>11</v>
      </c>
      <c r="D6166" s="1" t="s">
        <v>3820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5980</v>
      </c>
      <c r="N6166" s="1" t="n">
        <v>15</v>
      </c>
      <c r="O6166" s="1" t="n">
        <v>43.34</v>
      </c>
      <c r="P6166" s="1" t="s">
        <v>3814</v>
      </c>
    </row>
    <row r="6167" customFormat="false" ht="15" hidden="false" customHeight="true" outlineLevel="0" collapsed="false">
      <c r="A6167" s="1" t="n">
        <v>3</v>
      </c>
      <c r="B6167" s="76" t="n">
        <v>46234</v>
      </c>
      <c r="C6167" s="1" t="n">
        <v>11</v>
      </c>
      <c r="D6167" s="1" t="s">
        <v>3820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5620</v>
      </c>
      <c r="N6167" s="1" t="n">
        <v>30</v>
      </c>
      <c r="O6167" s="1" t="n">
        <v>43.91</v>
      </c>
      <c r="P6167" s="1" t="s">
        <v>3814</v>
      </c>
    </row>
    <row r="6168" customFormat="false" ht="15" hidden="false" customHeight="true" outlineLevel="0" collapsed="false">
      <c r="A6168" s="1" t="n">
        <v>3</v>
      </c>
      <c r="B6168" s="76" t="n">
        <v>46234</v>
      </c>
      <c r="C6168" s="1" t="n">
        <v>11</v>
      </c>
      <c r="D6168" s="1" t="s">
        <v>3820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5435</v>
      </c>
      <c r="N6168" s="1" t="n">
        <v>4</v>
      </c>
      <c r="O6168" s="1" t="n">
        <v>41.91</v>
      </c>
      <c r="P6168" s="1" t="s">
        <v>3814</v>
      </c>
    </row>
    <row r="6169" customFormat="false" ht="15" hidden="false" customHeight="true" outlineLevel="0" collapsed="false">
      <c r="A6169" s="1" t="n">
        <v>3</v>
      </c>
      <c r="B6169" s="76" t="n">
        <v>46234</v>
      </c>
      <c r="C6169" s="1" t="n">
        <v>11</v>
      </c>
      <c r="D6169" s="1" t="s">
        <v>3820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4153</v>
      </c>
      <c r="N6169" s="1" t="n">
        <v>27</v>
      </c>
      <c r="O6169" s="1" t="n">
        <v>59.47</v>
      </c>
      <c r="P6169" s="1" t="s">
        <v>3814</v>
      </c>
    </row>
    <row r="6170" customFormat="false" ht="15" hidden="false" customHeight="true" outlineLevel="0" collapsed="false">
      <c r="A6170" s="1" t="n">
        <v>3</v>
      </c>
      <c r="B6170" s="76" t="n">
        <v>46234</v>
      </c>
      <c r="C6170" s="1" t="n">
        <v>11</v>
      </c>
      <c r="D6170" s="1" t="s">
        <v>3820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5625</v>
      </c>
      <c r="N6170" s="1" t="n">
        <v>16</v>
      </c>
      <c r="O6170" s="1" t="n">
        <v>108.59</v>
      </c>
      <c r="P6170" s="1" t="s">
        <v>3814</v>
      </c>
    </row>
    <row r="6171" customFormat="false" ht="15" hidden="false" customHeight="true" outlineLevel="0" collapsed="false">
      <c r="A6171" s="1" t="n">
        <v>3</v>
      </c>
      <c r="B6171" s="76" t="n">
        <v>46234</v>
      </c>
      <c r="C6171" s="1" t="n">
        <v>11</v>
      </c>
      <c r="D6171" s="1" t="s">
        <v>3820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5626</v>
      </c>
      <c r="N6171" s="1" t="n">
        <v>16</v>
      </c>
      <c r="O6171" s="1" t="n">
        <v>108.59</v>
      </c>
      <c r="P6171" s="1" t="s">
        <v>3814</v>
      </c>
    </row>
    <row r="6172" customFormat="false" ht="15" hidden="false" customHeight="true" outlineLevel="0" collapsed="false">
      <c r="A6172" s="1" t="n">
        <v>3</v>
      </c>
      <c r="B6172" s="76" t="n">
        <v>46234</v>
      </c>
      <c r="C6172" s="1" t="n">
        <v>11</v>
      </c>
      <c r="D6172" s="1" t="s">
        <v>3820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5627</v>
      </c>
      <c r="N6172" s="1" t="n">
        <v>16</v>
      </c>
      <c r="O6172" s="1" t="n">
        <v>108.59</v>
      </c>
      <c r="P6172" s="1" t="s">
        <v>3814</v>
      </c>
    </row>
    <row r="6173" customFormat="false" ht="15" hidden="false" customHeight="true" outlineLevel="0" collapsed="false">
      <c r="A6173" s="1" t="n">
        <v>3</v>
      </c>
      <c r="B6173" s="76" t="n">
        <v>46234</v>
      </c>
      <c r="C6173" s="1" t="n">
        <v>11</v>
      </c>
      <c r="D6173" s="1" t="s">
        <v>3820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5628</v>
      </c>
      <c r="N6173" s="1" t="n">
        <v>16</v>
      </c>
      <c r="O6173" s="1" t="n">
        <v>108.61</v>
      </c>
      <c r="P6173" s="1" t="s">
        <v>3814</v>
      </c>
    </row>
    <row r="6174" customFormat="false" ht="15" hidden="false" customHeight="true" outlineLevel="0" collapsed="false">
      <c r="A6174" s="1" t="n">
        <v>3</v>
      </c>
      <c r="B6174" s="76" t="n">
        <v>46234</v>
      </c>
      <c r="C6174" s="1" t="n">
        <v>11</v>
      </c>
      <c r="D6174" s="1" t="s">
        <v>3820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4140</v>
      </c>
      <c r="N6174" s="1" t="n">
        <v>30</v>
      </c>
      <c r="O6174" s="1" t="n">
        <v>65.55</v>
      </c>
      <c r="P6174" s="1" t="s">
        <v>3814</v>
      </c>
    </row>
    <row r="6175" customFormat="false" ht="15" hidden="false" customHeight="true" outlineLevel="0" collapsed="false">
      <c r="A6175" s="1" t="n">
        <v>3</v>
      </c>
      <c r="B6175" s="76" t="n">
        <v>46234</v>
      </c>
      <c r="C6175" s="1" t="n">
        <v>11</v>
      </c>
      <c r="D6175" s="1" t="s">
        <v>3820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4156</v>
      </c>
      <c r="N6175" s="1" t="n">
        <v>30</v>
      </c>
      <c r="O6175" s="1" t="n">
        <v>65.44</v>
      </c>
      <c r="P6175" s="1" t="s">
        <v>3814</v>
      </c>
    </row>
    <row r="6176" customFormat="false" ht="15" hidden="false" customHeight="true" outlineLevel="0" collapsed="false">
      <c r="A6176" s="1" t="n">
        <v>3</v>
      </c>
      <c r="B6176" s="76" t="n">
        <v>46234</v>
      </c>
      <c r="C6176" s="1" t="n">
        <v>11</v>
      </c>
      <c r="D6176" s="1" t="s">
        <v>3820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5981</v>
      </c>
      <c r="N6176" s="1" t="n">
        <v>27</v>
      </c>
      <c r="O6176" s="1" t="n">
        <v>70.68</v>
      </c>
      <c r="P6176" s="1" t="s">
        <v>3814</v>
      </c>
    </row>
    <row r="6177" customFormat="false" ht="15" hidden="false" customHeight="true" outlineLevel="0" collapsed="false">
      <c r="A6177" s="1" t="n">
        <v>3</v>
      </c>
      <c r="B6177" s="76" t="n">
        <v>46234</v>
      </c>
      <c r="C6177" s="1" t="n">
        <v>11</v>
      </c>
      <c r="D6177" s="1" t="s">
        <v>3820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5630</v>
      </c>
      <c r="N6177" s="1" t="n">
        <v>16</v>
      </c>
      <c r="O6177" s="1" t="n">
        <v>108.59</v>
      </c>
      <c r="P6177" s="1" t="s">
        <v>3814</v>
      </c>
    </row>
    <row r="6178" customFormat="false" ht="15" hidden="false" customHeight="true" outlineLevel="0" collapsed="false">
      <c r="A6178" s="1" t="n">
        <v>3</v>
      </c>
      <c r="B6178" s="76" t="n">
        <v>46234</v>
      </c>
      <c r="C6178" s="1" t="n">
        <v>11</v>
      </c>
      <c r="D6178" s="1" t="s">
        <v>3820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4805</v>
      </c>
      <c r="N6178" s="1" t="n">
        <v>45</v>
      </c>
      <c r="O6178" s="1" t="n">
        <v>635.18</v>
      </c>
      <c r="P6178" s="1" t="s">
        <v>3814</v>
      </c>
    </row>
    <row r="6179" customFormat="false" ht="15" hidden="false" customHeight="true" outlineLevel="0" collapsed="false">
      <c r="A6179" s="1" t="n">
        <v>3</v>
      </c>
      <c r="B6179" s="76" t="n">
        <v>46234</v>
      </c>
      <c r="C6179" s="1" t="n">
        <v>11</v>
      </c>
      <c r="D6179" s="1" t="s">
        <v>3820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4518</v>
      </c>
      <c r="N6179" s="1" t="n">
        <v>11</v>
      </c>
      <c r="O6179" s="1" t="n">
        <v>287.35</v>
      </c>
      <c r="P6179" s="1" t="s">
        <v>3814</v>
      </c>
    </row>
    <row r="6180" customFormat="false" ht="15" hidden="false" customHeight="true" outlineLevel="0" collapsed="false">
      <c r="A6180" s="1" t="n">
        <v>3</v>
      </c>
      <c r="B6180" s="76" t="n">
        <v>46234</v>
      </c>
      <c r="C6180" s="1" t="n">
        <v>11</v>
      </c>
      <c r="D6180" s="1" t="s">
        <v>3820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5982</v>
      </c>
      <c r="N6180" s="1" t="n">
        <v>20</v>
      </c>
      <c r="O6180" s="1" t="n">
        <v>234.79</v>
      </c>
      <c r="P6180" s="1" t="s">
        <v>3814</v>
      </c>
    </row>
    <row r="6181" customFormat="false" ht="15" hidden="false" customHeight="true" outlineLevel="0" collapsed="false">
      <c r="A6181" s="1" t="n">
        <v>3</v>
      </c>
      <c r="B6181" s="76" t="n">
        <v>46234</v>
      </c>
      <c r="C6181" s="1" t="n">
        <v>11</v>
      </c>
      <c r="D6181" s="1" t="s">
        <v>3820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4325</v>
      </c>
      <c r="N6181" s="1" t="n">
        <v>108</v>
      </c>
      <c r="O6181" s="1" t="n">
        <v>1254</v>
      </c>
      <c r="P6181" s="1" t="s">
        <v>3814</v>
      </c>
    </row>
    <row r="6182" customFormat="false" ht="15" hidden="false" customHeight="true" outlineLevel="0" collapsed="false">
      <c r="A6182" s="1" t="n">
        <v>3</v>
      </c>
      <c r="B6182" s="76" t="n">
        <v>46234</v>
      </c>
      <c r="C6182" s="1" t="n">
        <v>11</v>
      </c>
      <c r="D6182" s="1" t="s">
        <v>3820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4519</v>
      </c>
      <c r="N6182" s="1" t="n">
        <v>48</v>
      </c>
      <c r="O6182" s="1" t="n">
        <v>232.08</v>
      </c>
      <c r="P6182" s="1" t="s">
        <v>3814</v>
      </c>
    </row>
    <row r="6183" customFormat="false" ht="15" hidden="false" customHeight="true" outlineLevel="0" collapsed="false">
      <c r="A6183" s="1" t="n">
        <v>3</v>
      </c>
      <c r="B6183" s="76" t="n">
        <v>46234</v>
      </c>
      <c r="C6183" s="1" t="n">
        <v>11</v>
      </c>
      <c r="D6183" s="1" t="s">
        <v>3820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4524</v>
      </c>
      <c r="N6183" s="1" t="n">
        <v>36</v>
      </c>
      <c r="O6183" s="1" t="n">
        <v>237.42</v>
      </c>
      <c r="P6183" s="1" t="s">
        <v>3814</v>
      </c>
    </row>
    <row r="6184" customFormat="false" ht="15" hidden="false" customHeight="true" outlineLevel="0" collapsed="false">
      <c r="A6184" s="1" t="n">
        <v>3</v>
      </c>
      <c r="B6184" s="76" t="n">
        <v>46234</v>
      </c>
      <c r="C6184" s="1" t="n">
        <v>11</v>
      </c>
      <c r="D6184" s="1" t="s">
        <v>3820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4527</v>
      </c>
      <c r="N6184" s="1" t="n">
        <v>225</v>
      </c>
      <c r="O6184" s="1" t="n">
        <v>376.22</v>
      </c>
      <c r="P6184" s="1" t="s">
        <v>3814</v>
      </c>
    </row>
    <row r="6185" customFormat="false" ht="15" hidden="false" customHeight="true" outlineLevel="0" collapsed="false">
      <c r="A6185" s="1" t="n">
        <v>3</v>
      </c>
      <c r="B6185" s="76" t="n">
        <v>46234</v>
      </c>
      <c r="C6185" s="1" t="n">
        <v>11</v>
      </c>
      <c r="D6185" s="1" t="s">
        <v>3820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4809</v>
      </c>
      <c r="N6185" s="1" t="n">
        <v>75</v>
      </c>
      <c r="O6185" s="1" t="n">
        <v>893.25</v>
      </c>
      <c r="P6185" s="1" t="s">
        <v>3814</v>
      </c>
    </row>
    <row r="6186" customFormat="false" ht="15" hidden="false" customHeight="true" outlineLevel="0" collapsed="false">
      <c r="A6186" s="1" t="n">
        <v>3</v>
      </c>
      <c r="B6186" s="76" t="n">
        <v>46234</v>
      </c>
      <c r="C6186" s="1" t="n">
        <v>11</v>
      </c>
      <c r="D6186" s="1" t="s">
        <v>3820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4531</v>
      </c>
      <c r="N6186" s="1" t="n">
        <v>42</v>
      </c>
      <c r="O6186" s="1" t="n">
        <v>254.19</v>
      </c>
      <c r="P6186" s="1" t="s">
        <v>3814</v>
      </c>
    </row>
    <row r="6187" customFormat="false" ht="15" hidden="false" customHeight="true" outlineLevel="0" collapsed="false">
      <c r="A6187" s="1" t="n">
        <v>3</v>
      </c>
      <c r="B6187" s="76" t="n">
        <v>46234</v>
      </c>
      <c r="C6187" s="1" t="n">
        <v>11</v>
      </c>
      <c r="D6187" s="1" t="s">
        <v>3820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4166</v>
      </c>
      <c r="N6187" s="1" t="n">
        <v>50</v>
      </c>
      <c r="O6187" s="1" t="n">
        <v>109</v>
      </c>
      <c r="P6187" s="1" t="s">
        <v>3814</v>
      </c>
    </row>
    <row r="6188" customFormat="false" ht="15" hidden="false" customHeight="true" outlineLevel="0" collapsed="false">
      <c r="A6188" s="1" t="n">
        <v>3</v>
      </c>
      <c r="B6188" s="76" t="n">
        <v>46234</v>
      </c>
      <c r="C6188" s="1" t="n">
        <v>11</v>
      </c>
      <c r="D6188" s="1" t="s">
        <v>3820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4167</v>
      </c>
      <c r="N6188" s="1" t="n">
        <v>100</v>
      </c>
      <c r="O6188" s="1" t="n">
        <v>218</v>
      </c>
      <c r="P6188" s="1" t="s">
        <v>3814</v>
      </c>
    </row>
    <row r="6189" customFormat="false" ht="15" hidden="false" customHeight="true" outlineLevel="0" collapsed="false">
      <c r="A6189" s="1" t="n">
        <v>3</v>
      </c>
      <c r="B6189" s="76" t="n">
        <v>46234</v>
      </c>
      <c r="C6189" s="1" t="n">
        <v>11</v>
      </c>
      <c r="D6189" s="1" t="s">
        <v>3820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4169</v>
      </c>
      <c r="N6189" s="1" t="n">
        <v>150</v>
      </c>
      <c r="O6189" s="1" t="n">
        <v>315</v>
      </c>
      <c r="P6189" s="1" t="s">
        <v>3814</v>
      </c>
    </row>
    <row r="6190" customFormat="false" ht="15" hidden="false" customHeight="true" outlineLevel="0" collapsed="false">
      <c r="A6190" s="1" t="n">
        <v>3</v>
      </c>
      <c r="B6190" s="76" t="n">
        <v>46234</v>
      </c>
      <c r="C6190" s="1" t="n">
        <v>11</v>
      </c>
      <c r="D6190" s="1" t="s">
        <v>3820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4170</v>
      </c>
      <c r="N6190" s="1" t="n">
        <v>50</v>
      </c>
      <c r="O6190" s="1" t="n">
        <v>105</v>
      </c>
      <c r="P6190" s="1" t="s">
        <v>3814</v>
      </c>
    </row>
    <row r="6191" customFormat="false" ht="15" hidden="false" customHeight="true" outlineLevel="0" collapsed="false">
      <c r="A6191" s="1" t="n">
        <v>3</v>
      </c>
      <c r="B6191" s="76" t="n">
        <v>46234</v>
      </c>
      <c r="C6191" s="1" t="n">
        <v>11</v>
      </c>
      <c r="D6191" s="1" t="s">
        <v>3820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5983</v>
      </c>
      <c r="N6191" s="1" t="n">
        <v>3</v>
      </c>
      <c r="O6191" s="1" t="n">
        <v>21.36</v>
      </c>
      <c r="P6191" s="1" t="s">
        <v>3814</v>
      </c>
    </row>
    <row r="6192" customFormat="false" ht="15" hidden="false" customHeight="true" outlineLevel="0" collapsed="false">
      <c r="A6192" s="1" t="n">
        <v>3</v>
      </c>
      <c r="B6192" s="76" t="n">
        <v>46234</v>
      </c>
      <c r="C6192" s="1" t="n">
        <v>11</v>
      </c>
      <c r="D6192" s="1" t="s">
        <v>3820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5984</v>
      </c>
      <c r="N6192" s="1" t="n">
        <v>1</v>
      </c>
      <c r="O6192" s="1" t="n">
        <v>25.14</v>
      </c>
      <c r="P6192" s="1" t="s">
        <v>3814</v>
      </c>
    </row>
    <row r="6193" customFormat="false" ht="15" hidden="false" customHeight="true" outlineLevel="0" collapsed="false">
      <c r="A6193" s="1" t="n">
        <v>3</v>
      </c>
      <c r="B6193" s="76" t="n">
        <v>46234</v>
      </c>
      <c r="C6193" s="1" t="n">
        <v>11</v>
      </c>
      <c r="D6193" s="1" t="s">
        <v>3820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4175</v>
      </c>
      <c r="N6193" s="1" t="n">
        <v>24</v>
      </c>
      <c r="O6193" s="1" t="n">
        <v>105.12</v>
      </c>
      <c r="P6193" s="1" t="s">
        <v>3814</v>
      </c>
    </row>
    <row r="6194" customFormat="false" ht="15" hidden="false" customHeight="true" outlineLevel="0" collapsed="false">
      <c r="A6194" s="1" t="n">
        <v>3</v>
      </c>
      <c r="B6194" s="76" t="n">
        <v>46234</v>
      </c>
      <c r="C6194" s="1" t="n">
        <v>11</v>
      </c>
      <c r="D6194" s="1" t="s">
        <v>3820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4176</v>
      </c>
      <c r="N6194" s="1" t="n">
        <v>12</v>
      </c>
      <c r="O6194" s="1" t="n">
        <v>52.56</v>
      </c>
      <c r="P6194" s="1" t="s">
        <v>3814</v>
      </c>
    </row>
    <row r="6195" customFormat="false" ht="15" hidden="false" customHeight="true" outlineLevel="0" collapsed="false">
      <c r="A6195" s="1" t="n">
        <v>3</v>
      </c>
      <c r="B6195" s="76" t="n">
        <v>46234</v>
      </c>
      <c r="C6195" s="1" t="n">
        <v>11</v>
      </c>
      <c r="D6195" s="1" t="s">
        <v>3820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4180</v>
      </c>
      <c r="N6195" s="1" t="n">
        <v>24</v>
      </c>
      <c r="O6195" s="1" t="n">
        <v>105.12</v>
      </c>
      <c r="P6195" s="1" t="s">
        <v>3814</v>
      </c>
    </row>
    <row r="6196" customFormat="false" ht="15" hidden="false" customHeight="true" outlineLevel="0" collapsed="false">
      <c r="A6196" s="1" t="n">
        <v>3</v>
      </c>
      <c r="B6196" s="76" t="n">
        <v>46234</v>
      </c>
      <c r="C6196" s="1" t="n">
        <v>11</v>
      </c>
      <c r="D6196" s="1" t="s">
        <v>3820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5985</v>
      </c>
      <c r="N6196" s="1" t="n">
        <v>100</v>
      </c>
      <c r="O6196" s="1" t="n">
        <v>11.08</v>
      </c>
      <c r="P6196" s="1" t="s">
        <v>3814</v>
      </c>
    </row>
    <row r="6197" customFormat="false" ht="15" hidden="false" customHeight="true" outlineLevel="0" collapsed="false">
      <c r="A6197" s="1" t="n">
        <v>3</v>
      </c>
      <c r="B6197" s="76" t="n">
        <v>46234</v>
      </c>
      <c r="C6197" s="1" t="n">
        <v>11</v>
      </c>
      <c r="D6197" s="1" t="s">
        <v>3820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5986</v>
      </c>
      <c r="N6197" s="1" t="n">
        <v>3</v>
      </c>
      <c r="O6197" s="1" t="n">
        <v>20.67</v>
      </c>
      <c r="P6197" s="1" t="s">
        <v>3814</v>
      </c>
    </row>
    <row r="6198" customFormat="false" ht="15" hidden="false" customHeight="true" outlineLevel="0" collapsed="false">
      <c r="A6198" s="1" t="n">
        <v>3</v>
      </c>
      <c r="B6198" s="76" t="n">
        <v>46234</v>
      </c>
      <c r="C6198" s="1" t="n">
        <v>11</v>
      </c>
      <c r="D6198" s="1" t="s">
        <v>3820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5812</v>
      </c>
      <c r="N6198" s="1" t="n">
        <v>45</v>
      </c>
      <c r="O6198" s="1" t="n">
        <v>87.56</v>
      </c>
      <c r="P6198" s="1" t="s">
        <v>3814</v>
      </c>
    </row>
    <row r="6199" customFormat="false" ht="15" hidden="false" customHeight="true" outlineLevel="0" collapsed="false">
      <c r="A6199" s="1" t="n">
        <v>3</v>
      </c>
      <c r="B6199" s="76" t="n">
        <v>46234</v>
      </c>
      <c r="C6199" s="1" t="n">
        <v>11</v>
      </c>
      <c r="D6199" s="1" t="s">
        <v>3820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3835</v>
      </c>
      <c r="N6199" s="1" t="n">
        <v>120</v>
      </c>
      <c r="O6199" s="1" t="n">
        <v>756.13</v>
      </c>
      <c r="P6199" s="1" t="s">
        <v>3814</v>
      </c>
    </row>
    <row r="6200" customFormat="false" ht="15" hidden="false" customHeight="true" outlineLevel="0" collapsed="false">
      <c r="A6200" s="1" t="n">
        <v>3</v>
      </c>
      <c r="B6200" s="76" t="n">
        <v>46234</v>
      </c>
      <c r="C6200" s="1" t="n">
        <v>11</v>
      </c>
      <c r="D6200" s="1" t="s">
        <v>3820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4408</v>
      </c>
      <c r="N6200" s="1" t="n">
        <v>30</v>
      </c>
      <c r="O6200" s="1" t="n">
        <v>222.91</v>
      </c>
      <c r="P6200" s="1" t="s">
        <v>3814</v>
      </c>
    </row>
    <row r="6201" customFormat="false" ht="15" hidden="false" customHeight="true" outlineLevel="0" collapsed="false">
      <c r="A6201" s="1" t="n">
        <v>3</v>
      </c>
      <c r="B6201" s="76" t="n">
        <v>46234</v>
      </c>
      <c r="C6201" s="1" t="n">
        <v>11</v>
      </c>
      <c r="D6201" s="1" t="s">
        <v>3820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5665</v>
      </c>
      <c r="N6201" s="1" t="n">
        <v>24</v>
      </c>
      <c r="O6201" s="1" t="n">
        <v>67.27</v>
      </c>
      <c r="P6201" s="1" t="s">
        <v>3814</v>
      </c>
    </row>
    <row r="6202" customFormat="false" ht="15" hidden="false" customHeight="true" outlineLevel="0" collapsed="false">
      <c r="A6202" s="1" t="n">
        <v>3</v>
      </c>
      <c r="B6202" s="76" t="n">
        <v>46234</v>
      </c>
      <c r="C6202" s="1" t="n">
        <v>11</v>
      </c>
      <c r="D6202" s="1" t="s">
        <v>3820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5171</v>
      </c>
      <c r="N6202" s="1" t="n">
        <v>24</v>
      </c>
      <c r="O6202" s="1" t="n">
        <v>67.27</v>
      </c>
      <c r="P6202" s="1" t="s">
        <v>3814</v>
      </c>
    </row>
    <row r="6203" customFormat="false" ht="15" hidden="false" customHeight="true" outlineLevel="0" collapsed="false">
      <c r="A6203" s="1" t="n">
        <v>3</v>
      </c>
      <c r="B6203" s="76" t="n">
        <v>46234</v>
      </c>
      <c r="C6203" s="1" t="n">
        <v>11</v>
      </c>
      <c r="D6203" s="1" t="s">
        <v>3820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4731</v>
      </c>
      <c r="N6203" s="1" t="n">
        <v>72</v>
      </c>
      <c r="O6203" s="1" t="n">
        <v>226.48</v>
      </c>
      <c r="P6203" s="1" t="s">
        <v>3814</v>
      </c>
    </row>
    <row r="6204" customFormat="false" ht="15" hidden="false" customHeight="true" outlineLevel="0" collapsed="false">
      <c r="A6204" s="1" t="n">
        <v>3</v>
      </c>
      <c r="B6204" s="76" t="n">
        <v>46234</v>
      </c>
      <c r="C6204" s="1" t="n">
        <v>11</v>
      </c>
      <c r="D6204" s="1" t="s">
        <v>3820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4796</v>
      </c>
      <c r="N6204" s="1" t="n">
        <v>36</v>
      </c>
      <c r="O6204" s="1" t="n">
        <v>161.87</v>
      </c>
      <c r="P6204" s="1" t="s">
        <v>3814</v>
      </c>
    </row>
    <row r="6205" customFormat="false" ht="15" hidden="false" customHeight="true" outlineLevel="0" collapsed="false">
      <c r="A6205" s="1" t="n">
        <v>3</v>
      </c>
      <c r="B6205" s="76" t="n">
        <v>46234</v>
      </c>
      <c r="C6205" s="1" t="n">
        <v>11</v>
      </c>
      <c r="D6205" s="1" t="s">
        <v>3820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3837</v>
      </c>
      <c r="N6205" s="1" t="n">
        <v>60</v>
      </c>
      <c r="O6205" s="1" t="n">
        <v>362.34</v>
      </c>
      <c r="P6205" s="1" t="s">
        <v>3814</v>
      </c>
    </row>
    <row r="6206" customFormat="false" ht="15" hidden="false" customHeight="true" outlineLevel="0" collapsed="false">
      <c r="A6206" s="1" t="n">
        <v>3</v>
      </c>
      <c r="B6206" s="76" t="n">
        <v>46234</v>
      </c>
      <c r="C6206" s="1" t="n">
        <v>11</v>
      </c>
      <c r="D6206" s="1" t="s">
        <v>3820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4411</v>
      </c>
      <c r="N6206" s="1" t="n">
        <v>60</v>
      </c>
      <c r="O6206" s="1" t="n">
        <v>508.72</v>
      </c>
      <c r="P6206" s="1" t="s">
        <v>3814</v>
      </c>
    </row>
    <row r="6207" customFormat="false" ht="15" hidden="false" customHeight="true" outlineLevel="0" collapsed="false">
      <c r="A6207" s="1" t="n">
        <v>3</v>
      </c>
      <c r="B6207" s="76" t="n">
        <v>46234</v>
      </c>
      <c r="C6207" s="1" t="n">
        <v>11</v>
      </c>
      <c r="D6207" s="1" t="s">
        <v>3820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5174</v>
      </c>
      <c r="N6207" s="1" t="n">
        <v>48</v>
      </c>
      <c r="O6207" s="1" t="n">
        <v>135.98</v>
      </c>
      <c r="P6207" s="1" t="s">
        <v>3814</v>
      </c>
    </row>
    <row r="6208" customFormat="false" ht="15" hidden="false" customHeight="true" outlineLevel="0" collapsed="false">
      <c r="A6208" s="1" t="n">
        <v>3</v>
      </c>
      <c r="B6208" s="76" t="n">
        <v>46234</v>
      </c>
      <c r="C6208" s="1" t="n">
        <v>11</v>
      </c>
      <c r="D6208" s="1" t="s">
        <v>3820</v>
      </c>
      <c r="E6208" s="1" t="n">
        <v>1705</v>
      </c>
      <c r="F6208" s="1" t="s">
        <v>139</v>
      </c>
      <c r="I6208" s="1" t="n">
        <v>1962474</v>
      </c>
      <c r="J6208" s="1" t="n">
        <v>29614</v>
      </c>
      <c r="K6208" s="1" t="n">
        <v>7894900550030</v>
      </c>
      <c r="L6208" s="1" t="s">
        <v>4797</v>
      </c>
      <c r="N6208" s="1" t="n">
        <v>18</v>
      </c>
      <c r="O6208" s="1" t="n">
        <v>88.74</v>
      </c>
      <c r="P6208" s="1" t="s">
        <v>3814</v>
      </c>
    </row>
    <row r="6209" customFormat="false" ht="15" hidden="false" customHeight="true" outlineLevel="0" collapsed="false">
      <c r="A6209" s="1" t="n">
        <v>3</v>
      </c>
      <c r="B6209" s="76" t="n">
        <v>46234</v>
      </c>
      <c r="C6209" s="1" t="n">
        <v>11</v>
      </c>
      <c r="D6209" s="1" t="s">
        <v>3820</v>
      </c>
      <c r="E6209" s="1" t="n">
        <v>1705</v>
      </c>
      <c r="F6209" s="1" t="s">
        <v>139</v>
      </c>
      <c r="I6209" s="1" t="n">
        <v>1962474</v>
      </c>
      <c r="J6209" s="1" t="n">
        <v>29509</v>
      </c>
      <c r="K6209" s="1" t="n">
        <v>78933873</v>
      </c>
      <c r="L6209" s="1" t="s">
        <v>3840</v>
      </c>
      <c r="N6209" s="1" t="n">
        <v>30</v>
      </c>
      <c r="O6209" s="1" t="n">
        <v>55.95</v>
      </c>
      <c r="P6209" s="1" t="s">
        <v>3814</v>
      </c>
    </row>
    <row r="6210" customFormat="false" ht="15" hidden="false" customHeight="true" outlineLevel="0" collapsed="false">
      <c r="A6210" s="1" t="n">
        <v>3</v>
      </c>
      <c r="B6210" s="76" t="n">
        <v>46234</v>
      </c>
      <c r="C6210" s="1" t="n">
        <v>11</v>
      </c>
      <c r="D6210" s="1" t="s">
        <v>3820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5363</v>
      </c>
      <c r="N6210" s="1" t="n">
        <v>24</v>
      </c>
      <c r="O6210" s="1" t="n">
        <v>83.48</v>
      </c>
      <c r="P6210" s="1" t="s">
        <v>3814</v>
      </c>
    </row>
    <row r="6211" customFormat="false" ht="15" hidden="false" customHeight="true" outlineLevel="0" collapsed="false">
      <c r="A6211" s="1" t="n">
        <v>3</v>
      </c>
      <c r="B6211" s="76" t="n">
        <v>46234</v>
      </c>
      <c r="C6211" s="1" t="n">
        <v>11</v>
      </c>
      <c r="D6211" s="1" t="s">
        <v>3820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3843</v>
      </c>
      <c r="N6211" s="1" t="n">
        <v>36</v>
      </c>
      <c r="O6211" s="1" t="n">
        <v>354.23</v>
      </c>
      <c r="P6211" s="1" t="s">
        <v>3814</v>
      </c>
    </row>
    <row r="6212" customFormat="false" ht="15" hidden="false" customHeight="true" outlineLevel="0" collapsed="false">
      <c r="A6212" s="1" t="n">
        <v>3</v>
      </c>
      <c r="B6212" s="76" t="n">
        <v>46234</v>
      </c>
      <c r="C6212" s="1" t="n">
        <v>11</v>
      </c>
      <c r="D6212" s="1" t="s">
        <v>3820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3844</v>
      </c>
      <c r="N6212" s="1" t="n">
        <v>150</v>
      </c>
      <c r="O6212" s="1" t="n">
        <v>1311.13</v>
      </c>
      <c r="P6212" s="1" t="s">
        <v>3814</v>
      </c>
    </row>
    <row r="6213" customFormat="false" ht="15" hidden="false" customHeight="true" outlineLevel="0" collapsed="false">
      <c r="A6213" s="1" t="n">
        <v>3</v>
      </c>
      <c r="B6213" s="76" t="n">
        <v>46234</v>
      </c>
      <c r="C6213" s="1" t="n">
        <v>39</v>
      </c>
      <c r="D6213" s="1" t="s">
        <v>4046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4097</v>
      </c>
      <c r="N6213" s="1" t="n">
        <v>6</v>
      </c>
      <c r="O6213" s="1" t="n">
        <v>648</v>
      </c>
      <c r="P6213" s="1" t="s">
        <v>3814</v>
      </c>
    </row>
    <row r="6214" customFormat="false" ht="15" hidden="false" customHeight="true" outlineLevel="0" collapsed="false">
      <c r="A6214" s="1" t="n">
        <v>3</v>
      </c>
      <c r="B6214" s="76" t="n">
        <v>46234</v>
      </c>
      <c r="C6214" s="1" t="n">
        <v>39</v>
      </c>
      <c r="D6214" s="1" t="s">
        <v>4046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5366</v>
      </c>
      <c r="N6214" s="1" t="n">
        <v>8</v>
      </c>
      <c r="O6214" s="1" t="n">
        <v>119.92</v>
      </c>
      <c r="P6214" s="1" t="s">
        <v>3814</v>
      </c>
    </row>
    <row r="6215" customFormat="false" ht="15" hidden="false" customHeight="true" outlineLevel="0" collapsed="false">
      <c r="A6215" s="1" t="n">
        <v>3</v>
      </c>
      <c r="B6215" s="76" t="n">
        <v>46234</v>
      </c>
      <c r="C6215" s="1" t="n">
        <v>39</v>
      </c>
      <c r="D6215" s="1" t="s">
        <v>4046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5987</v>
      </c>
      <c r="N6215" s="1" t="n">
        <v>8</v>
      </c>
      <c r="O6215" s="1" t="n">
        <v>151.92</v>
      </c>
      <c r="P6215" s="1" t="s">
        <v>3814</v>
      </c>
    </row>
    <row r="6216" customFormat="false" ht="15" hidden="false" customHeight="true" outlineLevel="0" collapsed="false">
      <c r="A6216" s="1" t="n">
        <v>3</v>
      </c>
      <c r="B6216" s="76" t="n">
        <v>46234</v>
      </c>
      <c r="C6216" s="1" t="n">
        <v>171</v>
      </c>
      <c r="D6216" s="1" t="s">
        <v>4048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5988</v>
      </c>
      <c r="N6216" s="1" t="n">
        <v>54</v>
      </c>
      <c r="O6216" s="1" t="n">
        <v>42.66</v>
      </c>
      <c r="P6216" s="1" t="s">
        <v>4050</v>
      </c>
    </row>
    <row r="6217" customFormat="false" ht="15" hidden="false" customHeight="true" outlineLevel="0" collapsed="false">
      <c r="A6217" s="1" t="n">
        <v>3</v>
      </c>
      <c r="B6217" s="76" t="n">
        <v>46235</v>
      </c>
      <c r="C6217" s="1" t="n">
        <v>1</v>
      </c>
      <c r="D6217" s="1" t="s">
        <v>3848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3849</v>
      </c>
      <c r="N6217" s="1" t="n">
        <v>180</v>
      </c>
      <c r="O6217" s="1" t="n">
        <v>270</v>
      </c>
      <c r="P6217" s="1" t="s">
        <v>3814</v>
      </c>
    </row>
    <row r="6218" customFormat="false" ht="15" hidden="false" customHeight="true" outlineLevel="0" collapsed="false">
      <c r="A6218" s="1" t="n">
        <v>3</v>
      </c>
      <c r="B6218" s="76" t="n">
        <v>46235</v>
      </c>
      <c r="C6218" s="1" t="n">
        <v>6</v>
      </c>
      <c r="D6218" s="1" t="s">
        <v>3819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3813</v>
      </c>
      <c r="N6218" s="1" t="n">
        <v>16</v>
      </c>
      <c r="O6218" s="1" t="n">
        <v>40</v>
      </c>
      <c r="P6218" s="1" t="s">
        <v>3814</v>
      </c>
    </row>
    <row r="6219" customFormat="false" ht="15" hidden="false" customHeight="true" outlineLevel="0" collapsed="false">
      <c r="A6219" s="1" t="n">
        <v>3</v>
      </c>
      <c r="B6219" s="76" t="n">
        <v>46235</v>
      </c>
      <c r="C6219" s="1" t="n">
        <v>6</v>
      </c>
      <c r="D6219" s="1" t="s">
        <v>3819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3815</v>
      </c>
      <c r="N6219" s="1" t="n">
        <v>8</v>
      </c>
      <c r="O6219" s="1" t="n">
        <v>40</v>
      </c>
      <c r="P6219" s="1" t="s">
        <v>3814</v>
      </c>
    </row>
    <row r="6220" customFormat="false" ht="15" hidden="false" customHeight="true" outlineLevel="0" collapsed="false">
      <c r="A6220" s="1" t="n">
        <v>3</v>
      </c>
      <c r="B6220" s="76" t="n">
        <v>46235</v>
      </c>
      <c r="C6220" s="1" t="n">
        <v>6</v>
      </c>
      <c r="D6220" s="1" t="s">
        <v>3819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3816</v>
      </c>
      <c r="N6220" s="1" t="n">
        <v>100</v>
      </c>
      <c r="O6220" s="1" t="n">
        <v>200</v>
      </c>
      <c r="P6220" s="1" t="s">
        <v>3814</v>
      </c>
    </row>
    <row r="6221" customFormat="false" ht="15" hidden="false" customHeight="true" outlineLevel="0" collapsed="false">
      <c r="A6221" s="1" t="n">
        <v>3</v>
      </c>
      <c r="B6221" s="76" t="n">
        <v>46235</v>
      </c>
      <c r="C6221" s="1" t="n">
        <v>6</v>
      </c>
      <c r="D6221" s="1" t="s">
        <v>3819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3817</v>
      </c>
      <c r="N6221" s="1" t="n">
        <v>40</v>
      </c>
      <c r="O6221" s="1" t="n">
        <v>250</v>
      </c>
      <c r="P6221" s="1" t="s">
        <v>3814</v>
      </c>
    </row>
    <row r="6222" customFormat="false" ht="15" hidden="false" customHeight="true" outlineLevel="0" collapsed="false">
      <c r="A6222" s="1" t="n">
        <v>3</v>
      </c>
      <c r="B6222" s="76" t="n">
        <v>46235</v>
      </c>
      <c r="C6222" s="1" t="n">
        <v>6</v>
      </c>
      <c r="D6222" s="1" t="s">
        <v>3819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3856</v>
      </c>
      <c r="N6222" s="1" t="n">
        <v>27.495</v>
      </c>
      <c r="O6222" s="1" t="n">
        <v>109.72</v>
      </c>
      <c r="P6222" s="1" t="s">
        <v>3814</v>
      </c>
    </row>
    <row r="6223" customFormat="false" ht="15" hidden="false" customHeight="true" outlineLevel="0" collapsed="false">
      <c r="A6223" s="1" t="n">
        <v>3</v>
      </c>
      <c r="B6223" s="76" t="n">
        <v>46235</v>
      </c>
      <c r="C6223" s="1" t="n">
        <v>6</v>
      </c>
      <c r="D6223" s="1" t="s">
        <v>3819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5379</v>
      </c>
      <c r="N6223" s="1" t="n">
        <v>0.234</v>
      </c>
      <c r="O6223" s="1" t="n">
        <v>18.72</v>
      </c>
      <c r="P6223" s="1" t="s">
        <v>3814</v>
      </c>
    </row>
    <row r="6224" customFormat="false" ht="15" hidden="false" customHeight="true" outlineLevel="0" collapsed="false">
      <c r="A6224" s="1" t="n">
        <v>3</v>
      </c>
      <c r="B6224" s="76" t="n">
        <v>46236</v>
      </c>
      <c r="C6224" s="1" t="n">
        <v>1</v>
      </c>
      <c r="D6224" s="1" t="s">
        <v>3848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3866</v>
      </c>
      <c r="N6224" s="1" t="n">
        <v>10</v>
      </c>
      <c r="O6224" s="1" t="n">
        <v>70</v>
      </c>
      <c r="P6224" s="1" t="s">
        <v>3814</v>
      </c>
    </row>
    <row r="6225" customFormat="false" ht="15" hidden="false" customHeight="true" outlineLevel="0" collapsed="false">
      <c r="A6225" s="1" t="n">
        <v>3</v>
      </c>
      <c r="B6225" s="76" t="n">
        <v>46236</v>
      </c>
      <c r="C6225" s="1" t="n">
        <v>1</v>
      </c>
      <c r="D6225" s="1" t="s">
        <v>3848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3867</v>
      </c>
      <c r="N6225" s="1" t="n">
        <v>30</v>
      </c>
      <c r="O6225" s="1" t="n">
        <v>255</v>
      </c>
      <c r="P6225" s="1" t="s">
        <v>3814</v>
      </c>
    </row>
    <row r="6226" customFormat="false" ht="15" hidden="false" customHeight="true" outlineLevel="0" collapsed="false">
      <c r="A6226" s="1" t="n">
        <v>3</v>
      </c>
      <c r="B6226" s="76" t="n">
        <v>46236</v>
      </c>
      <c r="C6226" s="1" t="n">
        <v>1</v>
      </c>
      <c r="D6226" s="1" t="s">
        <v>3848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3868</v>
      </c>
      <c r="N6226" s="1" t="n">
        <v>5</v>
      </c>
      <c r="O6226" s="1" t="n">
        <v>46</v>
      </c>
      <c r="P6226" s="1" t="s">
        <v>3814</v>
      </c>
    </row>
    <row r="6227" customFormat="false" ht="15" hidden="false" customHeight="true" outlineLevel="0" collapsed="false">
      <c r="A6227" s="1" t="n">
        <v>3</v>
      </c>
      <c r="B6227" s="76" t="n">
        <v>46236</v>
      </c>
      <c r="C6227" s="1" t="n">
        <v>1</v>
      </c>
      <c r="D6227" s="1" t="s">
        <v>3848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3869</v>
      </c>
      <c r="N6227" s="1" t="n">
        <v>5</v>
      </c>
      <c r="O6227" s="1" t="n">
        <v>65</v>
      </c>
      <c r="P6227" s="1" t="s">
        <v>3814</v>
      </c>
    </row>
    <row r="6228" customFormat="false" ht="15" hidden="false" customHeight="true" outlineLevel="0" collapsed="false">
      <c r="A6228" s="1" t="n">
        <v>3</v>
      </c>
      <c r="B6228" s="76" t="n">
        <v>46237</v>
      </c>
      <c r="C6228" s="1" t="n">
        <v>6</v>
      </c>
      <c r="D6228" s="1" t="s">
        <v>3819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3818</v>
      </c>
      <c r="N6228" s="1" t="n">
        <v>20</v>
      </c>
      <c r="O6228" s="1" t="n">
        <v>280</v>
      </c>
      <c r="P6228" s="1" t="s">
        <v>3814</v>
      </c>
    </row>
    <row r="6229" customFormat="false" ht="15" hidden="false" customHeight="true" outlineLevel="0" collapsed="false">
      <c r="A6229" s="1" t="n">
        <v>3</v>
      </c>
      <c r="B6229" s="76" t="n">
        <v>46237</v>
      </c>
      <c r="C6229" s="1" t="n">
        <v>6</v>
      </c>
      <c r="D6229" s="1" t="s">
        <v>3819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3816</v>
      </c>
      <c r="N6229" s="1" t="n">
        <v>50</v>
      </c>
      <c r="O6229" s="1" t="n">
        <v>100</v>
      </c>
      <c r="P6229" s="1" t="s">
        <v>3814</v>
      </c>
    </row>
    <row r="6230" customFormat="false" ht="15" hidden="false" customHeight="true" outlineLevel="0" collapsed="false">
      <c r="A6230" s="1" t="n">
        <v>3</v>
      </c>
      <c r="B6230" s="76" t="n">
        <v>46237</v>
      </c>
      <c r="C6230" s="1" t="n">
        <v>6</v>
      </c>
      <c r="D6230" s="1" t="s">
        <v>3819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3817</v>
      </c>
      <c r="N6230" s="1" t="n">
        <v>20</v>
      </c>
      <c r="O6230" s="1" t="n">
        <v>125</v>
      </c>
      <c r="P6230" s="1" t="s">
        <v>3814</v>
      </c>
    </row>
    <row r="6231" customFormat="false" ht="15" hidden="false" customHeight="true" outlineLevel="0" collapsed="false">
      <c r="A6231" s="1" t="n">
        <v>3</v>
      </c>
      <c r="B6231" s="76" t="n">
        <v>46237</v>
      </c>
      <c r="C6231" s="1" t="n">
        <v>11</v>
      </c>
      <c r="D6231" s="1" t="s">
        <v>3820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3870</v>
      </c>
      <c r="N6231" s="1" t="n">
        <v>15</v>
      </c>
      <c r="O6231" s="1" t="n">
        <v>180</v>
      </c>
      <c r="P6231" s="1" t="s">
        <v>3814</v>
      </c>
    </row>
    <row r="6232" customFormat="false" ht="15" hidden="false" customHeight="true" outlineLevel="0" collapsed="false">
      <c r="A6232" s="1" t="n">
        <v>3</v>
      </c>
      <c r="B6232" s="76" t="n">
        <v>46237</v>
      </c>
      <c r="C6232" s="1" t="n">
        <v>11</v>
      </c>
      <c r="D6232" s="1" t="s">
        <v>3820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4278</v>
      </c>
      <c r="N6232" s="1" t="n">
        <v>20</v>
      </c>
      <c r="O6232" s="1" t="n">
        <v>107.6</v>
      </c>
      <c r="P6232" s="1" t="s">
        <v>3814</v>
      </c>
    </row>
    <row r="6233" customFormat="false" ht="15" hidden="false" customHeight="true" outlineLevel="0" collapsed="false">
      <c r="A6233" s="1" t="n">
        <v>3</v>
      </c>
      <c r="B6233" s="76" t="n">
        <v>46237</v>
      </c>
      <c r="C6233" s="1" t="n">
        <v>11</v>
      </c>
      <c r="D6233" s="1" t="s">
        <v>3820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4279</v>
      </c>
      <c r="N6233" s="1" t="n">
        <v>40</v>
      </c>
      <c r="O6233" s="1" t="n">
        <v>232</v>
      </c>
      <c r="P6233" s="1" t="s">
        <v>3814</v>
      </c>
    </row>
    <row r="6234" customFormat="false" ht="15" hidden="false" customHeight="true" outlineLevel="0" collapsed="false">
      <c r="A6234" s="1" t="n">
        <v>3</v>
      </c>
      <c r="B6234" s="76" t="n">
        <v>46237</v>
      </c>
      <c r="C6234" s="1" t="n">
        <v>11</v>
      </c>
      <c r="D6234" s="1" t="s">
        <v>3820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4280</v>
      </c>
      <c r="N6234" s="1" t="n">
        <v>35</v>
      </c>
      <c r="O6234" s="1" t="n">
        <v>246.7</v>
      </c>
      <c r="P6234" s="1" t="s">
        <v>3814</v>
      </c>
    </row>
    <row r="6235" customFormat="false" ht="15" hidden="false" customHeight="true" outlineLevel="0" collapsed="false">
      <c r="A6235" s="1" t="n">
        <v>3</v>
      </c>
      <c r="B6235" s="76" t="n">
        <v>46237</v>
      </c>
      <c r="C6235" s="1" t="n">
        <v>11</v>
      </c>
      <c r="D6235" s="1" t="s">
        <v>3820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4281</v>
      </c>
      <c r="N6235" s="1" t="n">
        <v>30</v>
      </c>
      <c r="O6235" s="1" t="n">
        <v>281.4</v>
      </c>
      <c r="P6235" s="1" t="s">
        <v>3814</v>
      </c>
    </row>
    <row r="6236" customFormat="false" ht="15" hidden="false" customHeight="true" outlineLevel="0" collapsed="false">
      <c r="A6236" s="1" t="n">
        <v>3</v>
      </c>
      <c r="B6236" s="76" t="n">
        <v>46237</v>
      </c>
      <c r="C6236" s="1" t="n">
        <v>11</v>
      </c>
      <c r="D6236" s="1" t="s">
        <v>3820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4282</v>
      </c>
      <c r="N6236" s="1" t="n">
        <v>10</v>
      </c>
      <c r="O6236" s="1" t="n">
        <v>40</v>
      </c>
      <c r="P6236" s="1" t="s">
        <v>3814</v>
      </c>
    </row>
    <row r="6237" customFormat="false" ht="15" hidden="false" customHeight="true" outlineLevel="0" collapsed="false">
      <c r="A6237" s="1" t="n">
        <v>3</v>
      </c>
      <c r="B6237" s="76" t="n">
        <v>46237</v>
      </c>
      <c r="C6237" s="1" t="n">
        <v>11</v>
      </c>
      <c r="D6237" s="1" t="s">
        <v>3820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3891</v>
      </c>
      <c r="N6237" s="1" t="n">
        <v>57.8</v>
      </c>
      <c r="O6237" s="1" t="n">
        <v>1849.6</v>
      </c>
      <c r="P6237" s="1" t="s">
        <v>3814</v>
      </c>
    </row>
    <row r="6238" customFormat="false" ht="15" hidden="false" customHeight="true" outlineLevel="0" collapsed="false">
      <c r="A6238" s="1" t="n">
        <v>3</v>
      </c>
      <c r="B6238" s="76" t="n">
        <v>46237</v>
      </c>
      <c r="C6238" s="1" t="n">
        <v>11</v>
      </c>
      <c r="D6238" s="1" t="s">
        <v>3820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3891</v>
      </c>
      <c r="N6238" s="1" t="n">
        <v>61</v>
      </c>
      <c r="O6238" s="1" t="n">
        <v>1952</v>
      </c>
      <c r="P6238" s="1" t="s">
        <v>3814</v>
      </c>
    </row>
    <row r="6239" customFormat="false" ht="15" hidden="false" customHeight="true" outlineLevel="0" collapsed="false">
      <c r="A6239" s="1" t="n">
        <v>3</v>
      </c>
      <c r="B6239" s="76" t="n">
        <v>46237</v>
      </c>
      <c r="C6239" s="1" t="n">
        <v>11</v>
      </c>
      <c r="D6239" s="1" t="s">
        <v>3820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3891</v>
      </c>
      <c r="N6239" s="1" t="n">
        <v>67.4</v>
      </c>
      <c r="O6239" s="1" t="n">
        <v>2156.8</v>
      </c>
      <c r="P6239" s="1" t="s">
        <v>3814</v>
      </c>
    </row>
    <row r="6240" customFormat="false" ht="15" hidden="false" customHeight="true" outlineLevel="0" collapsed="false">
      <c r="A6240" s="1" t="n">
        <v>3</v>
      </c>
      <c r="B6240" s="76" t="n">
        <v>46237</v>
      </c>
      <c r="C6240" s="1" t="n">
        <v>11</v>
      </c>
      <c r="D6240" s="1" t="s">
        <v>3820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3893</v>
      </c>
      <c r="N6240" s="1" t="n">
        <v>52.8</v>
      </c>
      <c r="O6240" s="1" t="n">
        <v>1188</v>
      </c>
      <c r="P6240" s="1" t="s">
        <v>3814</v>
      </c>
    </row>
    <row r="6241" customFormat="false" ht="15" hidden="false" customHeight="true" outlineLevel="0" collapsed="false">
      <c r="A6241" s="1" t="n">
        <v>3</v>
      </c>
      <c r="B6241" s="76" t="n">
        <v>46237</v>
      </c>
      <c r="C6241" s="1" t="n">
        <v>11</v>
      </c>
      <c r="D6241" s="1" t="s">
        <v>3820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3891</v>
      </c>
      <c r="N6241" s="1" t="n">
        <v>68.55</v>
      </c>
      <c r="O6241" s="1" t="n">
        <v>2193.6</v>
      </c>
      <c r="P6241" s="1" t="s">
        <v>3814</v>
      </c>
    </row>
    <row r="6242" customFormat="false" ht="15" hidden="false" customHeight="true" outlineLevel="0" collapsed="false">
      <c r="A6242" s="1" t="n">
        <v>3</v>
      </c>
      <c r="B6242" s="76" t="n">
        <v>46237</v>
      </c>
      <c r="C6242" s="1" t="n">
        <v>11</v>
      </c>
      <c r="D6242" s="1" t="s">
        <v>3820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3893</v>
      </c>
      <c r="N6242" s="1" t="n">
        <v>49.7</v>
      </c>
      <c r="O6242" s="1" t="n">
        <v>1093.4</v>
      </c>
      <c r="P6242" s="1" t="s">
        <v>3814</v>
      </c>
    </row>
    <row r="6243" customFormat="false" ht="15" hidden="false" customHeight="true" outlineLevel="0" collapsed="false">
      <c r="A6243" s="1" t="n">
        <v>3</v>
      </c>
      <c r="B6243" s="76" t="n">
        <v>46237</v>
      </c>
      <c r="C6243" s="1" t="n">
        <v>11</v>
      </c>
      <c r="D6243" s="1" t="s">
        <v>3820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4430</v>
      </c>
      <c r="N6243" s="1" t="n">
        <v>12</v>
      </c>
      <c r="O6243" s="1" t="n">
        <v>37.340162</v>
      </c>
      <c r="P6243" s="1" t="s">
        <v>3814</v>
      </c>
    </row>
    <row r="6244" customFormat="false" ht="15" hidden="false" customHeight="true" outlineLevel="0" collapsed="false">
      <c r="A6244" s="1" t="n">
        <v>3</v>
      </c>
      <c r="B6244" s="76" t="n">
        <v>46237</v>
      </c>
      <c r="C6244" s="1" t="n">
        <v>11</v>
      </c>
      <c r="D6244" s="1" t="s">
        <v>3820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4070</v>
      </c>
      <c r="N6244" s="1" t="n">
        <v>24</v>
      </c>
      <c r="O6244" s="1" t="n">
        <v>70.64</v>
      </c>
      <c r="P6244" s="1" t="s">
        <v>3814</v>
      </c>
    </row>
    <row r="6245" customFormat="false" ht="15" hidden="false" customHeight="true" outlineLevel="0" collapsed="false">
      <c r="A6245" s="1" t="n">
        <v>3</v>
      </c>
      <c r="B6245" s="76" t="n">
        <v>46237</v>
      </c>
      <c r="C6245" s="1" t="n">
        <v>11</v>
      </c>
      <c r="D6245" s="1" t="s">
        <v>3820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4074</v>
      </c>
      <c r="N6245" s="1" t="n">
        <v>15</v>
      </c>
      <c r="O6245" s="1" t="n">
        <v>38.880087</v>
      </c>
      <c r="P6245" s="1" t="s">
        <v>3814</v>
      </c>
    </row>
    <row r="6246" customFormat="false" ht="15" hidden="false" customHeight="true" outlineLevel="0" collapsed="false">
      <c r="A6246" s="1" t="n">
        <v>3</v>
      </c>
      <c r="B6246" s="76" t="n">
        <v>46237</v>
      </c>
      <c r="C6246" s="1" t="n">
        <v>11</v>
      </c>
      <c r="D6246" s="1" t="s">
        <v>3820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4079</v>
      </c>
      <c r="N6246" s="1" t="n">
        <v>48</v>
      </c>
      <c r="O6246" s="1" t="n">
        <v>187.2</v>
      </c>
      <c r="P6246" s="1" t="s">
        <v>3814</v>
      </c>
    </row>
    <row r="6247" customFormat="false" ht="15" hidden="false" customHeight="true" outlineLevel="0" collapsed="false">
      <c r="A6247" s="1" t="n">
        <v>3</v>
      </c>
      <c r="B6247" s="76" t="n">
        <v>46237</v>
      </c>
      <c r="C6247" s="1" t="n">
        <v>11</v>
      </c>
      <c r="D6247" s="1" t="s">
        <v>3820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4438</v>
      </c>
      <c r="N6247" s="1" t="n">
        <v>15</v>
      </c>
      <c r="O6247" s="1" t="n">
        <v>45.379916</v>
      </c>
      <c r="P6247" s="1" t="s">
        <v>3814</v>
      </c>
    </row>
    <row r="6248" customFormat="false" ht="15" hidden="false" customHeight="true" outlineLevel="0" collapsed="false">
      <c r="A6248" s="1" t="n">
        <v>3</v>
      </c>
      <c r="B6248" s="76" t="n">
        <v>46237</v>
      </c>
      <c r="C6248" s="1" t="n">
        <v>11</v>
      </c>
      <c r="D6248" s="1" t="s">
        <v>3820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5989</v>
      </c>
      <c r="N6248" s="1" t="n">
        <v>24</v>
      </c>
      <c r="O6248" s="1" t="n">
        <v>70.64</v>
      </c>
      <c r="P6248" s="1" t="s">
        <v>3814</v>
      </c>
    </row>
    <row r="6249" customFormat="false" ht="15" hidden="false" customHeight="true" outlineLevel="0" collapsed="false">
      <c r="A6249" s="1" t="n">
        <v>3</v>
      </c>
      <c r="B6249" s="76" t="n">
        <v>46237</v>
      </c>
      <c r="C6249" s="1" t="n">
        <v>11</v>
      </c>
      <c r="D6249" s="1" t="s">
        <v>3820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4995</v>
      </c>
      <c r="N6249" s="1" t="n">
        <v>12</v>
      </c>
      <c r="O6249" s="1" t="n">
        <v>53.980118</v>
      </c>
      <c r="P6249" s="1" t="s">
        <v>3814</v>
      </c>
    </row>
    <row r="6250" customFormat="false" ht="15" hidden="false" customHeight="true" outlineLevel="0" collapsed="false">
      <c r="A6250" s="1" t="n">
        <v>3</v>
      </c>
      <c r="B6250" s="76" t="n">
        <v>46237</v>
      </c>
      <c r="C6250" s="1" t="n">
        <v>11</v>
      </c>
      <c r="D6250" s="1" t="s">
        <v>3820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4443</v>
      </c>
      <c r="N6250" s="1" t="n">
        <v>8</v>
      </c>
      <c r="O6250" s="1" t="n">
        <v>27.709806</v>
      </c>
      <c r="P6250" s="1" t="s">
        <v>3814</v>
      </c>
    </row>
    <row r="6251" customFormat="false" ht="15" hidden="false" customHeight="true" outlineLevel="0" collapsed="false">
      <c r="A6251" s="1" t="n">
        <v>3</v>
      </c>
      <c r="B6251" s="76" t="n">
        <v>46237</v>
      </c>
      <c r="C6251" s="1" t="n">
        <v>11</v>
      </c>
      <c r="D6251" s="1" t="s">
        <v>3820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4444</v>
      </c>
      <c r="N6251" s="1" t="n">
        <v>12</v>
      </c>
      <c r="O6251" s="1" t="n">
        <v>41.56</v>
      </c>
      <c r="P6251" s="1" t="s">
        <v>3814</v>
      </c>
    </row>
    <row r="6252" customFormat="false" ht="15" hidden="false" customHeight="true" outlineLevel="0" collapsed="false">
      <c r="A6252" s="1" t="n">
        <v>3</v>
      </c>
      <c r="B6252" s="76" t="n">
        <v>46237</v>
      </c>
      <c r="C6252" s="1" t="n">
        <v>11</v>
      </c>
      <c r="D6252" s="1" t="s">
        <v>3820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5990</v>
      </c>
      <c r="N6252" s="1" t="n">
        <v>8</v>
      </c>
      <c r="O6252" s="1" t="n">
        <v>26.02015</v>
      </c>
      <c r="P6252" s="1" t="s">
        <v>3814</v>
      </c>
    </row>
    <row r="6253" customFormat="false" ht="15" hidden="false" customHeight="true" outlineLevel="0" collapsed="false">
      <c r="A6253" s="1" t="n">
        <v>3</v>
      </c>
      <c r="B6253" s="76" t="n">
        <v>46237</v>
      </c>
      <c r="C6253" s="1" t="n">
        <v>11</v>
      </c>
      <c r="D6253" s="1" t="s">
        <v>3820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4446</v>
      </c>
      <c r="N6253" s="1" t="n">
        <v>48</v>
      </c>
      <c r="O6253" s="1" t="n">
        <v>319.089923</v>
      </c>
      <c r="P6253" s="1" t="s">
        <v>3814</v>
      </c>
    </row>
    <row r="6254" customFormat="false" ht="15" hidden="false" customHeight="true" outlineLevel="0" collapsed="false">
      <c r="A6254" s="1" t="n">
        <v>3</v>
      </c>
      <c r="B6254" s="76" t="n">
        <v>46237</v>
      </c>
      <c r="C6254" s="1" t="n">
        <v>11</v>
      </c>
      <c r="D6254" s="1" t="s">
        <v>3820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5991</v>
      </c>
      <c r="N6254" s="1" t="n">
        <v>8</v>
      </c>
      <c r="O6254" s="1" t="n">
        <v>24.879978</v>
      </c>
      <c r="P6254" s="1" t="s">
        <v>3814</v>
      </c>
    </row>
    <row r="6255" customFormat="false" ht="15" hidden="false" customHeight="true" outlineLevel="0" collapsed="false">
      <c r="A6255" s="1" t="n">
        <v>3</v>
      </c>
      <c r="B6255" s="76" t="n">
        <v>46237</v>
      </c>
      <c r="C6255" s="1" t="n">
        <v>11</v>
      </c>
      <c r="D6255" s="1" t="s">
        <v>3820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4029</v>
      </c>
      <c r="N6255" s="1" t="n">
        <v>56</v>
      </c>
      <c r="O6255" s="1" t="n">
        <v>166.32</v>
      </c>
      <c r="P6255" s="1" t="s">
        <v>3814</v>
      </c>
    </row>
    <row r="6256" customFormat="false" ht="15" hidden="false" customHeight="true" outlineLevel="0" collapsed="false">
      <c r="A6256" s="1" t="n">
        <v>3</v>
      </c>
      <c r="B6256" s="76" t="n">
        <v>46237</v>
      </c>
      <c r="C6256" s="1" t="n">
        <v>11</v>
      </c>
      <c r="D6256" s="1" t="s">
        <v>3820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5992</v>
      </c>
      <c r="N6256" s="1" t="n">
        <v>12</v>
      </c>
      <c r="O6256" s="1" t="n">
        <v>40.76</v>
      </c>
      <c r="P6256" s="1" t="s">
        <v>3814</v>
      </c>
    </row>
    <row r="6257" customFormat="false" ht="15" hidden="false" customHeight="true" outlineLevel="0" collapsed="false">
      <c r="A6257" s="1" t="n">
        <v>3</v>
      </c>
      <c r="B6257" s="76" t="n">
        <v>46237</v>
      </c>
      <c r="C6257" s="1" t="n">
        <v>11</v>
      </c>
      <c r="D6257" s="1" t="s">
        <v>3820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5993</v>
      </c>
      <c r="N6257" s="1" t="n">
        <v>12</v>
      </c>
      <c r="O6257" s="1" t="n">
        <v>21.02</v>
      </c>
      <c r="P6257" s="1" t="s">
        <v>3814</v>
      </c>
    </row>
    <row r="6258" customFormat="false" ht="15" hidden="false" customHeight="true" outlineLevel="0" collapsed="false">
      <c r="A6258" s="1" t="n">
        <v>3</v>
      </c>
      <c r="B6258" s="76" t="n">
        <v>46237</v>
      </c>
      <c r="C6258" s="1" t="n">
        <v>11</v>
      </c>
      <c r="D6258" s="1" t="s">
        <v>3820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5994</v>
      </c>
      <c r="N6258" s="1" t="n">
        <v>12</v>
      </c>
      <c r="O6258" s="1" t="n">
        <v>21.02</v>
      </c>
      <c r="P6258" s="1" t="s">
        <v>3814</v>
      </c>
    </row>
    <row r="6259" customFormat="false" ht="15" hidden="false" customHeight="true" outlineLevel="0" collapsed="false">
      <c r="A6259" s="1" t="n">
        <v>3</v>
      </c>
      <c r="B6259" s="76" t="n">
        <v>46237</v>
      </c>
      <c r="C6259" s="1" t="n">
        <v>11</v>
      </c>
      <c r="D6259" s="1" t="s">
        <v>3820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5995</v>
      </c>
      <c r="N6259" s="1" t="n">
        <v>12</v>
      </c>
      <c r="O6259" s="1" t="n">
        <v>21.02</v>
      </c>
      <c r="P6259" s="1" t="s">
        <v>3814</v>
      </c>
    </row>
    <row r="6260" customFormat="false" ht="15" hidden="false" customHeight="true" outlineLevel="0" collapsed="false">
      <c r="A6260" s="1" t="n">
        <v>3</v>
      </c>
      <c r="B6260" s="76" t="n">
        <v>46237</v>
      </c>
      <c r="C6260" s="1" t="n">
        <v>11</v>
      </c>
      <c r="D6260" s="1" t="s">
        <v>3820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5996</v>
      </c>
      <c r="N6260" s="1" t="n">
        <v>12</v>
      </c>
      <c r="O6260" s="1" t="n">
        <v>21.02</v>
      </c>
      <c r="P6260" s="1" t="s">
        <v>3814</v>
      </c>
    </row>
    <row r="6261" customFormat="false" ht="15" hidden="false" customHeight="true" outlineLevel="0" collapsed="false">
      <c r="A6261" s="1" t="n">
        <v>3</v>
      </c>
      <c r="B6261" s="76" t="n">
        <v>46237</v>
      </c>
      <c r="C6261" s="1" t="n">
        <v>11</v>
      </c>
      <c r="D6261" s="1" t="s">
        <v>3820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5997</v>
      </c>
      <c r="N6261" s="1" t="n">
        <v>30</v>
      </c>
      <c r="O6261" s="1" t="n">
        <v>77.3</v>
      </c>
      <c r="P6261" s="1" t="s">
        <v>3814</v>
      </c>
    </row>
    <row r="6262" customFormat="false" ht="15" hidden="false" customHeight="true" outlineLevel="0" collapsed="false">
      <c r="A6262" s="1" t="n">
        <v>3</v>
      </c>
      <c r="B6262" s="76" t="n">
        <v>46237</v>
      </c>
      <c r="C6262" s="1" t="n">
        <v>11</v>
      </c>
      <c r="D6262" s="1" t="s">
        <v>3820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4841</v>
      </c>
      <c r="N6262" s="1" t="n">
        <v>30</v>
      </c>
      <c r="O6262" s="1" t="n">
        <v>77.3</v>
      </c>
      <c r="P6262" s="1" t="s">
        <v>3814</v>
      </c>
    </row>
    <row r="6263" customFormat="false" ht="15" hidden="false" customHeight="true" outlineLevel="0" collapsed="false">
      <c r="A6263" s="1" t="n">
        <v>3</v>
      </c>
      <c r="B6263" s="76" t="n">
        <v>46237</v>
      </c>
      <c r="C6263" s="1" t="n">
        <v>11</v>
      </c>
      <c r="D6263" s="1" t="s">
        <v>3820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4842</v>
      </c>
      <c r="N6263" s="1" t="n">
        <v>30</v>
      </c>
      <c r="O6263" s="1" t="n">
        <v>90.22</v>
      </c>
      <c r="P6263" s="1" t="s">
        <v>3814</v>
      </c>
    </row>
    <row r="6264" customFormat="false" ht="15" hidden="false" customHeight="true" outlineLevel="0" collapsed="false">
      <c r="A6264" s="1" t="n">
        <v>3</v>
      </c>
      <c r="B6264" s="76" t="n">
        <v>46237</v>
      </c>
      <c r="C6264" s="1" t="n">
        <v>11</v>
      </c>
      <c r="D6264" s="1" t="s">
        <v>3820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4844</v>
      </c>
      <c r="N6264" s="1" t="n">
        <v>30</v>
      </c>
      <c r="O6264" s="1" t="n">
        <v>87.49</v>
      </c>
      <c r="P6264" s="1" t="s">
        <v>3814</v>
      </c>
    </row>
    <row r="6265" customFormat="false" ht="15" hidden="false" customHeight="true" outlineLevel="0" collapsed="false">
      <c r="A6265" s="1" t="n">
        <v>3</v>
      </c>
      <c r="B6265" s="76" t="n">
        <v>46237</v>
      </c>
      <c r="C6265" s="1" t="n">
        <v>11</v>
      </c>
      <c r="D6265" s="1" t="s">
        <v>3820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4845</v>
      </c>
      <c r="N6265" s="1" t="n">
        <v>30</v>
      </c>
      <c r="O6265" s="1" t="n">
        <v>87.49</v>
      </c>
      <c r="P6265" s="1" t="s">
        <v>3814</v>
      </c>
    </row>
    <row r="6266" customFormat="false" ht="15" hidden="false" customHeight="true" outlineLevel="0" collapsed="false">
      <c r="A6266" s="1" t="n">
        <v>3</v>
      </c>
      <c r="B6266" s="76" t="n">
        <v>46237</v>
      </c>
      <c r="C6266" s="1" t="n">
        <v>11</v>
      </c>
      <c r="D6266" s="1" t="s">
        <v>3820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4846</v>
      </c>
      <c r="N6266" s="1" t="n">
        <v>30</v>
      </c>
      <c r="O6266" s="1" t="n">
        <v>87.49</v>
      </c>
      <c r="P6266" s="1" t="s">
        <v>3814</v>
      </c>
    </row>
    <row r="6267" customFormat="false" ht="15" hidden="false" customHeight="true" outlineLevel="0" collapsed="false">
      <c r="A6267" s="1" t="n">
        <v>3</v>
      </c>
      <c r="B6267" s="76" t="n">
        <v>46237</v>
      </c>
      <c r="C6267" s="1" t="n">
        <v>11</v>
      </c>
      <c r="D6267" s="1" t="s">
        <v>3820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4847</v>
      </c>
      <c r="N6267" s="1" t="n">
        <v>30</v>
      </c>
      <c r="O6267" s="1" t="n">
        <v>63.86</v>
      </c>
      <c r="P6267" s="1" t="s">
        <v>3814</v>
      </c>
    </row>
    <row r="6268" customFormat="false" ht="15" hidden="false" customHeight="true" outlineLevel="0" collapsed="false">
      <c r="A6268" s="1" t="n">
        <v>3</v>
      </c>
      <c r="B6268" s="76" t="n">
        <v>46237</v>
      </c>
      <c r="C6268" s="1" t="n">
        <v>11</v>
      </c>
      <c r="D6268" s="1" t="s">
        <v>3820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4848</v>
      </c>
      <c r="N6268" s="1" t="n">
        <v>30</v>
      </c>
      <c r="O6268" s="1" t="n">
        <v>63.86</v>
      </c>
      <c r="P6268" s="1" t="s">
        <v>3814</v>
      </c>
    </row>
    <row r="6269" customFormat="false" ht="15" hidden="false" customHeight="true" outlineLevel="0" collapsed="false">
      <c r="A6269" s="1" t="n">
        <v>3</v>
      </c>
      <c r="B6269" s="76" t="n">
        <v>46237</v>
      </c>
      <c r="C6269" s="1" t="n">
        <v>11</v>
      </c>
      <c r="D6269" s="1" t="s">
        <v>3820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4849</v>
      </c>
      <c r="N6269" s="1" t="n">
        <v>30</v>
      </c>
      <c r="O6269" s="1" t="n">
        <v>59.67</v>
      </c>
      <c r="P6269" s="1" t="s">
        <v>3814</v>
      </c>
    </row>
    <row r="6270" customFormat="false" ht="15" hidden="false" customHeight="true" outlineLevel="0" collapsed="false">
      <c r="A6270" s="1" t="n">
        <v>3</v>
      </c>
      <c r="B6270" s="76" t="n">
        <v>46237</v>
      </c>
      <c r="C6270" s="1" t="n">
        <v>11</v>
      </c>
      <c r="D6270" s="1" t="s">
        <v>3820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4850</v>
      </c>
      <c r="N6270" s="1" t="n">
        <v>30</v>
      </c>
      <c r="O6270" s="1" t="n">
        <v>63.86</v>
      </c>
      <c r="P6270" s="1" t="s">
        <v>3814</v>
      </c>
    </row>
    <row r="6271" customFormat="false" ht="15" hidden="false" customHeight="true" outlineLevel="0" collapsed="false">
      <c r="A6271" s="1" t="n">
        <v>3</v>
      </c>
      <c r="B6271" s="76" t="n">
        <v>46237</v>
      </c>
      <c r="C6271" s="1" t="n">
        <v>11</v>
      </c>
      <c r="D6271" s="1" t="s">
        <v>3820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4851</v>
      </c>
      <c r="N6271" s="1" t="n">
        <v>30</v>
      </c>
      <c r="O6271" s="1" t="n">
        <v>59.67</v>
      </c>
      <c r="P6271" s="1" t="s">
        <v>3814</v>
      </c>
    </row>
    <row r="6272" customFormat="false" ht="15" hidden="false" customHeight="true" outlineLevel="0" collapsed="false">
      <c r="A6272" s="1" t="n">
        <v>3</v>
      </c>
      <c r="B6272" s="76" t="n">
        <v>46237</v>
      </c>
      <c r="C6272" s="1" t="n">
        <v>11</v>
      </c>
      <c r="D6272" s="1" t="s">
        <v>3820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4852</v>
      </c>
      <c r="N6272" s="1" t="n">
        <v>30</v>
      </c>
      <c r="O6272" s="1" t="n">
        <v>59.67</v>
      </c>
      <c r="P6272" s="1" t="s">
        <v>3814</v>
      </c>
    </row>
    <row r="6273" customFormat="false" ht="15" hidden="false" customHeight="true" outlineLevel="0" collapsed="false">
      <c r="A6273" s="1" t="n">
        <v>3</v>
      </c>
      <c r="B6273" s="76" t="n">
        <v>46237</v>
      </c>
      <c r="C6273" s="1" t="n">
        <v>11</v>
      </c>
      <c r="D6273" s="1" t="s">
        <v>3820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4853</v>
      </c>
      <c r="N6273" s="1" t="n">
        <v>30</v>
      </c>
      <c r="O6273" s="1" t="n">
        <v>59.67</v>
      </c>
      <c r="P6273" s="1" t="s">
        <v>3814</v>
      </c>
    </row>
    <row r="6274" customFormat="false" ht="15" hidden="false" customHeight="true" outlineLevel="0" collapsed="false">
      <c r="A6274" s="1" t="n">
        <v>3</v>
      </c>
      <c r="B6274" s="76" t="n">
        <v>46237</v>
      </c>
      <c r="C6274" s="1" t="n">
        <v>11</v>
      </c>
      <c r="D6274" s="1" t="s">
        <v>3820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5998</v>
      </c>
      <c r="N6274" s="1" t="n">
        <v>20</v>
      </c>
      <c r="O6274" s="1" t="n">
        <v>74.33</v>
      </c>
      <c r="P6274" s="1" t="s">
        <v>3814</v>
      </c>
    </row>
    <row r="6275" customFormat="false" ht="15" hidden="false" customHeight="true" outlineLevel="0" collapsed="false">
      <c r="A6275" s="1" t="n">
        <v>3</v>
      </c>
      <c r="B6275" s="76" t="n">
        <v>46237</v>
      </c>
      <c r="C6275" s="1" t="n">
        <v>11</v>
      </c>
      <c r="D6275" s="1" t="s">
        <v>3820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4855</v>
      </c>
      <c r="N6275" s="1" t="n">
        <v>80</v>
      </c>
      <c r="O6275" s="1" t="n">
        <v>123.94</v>
      </c>
      <c r="P6275" s="1" t="s">
        <v>3814</v>
      </c>
    </row>
    <row r="6276" customFormat="false" ht="15" hidden="false" customHeight="true" outlineLevel="0" collapsed="false">
      <c r="A6276" s="1" t="n">
        <v>3</v>
      </c>
      <c r="B6276" s="76" t="n">
        <v>46237</v>
      </c>
      <c r="C6276" s="1" t="n">
        <v>11</v>
      </c>
      <c r="D6276" s="1" t="s">
        <v>3820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4856</v>
      </c>
      <c r="N6276" s="1" t="n">
        <v>20</v>
      </c>
      <c r="O6276" s="1" t="n">
        <v>74.33</v>
      </c>
      <c r="P6276" s="1" t="s">
        <v>3814</v>
      </c>
    </row>
    <row r="6277" customFormat="false" ht="15" hidden="false" customHeight="true" outlineLevel="0" collapsed="false">
      <c r="A6277" s="1" t="n">
        <v>3</v>
      </c>
      <c r="B6277" s="76" t="n">
        <v>46237</v>
      </c>
      <c r="C6277" s="1" t="n">
        <v>11</v>
      </c>
      <c r="D6277" s="1" t="s">
        <v>3820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5847</v>
      </c>
      <c r="N6277" s="1" t="n">
        <v>80</v>
      </c>
      <c r="O6277" s="1" t="n">
        <v>73.18</v>
      </c>
      <c r="P6277" s="1" t="s">
        <v>3814</v>
      </c>
    </row>
    <row r="6278" customFormat="false" ht="15" hidden="false" customHeight="true" outlineLevel="0" collapsed="false">
      <c r="A6278" s="1" t="n">
        <v>3</v>
      </c>
      <c r="B6278" s="76" t="n">
        <v>46237</v>
      </c>
      <c r="C6278" s="1" t="n">
        <v>11</v>
      </c>
      <c r="D6278" s="1" t="s">
        <v>3820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4857</v>
      </c>
      <c r="N6278" s="1" t="n">
        <v>80</v>
      </c>
      <c r="O6278" s="1" t="n">
        <v>123.94</v>
      </c>
      <c r="P6278" s="1" t="s">
        <v>3814</v>
      </c>
    </row>
    <row r="6279" customFormat="false" ht="15" hidden="false" customHeight="true" outlineLevel="0" collapsed="false">
      <c r="A6279" s="1" t="n">
        <v>3</v>
      </c>
      <c r="B6279" s="76" t="n">
        <v>46237</v>
      </c>
      <c r="C6279" s="1" t="n">
        <v>11</v>
      </c>
      <c r="D6279" s="1" t="s">
        <v>3820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4858</v>
      </c>
      <c r="N6279" s="1" t="n">
        <v>72</v>
      </c>
      <c r="O6279" s="1" t="n">
        <v>157.64</v>
      </c>
      <c r="P6279" s="1" t="s">
        <v>3814</v>
      </c>
    </row>
    <row r="6280" customFormat="false" ht="15" hidden="false" customHeight="true" outlineLevel="0" collapsed="false">
      <c r="A6280" s="1" t="n">
        <v>3</v>
      </c>
      <c r="B6280" s="76" t="n">
        <v>46237</v>
      </c>
      <c r="C6280" s="1" t="n">
        <v>11</v>
      </c>
      <c r="D6280" s="1" t="s">
        <v>3820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5999</v>
      </c>
      <c r="N6280" s="1" t="n">
        <v>72</v>
      </c>
      <c r="O6280" s="1" t="n">
        <v>157.64</v>
      </c>
      <c r="P6280" s="1" t="s">
        <v>3814</v>
      </c>
    </row>
    <row r="6281" customFormat="false" ht="15" hidden="false" customHeight="true" outlineLevel="0" collapsed="false">
      <c r="A6281" s="1" t="n">
        <v>3</v>
      </c>
      <c r="B6281" s="76" t="n">
        <v>46237</v>
      </c>
      <c r="C6281" s="1" t="n">
        <v>11</v>
      </c>
      <c r="D6281" s="1" t="s">
        <v>3820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4859</v>
      </c>
      <c r="N6281" s="1" t="n">
        <v>72</v>
      </c>
      <c r="O6281" s="1" t="n">
        <v>157.64</v>
      </c>
      <c r="P6281" s="1" t="s">
        <v>3814</v>
      </c>
    </row>
    <row r="6282" customFormat="false" ht="15" hidden="false" customHeight="true" outlineLevel="0" collapsed="false">
      <c r="A6282" s="1" t="n">
        <v>3</v>
      </c>
      <c r="B6282" s="76" t="n">
        <v>46237</v>
      </c>
      <c r="C6282" s="1" t="n">
        <v>11</v>
      </c>
      <c r="D6282" s="1" t="s">
        <v>3820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4860</v>
      </c>
      <c r="N6282" s="1" t="n">
        <v>180</v>
      </c>
      <c r="O6282" s="1" t="n">
        <v>394.11</v>
      </c>
      <c r="P6282" s="1" t="s">
        <v>3814</v>
      </c>
    </row>
    <row r="6283" customFormat="false" ht="15" hidden="false" customHeight="true" outlineLevel="0" collapsed="false">
      <c r="A6283" s="1" t="n">
        <v>3</v>
      </c>
      <c r="B6283" s="76" t="n">
        <v>46237</v>
      </c>
      <c r="C6283" s="1" t="n">
        <v>11</v>
      </c>
      <c r="D6283" s="1" t="s">
        <v>3820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4861</v>
      </c>
      <c r="N6283" s="1" t="n">
        <v>180</v>
      </c>
      <c r="O6283" s="1" t="n">
        <v>394.11</v>
      </c>
      <c r="P6283" s="1" t="s">
        <v>3814</v>
      </c>
    </row>
    <row r="6284" customFormat="false" ht="15" hidden="false" customHeight="true" outlineLevel="0" collapsed="false">
      <c r="A6284" s="1" t="n">
        <v>3</v>
      </c>
      <c r="B6284" s="76" t="n">
        <v>46237</v>
      </c>
      <c r="C6284" s="1" t="n">
        <v>11</v>
      </c>
      <c r="D6284" s="1" t="s">
        <v>3820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5849</v>
      </c>
      <c r="N6284" s="1" t="n">
        <v>80</v>
      </c>
      <c r="O6284" s="1" t="n">
        <v>73.18</v>
      </c>
      <c r="P6284" s="1" t="s">
        <v>3814</v>
      </c>
    </row>
    <row r="6285" customFormat="false" ht="15" hidden="false" customHeight="true" outlineLevel="0" collapsed="false">
      <c r="A6285" s="1" t="n">
        <v>3</v>
      </c>
      <c r="B6285" s="76" t="n">
        <v>46237</v>
      </c>
      <c r="C6285" s="1" t="n">
        <v>11</v>
      </c>
      <c r="D6285" s="1" t="s">
        <v>3820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4862</v>
      </c>
      <c r="N6285" s="1" t="n">
        <v>72</v>
      </c>
      <c r="O6285" s="1" t="n">
        <v>157.64</v>
      </c>
      <c r="P6285" s="1" t="s">
        <v>3814</v>
      </c>
    </row>
    <row r="6286" customFormat="false" ht="15" hidden="false" customHeight="true" outlineLevel="0" collapsed="false">
      <c r="A6286" s="1" t="n">
        <v>3</v>
      </c>
      <c r="B6286" s="76" t="n">
        <v>46237</v>
      </c>
      <c r="C6286" s="1" t="n">
        <v>11</v>
      </c>
      <c r="D6286" s="1" t="s">
        <v>3820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4863</v>
      </c>
      <c r="N6286" s="1" t="n">
        <v>40</v>
      </c>
      <c r="O6286" s="1" t="n">
        <v>61.97</v>
      </c>
      <c r="P6286" s="1" t="s">
        <v>3814</v>
      </c>
    </row>
    <row r="6287" customFormat="false" ht="15" hidden="false" customHeight="true" outlineLevel="0" collapsed="false">
      <c r="A6287" s="1" t="n">
        <v>3</v>
      </c>
      <c r="B6287" s="76" t="n">
        <v>46237</v>
      </c>
      <c r="C6287" s="1" t="n">
        <v>11</v>
      </c>
      <c r="D6287" s="1" t="s">
        <v>3820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6000</v>
      </c>
      <c r="N6287" s="1" t="n">
        <v>72</v>
      </c>
      <c r="O6287" s="1" t="n">
        <v>157.64</v>
      </c>
      <c r="P6287" s="1" t="s">
        <v>3814</v>
      </c>
    </row>
    <row r="6288" customFormat="false" ht="15" hidden="false" customHeight="true" outlineLevel="0" collapsed="false">
      <c r="A6288" s="1" t="n">
        <v>3</v>
      </c>
      <c r="B6288" s="76" t="n">
        <v>46237</v>
      </c>
      <c r="C6288" s="1" t="n">
        <v>11</v>
      </c>
      <c r="D6288" s="1" t="s">
        <v>3820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6001</v>
      </c>
      <c r="N6288" s="1" t="n">
        <v>20</v>
      </c>
      <c r="O6288" s="1" t="n">
        <v>74.33</v>
      </c>
      <c r="P6288" s="1" t="s">
        <v>3814</v>
      </c>
    </row>
    <row r="6289" customFormat="false" ht="15" hidden="false" customHeight="true" outlineLevel="0" collapsed="false">
      <c r="A6289" s="1" t="n">
        <v>3</v>
      </c>
      <c r="B6289" s="76" t="n">
        <v>46237</v>
      </c>
      <c r="C6289" s="1" t="n">
        <v>11</v>
      </c>
      <c r="D6289" s="1" t="s">
        <v>3820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4864</v>
      </c>
      <c r="N6289" s="1" t="n">
        <v>36</v>
      </c>
      <c r="O6289" s="1" t="n">
        <v>78.82</v>
      </c>
      <c r="P6289" s="1" t="s">
        <v>3814</v>
      </c>
    </row>
    <row r="6290" customFormat="false" ht="15" hidden="false" customHeight="true" outlineLevel="0" collapsed="false">
      <c r="A6290" s="1" t="n">
        <v>3</v>
      </c>
      <c r="B6290" s="76" t="n">
        <v>46237</v>
      </c>
      <c r="C6290" s="1" t="n">
        <v>11</v>
      </c>
      <c r="D6290" s="1" t="s">
        <v>3820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4865</v>
      </c>
      <c r="N6290" s="1" t="n">
        <v>72</v>
      </c>
      <c r="O6290" s="1" t="n">
        <v>157.64</v>
      </c>
      <c r="P6290" s="1" t="s">
        <v>3814</v>
      </c>
    </row>
    <row r="6291" customFormat="false" ht="15" hidden="false" customHeight="true" outlineLevel="0" collapsed="false">
      <c r="A6291" s="1" t="n">
        <v>3</v>
      </c>
      <c r="B6291" s="76" t="n">
        <v>46237</v>
      </c>
      <c r="C6291" s="1" t="n">
        <v>11</v>
      </c>
      <c r="D6291" s="1" t="s">
        <v>3820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4870</v>
      </c>
      <c r="N6291" s="1" t="n">
        <v>36</v>
      </c>
      <c r="O6291" s="1" t="n">
        <v>78.82</v>
      </c>
      <c r="P6291" s="1" t="s">
        <v>3814</v>
      </c>
    </row>
    <row r="6292" customFormat="false" ht="15" hidden="false" customHeight="true" outlineLevel="0" collapsed="false">
      <c r="A6292" s="1" t="n">
        <v>3</v>
      </c>
      <c r="B6292" s="76" t="n">
        <v>46237</v>
      </c>
      <c r="C6292" s="1" t="n">
        <v>11</v>
      </c>
      <c r="D6292" s="1" t="s">
        <v>3820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4871</v>
      </c>
      <c r="N6292" s="1" t="n">
        <v>72</v>
      </c>
      <c r="O6292" s="1" t="n">
        <v>157.64</v>
      </c>
      <c r="P6292" s="1" t="s">
        <v>3814</v>
      </c>
    </row>
    <row r="6293" customFormat="false" ht="15" hidden="false" customHeight="true" outlineLevel="0" collapsed="false">
      <c r="A6293" s="1" t="n">
        <v>3</v>
      </c>
      <c r="B6293" s="76" t="n">
        <v>46237</v>
      </c>
      <c r="C6293" s="1" t="n">
        <v>22</v>
      </c>
      <c r="D6293" s="1" t="s">
        <v>3967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3982</v>
      </c>
      <c r="N6293" s="1" t="n">
        <v>2.212</v>
      </c>
      <c r="O6293" s="1" t="n">
        <v>49.33</v>
      </c>
      <c r="P6293" s="1" t="s">
        <v>3814</v>
      </c>
    </row>
    <row r="6294" customFormat="false" ht="15" hidden="false" customHeight="true" outlineLevel="0" collapsed="false">
      <c r="A6294" s="1" t="n">
        <v>3</v>
      </c>
      <c r="B6294" s="76" t="n">
        <v>46237</v>
      </c>
      <c r="C6294" s="1" t="n">
        <v>22</v>
      </c>
      <c r="D6294" s="1" t="s">
        <v>3967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3982</v>
      </c>
      <c r="N6294" s="1" t="n">
        <v>3.116</v>
      </c>
      <c r="O6294" s="1" t="n">
        <v>73.64</v>
      </c>
      <c r="P6294" s="1" t="s">
        <v>3814</v>
      </c>
    </row>
    <row r="6295" customFormat="false" ht="15" hidden="false" customHeight="true" outlineLevel="0" collapsed="false">
      <c r="A6295" s="1" t="n">
        <v>3</v>
      </c>
      <c r="B6295" s="76" t="n">
        <v>46237</v>
      </c>
      <c r="C6295" s="1" t="n">
        <v>22</v>
      </c>
      <c r="D6295" s="1" t="s">
        <v>3967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3983</v>
      </c>
      <c r="N6295" s="1" t="n">
        <v>10.342</v>
      </c>
      <c r="O6295" s="1" t="n">
        <v>246.54</v>
      </c>
      <c r="P6295" s="1" t="s">
        <v>3814</v>
      </c>
    </row>
    <row r="6296" customFormat="false" ht="15" hidden="false" customHeight="true" outlineLevel="0" collapsed="false">
      <c r="A6296" s="1" t="n">
        <v>3</v>
      </c>
      <c r="B6296" s="76" t="n">
        <v>46237</v>
      </c>
      <c r="C6296" s="1" t="n">
        <v>22</v>
      </c>
      <c r="D6296" s="1" t="s">
        <v>3967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3984</v>
      </c>
      <c r="N6296" s="1" t="n">
        <v>15.49</v>
      </c>
      <c r="O6296" s="1" t="n">
        <v>381.18</v>
      </c>
      <c r="P6296" s="1" t="s">
        <v>3814</v>
      </c>
    </row>
    <row r="6297" customFormat="false" ht="15" hidden="false" customHeight="true" outlineLevel="0" collapsed="false">
      <c r="A6297" s="1" t="n">
        <v>3</v>
      </c>
      <c r="B6297" s="76" t="n">
        <v>46237</v>
      </c>
      <c r="C6297" s="1" t="n">
        <v>22</v>
      </c>
      <c r="D6297" s="1" t="s">
        <v>3967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3985</v>
      </c>
      <c r="N6297" s="1" t="n">
        <v>12.898</v>
      </c>
      <c r="O6297" s="1" t="n">
        <v>347.16</v>
      </c>
      <c r="P6297" s="1" t="s">
        <v>3814</v>
      </c>
    </row>
    <row r="6298" customFormat="false" ht="15" hidden="false" customHeight="true" outlineLevel="0" collapsed="false">
      <c r="A6298" s="1" t="n">
        <v>3</v>
      </c>
      <c r="B6298" s="76" t="n">
        <v>46237</v>
      </c>
      <c r="C6298" s="1" t="n">
        <v>22</v>
      </c>
      <c r="D6298" s="1" t="s">
        <v>3967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3968</v>
      </c>
      <c r="N6298" s="1" t="n">
        <v>11.326</v>
      </c>
      <c r="O6298" s="1" t="n">
        <v>371.9</v>
      </c>
      <c r="P6298" s="1" t="s">
        <v>3814</v>
      </c>
    </row>
    <row r="6299" customFormat="false" ht="15" hidden="false" customHeight="true" outlineLevel="0" collapsed="false">
      <c r="A6299" s="1" t="n">
        <v>3</v>
      </c>
      <c r="B6299" s="76" t="n">
        <v>46237</v>
      </c>
      <c r="C6299" s="1" t="n">
        <v>22</v>
      </c>
      <c r="D6299" s="1" t="s">
        <v>3967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3986</v>
      </c>
      <c r="N6299" s="1" t="n">
        <v>5.83</v>
      </c>
      <c r="O6299" s="1" t="n">
        <v>152.43</v>
      </c>
      <c r="P6299" s="1" t="s">
        <v>3814</v>
      </c>
    </row>
    <row r="6300" customFormat="false" ht="15" hidden="false" customHeight="true" outlineLevel="0" collapsed="false">
      <c r="A6300" s="1" t="n">
        <v>3</v>
      </c>
      <c r="B6300" s="76" t="n">
        <v>46237</v>
      </c>
      <c r="C6300" s="1" t="n">
        <v>22</v>
      </c>
      <c r="D6300" s="1" t="s">
        <v>3967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3969</v>
      </c>
      <c r="N6300" s="1" t="n">
        <v>34.24</v>
      </c>
      <c r="O6300" s="1" t="n">
        <v>1150.56</v>
      </c>
      <c r="P6300" s="1" t="s">
        <v>3814</v>
      </c>
    </row>
    <row r="6301" customFormat="false" ht="15" hidden="false" customHeight="true" outlineLevel="0" collapsed="false">
      <c r="A6301" s="1" t="n">
        <v>3</v>
      </c>
      <c r="B6301" s="76" t="n">
        <v>46237</v>
      </c>
      <c r="C6301" s="1" t="n">
        <v>22</v>
      </c>
      <c r="D6301" s="1" t="s">
        <v>3967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3970</v>
      </c>
      <c r="N6301" s="1" t="n">
        <v>6.658</v>
      </c>
      <c r="O6301" s="1" t="n">
        <v>256.39</v>
      </c>
      <c r="P6301" s="1" t="s">
        <v>3814</v>
      </c>
    </row>
    <row r="6302" customFormat="false" ht="15" hidden="false" customHeight="true" outlineLevel="0" collapsed="false">
      <c r="A6302" s="1" t="n">
        <v>3</v>
      </c>
      <c r="B6302" s="76" t="n">
        <v>46237</v>
      </c>
      <c r="C6302" s="1" t="n">
        <v>22</v>
      </c>
      <c r="D6302" s="1" t="s">
        <v>3967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3971</v>
      </c>
      <c r="N6302" s="1" t="n">
        <v>15.352</v>
      </c>
      <c r="O6302" s="1" t="n">
        <v>591.02</v>
      </c>
      <c r="P6302" s="1" t="s">
        <v>3814</v>
      </c>
    </row>
    <row r="6303" customFormat="false" ht="15" hidden="false" customHeight="true" outlineLevel="0" collapsed="false">
      <c r="A6303" s="1" t="n">
        <v>3</v>
      </c>
      <c r="B6303" s="76" t="n">
        <v>46237</v>
      </c>
      <c r="C6303" s="1" t="n">
        <v>22</v>
      </c>
      <c r="D6303" s="1" t="s">
        <v>3967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3972</v>
      </c>
      <c r="N6303" s="1" t="n">
        <v>15.158</v>
      </c>
      <c r="O6303" s="1" t="n">
        <v>633.5</v>
      </c>
      <c r="P6303" s="1" t="s">
        <v>3814</v>
      </c>
    </row>
    <row r="6304" customFormat="false" ht="15" hidden="false" customHeight="true" outlineLevel="0" collapsed="false">
      <c r="A6304" s="1" t="n">
        <v>3</v>
      </c>
      <c r="B6304" s="76" t="n">
        <v>46237</v>
      </c>
      <c r="C6304" s="1" t="n">
        <v>22</v>
      </c>
      <c r="D6304" s="1" t="s">
        <v>3967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3973</v>
      </c>
      <c r="N6304" s="1" t="n">
        <v>30.125</v>
      </c>
      <c r="O6304" s="1" t="n">
        <v>1357.68</v>
      </c>
      <c r="P6304" s="1" t="s">
        <v>3814</v>
      </c>
    </row>
    <row r="6305" customFormat="false" ht="15" hidden="false" customHeight="true" outlineLevel="0" collapsed="false">
      <c r="A6305" s="1" t="n">
        <v>3</v>
      </c>
      <c r="B6305" s="76" t="n">
        <v>46237</v>
      </c>
      <c r="C6305" s="1" t="n">
        <v>22</v>
      </c>
      <c r="D6305" s="1" t="s">
        <v>3967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3974</v>
      </c>
      <c r="N6305" s="1" t="n">
        <v>10.888</v>
      </c>
      <c r="O6305" s="1" t="n">
        <v>500.21</v>
      </c>
      <c r="P6305" s="1" t="s">
        <v>3814</v>
      </c>
    </row>
    <row r="6306" customFormat="false" ht="15" hidden="false" customHeight="true" outlineLevel="0" collapsed="false">
      <c r="A6306" s="1" t="n">
        <v>3</v>
      </c>
      <c r="B6306" s="76" t="n">
        <v>46237</v>
      </c>
      <c r="C6306" s="1" t="n">
        <v>22</v>
      </c>
      <c r="D6306" s="1" t="s">
        <v>3967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3975</v>
      </c>
      <c r="N6306" s="1" t="n">
        <v>3.736</v>
      </c>
      <c r="O6306" s="1" t="n">
        <v>156.23</v>
      </c>
      <c r="P6306" s="1" t="s">
        <v>3814</v>
      </c>
    </row>
    <row r="6307" customFormat="false" ht="15" hidden="false" customHeight="true" outlineLevel="0" collapsed="false">
      <c r="A6307" s="1" t="n">
        <v>3</v>
      </c>
      <c r="B6307" s="76" t="n">
        <v>46237</v>
      </c>
      <c r="C6307" s="1" t="n">
        <v>22</v>
      </c>
      <c r="D6307" s="1" t="s">
        <v>3967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3976</v>
      </c>
      <c r="N6307" s="1" t="n">
        <v>4.656</v>
      </c>
      <c r="O6307" s="1" t="n">
        <v>210.06</v>
      </c>
      <c r="P6307" s="1" t="s">
        <v>3814</v>
      </c>
    </row>
    <row r="6308" customFormat="false" ht="15" hidden="false" customHeight="true" outlineLevel="0" collapsed="false">
      <c r="A6308" s="1" t="n">
        <v>3</v>
      </c>
      <c r="B6308" s="76" t="n">
        <v>46237</v>
      </c>
      <c r="C6308" s="1" t="n">
        <v>22</v>
      </c>
      <c r="D6308" s="1" t="s">
        <v>3967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3977</v>
      </c>
      <c r="N6308" s="1" t="n">
        <v>4.952</v>
      </c>
      <c r="O6308" s="1" t="n">
        <v>263.29</v>
      </c>
      <c r="P6308" s="1" t="s">
        <v>3814</v>
      </c>
    </row>
    <row r="6309" customFormat="false" ht="15" hidden="false" customHeight="true" outlineLevel="0" collapsed="false">
      <c r="A6309" s="1" t="n">
        <v>3</v>
      </c>
      <c r="B6309" s="76" t="n">
        <v>46237</v>
      </c>
      <c r="C6309" s="1" t="n">
        <v>22</v>
      </c>
      <c r="D6309" s="1" t="s">
        <v>3967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5675</v>
      </c>
      <c r="N6309" s="1" t="n">
        <v>3.532</v>
      </c>
      <c r="O6309" s="1" t="n">
        <v>123.79</v>
      </c>
      <c r="P6309" s="1" t="s">
        <v>3814</v>
      </c>
    </row>
    <row r="6310" customFormat="false" ht="15" hidden="false" customHeight="true" outlineLevel="0" collapsed="false">
      <c r="A6310" s="1" t="n">
        <v>3</v>
      </c>
      <c r="B6310" s="76" t="n">
        <v>46237</v>
      </c>
      <c r="C6310" s="1" t="n">
        <v>22</v>
      </c>
      <c r="D6310" s="1" t="s">
        <v>3967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3978</v>
      </c>
      <c r="N6310" s="1" t="n">
        <v>5.088</v>
      </c>
      <c r="O6310" s="1" t="n">
        <v>187.53</v>
      </c>
      <c r="P6310" s="1" t="s">
        <v>3814</v>
      </c>
    </row>
    <row r="6311" customFormat="false" ht="15" hidden="false" customHeight="true" outlineLevel="0" collapsed="false">
      <c r="A6311" s="1" t="n">
        <v>3</v>
      </c>
      <c r="B6311" s="76" t="n">
        <v>46237</v>
      </c>
      <c r="C6311" s="1" t="n">
        <v>22</v>
      </c>
      <c r="D6311" s="1" t="s">
        <v>3967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3979</v>
      </c>
      <c r="N6311" s="1" t="n">
        <v>5.88</v>
      </c>
      <c r="O6311" s="1" t="n">
        <v>9.57</v>
      </c>
      <c r="P6311" s="1" t="s">
        <v>3814</v>
      </c>
    </row>
    <row r="6312" customFormat="false" ht="15" hidden="false" customHeight="true" outlineLevel="0" collapsed="false">
      <c r="A6312" s="1" t="n">
        <v>3</v>
      </c>
      <c r="B6312" s="76" t="n">
        <v>46237</v>
      </c>
      <c r="C6312" s="1" t="n">
        <v>22</v>
      </c>
      <c r="D6312" s="1" t="s">
        <v>3967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3979</v>
      </c>
      <c r="N6312" s="1" t="n">
        <v>1.086</v>
      </c>
      <c r="O6312" s="1" t="n">
        <v>1.66</v>
      </c>
      <c r="P6312" s="1" t="s">
        <v>3814</v>
      </c>
    </row>
    <row r="6313" customFormat="false" ht="15" hidden="false" customHeight="true" outlineLevel="0" collapsed="false">
      <c r="A6313" s="1" t="n">
        <v>3</v>
      </c>
      <c r="B6313" s="76" t="n">
        <v>46237</v>
      </c>
      <c r="C6313" s="1" t="n">
        <v>22</v>
      </c>
      <c r="D6313" s="1" t="s">
        <v>3967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3980</v>
      </c>
      <c r="N6313" s="1" t="n">
        <v>29.76</v>
      </c>
      <c r="O6313" s="1" t="n">
        <v>73.02</v>
      </c>
      <c r="P6313" s="1" t="s">
        <v>3814</v>
      </c>
    </row>
    <row r="6314" customFormat="false" ht="15" hidden="false" customHeight="true" outlineLevel="0" collapsed="false">
      <c r="A6314" s="1" t="n">
        <v>3</v>
      </c>
      <c r="B6314" s="76" t="n">
        <v>46237</v>
      </c>
      <c r="C6314" s="1" t="n">
        <v>22</v>
      </c>
      <c r="D6314" s="1" t="s">
        <v>3967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3980</v>
      </c>
      <c r="N6314" s="1" t="n">
        <v>4.22</v>
      </c>
      <c r="O6314" s="1" t="n">
        <v>9.71</v>
      </c>
      <c r="P6314" s="1" t="s">
        <v>3814</v>
      </c>
    </row>
    <row r="6315" customFormat="false" ht="15" hidden="false" customHeight="true" outlineLevel="0" collapsed="false">
      <c r="A6315" s="1" t="n">
        <v>3</v>
      </c>
      <c r="B6315" s="76" t="n">
        <v>46237</v>
      </c>
      <c r="C6315" s="1" t="n">
        <v>22</v>
      </c>
      <c r="D6315" s="1" t="s">
        <v>3967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3981</v>
      </c>
      <c r="N6315" s="1" t="n">
        <v>0.722</v>
      </c>
      <c r="O6315" s="1" t="n">
        <v>0</v>
      </c>
      <c r="P6315" s="1" t="s">
        <v>3814</v>
      </c>
    </row>
    <row r="6316" customFormat="false" ht="15" hidden="false" customHeight="true" outlineLevel="0" collapsed="false">
      <c r="A6316" s="1" t="n">
        <v>3</v>
      </c>
      <c r="B6316" s="76" t="n">
        <v>46237</v>
      </c>
      <c r="C6316" s="1" t="n">
        <v>22</v>
      </c>
      <c r="D6316" s="1" t="s">
        <v>3967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3981</v>
      </c>
      <c r="N6316" s="1" t="n">
        <v>1.733</v>
      </c>
      <c r="O6316" s="1" t="n">
        <v>0.02</v>
      </c>
      <c r="P6316" s="1" t="s">
        <v>3814</v>
      </c>
    </row>
    <row r="6317" customFormat="false" ht="15" hidden="false" customHeight="true" outlineLevel="0" collapsed="false">
      <c r="A6317" s="1" t="n">
        <v>3</v>
      </c>
      <c r="B6317" s="76" t="n">
        <v>46237</v>
      </c>
      <c r="C6317" s="1" t="n">
        <v>22</v>
      </c>
      <c r="D6317" s="1" t="s">
        <v>3967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3982</v>
      </c>
      <c r="N6317" s="1" t="n">
        <v>1.908</v>
      </c>
      <c r="O6317" s="1" t="n">
        <v>41.96</v>
      </c>
      <c r="P6317" s="1" t="s">
        <v>3814</v>
      </c>
    </row>
    <row r="6318" customFormat="false" ht="15" hidden="false" customHeight="true" outlineLevel="0" collapsed="false">
      <c r="A6318" s="1" t="n">
        <v>3</v>
      </c>
      <c r="B6318" s="76" t="n">
        <v>46237</v>
      </c>
      <c r="C6318" s="1" t="n">
        <v>22</v>
      </c>
      <c r="D6318" s="1" t="s">
        <v>3967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3983</v>
      </c>
      <c r="N6318" s="1" t="n">
        <v>8.185</v>
      </c>
      <c r="O6318" s="1" t="n">
        <v>192.42</v>
      </c>
      <c r="P6318" s="1" t="s">
        <v>3814</v>
      </c>
    </row>
    <row r="6319" customFormat="false" ht="15" hidden="false" customHeight="true" outlineLevel="0" collapsed="false">
      <c r="A6319" s="1" t="n">
        <v>3</v>
      </c>
      <c r="B6319" s="76" t="n">
        <v>46237</v>
      </c>
      <c r="C6319" s="1" t="n">
        <v>22</v>
      </c>
      <c r="D6319" s="1" t="s">
        <v>3967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3984</v>
      </c>
      <c r="N6319" s="1" t="n">
        <v>15.125</v>
      </c>
      <c r="O6319" s="1" t="n">
        <v>367.05</v>
      </c>
      <c r="P6319" s="1" t="s">
        <v>3814</v>
      </c>
    </row>
    <row r="6320" customFormat="false" ht="15" hidden="false" customHeight="true" outlineLevel="0" collapsed="false">
      <c r="A6320" s="1" t="n">
        <v>3</v>
      </c>
      <c r="B6320" s="76" t="n">
        <v>46237</v>
      </c>
      <c r="C6320" s="1" t="n">
        <v>22</v>
      </c>
      <c r="D6320" s="1" t="s">
        <v>3967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3985</v>
      </c>
      <c r="N6320" s="1" t="n">
        <v>12.876</v>
      </c>
      <c r="O6320" s="1" t="n">
        <v>341.78</v>
      </c>
      <c r="P6320" s="1" t="s">
        <v>3814</v>
      </c>
    </row>
    <row r="6321" customFormat="false" ht="15" hidden="false" customHeight="true" outlineLevel="0" collapsed="false">
      <c r="A6321" s="1" t="n">
        <v>3</v>
      </c>
      <c r="B6321" s="76" t="n">
        <v>46237</v>
      </c>
      <c r="C6321" s="1" t="n">
        <v>22</v>
      </c>
      <c r="D6321" s="1" t="s">
        <v>3967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3968</v>
      </c>
      <c r="N6321" s="1" t="n">
        <v>7.222</v>
      </c>
      <c r="O6321" s="1" t="n">
        <v>232.94</v>
      </c>
      <c r="P6321" s="1" t="s">
        <v>3814</v>
      </c>
    </row>
    <row r="6322" customFormat="false" ht="15" hidden="false" customHeight="true" outlineLevel="0" collapsed="false">
      <c r="A6322" s="1" t="n">
        <v>3</v>
      </c>
      <c r="B6322" s="76" t="n">
        <v>46237</v>
      </c>
      <c r="C6322" s="1" t="n">
        <v>22</v>
      </c>
      <c r="D6322" s="1" t="s">
        <v>3967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3986</v>
      </c>
      <c r="N6322" s="1" t="n">
        <v>5.426</v>
      </c>
      <c r="O6322" s="1" t="n">
        <v>139.91</v>
      </c>
      <c r="P6322" s="1" t="s">
        <v>3814</v>
      </c>
    </row>
    <row r="6323" customFormat="false" ht="15" hidden="false" customHeight="true" outlineLevel="0" collapsed="false">
      <c r="A6323" s="1" t="n">
        <v>3</v>
      </c>
      <c r="B6323" s="76" t="n">
        <v>46237</v>
      </c>
      <c r="C6323" s="1" t="n">
        <v>22</v>
      </c>
      <c r="D6323" s="1" t="s">
        <v>3967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3969</v>
      </c>
      <c r="N6323" s="1" t="n">
        <v>12.625</v>
      </c>
      <c r="O6323" s="1" t="n">
        <v>417.39</v>
      </c>
      <c r="P6323" s="1" t="s">
        <v>3814</v>
      </c>
    </row>
    <row r="6324" customFormat="false" ht="15" hidden="false" customHeight="true" outlineLevel="0" collapsed="false">
      <c r="A6324" s="1" t="n">
        <v>3</v>
      </c>
      <c r="B6324" s="76" t="n">
        <v>46237</v>
      </c>
      <c r="C6324" s="1" t="n">
        <v>22</v>
      </c>
      <c r="D6324" s="1" t="s">
        <v>3967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3970</v>
      </c>
      <c r="N6324" s="1" t="n">
        <v>3.008</v>
      </c>
      <c r="O6324" s="1" t="n">
        <v>114</v>
      </c>
      <c r="P6324" s="1" t="s">
        <v>3814</v>
      </c>
    </row>
    <row r="6325" customFormat="false" ht="15" hidden="false" customHeight="true" outlineLevel="0" collapsed="false">
      <c r="A6325" s="1" t="n">
        <v>3</v>
      </c>
      <c r="B6325" s="76" t="n">
        <v>46237</v>
      </c>
      <c r="C6325" s="1" t="n">
        <v>22</v>
      </c>
      <c r="D6325" s="1" t="s">
        <v>3967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3971</v>
      </c>
      <c r="N6325" s="1" t="n">
        <v>5.794</v>
      </c>
      <c r="O6325" s="1" t="n">
        <v>219.59</v>
      </c>
      <c r="P6325" s="1" t="s">
        <v>3814</v>
      </c>
    </row>
    <row r="6326" customFormat="false" ht="15" hidden="false" customHeight="true" outlineLevel="0" collapsed="false">
      <c r="A6326" s="1" t="n">
        <v>3</v>
      </c>
      <c r="B6326" s="76" t="n">
        <v>46237</v>
      </c>
      <c r="C6326" s="1" t="n">
        <v>22</v>
      </c>
      <c r="D6326" s="1" t="s">
        <v>3967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3972</v>
      </c>
      <c r="N6326" s="1" t="n">
        <v>5.318</v>
      </c>
      <c r="O6326" s="1" t="n">
        <v>218.71</v>
      </c>
      <c r="P6326" s="1" t="s">
        <v>3814</v>
      </c>
    </row>
    <row r="6327" customFormat="false" ht="15" hidden="false" customHeight="true" outlineLevel="0" collapsed="false">
      <c r="A6327" s="1" t="n">
        <v>3</v>
      </c>
      <c r="B6327" s="76" t="n">
        <v>46237</v>
      </c>
      <c r="C6327" s="1" t="n">
        <v>22</v>
      </c>
      <c r="D6327" s="1" t="s">
        <v>3967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3973</v>
      </c>
      <c r="N6327" s="1" t="n">
        <v>10.59</v>
      </c>
      <c r="O6327" s="1" t="n">
        <v>469.69</v>
      </c>
      <c r="P6327" s="1" t="s">
        <v>3814</v>
      </c>
    </row>
    <row r="6328" customFormat="false" ht="15" hidden="false" customHeight="true" outlineLevel="0" collapsed="false">
      <c r="A6328" s="1" t="n">
        <v>3</v>
      </c>
      <c r="B6328" s="76" t="n">
        <v>46237</v>
      </c>
      <c r="C6328" s="1" t="n">
        <v>22</v>
      </c>
      <c r="D6328" s="1" t="s">
        <v>3967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3974</v>
      </c>
      <c r="N6328" s="1" t="n">
        <v>4.398</v>
      </c>
      <c r="O6328" s="1" t="n">
        <v>198.61</v>
      </c>
      <c r="P6328" s="1" t="s">
        <v>3814</v>
      </c>
    </row>
    <row r="6329" customFormat="false" ht="15" hidden="false" customHeight="true" outlineLevel="0" collapsed="false">
      <c r="A6329" s="1" t="n">
        <v>3</v>
      </c>
      <c r="B6329" s="76" t="n">
        <v>46237</v>
      </c>
      <c r="C6329" s="1" t="n">
        <v>22</v>
      </c>
      <c r="D6329" s="1" t="s">
        <v>3967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3975</v>
      </c>
      <c r="N6329" s="1" t="n">
        <v>1.514</v>
      </c>
      <c r="O6329" s="1" t="n">
        <v>62.26</v>
      </c>
      <c r="P6329" s="1" t="s">
        <v>3814</v>
      </c>
    </row>
    <row r="6330" customFormat="false" ht="15" hidden="false" customHeight="true" outlineLevel="0" collapsed="false">
      <c r="A6330" s="1" t="n">
        <v>3</v>
      </c>
      <c r="B6330" s="76" t="n">
        <v>46237</v>
      </c>
      <c r="C6330" s="1" t="n">
        <v>22</v>
      </c>
      <c r="D6330" s="1" t="s">
        <v>3967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3976</v>
      </c>
      <c r="N6330" s="1" t="n">
        <v>1.778</v>
      </c>
      <c r="O6330" s="1" t="n">
        <v>78.86</v>
      </c>
      <c r="P6330" s="1" t="s">
        <v>3814</v>
      </c>
    </row>
    <row r="6331" customFormat="false" ht="15" hidden="false" customHeight="true" outlineLevel="0" collapsed="false">
      <c r="A6331" s="1" t="n">
        <v>3</v>
      </c>
      <c r="B6331" s="76" t="n">
        <v>46237</v>
      </c>
      <c r="C6331" s="1" t="n">
        <v>22</v>
      </c>
      <c r="D6331" s="1" t="s">
        <v>3967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3977</v>
      </c>
      <c r="N6331" s="1" t="n">
        <v>1.744</v>
      </c>
      <c r="O6331" s="1" t="n">
        <v>91.42</v>
      </c>
      <c r="P6331" s="1" t="s">
        <v>3814</v>
      </c>
    </row>
    <row r="6332" customFormat="false" ht="15" hidden="false" customHeight="true" outlineLevel="0" collapsed="false">
      <c r="A6332" s="1" t="n">
        <v>3</v>
      </c>
      <c r="B6332" s="76" t="n">
        <v>46237</v>
      </c>
      <c r="C6332" s="1" t="n">
        <v>22</v>
      </c>
      <c r="D6332" s="1" t="s">
        <v>3967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3978</v>
      </c>
      <c r="N6332" s="1" t="n">
        <v>1.728</v>
      </c>
      <c r="O6332" s="1" t="n">
        <v>62.7</v>
      </c>
      <c r="P6332" s="1" t="s">
        <v>3814</v>
      </c>
    </row>
    <row r="6333" customFormat="false" ht="15" hidden="false" customHeight="true" outlineLevel="0" collapsed="false">
      <c r="A6333" s="1" t="n">
        <v>3</v>
      </c>
      <c r="B6333" s="76" t="n">
        <v>46237</v>
      </c>
      <c r="C6333" s="1" t="n">
        <v>22</v>
      </c>
      <c r="D6333" s="1" t="s">
        <v>3967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3979</v>
      </c>
      <c r="N6333" s="1" t="n">
        <v>1.396</v>
      </c>
      <c r="O6333" s="1" t="n">
        <v>2.24</v>
      </c>
      <c r="P6333" s="1" t="s">
        <v>3814</v>
      </c>
    </row>
    <row r="6334" customFormat="false" ht="15" hidden="false" customHeight="true" outlineLevel="0" collapsed="false">
      <c r="A6334" s="1" t="n">
        <v>3</v>
      </c>
      <c r="B6334" s="76" t="n">
        <v>46237</v>
      </c>
      <c r="C6334" s="1" t="n">
        <v>22</v>
      </c>
      <c r="D6334" s="1" t="s">
        <v>3967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3979</v>
      </c>
      <c r="N6334" s="1" t="n">
        <v>2.088</v>
      </c>
      <c r="O6334" s="1" t="n">
        <v>3.15</v>
      </c>
      <c r="P6334" s="1" t="s">
        <v>3814</v>
      </c>
    </row>
    <row r="6335" customFormat="false" ht="15" hidden="false" customHeight="true" outlineLevel="0" collapsed="false">
      <c r="A6335" s="1" t="n">
        <v>3</v>
      </c>
      <c r="B6335" s="76" t="n">
        <v>46237</v>
      </c>
      <c r="C6335" s="1" t="n">
        <v>22</v>
      </c>
      <c r="D6335" s="1" t="s">
        <v>3967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3980</v>
      </c>
      <c r="N6335" s="1" t="n">
        <v>10.443</v>
      </c>
      <c r="O6335" s="1" t="n">
        <v>25.18</v>
      </c>
      <c r="P6335" s="1" t="s">
        <v>3814</v>
      </c>
    </row>
    <row r="6336" customFormat="false" ht="15" hidden="false" customHeight="true" outlineLevel="0" collapsed="false">
      <c r="A6336" s="1" t="n">
        <v>3</v>
      </c>
      <c r="B6336" s="76" t="n">
        <v>46237</v>
      </c>
      <c r="C6336" s="1" t="n">
        <v>22</v>
      </c>
      <c r="D6336" s="1" t="s">
        <v>3967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3980</v>
      </c>
      <c r="N6336" s="1" t="n">
        <v>3.14</v>
      </c>
      <c r="O6336" s="1" t="n">
        <v>7.12</v>
      </c>
      <c r="P6336" s="1" t="s">
        <v>3814</v>
      </c>
    </row>
    <row r="6337" customFormat="false" ht="15" hidden="false" customHeight="true" outlineLevel="0" collapsed="false">
      <c r="A6337" s="1" t="n">
        <v>3</v>
      </c>
      <c r="B6337" s="76" t="n">
        <v>46237</v>
      </c>
      <c r="C6337" s="1" t="n">
        <v>22</v>
      </c>
      <c r="D6337" s="1" t="s">
        <v>3967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3981</v>
      </c>
      <c r="N6337" s="1" t="n">
        <v>0.952</v>
      </c>
      <c r="O6337" s="1" t="n">
        <v>0.01</v>
      </c>
      <c r="P6337" s="1" t="s">
        <v>3814</v>
      </c>
    </row>
    <row r="6338" customFormat="false" ht="15" hidden="false" customHeight="true" outlineLevel="0" collapsed="false">
      <c r="A6338" s="1" t="n">
        <v>3</v>
      </c>
      <c r="B6338" s="76" t="n">
        <v>46237</v>
      </c>
      <c r="C6338" s="1" t="n">
        <v>22</v>
      </c>
      <c r="D6338" s="1" t="s">
        <v>3967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3981</v>
      </c>
      <c r="N6338" s="1" t="n">
        <v>0.992</v>
      </c>
      <c r="O6338" s="1" t="n">
        <v>0.01</v>
      </c>
      <c r="P6338" s="1" t="s">
        <v>3814</v>
      </c>
    </row>
    <row r="6339" customFormat="false" ht="15" hidden="false" customHeight="true" outlineLevel="0" collapsed="false">
      <c r="A6339" s="1" t="n">
        <v>3</v>
      </c>
      <c r="B6339" s="76" t="n">
        <v>46237</v>
      </c>
      <c r="C6339" s="1" t="n">
        <v>100</v>
      </c>
      <c r="D6339" s="1" t="s">
        <v>3988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3968</v>
      </c>
      <c r="N6339" s="1" t="n">
        <v>4.556</v>
      </c>
      <c r="O6339" s="1" t="n">
        <v>152.32</v>
      </c>
      <c r="P6339" s="1" t="s">
        <v>3814</v>
      </c>
    </row>
    <row r="6340" customFormat="false" ht="15" hidden="false" customHeight="true" outlineLevel="0" collapsed="false">
      <c r="A6340" s="1" t="n">
        <v>3</v>
      </c>
      <c r="B6340" s="76" t="n">
        <v>46237</v>
      </c>
      <c r="C6340" s="1" t="n">
        <v>100</v>
      </c>
      <c r="D6340" s="1" t="s">
        <v>3988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3969</v>
      </c>
      <c r="N6340" s="1" t="n">
        <v>10.5</v>
      </c>
      <c r="O6340" s="1" t="n">
        <v>359.83</v>
      </c>
      <c r="P6340" s="1" t="s">
        <v>3814</v>
      </c>
    </row>
    <row r="6341" customFormat="false" ht="15" hidden="false" customHeight="true" outlineLevel="0" collapsed="false">
      <c r="A6341" s="1" t="n">
        <v>3</v>
      </c>
      <c r="B6341" s="76" t="n">
        <v>46237</v>
      </c>
      <c r="C6341" s="1" t="n">
        <v>100</v>
      </c>
      <c r="D6341" s="1" t="s">
        <v>3988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3970</v>
      </c>
      <c r="N6341" s="1" t="n">
        <v>2.042</v>
      </c>
      <c r="O6341" s="1" t="n">
        <v>80.22</v>
      </c>
      <c r="P6341" s="1" t="s">
        <v>3814</v>
      </c>
    </row>
    <row r="6342" customFormat="false" ht="15" hidden="false" customHeight="true" outlineLevel="0" collapsed="false">
      <c r="A6342" s="1" t="n">
        <v>3</v>
      </c>
      <c r="B6342" s="76" t="n">
        <v>46237</v>
      </c>
      <c r="C6342" s="1" t="n">
        <v>100</v>
      </c>
      <c r="D6342" s="1" t="s">
        <v>3988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3971</v>
      </c>
      <c r="N6342" s="1" t="n">
        <v>4.576</v>
      </c>
      <c r="O6342" s="1" t="n">
        <v>179.77</v>
      </c>
      <c r="P6342" s="1" t="s">
        <v>3814</v>
      </c>
    </row>
    <row r="6343" customFormat="false" ht="15" hidden="false" customHeight="true" outlineLevel="0" collapsed="false">
      <c r="A6343" s="1" t="n">
        <v>3</v>
      </c>
      <c r="B6343" s="76" t="n">
        <v>46237</v>
      </c>
      <c r="C6343" s="1" t="n">
        <v>100</v>
      </c>
      <c r="D6343" s="1" t="s">
        <v>3988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3972</v>
      </c>
      <c r="N6343" s="1" t="n">
        <v>4.688</v>
      </c>
      <c r="O6343" s="1" t="n">
        <v>199.85</v>
      </c>
      <c r="P6343" s="1" t="s">
        <v>3814</v>
      </c>
    </row>
    <row r="6344" customFormat="false" ht="15" hidden="false" customHeight="true" outlineLevel="0" collapsed="false">
      <c r="A6344" s="1" t="n">
        <v>3</v>
      </c>
      <c r="B6344" s="76" t="n">
        <v>46237</v>
      </c>
      <c r="C6344" s="1" t="n">
        <v>100</v>
      </c>
      <c r="D6344" s="1" t="s">
        <v>3988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3973</v>
      </c>
      <c r="N6344" s="1" t="n">
        <v>9.285</v>
      </c>
      <c r="O6344" s="1" t="n">
        <v>426.88</v>
      </c>
      <c r="P6344" s="1" t="s">
        <v>3814</v>
      </c>
    </row>
    <row r="6345" customFormat="false" ht="15" hidden="false" customHeight="true" outlineLevel="0" collapsed="false">
      <c r="A6345" s="1" t="n">
        <v>3</v>
      </c>
      <c r="B6345" s="76" t="n">
        <v>46237</v>
      </c>
      <c r="C6345" s="1" t="n">
        <v>100</v>
      </c>
      <c r="D6345" s="1" t="s">
        <v>3988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3974</v>
      </c>
      <c r="N6345" s="1" t="n">
        <v>3.788</v>
      </c>
      <c r="O6345" s="1" t="n">
        <v>177.32</v>
      </c>
      <c r="P6345" s="1" t="s">
        <v>3814</v>
      </c>
    </row>
    <row r="6346" customFormat="false" ht="15" hidden="false" customHeight="true" outlineLevel="0" collapsed="false">
      <c r="A6346" s="1" t="n">
        <v>3</v>
      </c>
      <c r="B6346" s="76" t="n">
        <v>46237</v>
      </c>
      <c r="C6346" s="1" t="n">
        <v>100</v>
      </c>
      <c r="D6346" s="1" t="s">
        <v>3988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3975</v>
      </c>
      <c r="N6346" s="1" t="n">
        <v>1.204</v>
      </c>
      <c r="O6346" s="1" t="n">
        <v>51.33</v>
      </c>
      <c r="P6346" s="1" t="s">
        <v>3814</v>
      </c>
    </row>
    <row r="6347" customFormat="false" ht="15" hidden="false" customHeight="true" outlineLevel="0" collapsed="false">
      <c r="A6347" s="1" t="n">
        <v>3</v>
      </c>
      <c r="B6347" s="76" t="n">
        <v>46237</v>
      </c>
      <c r="C6347" s="1" t="n">
        <v>100</v>
      </c>
      <c r="D6347" s="1" t="s">
        <v>3988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3976</v>
      </c>
      <c r="N6347" s="1" t="n">
        <v>1.632</v>
      </c>
      <c r="O6347" s="1" t="n">
        <v>75.03</v>
      </c>
      <c r="P6347" s="1" t="s">
        <v>3814</v>
      </c>
    </row>
    <row r="6348" customFormat="false" ht="15" hidden="false" customHeight="true" outlineLevel="0" collapsed="false">
      <c r="A6348" s="1" t="n">
        <v>3</v>
      </c>
      <c r="B6348" s="76" t="n">
        <v>46237</v>
      </c>
      <c r="C6348" s="1" t="n">
        <v>100</v>
      </c>
      <c r="D6348" s="1" t="s">
        <v>3988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3977</v>
      </c>
      <c r="N6348" s="1" t="n">
        <v>1.148</v>
      </c>
      <c r="O6348" s="1" t="n">
        <v>62.38</v>
      </c>
      <c r="P6348" s="1" t="s">
        <v>3814</v>
      </c>
    </row>
    <row r="6349" customFormat="false" ht="15" hidden="false" customHeight="true" outlineLevel="0" collapsed="false">
      <c r="A6349" s="1" t="n">
        <v>3</v>
      </c>
      <c r="B6349" s="76" t="n">
        <v>46237</v>
      </c>
      <c r="C6349" s="1" t="n">
        <v>100</v>
      </c>
      <c r="D6349" s="1" t="s">
        <v>3988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3978</v>
      </c>
      <c r="N6349" s="1" t="n">
        <v>1.49</v>
      </c>
      <c r="O6349" s="1" t="n">
        <v>56.05</v>
      </c>
      <c r="P6349" s="1" t="s">
        <v>3814</v>
      </c>
    </row>
    <row r="6350" customFormat="false" ht="15" hidden="false" customHeight="true" outlineLevel="0" collapsed="false">
      <c r="A6350" s="1" t="n">
        <v>3</v>
      </c>
      <c r="B6350" s="76" t="n">
        <v>46237</v>
      </c>
      <c r="C6350" s="1" t="n">
        <v>100</v>
      </c>
      <c r="D6350" s="1" t="s">
        <v>3988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3979</v>
      </c>
      <c r="N6350" s="1" t="n">
        <v>1.396</v>
      </c>
      <c r="O6350" s="1" t="n">
        <v>2.32</v>
      </c>
      <c r="P6350" s="1" t="s">
        <v>3814</v>
      </c>
    </row>
    <row r="6351" customFormat="false" ht="15" hidden="false" customHeight="true" outlineLevel="0" collapsed="false">
      <c r="A6351" s="1" t="n">
        <v>3</v>
      </c>
      <c r="B6351" s="76" t="n">
        <v>46237</v>
      </c>
      <c r="C6351" s="1" t="n">
        <v>100</v>
      </c>
      <c r="D6351" s="1" t="s">
        <v>3988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3980</v>
      </c>
      <c r="N6351" s="1" t="n">
        <v>10.518</v>
      </c>
      <c r="O6351" s="1" t="n">
        <v>26.29</v>
      </c>
      <c r="P6351" s="1" t="s">
        <v>3814</v>
      </c>
    </row>
    <row r="6352" customFormat="false" ht="15" hidden="false" customHeight="true" outlineLevel="0" collapsed="false">
      <c r="A6352" s="1" t="n">
        <v>3</v>
      </c>
      <c r="B6352" s="76" t="n">
        <v>46237</v>
      </c>
      <c r="C6352" s="1" t="n">
        <v>100</v>
      </c>
      <c r="D6352" s="1" t="s">
        <v>3988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3981</v>
      </c>
      <c r="N6352" s="1" t="n">
        <v>0.977</v>
      </c>
      <c r="O6352" s="1" t="n">
        <v>0.01</v>
      </c>
      <c r="P6352" s="1" t="s">
        <v>3814</v>
      </c>
    </row>
    <row r="6353" customFormat="false" ht="15" hidden="false" customHeight="true" outlineLevel="0" collapsed="false">
      <c r="A6353" s="1" t="n">
        <v>3</v>
      </c>
      <c r="B6353" s="76" t="n">
        <v>46237</v>
      </c>
      <c r="C6353" s="1" t="n">
        <v>100</v>
      </c>
      <c r="D6353" s="1" t="s">
        <v>3988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3968</v>
      </c>
      <c r="N6353" s="1" t="n">
        <v>4.736</v>
      </c>
      <c r="O6353" s="1" t="n">
        <v>153.27</v>
      </c>
      <c r="P6353" s="1" t="s">
        <v>3814</v>
      </c>
    </row>
    <row r="6354" customFormat="false" ht="15" hidden="false" customHeight="true" outlineLevel="0" collapsed="false">
      <c r="A6354" s="1" t="n">
        <v>3</v>
      </c>
      <c r="B6354" s="76" t="n">
        <v>46237</v>
      </c>
      <c r="C6354" s="1" t="n">
        <v>100</v>
      </c>
      <c r="D6354" s="1" t="s">
        <v>3988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3969</v>
      </c>
      <c r="N6354" s="1" t="n">
        <v>10.56</v>
      </c>
      <c r="O6354" s="1" t="n">
        <v>350.3</v>
      </c>
      <c r="P6354" s="1" t="s">
        <v>3814</v>
      </c>
    </row>
    <row r="6355" customFormat="false" ht="15" hidden="false" customHeight="true" outlineLevel="0" collapsed="false">
      <c r="A6355" s="1" t="n">
        <v>3</v>
      </c>
      <c r="B6355" s="76" t="n">
        <v>46237</v>
      </c>
      <c r="C6355" s="1" t="n">
        <v>100</v>
      </c>
      <c r="D6355" s="1" t="s">
        <v>3988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3970</v>
      </c>
      <c r="N6355" s="1" t="n">
        <v>2.352</v>
      </c>
      <c r="O6355" s="1" t="n">
        <v>89.44</v>
      </c>
      <c r="P6355" s="1" t="s">
        <v>3814</v>
      </c>
    </row>
    <row r="6356" customFormat="false" ht="15" hidden="false" customHeight="true" outlineLevel="0" collapsed="false">
      <c r="A6356" s="1" t="n">
        <v>3</v>
      </c>
      <c r="B6356" s="76" t="n">
        <v>46237</v>
      </c>
      <c r="C6356" s="1" t="n">
        <v>100</v>
      </c>
      <c r="D6356" s="1" t="s">
        <v>3988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3971</v>
      </c>
      <c r="N6356" s="1" t="n">
        <v>5.586</v>
      </c>
      <c r="O6356" s="1" t="n">
        <v>212.43</v>
      </c>
      <c r="P6356" s="1" t="s">
        <v>3814</v>
      </c>
    </row>
    <row r="6357" customFormat="false" ht="15" hidden="false" customHeight="true" outlineLevel="0" collapsed="false">
      <c r="A6357" s="1" t="n">
        <v>3</v>
      </c>
      <c r="B6357" s="76" t="n">
        <v>46237</v>
      </c>
      <c r="C6357" s="1" t="n">
        <v>100</v>
      </c>
      <c r="D6357" s="1" t="s">
        <v>3988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3972</v>
      </c>
      <c r="N6357" s="1" t="n">
        <v>5.178</v>
      </c>
      <c r="O6357" s="1" t="n">
        <v>213.67</v>
      </c>
      <c r="P6357" s="1" t="s">
        <v>3814</v>
      </c>
    </row>
    <row r="6358" customFormat="false" ht="15" hidden="false" customHeight="true" outlineLevel="0" collapsed="false">
      <c r="A6358" s="1" t="n">
        <v>3</v>
      </c>
      <c r="B6358" s="76" t="n">
        <v>46237</v>
      </c>
      <c r="C6358" s="1" t="n">
        <v>100</v>
      </c>
      <c r="D6358" s="1" t="s">
        <v>3988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3973</v>
      </c>
      <c r="N6358" s="1" t="n">
        <v>10.565</v>
      </c>
      <c r="O6358" s="1" t="n">
        <v>470.17</v>
      </c>
      <c r="P6358" s="1" t="s">
        <v>3814</v>
      </c>
    </row>
    <row r="6359" customFormat="false" ht="15" hidden="false" customHeight="true" outlineLevel="0" collapsed="false">
      <c r="A6359" s="1" t="n">
        <v>3</v>
      </c>
      <c r="B6359" s="76" t="n">
        <v>46237</v>
      </c>
      <c r="C6359" s="1" t="n">
        <v>100</v>
      </c>
      <c r="D6359" s="1" t="s">
        <v>3988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3974</v>
      </c>
      <c r="N6359" s="1" t="n">
        <v>3.574</v>
      </c>
      <c r="O6359" s="1" t="n">
        <v>161.95</v>
      </c>
      <c r="P6359" s="1" t="s">
        <v>3814</v>
      </c>
    </row>
    <row r="6360" customFormat="false" ht="15" hidden="false" customHeight="true" outlineLevel="0" collapsed="false">
      <c r="A6360" s="1" t="n">
        <v>3</v>
      </c>
      <c r="B6360" s="76" t="n">
        <v>46237</v>
      </c>
      <c r="C6360" s="1" t="n">
        <v>100</v>
      </c>
      <c r="D6360" s="1" t="s">
        <v>3988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3975</v>
      </c>
      <c r="N6360" s="1" t="n">
        <v>1.168</v>
      </c>
      <c r="O6360" s="1" t="n">
        <v>48.2</v>
      </c>
      <c r="P6360" s="1" t="s">
        <v>3814</v>
      </c>
    </row>
    <row r="6361" customFormat="false" ht="15" hidden="false" customHeight="true" outlineLevel="0" collapsed="false">
      <c r="A6361" s="1" t="n">
        <v>3</v>
      </c>
      <c r="B6361" s="76" t="n">
        <v>46237</v>
      </c>
      <c r="C6361" s="1" t="n">
        <v>100</v>
      </c>
      <c r="D6361" s="1" t="s">
        <v>3988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3976</v>
      </c>
      <c r="N6361" s="1" t="n">
        <v>1.634</v>
      </c>
      <c r="O6361" s="1" t="n">
        <v>72.72</v>
      </c>
      <c r="P6361" s="1" t="s">
        <v>3814</v>
      </c>
    </row>
    <row r="6362" customFormat="false" ht="15" hidden="false" customHeight="true" outlineLevel="0" collapsed="false">
      <c r="A6362" s="1" t="n">
        <v>3</v>
      </c>
      <c r="B6362" s="76" t="n">
        <v>46237</v>
      </c>
      <c r="C6362" s="1" t="n">
        <v>100</v>
      </c>
      <c r="D6362" s="1" t="s">
        <v>3988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3977</v>
      </c>
      <c r="N6362" s="1" t="n">
        <v>1.64</v>
      </c>
      <c r="O6362" s="1" t="n">
        <v>86.26</v>
      </c>
      <c r="P6362" s="1" t="s">
        <v>3814</v>
      </c>
    </row>
    <row r="6363" customFormat="false" ht="15" hidden="false" customHeight="true" outlineLevel="0" collapsed="false">
      <c r="A6363" s="1" t="n">
        <v>3</v>
      </c>
      <c r="B6363" s="76" t="n">
        <v>46237</v>
      </c>
      <c r="C6363" s="1" t="n">
        <v>100</v>
      </c>
      <c r="D6363" s="1" t="s">
        <v>3988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3978</v>
      </c>
      <c r="N6363" s="1" t="n">
        <v>1.824</v>
      </c>
      <c r="O6363" s="1" t="n">
        <v>66.41</v>
      </c>
      <c r="P6363" s="1" t="s">
        <v>3814</v>
      </c>
    </row>
    <row r="6364" customFormat="false" ht="15" hidden="false" customHeight="true" outlineLevel="0" collapsed="false">
      <c r="A6364" s="1" t="n">
        <v>3</v>
      </c>
      <c r="B6364" s="76" t="n">
        <v>46237</v>
      </c>
      <c r="C6364" s="1" t="n">
        <v>100</v>
      </c>
      <c r="D6364" s="1" t="s">
        <v>3988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3979</v>
      </c>
      <c r="N6364" s="1" t="n">
        <v>2.156</v>
      </c>
      <c r="O6364" s="1" t="n">
        <v>3.47</v>
      </c>
      <c r="P6364" s="1" t="s">
        <v>3814</v>
      </c>
    </row>
    <row r="6365" customFormat="false" ht="15" hidden="false" customHeight="true" outlineLevel="0" collapsed="false">
      <c r="A6365" s="1" t="n">
        <v>3</v>
      </c>
      <c r="B6365" s="76" t="n">
        <v>46237</v>
      </c>
      <c r="C6365" s="1" t="n">
        <v>100</v>
      </c>
      <c r="D6365" s="1" t="s">
        <v>3988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3980</v>
      </c>
      <c r="N6365" s="1" t="n">
        <v>9.796</v>
      </c>
      <c r="O6365" s="1" t="n">
        <v>23.7</v>
      </c>
      <c r="P6365" s="1" t="s">
        <v>3814</v>
      </c>
    </row>
    <row r="6366" customFormat="false" ht="15" hidden="false" customHeight="true" outlineLevel="0" collapsed="false">
      <c r="A6366" s="1" t="n">
        <v>3</v>
      </c>
      <c r="B6366" s="76" t="n">
        <v>46237</v>
      </c>
      <c r="C6366" s="1" t="n">
        <v>100</v>
      </c>
      <c r="D6366" s="1" t="s">
        <v>3988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3981</v>
      </c>
      <c r="N6366" s="1" t="n">
        <v>0.231</v>
      </c>
      <c r="O6366" s="1" t="n">
        <v>0.01</v>
      </c>
      <c r="P6366" s="1" t="s">
        <v>3814</v>
      </c>
    </row>
    <row r="6367" customFormat="false" ht="15" hidden="false" customHeight="true" outlineLevel="0" collapsed="false">
      <c r="A6367" s="1" t="n">
        <v>3</v>
      </c>
      <c r="B6367" s="76" t="n">
        <v>46237</v>
      </c>
      <c r="C6367" s="1" t="n">
        <v>100</v>
      </c>
      <c r="D6367" s="1" t="s">
        <v>3988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3982</v>
      </c>
      <c r="N6367" s="1" t="n">
        <v>3.116</v>
      </c>
      <c r="O6367" s="1" t="n">
        <v>73.64</v>
      </c>
      <c r="P6367" s="1" t="s">
        <v>3814</v>
      </c>
    </row>
    <row r="6368" customFormat="false" ht="15" hidden="false" customHeight="true" outlineLevel="0" collapsed="false">
      <c r="A6368" s="1" t="n">
        <v>3</v>
      </c>
      <c r="B6368" s="76" t="n">
        <v>46237</v>
      </c>
      <c r="C6368" s="1" t="n">
        <v>100</v>
      </c>
      <c r="D6368" s="1" t="s">
        <v>3988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3968</v>
      </c>
      <c r="N6368" s="1" t="n">
        <v>2.034</v>
      </c>
      <c r="O6368" s="1" t="n">
        <v>66.31</v>
      </c>
      <c r="P6368" s="1" t="s">
        <v>3814</v>
      </c>
    </row>
    <row r="6369" customFormat="false" ht="15" hidden="false" customHeight="true" outlineLevel="0" collapsed="false">
      <c r="A6369" s="1" t="n">
        <v>3</v>
      </c>
      <c r="B6369" s="76" t="n">
        <v>46237</v>
      </c>
      <c r="C6369" s="1" t="n">
        <v>100</v>
      </c>
      <c r="D6369" s="1" t="s">
        <v>3988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3969</v>
      </c>
      <c r="N6369" s="1" t="n">
        <v>13.18</v>
      </c>
      <c r="O6369" s="1" t="n">
        <v>440.43</v>
      </c>
      <c r="P6369" s="1" t="s">
        <v>3814</v>
      </c>
    </row>
    <row r="6370" customFormat="false" ht="15" hidden="false" customHeight="true" outlineLevel="0" collapsed="false">
      <c r="A6370" s="1" t="n">
        <v>3</v>
      </c>
      <c r="B6370" s="76" t="n">
        <v>46237</v>
      </c>
      <c r="C6370" s="1" t="n">
        <v>100</v>
      </c>
      <c r="D6370" s="1" t="s">
        <v>3988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3970</v>
      </c>
      <c r="N6370" s="1" t="n">
        <v>2.264</v>
      </c>
      <c r="O6370" s="1" t="n">
        <v>86.73</v>
      </c>
      <c r="P6370" s="1" t="s">
        <v>3814</v>
      </c>
    </row>
    <row r="6371" customFormat="false" ht="15" hidden="false" customHeight="true" outlineLevel="0" collapsed="false">
      <c r="A6371" s="1" t="n">
        <v>3</v>
      </c>
      <c r="B6371" s="76" t="n">
        <v>46237</v>
      </c>
      <c r="C6371" s="1" t="n">
        <v>100</v>
      </c>
      <c r="D6371" s="1" t="s">
        <v>3988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3971</v>
      </c>
      <c r="N6371" s="1" t="n">
        <v>5.19</v>
      </c>
      <c r="O6371" s="1" t="n">
        <v>198.82</v>
      </c>
      <c r="P6371" s="1" t="s">
        <v>3814</v>
      </c>
    </row>
    <row r="6372" customFormat="false" ht="15" hidden="false" customHeight="true" outlineLevel="0" collapsed="false">
      <c r="A6372" s="1" t="n">
        <v>3</v>
      </c>
      <c r="B6372" s="76" t="n">
        <v>46237</v>
      </c>
      <c r="C6372" s="1" t="n">
        <v>100</v>
      </c>
      <c r="D6372" s="1" t="s">
        <v>3988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3972</v>
      </c>
      <c r="N6372" s="1" t="n">
        <v>5.292</v>
      </c>
      <c r="O6372" s="1" t="n">
        <v>219.98</v>
      </c>
      <c r="P6372" s="1" t="s">
        <v>3814</v>
      </c>
    </row>
    <row r="6373" customFormat="false" ht="15" hidden="false" customHeight="true" outlineLevel="0" collapsed="false">
      <c r="A6373" s="1" t="n">
        <v>3</v>
      </c>
      <c r="B6373" s="76" t="n">
        <v>46237</v>
      </c>
      <c r="C6373" s="1" t="n">
        <v>100</v>
      </c>
      <c r="D6373" s="1" t="s">
        <v>3988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3973</v>
      </c>
      <c r="N6373" s="1" t="n">
        <v>10.275</v>
      </c>
      <c r="O6373" s="1" t="n">
        <v>460.63</v>
      </c>
      <c r="P6373" s="1" t="s">
        <v>3814</v>
      </c>
    </row>
    <row r="6374" customFormat="false" ht="15" hidden="false" customHeight="true" outlineLevel="0" collapsed="false">
      <c r="A6374" s="1" t="n">
        <v>3</v>
      </c>
      <c r="B6374" s="76" t="n">
        <v>46237</v>
      </c>
      <c r="C6374" s="1" t="n">
        <v>100</v>
      </c>
      <c r="D6374" s="1" t="s">
        <v>3988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3974</v>
      </c>
      <c r="N6374" s="1" t="n">
        <v>3.526</v>
      </c>
      <c r="O6374" s="1" t="n">
        <v>160.94</v>
      </c>
      <c r="P6374" s="1" t="s">
        <v>3814</v>
      </c>
    </row>
    <row r="6375" customFormat="false" ht="15" hidden="false" customHeight="true" outlineLevel="0" collapsed="false">
      <c r="A6375" s="1" t="n">
        <v>3</v>
      </c>
      <c r="B6375" s="76" t="n">
        <v>46237</v>
      </c>
      <c r="C6375" s="1" t="n">
        <v>100</v>
      </c>
      <c r="D6375" s="1" t="s">
        <v>3988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3975</v>
      </c>
      <c r="N6375" s="1" t="n">
        <v>1.364</v>
      </c>
      <c r="O6375" s="1" t="n">
        <v>56.7</v>
      </c>
      <c r="P6375" s="1" t="s">
        <v>3814</v>
      </c>
    </row>
    <row r="6376" customFormat="false" ht="15" hidden="false" customHeight="true" outlineLevel="0" collapsed="false">
      <c r="A6376" s="1" t="n">
        <v>3</v>
      </c>
      <c r="B6376" s="76" t="n">
        <v>46237</v>
      </c>
      <c r="C6376" s="1" t="n">
        <v>100</v>
      </c>
      <c r="D6376" s="1" t="s">
        <v>3988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3976</v>
      </c>
      <c r="N6376" s="1" t="n">
        <v>1.39</v>
      </c>
      <c r="O6376" s="1" t="n">
        <v>62.31</v>
      </c>
      <c r="P6376" s="1" t="s">
        <v>3814</v>
      </c>
    </row>
    <row r="6377" customFormat="false" ht="15" hidden="false" customHeight="true" outlineLevel="0" collapsed="false">
      <c r="A6377" s="1" t="n">
        <v>3</v>
      </c>
      <c r="B6377" s="76" t="n">
        <v>46237</v>
      </c>
      <c r="C6377" s="1" t="n">
        <v>100</v>
      </c>
      <c r="D6377" s="1" t="s">
        <v>3988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3977</v>
      </c>
      <c r="N6377" s="1" t="n">
        <v>2.164</v>
      </c>
      <c r="O6377" s="1" t="n">
        <v>114.65</v>
      </c>
      <c r="P6377" s="1" t="s">
        <v>3814</v>
      </c>
    </row>
    <row r="6378" customFormat="false" ht="15" hidden="false" customHeight="true" outlineLevel="0" collapsed="false">
      <c r="A6378" s="1" t="n">
        <v>3</v>
      </c>
      <c r="B6378" s="76" t="n">
        <v>46237</v>
      </c>
      <c r="C6378" s="1" t="n">
        <v>100</v>
      </c>
      <c r="D6378" s="1" t="s">
        <v>3988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5675</v>
      </c>
      <c r="N6378" s="1" t="n">
        <v>3.532</v>
      </c>
      <c r="O6378" s="1" t="n">
        <v>123.79</v>
      </c>
      <c r="P6378" s="1" t="s">
        <v>3814</v>
      </c>
    </row>
    <row r="6379" customFormat="false" ht="15" hidden="false" customHeight="true" outlineLevel="0" collapsed="false">
      <c r="A6379" s="1" t="n">
        <v>3</v>
      </c>
      <c r="B6379" s="76" t="n">
        <v>46237</v>
      </c>
      <c r="C6379" s="1" t="n">
        <v>100</v>
      </c>
      <c r="D6379" s="1" t="s">
        <v>3988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3978</v>
      </c>
      <c r="N6379" s="1" t="n">
        <v>1.774</v>
      </c>
      <c r="O6379" s="1" t="n">
        <v>65.07</v>
      </c>
      <c r="P6379" s="1" t="s">
        <v>3814</v>
      </c>
    </row>
    <row r="6380" customFormat="false" ht="15" hidden="false" customHeight="true" outlineLevel="0" collapsed="false">
      <c r="A6380" s="1" t="n">
        <v>3</v>
      </c>
      <c r="B6380" s="76" t="n">
        <v>46237</v>
      </c>
      <c r="C6380" s="1" t="n">
        <v>100</v>
      </c>
      <c r="D6380" s="1" t="s">
        <v>3988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3979</v>
      </c>
      <c r="N6380" s="1" t="n">
        <v>2.328</v>
      </c>
      <c r="O6380" s="1" t="n">
        <v>3.78</v>
      </c>
      <c r="P6380" s="1" t="s">
        <v>3814</v>
      </c>
    </row>
    <row r="6381" customFormat="false" ht="15" hidden="false" customHeight="true" outlineLevel="0" collapsed="false">
      <c r="A6381" s="1" t="n">
        <v>3</v>
      </c>
      <c r="B6381" s="76" t="n">
        <v>46237</v>
      </c>
      <c r="C6381" s="1" t="n">
        <v>100</v>
      </c>
      <c r="D6381" s="1" t="s">
        <v>3988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3980</v>
      </c>
      <c r="N6381" s="1" t="n">
        <v>9.446</v>
      </c>
      <c r="O6381" s="1" t="n">
        <v>23.03</v>
      </c>
      <c r="P6381" s="1" t="s">
        <v>3814</v>
      </c>
    </row>
    <row r="6382" customFormat="false" ht="15" hidden="false" customHeight="true" outlineLevel="0" collapsed="false">
      <c r="A6382" s="1" t="n">
        <v>3</v>
      </c>
      <c r="B6382" s="76" t="n">
        <v>46237</v>
      </c>
      <c r="C6382" s="1" t="n">
        <v>100</v>
      </c>
      <c r="D6382" s="1" t="s">
        <v>3988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3981</v>
      </c>
      <c r="N6382" s="1" t="n">
        <v>0.525</v>
      </c>
      <c r="O6382" s="1" t="n">
        <v>0</v>
      </c>
      <c r="P6382" s="1" t="s">
        <v>3814</v>
      </c>
    </row>
    <row r="6383" customFormat="false" ht="15" hidden="false" customHeight="true" outlineLevel="0" collapsed="false">
      <c r="A6383" s="1" t="n">
        <v>3</v>
      </c>
      <c r="B6383" s="76" t="n">
        <v>46237</v>
      </c>
      <c r="C6383" s="1" t="n">
        <v>100</v>
      </c>
      <c r="D6383" s="1" t="s">
        <v>3988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3982</v>
      </c>
      <c r="N6383" s="1" t="n">
        <v>2.212</v>
      </c>
      <c r="O6383" s="1" t="n">
        <v>49.33</v>
      </c>
      <c r="P6383" s="1" t="s">
        <v>3814</v>
      </c>
    </row>
    <row r="6384" customFormat="false" ht="15" hidden="false" customHeight="true" outlineLevel="0" collapsed="false">
      <c r="A6384" s="1" t="n">
        <v>3</v>
      </c>
      <c r="B6384" s="76" t="n">
        <v>46237</v>
      </c>
      <c r="C6384" s="1" t="n">
        <v>100</v>
      </c>
      <c r="D6384" s="1" t="s">
        <v>3988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3983</v>
      </c>
      <c r="N6384" s="1" t="n">
        <v>10.342</v>
      </c>
      <c r="O6384" s="1" t="n">
        <v>246.54</v>
      </c>
      <c r="P6384" s="1" t="s">
        <v>3814</v>
      </c>
    </row>
    <row r="6385" customFormat="false" ht="15" hidden="false" customHeight="true" outlineLevel="0" collapsed="false">
      <c r="A6385" s="1" t="n">
        <v>3</v>
      </c>
      <c r="B6385" s="76" t="n">
        <v>46237</v>
      </c>
      <c r="C6385" s="1" t="n">
        <v>100</v>
      </c>
      <c r="D6385" s="1" t="s">
        <v>3988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3984</v>
      </c>
      <c r="N6385" s="1" t="n">
        <v>15.49</v>
      </c>
      <c r="O6385" s="1" t="n">
        <v>381.18</v>
      </c>
      <c r="P6385" s="1" t="s">
        <v>3814</v>
      </c>
    </row>
    <row r="6386" customFormat="false" ht="15" hidden="false" customHeight="true" outlineLevel="0" collapsed="false">
      <c r="A6386" s="1" t="n">
        <v>3</v>
      </c>
      <c r="B6386" s="76" t="n">
        <v>46237</v>
      </c>
      <c r="C6386" s="1" t="n">
        <v>100</v>
      </c>
      <c r="D6386" s="1" t="s">
        <v>3988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3985</v>
      </c>
      <c r="N6386" s="1" t="n">
        <v>12.898</v>
      </c>
      <c r="O6386" s="1" t="n">
        <v>347.16</v>
      </c>
      <c r="P6386" s="1" t="s">
        <v>3814</v>
      </c>
    </row>
    <row r="6387" customFormat="false" ht="15" hidden="false" customHeight="true" outlineLevel="0" collapsed="false">
      <c r="A6387" s="1" t="n">
        <v>3</v>
      </c>
      <c r="B6387" s="76" t="n">
        <v>46237</v>
      </c>
      <c r="C6387" s="1" t="n">
        <v>100</v>
      </c>
      <c r="D6387" s="1" t="s">
        <v>3988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3986</v>
      </c>
      <c r="N6387" s="1" t="n">
        <v>5.83</v>
      </c>
      <c r="O6387" s="1" t="n">
        <v>152.43</v>
      </c>
      <c r="P6387" s="1" t="s">
        <v>3814</v>
      </c>
    </row>
    <row r="6388" customFormat="false" ht="15" hidden="false" customHeight="true" outlineLevel="0" collapsed="false">
      <c r="A6388" s="1" t="n">
        <v>3</v>
      </c>
      <c r="B6388" s="76" t="n">
        <v>46237</v>
      </c>
      <c r="C6388" s="1" t="n">
        <v>100</v>
      </c>
      <c r="D6388" s="1" t="s">
        <v>3988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3979</v>
      </c>
      <c r="N6388" s="1" t="n">
        <v>1.086</v>
      </c>
      <c r="O6388" s="1" t="n">
        <v>1.66</v>
      </c>
      <c r="P6388" s="1" t="s">
        <v>3814</v>
      </c>
    </row>
    <row r="6389" customFormat="false" ht="15" hidden="false" customHeight="true" outlineLevel="0" collapsed="false">
      <c r="A6389" s="1" t="n">
        <v>3</v>
      </c>
      <c r="B6389" s="76" t="n">
        <v>46237</v>
      </c>
      <c r="C6389" s="1" t="n">
        <v>100</v>
      </c>
      <c r="D6389" s="1" t="s">
        <v>3988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3980</v>
      </c>
      <c r="N6389" s="1" t="n">
        <v>4.22</v>
      </c>
      <c r="O6389" s="1" t="n">
        <v>9.71</v>
      </c>
      <c r="P6389" s="1" t="s">
        <v>3814</v>
      </c>
    </row>
    <row r="6390" customFormat="false" ht="15" hidden="false" customHeight="true" outlineLevel="0" collapsed="false">
      <c r="A6390" s="1" t="n">
        <v>3</v>
      </c>
      <c r="B6390" s="76" t="n">
        <v>46237</v>
      </c>
      <c r="C6390" s="1" t="n">
        <v>100</v>
      </c>
      <c r="D6390" s="1" t="s">
        <v>3988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3981</v>
      </c>
      <c r="N6390" s="1" t="n">
        <v>0.722</v>
      </c>
      <c r="O6390" s="1" t="n">
        <v>0</v>
      </c>
      <c r="P6390" s="1" t="s">
        <v>3814</v>
      </c>
    </row>
    <row r="6391" customFormat="false" ht="15" hidden="false" customHeight="true" outlineLevel="0" collapsed="false">
      <c r="A6391" s="1" t="n">
        <v>3</v>
      </c>
      <c r="B6391" s="76" t="n">
        <v>46237</v>
      </c>
      <c r="C6391" s="1" t="n">
        <v>100</v>
      </c>
      <c r="D6391" s="1" t="s">
        <v>3988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3982</v>
      </c>
      <c r="N6391" s="1" t="n">
        <v>1.908</v>
      </c>
      <c r="O6391" s="1" t="n">
        <v>41.96</v>
      </c>
      <c r="P6391" s="1" t="s">
        <v>3814</v>
      </c>
    </row>
    <row r="6392" customFormat="false" ht="15" hidden="false" customHeight="true" outlineLevel="0" collapsed="false">
      <c r="A6392" s="1" t="n">
        <v>3</v>
      </c>
      <c r="B6392" s="76" t="n">
        <v>46237</v>
      </c>
      <c r="C6392" s="1" t="n">
        <v>100</v>
      </c>
      <c r="D6392" s="1" t="s">
        <v>3988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3983</v>
      </c>
      <c r="N6392" s="1" t="n">
        <v>8.185</v>
      </c>
      <c r="O6392" s="1" t="n">
        <v>192.42</v>
      </c>
      <c r="P6392" s="1" t="s">
        <v>3814</v>
      </c>
    </row>
    <row r="6393" customFormat="false" ht="15" hidden="false" customHeight="true" outlineLevel="0" collapsed="false">
      <c r="A6393" s="1" t="n">
        <v>3</v>
      </c>
      <c r="B6393" s="76" t="n">
        <v>46237</v>
      </c>
      <c r="C6393" s="1" t="n">
        <v>100</v>
      </c>
      <c r="D6393" s="1" t="s">
        <v>3988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3984</v>
      </c>
      <c r="N6393" s="1" t="n">
        <v>15.125</v>
      </c>
      <c r="O6393" s="1" t="n">
        <v>367.05</v>
      </c>
      <c r="P6393" s="1" t="s">
        <v>3814</v>
      </c>
    </row>
    <row r="6394" customFormat="false" ht="15" hidden="false" customHeight="true" outlineLevel="0" collapsed="false">
      <c r="A6394" s="1" t="n">
        <v>3</v>
      </c>
      <c r="B6394" s="76" t="n">
        <v>46237</v>
      </c>
      <c r="C6394" s="1" t="n">
        <v>100</v>
      </c>
      <c r="D6394" s="1" t="s">
        <v>3988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3985</v>
      </c>
      <c r="N6394" s="1" t="n">
        <v>12.876</v>
      </c>
      <c r="O6394" s="1" t="n">
        <v>341.78</v>
      </c>
      <c r="P6394" s="1" t="s">
        <v>3814</v>
      </c>
    </row>
    <row r="6395" customFormat="false" ht="15" hidden="false" customHeight="true" outlineLevel="0" collapsed="false">
      <c r="A6395" s="1" t="n">
        <v>3</v>
      </c>
      <c r="B6395" s="76" t="n">
        <v>46237</v>
      </c>
      <c r="C6395" s="1" t="n">
        <v>100</v>
      </c>
      <c r="D6395" s="1" t="s">
        <v>3988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3986</v>
      </c>
      <c r="N6395" s="1" t="n">
        <v>5.426</v>
      </c>
      <c r="O6395" s="1" t="n">
        <v>139.91</v>
      </c>
      <c r="P6395" s="1" t="s">
        <v>3814</v>
      </c>
    </row>
    <row r="6396" customFormat="false" ht="15" hidden="false" customHeight="true" outlineLevel="0" collapsed="false">
      <c r="A6396" s="1" t="n">
        <v>3</v>
      </c>
      <c r="B6396" s="76" t="n">
        <v>46237</v>
      </c>
      <c r="C6396" s="1" t="n">
        <v>100</v>
      </c>
      <c r="D6396" s="1" t="s">
        <v>3988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3979</v>
      </c>
      <c r="N6396" s="1" t="n">
        <v>2.088</v>
      </c>
      <c r="O6396" s="1" t="n">
        <v>3.15</v>
      </c>
      <c r="P6396" s="1" t="s">
        <v>3814</v>
      </c>
    </row>
    <row r="6397" customFormat="false" ht="15" hidden="false" customHeight="true" outlineLevel="0" collapsed="false">
      <c r="A6397" s="1" t="n">
        <v>3</v>
      </c>
      <c r="B6397" s="76" t="n">
        <v>46237</v>
      </c>
      <c r="C6397" s="1" t="n">
        <v>100</v>
      </c>
      <c r="D6397" s="1" t="s">
        <v>3988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3980</v>
      </c>
      <c r="N6397" s="1" t="n">
        <v>3.14</v>
      </c>
      <c r="O6397" s="1" t="n">
        <v>7.12</v>
      </c>
      <c r="P6397" s="1" t="s">
        <v>3814</v>
      </c>
    </row>
    <row r="6398" customFormat="false" ht="15" hidden="false" customHeight="true" outlineLevel="0" collapsed="false">
      <c r="A6398" s="1" t="n">
        <v>3</v>
      </c>
      <c r="B6398" s="76" t="n">
        <v>46237</v>
      </c>
      <c r="C6398" s="1" t="n">
        <v>100</v>
      </c>
      <c r="D6398" s="1" t="s">
        <v>3988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3981</v>
      </c>
      <c r="N6398" s="1" t="n">
        <v>0.952</v>
      </c>
      <c r="O6398" s="1" t="n">
        <v>0.01</v>
      </c>
      <c r="P6398" s="1" t="s">
        <v>3814</v>
      </c>
    </row>
    <row r="6399" customFormat="false" ht="15" hidden="false" customHeight="true" outlineLevel="0" collapsed="false">
      <c r="A6399" s="1" t="n">
        <v>3</v>
      </c>
      <c r="B6399" s="76" t="n">
        <v>46237</v>
      </c>
      <c r="C6399" s="1" t="n">
        <v>100</v>
      </c>
      <c r="D6399" s="1" t="s">
        <v>3988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3982</v>
      </c>
      <c r="N6399" s="1" t="n">
        <v>1.908</v>
      </c>
      <c r="O6399" s="1" t="n">
        <v>41.96</v>
      </c>
      <c r="P6399" s="1" t="s">
        <v>3814</v>
      </c>
    </row>
    <row r="6400" customFormat="false" ht="15" hidden="false" customHeight="true" outlineLevel="0" collapsed="false">
      <c r="A6400" s="1" t="n">
        <v>3</v>
      </c>
      <c r="B6400" s="76" t="n">
        <v>46237</v>
      </c>
      <c r="C6400" s="1" t="n">
        <v>100</v>
      </c>
      <c r="D6400" s="1" t="s">
        <v>3988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3983</v>
      </c>
      <c r="N6400" s="1" t="n">
        <v>8.185</v>
      </c>
      <c r="O6400" s="1" t="n">
        <v>192.42</v>
      </c>
      <c r="P6400" s="1" t="s">
        <v>3814</v>
      </c>
    </row>
    <row r="6401" customFormat="false" ht="15" hidden="false" customHeight="true" outlineLevel="0" collapsed="false">
      <c r="A6401" s="1" t="n">
        <v>3</v>
      </c>
      <c r="B6401" s="76" t="n">
        <v>46237</v>
      </c>
      <c r="C6401" s="1" t="n">
        <v>100</v>
      </c>
      <c r="D6401" s="1" t="s">
        <v>3988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3984</v>
      </c>
      <c r="N6401" s="1" t="n">
        <v>15.125</v>
      </c>
      <c r="O6401" s="1" t="n">
        <v>367.05</v>
      </c>
      <c r="P6401" s="1" t="s">
        <v>3814</v>
      </c>
    </row>
    <row r="6402" customFormat="false" ht="15" hidden="false" customHeight="true" outlineLevel="0" collapsed="false">
      <c r="A6402" s="1" t="n">
        <v>3</v>
      </c>
      <c r="B6402" s="76" t="n">
        <v>46237</v>
      </c>
      <c r="C6402" s="1" t="n">
        <v>100</v>
      </c>
      <c r="D6402" s="1" t="s">
        <v>3988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3985</v>
      </c>
      <c r="N6402" s="1" t="n">
        <v>12.876</v>
      </c>
      <c r="O6402" s="1" t="n">
        <v>341.78</v>
      </c>
      <c r="P6402" s="1" t="s">
        <v>3814</v>
      </c>
    </row>
    <row r="6403" customFormat="false" ht="15" hidden="false" customHeight="true" outlineLevel="0" collapsed="false">
      <c r="A6403" s="1" t="n">
        <v>3</v>
      </c>
      <c r="B6403" s="76" t="n">
        <v>46237</v>
      </c>
      <c r="C6403" s="1" t="n">
        <v>100</v>
      </c>
      <c r="D6403" s="1" t="s">
        <v>3988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3986</v>
      </c>
      <c r="N6403" s="1" t="n">
        <v>5.426</v>
      </c>
      <c r="O6403" s="1" t="n">
        <v>139.91</v>
      </c>
      <c r="P6403" s="1" t="s">
        <v>3814</v>
      </c>
    </row>
    <row r="6404" customFormat="false" ht="15" hidden="false" customHeight="true" outlineLevel="0" collapsed="false">
      <c r="A6404" s="1" t="n">
        <v>3</v>
      </c>
      <c r="B6404" s="76" t="n">
        <v>46237</v>
      </c>
      <c r="C6404" s="1" t="n">
        <v>100</v>
      </c>
      <c r="D6404" s="1" t="s">
        <v>3988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3979</v>
      </c>
      <c r="N6404" s="1" t="n">
        <v>2.088</v>
      </c>
      <c r="O6404" s="1" t="n">
        <v>3.15</v>
      </c>
      <c r="P6404" s="1" t="s">
        <v>3814</v>
      </c>
    </row>
    <row r="6405" customFormat="false" ht="15" hidden="false" customHeight="true" outlineLevel="0" collapsed="false">
      <c r="A6405" s="1" t="n">
        <v>3</v>
      </c>
      <c r="B6405" s="76" t="n">
        <v>46237</v>
      </c>
      <c r="C6405" s="1" t="n">
        <v>100</v>
      </c>
      <c r="D6405" s="1" t="s">
        <v>3988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3980</v>
      </c>
      <c r="N6405" s="1" t="n">
        <v>3.14</v>
      </c>
      <c r="O6405" s="1" t="n">
        <v>7.12</v>
      </c>
      <c r="P6405" s="1" t="s">
        <v>3814</v>
      </c>
    </row>
    <row r="6406" customFormat="false" ht="15" hidden="false" customHeight="true" outlineLevel="0" collapsed="false">
      <c r="A6406" s="1" t="n">
        <v>3</v>
      </c>
      <c r="B6406" s="76" t="n">
        <v>46237</v>
      </c>
      <c r="C6406" s="1" t="n">
        <v>100</v>
      </c>
      <c r="D6406" s="1" t="s">
        <v>3988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3981</v>
      </c>
      <c r="N6406" s="1" t="n">
        <v>0.952</v>
      </c>
      <c r="O6406" s="1" t="n">
        <v>0.01</v>
      </c>
      <c r="P6406" s="1" t="s">
        <v>3814</v>
      </c>
    </row>
    <row r="6407" customFormat="false" ht="15" hidden="false" customHeight="true" outlineLevel="0" collapsed="false">
      <c r="A6407" s="1" t="n">
        <v>3</v>
      </c>
      <c r="B6407" s="76" t="n">
        <v>46237</v>
      </c>
      <c r="C6407" s="1" t="n">
        <v>100</v>
      </c>
      <c r="D6407" s="1" t="s">
        <v>3988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3968</v>
      </c>
      <c r="N6407" s="1" t="n">
        <v>7.222</v>
      </c>
      <c r="O6407" s="1" t="n">
        <v>232.94</v>
      </c>
      <c r="P6407" s="1" t="s">
        <v>3814</v>
      </c>
    </row>
    <row r="6408" customFormat="false" ht="15" hidden="false" customHeight="true" outlineLevel="0" collapsed="false">
      <c r="A6408" s="1" t="n">
        <v>3</v>
      </c>
      <c r="B6408" s="76" t="n">
        <v>46237</v>
      </c>
      <c r="C6408" s="1" t="n">
        <v>100</v>
      </c>
      <c r="D6408" s="1" t="s">
        <v>3988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3969</v>
      </c>
      <c r="N6408" s="1" t="n">
        <v>12.625</v>
      </c>
      <c r="O6408" s="1" t="n">
        <v>417.39</v>
      </c>
      <c r="P6408" s="1" t="s">
        <v>3814</v>
      </c>
    </row>
    <row r="6409" customFormat="false" ht="15" hidden="false" customHeight="true" outlineLevel="0" collapsed="false">
      <c r="A6409" s="1" t="n">
        <v>3</v>
      </c>
      <c r="B6409" s="76" t="n">
        <v>46237</v>
      </c>
      <c r="C6409" s="1" t="n">
        <v>100</v>
      </c>
      <c r="D6409" s="1" t="s">
        <v>3988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3970</v>
      </c>
      <c r="N6409" s="1" t="n">
        <v>3.008</v>
      </c>
      <c r="O6409" s="1" t="n">
        <v>114</v>
      </c>
      <c r="P6409" s="1" t="s">
        <v>3814</v>
      </c>
    </row>
    <row r="6410" customFormat="false" ht="15" hidden="false" customHeight="true" outlineLevel="0" collapsed="false">
      <c r="A6410" s="1" t="n">
        <v>3</v>
      </c>
      <c r="B6410" s="76" t="n">
        <v>46237</v>
      </c>
      <c r="C6410" s="1" t="n">
        <v>100</v>
      </c>
      <c r="D6410" s="1" t="s">
        <v>3988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3971</v>
      </c>
      <c r="N6410" s="1" t="n">
        <v>5.794</v>
      </c>
      <c r="O6410" s="1" t="n">
        <v>219.59</v>
      </c>
      <c r="P6410" s="1" t="s">
        <v>3814</v>
      </c>
    </row>
    <row r="6411" customFormat="false" ht="15" hidden="false" customHeight="true" outlineLevel="0" collapsed="false">
      <c r="A6411" s="1" t="n">
        <v>3</v>
      </c>
      <c r="B6411" s="76" t="n">
        <v>46237</v>
      </c>
      <c r="C6411" s="1" t="n">
        <v>100</v>
      </c>
      <c r="D6411" s="1" t="s">
        <v>3988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3972</v>
      </c>
      <c r="N6411" s="1" t="n">
        <v>5.318</v>
      </c>
      <c r="O6411" s="1" t="n">
        <v>218.71</v>
      </c>
      <c r="P6411" s="1" t="s">
        <v>3814</v>
      </c>
    </row>
    <row r="6412" customFormat="false" ht="15" hidden="false" customHeight="true" outlineLevel="0" collapsed="false">
      <c r="A6412" s="1" t="n">
        <v>3</v>
      </c>
      <c r="B6412" s="76" t="n">
        <v>46237</v>
      </c>
      <c r="C6412" s="1" t="n">
        <v>100</v>
      </c>
      <c r="D6412" s="1" t="s">
        <v>3988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3973</v>
      </c>
      <c r="N6412" s="1" t="n">
        <v>10.59</v>
      </c>
      <c r="O6412" s="1" t="n">
        <v>469.69</v>
      </c>
      <c r="P6412" s="1" t="s">
        <v>3814</v>
      </c>
    </row>
    <row r="6413" customFormat="false" ht="15" hidden="false" customHeight="true" outlineLevel="0" collapsed="false">
      <c r="A6413" s="1" t="n">
        <v>3</v>
      </c>
      <c r="B6413" s="76" t="n">
        <v>46237</v>
      </c>
      <c r="C6413" s="1" t="n">
        <v>100</v>
      </c>
      <c r="D6413" s="1" t="s">
        <v>3988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3974</v>
      </c>
      <c r="N6413" s="1" t="n">
        <v>4.398</v>
      </c>
      <c r="O6413" s="1" t="n">
        <v>198.61</v>
      </c>
      <c r="P6413" s="1" t="s">
        <v>3814</v>
      </c>
    </row>
    <row r="6414" customFormat="false" ht="15" hidden="false" customHeight="true" outlineLevel="0" collapsed="false">
      <c r="A6414" s="1" t="n">
        <v>3</v>
      </c>
      <c r="B6414" s="76" t="n">
        <v>46237</v>
      </c>
      <c r="C6414" s="1" t="n">
        <v>100</v>
      </c>
      <c r="D6414" s="1" t="s">
        <v>3988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3975</v>
      </c>
      <c r="N6414" s="1" t="n">
        <v>1.514</v>
      </c>
      <c r="O6414" s="1" t="n">
        <v>62.26</v>
      </c>
      <c r="P6414" s="1" t="s">
        <v>3814</v>
      </c>
    </row>
    <row r="6415" customFormat="false" ht="15" hidden="false" customHeight="true" outlineLevel="0" collapsed="false">
      <c r="A6415" s="1" t="n">
        <v>3</v>
      </c>
      <c r="B6415" s="76" t="n">
        <v>46237</v>
      </c>
      <c r="C6415" s="1" t="n">
        <v>100</v>
      </c>
      <c r="D6415" s="1" t="s">
        <v>3988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3976</v>
      </c>
      <c r="N6415" s="1" t="n">
        <v>1.778</v>
      </c>
      <c r="O6415" s="1" t="n">
        <v>78.86</v>
      </c>
      <c r="P6415" s="1" t="s">
        <v>3814</v>
      </c>
    </row>
    <row r="6416" customFormat="false" ht="15" hidden="false" customHeight="true" outlineLevel="0" collapsed="false">
      <c r="A6416" s="1" t="n">
        <v>3</v>
      </c>
      <c r="B6416" s="76" t="n">
        <v>46237</v>
      </c>
      <c r="C6416" s="1" t="n">
        <v>100</v>
      </c>
      <c r="D6416" s="1" t="s">
        <v>3988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3977</v>
      </c>
      <c r="N6416" s="1" t="n">
        <v>1.744</v>
      </c>
      <c r="O6416" s="1" t="n">
        <v>91.42</v>
      </c>
      <c r="P6416" s="1" t="s">
        <v>3814</v>
      </c>
    </row>
    <row r="6417" customFormat="false" ht="15" hidden="false" customHeight="true" outlineLevel="0" collapsed="false">
      <c r="A6417" s="1" t="n">
        <v>3</v>
      </c>
      <c r="B6417" s="76" t="n">
        <v>46237</v>
      </c>
      <c r="C6417" s="1" t="n">
        <v>100</v>
      </c>
      <c r="D6417" s="1" t="s">
        <v>3988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3978</v>
      </c>
      <c r="N6417" s="1" t="n">
        <v>1.728</v>
      </c>
      <c r="O6417" s="1" t="n">
        <v>62.7</v>
      </c>
      <c r="P6417" s="1" t="s">
        <v>3814</v>
      </c>
    </row>
    <row r="6418" customFormat="false" ht="15" hidden="false" customHeight="true" outlineLevel="0" collapsed="false">
      <c r="A6418" s="1" t="n">
        <v>3</v>
      </c>
      <c r="B6418" s="76" t="n">
        <v>46237</v>
      </c>
      <c r="C6418" s="1" t="n">
        <v>100</v>
      </c>
      <c r="D6418" s="1" t="s">
        <v>3988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3979</v>
      </c>
      <c r="N6418" s="1" t="n">
        <v>1.396</v>
      </c>
      <c r="O6418" s="1" t="n">
        <v>2.24</v>
      </c>
      <c r="P6418" s="1" t="s">
        <v>3814</v>
      </c>
    </row>
    <row r="6419" customFormat="false" ht="15" hidden="false" customHeight="true" outlineLevel="0" collapsed="false">
      <c r="A6419" s="1" t="n">
        <v>3</v>
      </c>
      <c r="B6419" s="76" t="n">
        <v>46237</v>
      </c>
      <c r="C6419" s="1" t="n">
        <v>100</v>
      </c>
      <c r="D6419" s="1" t="s">
        <v>3988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3980</v>
      </c>
      <c r="N6419" s="1" t="n">
        <v>10.443</v>
      </c>
      <c r="O6419" s="1" t="n">
        <v>25.18</v>
      </c>
      <c r="P6419" s="1" t="s">
        <v>3814</v>
      </c>
    </row>
    <row r="6420" customFormat="false" ht="15" hidden="false" customHeight="true" outlineLevel="0" collapsed="false">
      <c r="A6420" s="1" t="n">
        <v>3</v>
      </c>
      <c r="B6420" s="76" t="n">
        <v>46237</v>
      </c>
      <c r="C6420" s="1" t="n">
        <v>100</v>
      </c>
      <c r="D6420" s="1" t="s">
        <v>3988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3981</v>
      </c>
      <c r="N6420" s="1" t="n">
        <v>0.992</v>
      </c>
      <c r="O6420" s="1" t="n">
        <v>0.01</v>
      </c>
      <c r="P6420" s="1" t="s">
        <v>3814</v>
      </c>
    </row>
    <row r="6421" customFormat="false" ht="15" hidden="false" customHeight="true" outlineLevel="0" collapsed="false">
      <c r="A6421" s="1" t="n">
        <v>3</v>
      </c>
      <c r="B6421" s="76" t="n">
        <v>46237</v>
      </c>
      <c r="C6421" s="1" t="n">
        <v>171</v>
      </c>
      <c r="D6421" s="1" t="s">
        <v>4048</v>
      </c>
      <c r="E6421" s="1" t="n">
        <v>1955</v>
      </c>
      <c r="F6421" s="1" t="s">
        <v>3727</v>
      </c>
      <c r="I6421" s="1" t="n">
        <v>47767</v>
      </c>
      <c r="J6421" s="1" t="n">
        <v>45153</v>
      </c>
      <c r="K6421" s="1" t="n">
        <v>7899403713715</v>
      </c>
      <c r="L6421" s="1" t="s">
        <v>5043</v>
      </c>
      <c r="N6421" s="1" t="n">
        <v>20</v>
      </c>
      <c r="O6421" s="1" t="n">
        <v>19.7</v>
      </c>
      <c r="P6421" s="1" t="s">
        <v>4050</v>
      </c>
    </row>
    <row r="6422" customFormat="false" ht="15" hidden="false" customHeight="true" outlineLevel="0" collapsed="false">
      <c r="A6422" s="1" t="n">
        <v>3</v>
      </c>
      <c r="B6422" s="76" t="n">
        <v>46237</v>
      </c>
      <c r="C6422" s="1" t="n">
        <v>171</v>
      </c>
      <c r="D6422" s="1" t="s">
        <v>4048</v>
      </c>
      <c r="E6422" s="1" t="n">
        <v>1955</v>
      </c>
      <c r="F6422" s="1" t="s">
        <v>3727</v>
      </c>
      <c r="I6422" s="1" t="n">
        <v>47767</v>
      </c>
      <c r="J6422" s="1" t="n">
        <v>45154</v>
      </c>
      <c r="K6422" s="1" t="n">
        <v>2246390</v>
      </c>
      <c r="L6422" s="1" t="s">
        <v>5044</v>
      </c>
      <c r="N6422" s="1" t="n">
        <v>60</v>
      </c>
      <c r="O6422" s="1" t="n">
        <v>58.89</v>
      </c>
      <c r="P6422" s="1" t="s">
        <v>4050</v>
      </c>
    </row>
    <row r="6423" customFormat="false" ht="15" hidden="false" customHeight="true" outlineLevel="0" collapsed="false">
      <c r="A6423" s="1" t="n">
        <v>3</v>
      </c>
      <c r="B6423" s="76" t="n">
        <v>46237</v>
      </c>
      <c r="C6423" s="1" t="n">
        <v>171</v>
      </c>
      <c r="D6423" s="1" t="s">
        <v>4048</v>
      </c>
      <c r="E6423" s="1" t="n">
        <v>1955</v>
      </c>
      <c r="F6423" s="1" t="s">
        <v>3727</v>
      </c>
      <c r="I6423" s="1" t="n">
        <v>47767</v>
      </c>
      <c r="J6423" s="1" t="n">
        <v>45155</v>
      </c>
      <c r="K6423" s="1" t="n">
        <v>2246406</v>
      </c>
      <c r="L6423" s="1" t="s">
        <v>5045</v>
      </c>
      <c r="N6423" s="1" t="n">
        <v>70</v>
      </c>
      <c r="O6423" s="1" t="n">
        <v>68.94</v>
      </c>
      <c r="P6423" s="1" t="s">
        <v>4050</v>
      </c>
    </row>
    <row r="6424" customFormat="false" ht="15" hidden="false" customHeight="true" outlineLevel="0" collapsed="false">
      <c r="A6424" s="1" t="n">
        <v>3</v>
      </c>
      <c r="B6424" s="76" t="n">
        <v>46238</v>
      </c>
      <c r="C6424" s="1" t="n">
        <v>6</v>
      </c>
      <c r="D6424" s="1" t="s">
        <v>3819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3813</v>
      </c>
      <c r="N6424" s="1" t="n">
        <v>10</v>
      </c>
      <c r="O6424" s="1" t="n">
        <v>25</v>
      </c>
      <c r="P6424" s="1" t="s">
        <v>3814</v>
      </c>
    </row>
    <row r="6425" customFormat="false" ht="15" hidden="false" customHeight="true" outlineLevel="0" collapsed="false">
      <c r="A6425" s="1" t="n">
        <v>3</v>
      </c>
      <c r="B6425" s="76" t="n">
        <v>46238</v>
      </c>
      <c r="C6425" s="1" t="n">
        <v>6</v>
      </c>
      <c r="D6425" s="1" t="s">
        <v>3819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3815</v>
      </c>
      <c r="N6425" s="1" t="n">
        <v>8</v>
      </c>
      <c r="O6425" s="1" t="n">
        <v>40</v>
      </c>
      <c r="P6425" s="1" t="s">
        <v>3814</v>
      </c>
    </row>
    <row r="6426" customFormat="false" ht="15" hidden="false" customHeight="true" outlineLevel="0" collapsed="false">
      <c r="A6426" s="1" t="n">
        <v>3</v>
      </c>
      <c r="B6426" s="76" t="n">
        <v>46238</v>
      </c>
      <c r="C6426" s="1" t="n">
        <v>6</v>
      </c>
      <c r="D6426" s="1" t="s">
        <v>3819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3816</v>
      </c>
      <c r="N6426" s="1" t="n">
        <v>40</v>
      </c>
      <c r="O6426" s="1" t="n">
        <v>80</v>
      </c>
      <c r="P6426" s="1" t="s">
        <v>3814</v>
      </c>
    </row>
    <row r="6427" customFormat="false" ht="15" hidden="false" customHeight="true" outlineLevel="0" collapsed="false">
      <c r="A6427" s="1" t="n">
        <v>3</v>
      </c>
      <c r="B6427" s="76" t="n">
        <v>46238</v>
      </c>
      <c r="C6427" s="1" t="n">
        <v>6</v>
      </c>
      <c r="D6427" s="1" t="s">
        <v>3819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3851</v>
      </c>
      <c r="N6427" s="1" t="n">
        <v>8.2</v>
      </c>
      <c r="O6427" s="1" t="n">
        <v>98</v>
      </c>
      <c r="P6427" s="1" t="s">
        <v>3814</v>
      </c>
    </row>
    <row r="6428" customFormat="false" ht="15" hidden="false" customHeight="true" outlineLevel="0" collapsed="false">
      <c r="A6428" s="1" t="n">
        <v>3</v>
      </c>
      <c r="B6428" s="76" t="n">
        <v>46238</v>
      </c>
      <c r="C6428" s="1" t="n">
        <v>6</v>
      </c>
      <c r="D6428" s="1" t="s">
        <v>3819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3852</v>
      </c>
      <c r="N6428" s="1" t="n">
        <v>5</v>
      </c>
      <c r="O6428" s="1" t="n">
        <v>35</v>
      </c>
      <c r="P6428" s="1" t="s">
        <v>3814</v>
      </c>
    </row>
    <row r="6429" customFormat="false" ht="15" hidden="false" customHeight="true" outlineLevel="0" collapsed="false">
      <c r="A6429" s="1" t="n">
        <v>3</v>
      </c>
      <c r="B6429" s="76" t="n">
        <v>46238</v>
      </c>
      <c r="C6429" s="1" t="n">
        <v>6</v>
      </c>
      <c r="D6429" s="1" t="s">
        <v>3819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3855</v>
      </c>
      <c r="N6429" s="1" t="n">
        <v>40</v>
      </c>
      <c r="O6429" s="1" t="n">
        <v>260</v>
      </c>
      <c r="P6429" s="1" t="s">
        <v>3814</v>
      </c>
    </row>
    <row r="6430" customFormat="false" ht="15" hidden="false" customHeight="true" outlineLevel="0" collapsed="false">
      <c r="A6430" s="1" t="n">
        <v>3</v>
      </c>
      <c r="B6430" s="76" t="n">
        <v>46238</v>
      </c>
      <c r="C6430" s="1" t="n">
        <v>6</v>
      </c>
      <c r="D6430" s="1" t="s">
        <v>3819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3857</v>
      </c>
      <c r="N6430" s="1" t="n">
        <v>40</v>
      </c>
      <c r="O6430" s="1" t="n">
        <v>140</v>
      </c>
      <c r="P6430" s="1" t="s">
        <v>3814</v>
      </c>
    </row>
    <row r="6431" customFormat="false" ht="15" hidden="false" customHeight="true" outlineLevel="0" collapsed="false">
      <c r="A6431" s="1" t="n">
        <v>3</v>
      </c>
      <c r="B6431" s="76" t="n">
        <v>46238</v>
      </c>
      <c r="C6431" s="1" t="n">
        <v>6</v>
      </c>
      <c r="D6431" s="1" t="s">
        <v>3819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4005</v>
      </c>
      <c r="N6431" s="1" t="n">
        <v>15</v>
      </c>
      <c r="O6431" s="1" t="n">
        <v>135</v>
      </c>
      <c r="P6431" s="1" t="s">
        <v>3814</v>
      </c>
    </row>
    <row r="6432" customFormat="false" ht="15" hidden="false" customHeight="true" outlineLevel="0" collapsed="false">
      <c r="A6432" s="1" t="n">
        <v>3</v>
      </c>
      <c r="B6432" s="76" t="n">
        <v>46238</v>
      </c>
      <c r="C6432" s="1" t="n">
        <v>6</v>
      </c>
      <c r="D6432" s="1" t="s">
        <v>3819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3858</v>
      </c>
      <c r="N6432" s="1" t="n">
        <v>4</v>
      </c>
      <c r="O6432" s="1" t="n">
        <v>48</v>
      </c>
      <c r="P6432" s="1" t="s">
        <v>3814</v>
      </c>
    </row>
    <row r="6433" customFormat="false" ht="15" hidden="false" customHeight="true" outlineLevel="0" collapsed="false">
      <c r="A6433" s="1" t="n">
        <v>3</v>
      </c>
      <c r="B6433" s="76" t="n">
        <v>46238</v>
      </c>
      <c r="C6433" s="1" t="n">
        <v>6</v>
      </c>
      <c r="D6433" s="1" t="s">
        <v>3819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3859</v>
      </c>
      <c r="N6433" s="1" t="n">
        <v>10</v>
      </c>
      <c r="O6433" s="1" t="n">
        <v>70</v>
      </c>
      <c r="P6433" s="1" t="s">
        <v>3814</v>
      </c>
    </row>
    <row r="6434" customFormat="false" ht="15" hidden="false" customHeight="true" outlineLevel="0" collapsed="false">
      <c r="A6434" s="1" t="n">
        <v>3</v>
      </c>
      <c r="B6434" s="76" t="n">
        <v>46238</v>
      </c>
      <c r="C6434" s="1" t="n">
        <v>6</v>
      </c>
      <c r="D6434" s="1" t="s">
        <v>3819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3860</v>
      </c>
      <c r="N6434" s="1" t="n">
        <v>10</v>
      </c>
      <c r="O6434" s="1" t="n">
        <v>100</v>
      </c>
      <c r="P6434" s="1" t="s">
        <v>3814</v>
      </c>
    </row>
    <row r="6435" customFormat="false" ht="15" hidden="false" customHeight="true" outlineLevel="0" collapsed="false">
      <c r="A6435" s="1" t="n">
        <v>3</v>
      </c>
      <c r="B6435" s="76" t="n">
        <v>46238</v>
      </c>
      <c r="C6435" s="1" t="n">
        <v>6</v>
      </c>
      <c r="D6435" s="1" t="s">
        <v>3819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3861</v>
      </c>
      <c r="N6435" s="1" t="n">
        <v>10</v>
      </c>
      <c r="O6435" s="1" t="n">
        <v>80</v>
      </c>
      <c r="P6435" s="1" t="s">
        <v>3814</v>
      </c>
    </row>
    <row r="6436" customFormat="false" ht="15" hidden="false" customHeight="true" outlineLevel="0" collapsed="false">
      <c r="A6436" s="1" t="n">
        <v>3</v>
      </c>
      <c r="B6436" s="76" t="n">
        <v>46238</v>
      </c>
      <c r="C6436" s="1" t="n">
        <v>6</v>
      </c>
      <c r="D6436" s="1" t="s">
        <v>3819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4007</v>
      </c>
      <c r="N6436" s="1" t="n">
        <v>8.75</v>
      </c>
      <c r="O6436" s="1" t="n">
        <v>78.5</v>
      </c>
      <c r="P6436" s="1" t="s">
        <v>3814</v>
      </c>
    </row>
    <row r="6437" customFormat="false" ht="15" hidden="false" customHeight="true" outlineLevel="0" collapsed="false">
      <c r="A6437" s="1" t="n">
        <v>3</v>
      </c>
      <c r="B6437" s="76" t="n">
        <v>46238</v>
      </c>
      <c r="C6437" s="1" t="n">
        <v>6</v>
      </c>
      <c r="D6437" s="1" t="s">
        <v>3819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4008</v>
      </c>
      <c r="N6437" s="1" t="n">
        <v>20</v>
      </c>
      <c r="O6437" s="1" t="n">
        <v>120</v>
      </c>
      <c r="P6437" s="1" t="s">
        <v>3814</v>
      </c>
    </row>
    <row r="6438" customFormat="false" ht="15" hidden="false" customHeight="true" outlineLevel="0" collapsed="false">
      <c r="A6438" s="1" t="n">
        <v>3</v>
      </c>
      <c r="B6438" s="76" t="n">
        <v>46238</v>
      </c>
      <c r="C6438" s="1" t="n">
        <v>6</v>
      </c>
      <c r="D6438" s="1" t="s">
        <v>3819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3862</v>
      </c>
      <c r="N6438" s="1" t="n">
        <v>10</v>
      </c>
      <c r="O6438" s="1" t="n">
        <v>80</v>
      </c>
      <c r="P6438" s="1" t="s">
        <v>3814</v>
      </c>
    </row>
    <row r="6439" customFormat="false" ht="15" hidden="false" customHeight="true" outlineLevel="0" collapsed="false">
      <c r="A6439" s="1" t="n">
        <v>3</v>
      </c>
      <c r="B6439" s="76" t="n">
        <v>46238</v>
      </c>
      <c r="C6439" s="1" t="n">
        <v>6</v>
      </c>
      <c r="D6439" s="1" t="s">
        <v>3819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3863</v>
      </c>
      <c r="N6439" s="1" t="n">
        <v>10</v>
      </c>
      <c r="O6439" s="1" t="n">
        <v>70</v>
      </c>
      <c r="P6439" s="1" t="s">
        <v>3814</v>
      </c>
    </row>
    <row r="6440" customFormat="false" ht="15" hidden="false" customHeight="true" outlineLevel="0" collapsed="false">
      <c r="A6440" s="1" t="n">
        <v>3</v>
      </c>
      <c r="B6440" s="76" t="n">
        <v>46238</v>
      </c>
      <c r="C6440" s="1" t="n">
        <v>6</v>
      </c>
      <c r="D6440" s="1" t="s">
        <v>3819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4208</v>
      </c>
      <c r="N6440" s="1" t="n">
        <v>5.1</v>
      </c>
      <c r="O6440" s="1" t="n">
        <v>71</v>
      </c>
      <c r="P6440" s="1" t="s">
        <v>3814</v>
      </c>
    </row>
    <row r="6441" customFormat="false" ht="15" hidden="false" customHeight="true" outlineLevel="0" collapsed="false">
      <c r="A6441" s="1" t="n">
        <v>3</v>
      </c>
      <c r="B6441" s="76" t="n">
        <v>46238</v>
      </c>
      <c r="C6441" s="1" t="n">
        <v>6</v>
      </c>
      <c r="D6441" s="1" t="s">
        <v>3819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4009</v>
      </c>
      <c r="N6441" s="1" t="n">
        <v>7.7</v>
      </c>
      <c r="O6441" s="1" t="n">
        <v>107.5</v>
      </c>
      <c r="P6441" s="1" t="s">
        <v>3814</v>
      </c>
    </row>
    <row r="6442" customFormat="false" ht="15" hidden="false" customHeight="true" outlineLevel="0" collapsed="false">
      <c r="A6442" s="1" t="n">
        <v>3</v>
      </c>
      <c r="B6442" s="76" t="n">
        <v>46238</v>
      </c>
      <c r="C6442" s="1" t="n">
        <v>6</v>
      </c>
      <c r="D6442" s="1" t="s">
        <v>3819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3817</v>
      </c>
      <c r="N6442" s="1" t="n">
        <v>20</v>
      </c>
      <c r="O6442" s="1" t="n">
        <v>125</v>
      </c>
      <c r="P6442" s="1" t="s">
        <v>3814</v>
      </c>
    </row>
    <row r="6443" customFormat="false" ht="15" hidden="false" customHeight="true" outlineLevel="0" collapsed="false">
      <c r="A6443" s="1" t="n">
        <v>3</v>
      </c>
      <c r="B6443" s="76" t="n">
        <v>46238</v>
      </c>
      <c r="C6443" s="1" t="n">
        <v>11</v>
      </c>
      <c r="D6443" s="1" t="s">
        <v>3820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4203</v>
      </c>
      <c r="N6443" s="1" t="n">
        <v>10</v>
      </c>
      <c r="O6443" s="1" t="n">
        <v>240</v>
      </c>
      <c r="P6443" s="1" t="s">
        <v>3814</v>
      </c>
    </row>
    <row r="6444" customFormat="false" ht="15" hidden="false" customHeight="true" outlineLevel="0" collapsed="false">
      <c r="A6444" s="1" t="n">
        <v>3</v>
      </c>
      <c r="B6444" s="76" t="n">
        <v>46238</v>
      </c>
      <c r="C6444" s="1" t="n">
        <v>11</v>
      </c>
      <c r="D6444" s="1" t="s">
        <v>3820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4100</v>
      </c>
      <c r="N6444" s="1" t="n">
        <v>18</v>
      </c>
      <c r="O6444" s="1" t="n">
        <v>170</v>
      </c>
      <c r="P6444" s="1" t="s">
        <v>3814</v>
      </c>
    </row>
    <row r="6445" customFormat="false" ht="15" hidden="false" customHeight="true" outlineLevel="0" collapsed="false">
      <c r="A6445" s="1" t="n">
        <v>3</v>
      </c>
      <c r="B6445" s="76" t="n">
        <v>46238</v>
      </c>
      <c r="C6445" s="1" t="n">
        <v>11</v>
      </c>
      <c r="D6445" s="1" t="s">
        <v>3820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3899</v>
      </c>
      <c r="N6445" s="1" t="n">
        <v>48</v>
      </c>
      <c r="O6445" s="1" t="n">
        <v>156.96</v>
      </c>
      <c r="P6445" s="1" t="s">
        <v>3814</v>
      </c>
    </row>
    <row r="6446" customFormat="false" ht="15" hidden="false" customHeight="true" outlineLevel="0" collapsed="false">
      <c r="A6446" s="1" t="n">
        <v>3</v>
      </c>
      <c r="B6446" s="76" t="n">
        <v>46238</v>
      </c>
      <c r="C6446" s="1" t="n">
        <v>11</v>
      </c>
      <c r="D6446" s="1" t="s">
        <v>3820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3900</v>
      </c>
      <c r="N6446" s="1" t="n">
        <v>48</v>
      </c>
      <c r="O6446" s="1" t="n">
        <v>79.8</v>
      </c>
      <c r="P6446" s="1" t="s">
        <v>3814</v>
      </c>
    </row>
    <row r="6447" customFormat="false" ht="15" hidden="false" customHeight="true" outlineLevel="0" collapsed="false">
      <c r="A6447" s="1" t="n">
        <v>3</v>
      </c>
      <c r="B6447" s="76" t="n">
        <v>46238</v>
      </c>
      <c r="C6447" s="1" t="n">
        <v>11</v>
      </c>
      <c r="D6447" s="1" t="s">
        <v>3820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6002</v>
      </c>
      <c r="N6447" s="1" t="n">
        <v>6</v>
      </c>
      <c r="O6447" s="1" t="n">
        <v>47.34</v>
      </c>
      <c r="P6447" s="1" t="s">
        <v>3814</v>
      </c>
    </row>
    <row r="6448" customFormat="false" ht="15" hidden="false" customHeight="true" outlineLevel="0" collapsed="false">
      <c r="A6448" s="1" t="n">
        <v>3</v>
      </c>
      <c r="B6448" s="76" t="n">
        <v>46238</v>
      </c>
      <c r="C6448" s="1" t="n">
        <v>11</v>
      </c>
      <c r="D6448" s="1" t="s">
        <v>3820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4417</v>
      </c>
      <c r="N6448" s="1" t="n">
        <v>6</v>
      </c>
      <c r="O6448" s="1" t="n">
        <v>69.96</v>
      </c>
      <c r="P6448" s="1" t="s">
        <v>3814</v>
      </c>
    </row>
    <row r="6449" customFormat="false" ht="15" hidden="false" customHeight="true" outlineLevel="0" collapsed="false">
      <c r="A6449" s="1" t="n">
        <v>3</v>
      </c>
      <c r="B6449" s="76" t="n">
        <v>46238</v>
      </c>
      <c r="C6449" s="1" t="n">
        <v>11</v>
      </c>
      <c r="D6449" s="1" t="s">
        <v>3820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4418</v>
      </c>
      <c r="N6449" s="1" t="n">
        <v>48</v>
      </c>
      <c r="O6449" s="1" t="n">
        <v>164.16</v>
      </c>
      <c r="P6449" s="1" t="s">
        <v>3814</v>
      </c>
    </row>
    <row r="6450" customFormat="false" ht="15" hidden="false" customHeight="true" outlineLevel="0" collapsed="false">
      <c r="A6450" s="1" t="n">
        <v>3</v>
      </c>
      <c r="B6450" s="76" t="n">
        <v>46238</v>
      </c>
      <c r="C6450" s="1" t="n">
        <v>11</v>
      </c>
      <c r="D6450" s="1" t="s">
        <v>3820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6003</v>
      </c>
      <c r="N6450" s="1" t="n">
        <v>12</v>
      </c>
      <c r="O6450" s="1" t="n">
        <v>92.28</v>
      </c>
      <c r="P6450" s="1" t="s">
        <v>3814</v>
      </c>
    </row>
    <row r="6451" customFormat="false" ht="15" hidden="false" customHeight="true" outlineLevel="0" collapsed="false">
      <c r="A6451" s="1" t="n">
        <v>3</v>
      </c>
      <c r="B6451" s="76" t="n">
        <v>46238</v>
      </c>
      <c r="C6451" s="1" t="n">
        <v>11</v>
      </c>
      <c r="D6451" s="1" t="s">
        <v>3820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6004</v>
      </c>
      <c r="N6451" s="1" t="n">
        <v>6</v>
      </c>
      <c r="O6451" s="1" t="n">
        <v>76.14</v>
      </c>
      <c r="P6451" s="1" t="s">
        <v>3814</v>
      </c>
    </row>
    <row r="6452" customFormat="false" ht="15" hidden="false" customHeight="true" outlineLevel="0" collapsed="false">
      <c r="A6452" s="1" t="n">
        <v>3</v>
      </c>
      <c r="B6452" s="76" t="n">
        <v>46238</v>
      </c>
      <c r="C6452" s="1" t="n">
        <v>11</v>
      </c>
      <c r="D6452" s="1" t="s">
        <v>3820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5533</v>
      </c>
      <c r="N6452" s="1" t="n">
        <v>32</v>
      </c>
      <c r="O6452" s="1" t="n">
        <v>88.13</v>
      </c>
      <c r="P6452" s="1" t="s">
        <v>3814</v>
      </c>
    </row>
    <row r="6453" customFormat="false" ht="15" hidden="false" customHeight="true" outlineLevel="0" collapsed="false">
      <c r="A6453" s="1" t="n">
        <v>3</v>
      </c>
      <c r="B6453" s="76" t="n">
        <v>46238</v>
      </c>
      <c r="C6453" s="1" t="n">
        <v>11</v>
      </c>
      <c r="D6453" s="1" t="s">
        <v>3820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5049</v>
      </c>
      <c r="N6453" s="1" t="n">
        <v>240</v>
      </c>
      <c r="O6453" s="1" t="n">
        <v>36.1</v>
      </c>
      <c r="P6453" s="1" t="s">
        <v>3814</v>
      </c>
    </row>
    <row r="6454" customFormat="false" ht="15" hidden="false" customHeight="true" outlineLevel="0" collapsed="false">
      <c r="A6454" s="1" t="n">
        <v>3</v>
      </c>
      <c r="B6454" s="76" t="n">
        <v>46238</v>
      </c>
      <c r="C6454" s="1" t="n">
        <v>11</v>
      </c>
      <c r="D6454" s="1" t="s">
        <v>3820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5050</v>
      </c>
      <c r="N6454" s="1" t="n">
        <v>20</v>
      </c>
      <c r="O6454" s="1" t="n">
        <v>53.14</v>
      </c>
      <c r="P6454" s="1" t="s">
        <v>3814</v>
      </c>
    </row>
    <row r="6455" customFormat="false" ht="15" hidden="false" customHeight="true" outlineLevel="0" collapsed="false">
      <c r="A6455" s="1" t="n">
        <v>3</v>
      </c>
      <c r="B6455" s="76" t="n">
        <v>46238</v>
      </c>
      <c r="C6455" s="1" t="n">
        <v>11</v>
      </c>
      <c r="D6455" s="1" t="s">
        <v>3820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6005</v>
      </c>
      <c r="N6455" s="1" t="n">
        <v>30</v>
      </c>
      <c r="O6455" s="1" t="n">
        <v>48.69</v>
      </c>
      <c r="P6455" s="1" t="s">
        <v>3814</v>
      </c>
    </row>
    <row r="6456" customFormat="false" ht="15" hidden="false" customHeight="true" outlineLevel="0" collapsed="false">
      <c r="A6456" s="1" t="n">
        <v>3</v>
      </c>
      <c r="B6456" s="76" t="n">
        <v>46238</v>
      </c>
      <c r="C6456" s="1" t="n">
        <v>11</v>
      </c>
      <c r="D6456" s="1" t="s">
        <v>3820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4834</v>
      </c>
      <c r="N6456" s="1" t="n">
        <v>60</v>
      </c>
      <c r="O6456" s="1" t="n">
        <v>124.41</v>
      </c>
      <c r="P6456" s="1" t="s">
        <v>3814</v>
      </c>
    </row>
    <row r="6457" customFormat="false" ht="15" hidden="false" customHeight="true" outlineLevel="0" collapsed="false">
      <c r="A6457" s="1" t="n">
        <v>3</v>
      </c>
      <c r="B6457" s="76" t="n">
        <v>46238</v>
      </c>
      <c r="C6457" s="1" t="n">
        <v>11</v>
      </c>
      <c r="D6457" s="1" t="s">
        <v>3820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4299</v>
      </c>
      <c r="N6457" s="1" t="n">
        <v>12</v>
      </c>
      <c r="O6457" s="1" t="n">
        <v>54.14</v>
      </c>
      <c r="P6457" s="1" t="s">
        <v>3814</v>
      </c>
    </row>
    <row r="6458" customFormat="false" ht="15" hidden="false" customHeight="true" outlineLevel="0" collapsed="false">
      <c r="A6458" s="1" t="n">
        <v>3</v>
      </c>
      <c r="B6458" s="76" t="n">
        <v>46238</v>
      </c>
      <c r="C6458" s="1" t="n">
        <v>11</v>
      </c>
      <c r="D6458" s="1" t="s">
        <v>3820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4302</v>
      </c>
      <c r="N6458" s="1" t="n">
        <v>12</v>
      </c>
      <c r="O6458" s="1" t="n">
        <v>45.79</v>
      </c>
      <c r="P6458" s="1" t="s">
        <v>3814</v>
      </c>
    </row>
    <row r="6459" customFormat="false" ht="15" hidden="false" customHeight="true" outlineLevel="0" collapsed="false">
      <c r="A6459" s="1" t="n">
        <v>3</v>
      </c>
      <c r="B6459" s="76" t="n">
        <v>46238</v>
      </c>
      <c r="C6459" s="1" t="n">
        <v>11</v>
      </c>
      <c r="D6459" s="1" t="s">
        <v>3820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6006</v>
      </c>
      <c r="N6459" s="1" t="n">
        <v>20</v>
      </c>
      <c r="O6459" s="1" t="n">
        <v>229.44</v>
      </c>
      <c r="P6459" s="1" t="s">
        <v>3814</v>
      </c>
    </row>
    <row r="6460" customFormat="false" ht="15" hidden="false" customHeight="true" outlineLevel="0" collapsed="false">
      <c r="A6460" s="1" t="n">
        <v>3</v>
      </c>
      <c r="B6460" s="76" t="n">
        <v>46238</v>
      </c>
      <c r="C6460" s="1" t="n">
        <v>11</v>
      </c>
      <c r="D6460" s="1" t="s">
        <v>3820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5054</v>
      </c>
      <c r="N6460" s="1" t="n">
        <v>12</v>
      </c>
      <c r="O6460" s="1" t="n">
        <v>28.7</v>
      </c>
      <c r="P6460" s="1" t="s">
        <v>3814</v>
      </c>
    </row>
    <row r="6461" customFormat="false" ht="15" hidden="false" customHeight="true" outlineLevel="0" collapsed="false">
      <c r="A6461" s="1" t="n">
        <v>3</v>
      </c>
      <c r="B6461" s="76" t="n">
        <v>46238</v>
      </c>
      <c r="C6461" s="1" t="n">
        <v>11</v>
      </c>
      <c r="D6461" s="1" t="s">
        <v>3820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5055</v>
      </c>
      <c r="N6461" s="1" t="n">
        <v>12</v>
      </c>
      <c r="O6461" s="1" t="n">
        <v>28.7</v>
      </c>
      <c r="P6461" s="1" t="s">
        <v>3814</v>
      </c>
    </row>
    <row r="6462" customFormat="false" ht="15" hidden="false" customHeight="true" outlineLevel="0" collapsed="false">
      <c r="A6462" s="1" t="n">
        <v>3</v>
      </c>
      <c r="B6462" s="76" t="n">
        <v>46238</v>
      </c>
      <c r="C6462" s="1" t="n">
        <v>11</v>
      </c>
      <c r="D6462" s="1" t="s">
        <v>3820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6007</v>
      </c>
      <c r="N6462" s="1" t="n">
        <v>60</v>
      </c>
      <c r="O6462" s="1" t="n">
        <v>191.8</v>
      </c>
      <c r="P6462" s="1" t="s">
        <v>3814</v>
      </c>
    </row>
    <row r="6463" customFormat="false" ht="15" hidden="false" customHeight="true" outlineLevel="0" collapsed="false">
      <c r="A6463" s="1" t="n">
        <v>3</v>
      </c>
      <c r="B6463" s="76" t="n">
        <v>46238</v>
      </c>
      <c r="C6463" s="1" t="n">
        <v>11</v>
      </c>
      <c r="D6463" s="1" t="s">
        <v>3820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6008</v>
      </c>
      <c r="N6463" s="1" t="n">
        <v>50</v>
      </c>
      <c r="O6463" s="1" t="n">
        <v>89.09</v>
      </c>
      <c r="P6463" s="1" t="s">
        <v>3814</v>
      </c>
    </row>
    <row r="6464" customFormat="false" ht="15" hidden="false" customHeight="true" outlineLevel="0" collapsed="false">
      <c r="A6464" s="1" t="n">
        <v>3</v>
      </c>
      <c r="B6464" s="76" t="n">
        <v>46238</v>
      </c>
      <c r="C6464" s="1" t="n">
        <v>11</v>
      </c>
      <c r="D6464" s="1" t="s">
        <v>3820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5080</v>
      </c>
      <c r="N6464" s="1" t="n">
        <v>20</v>
      </c>
      <c r="O6464" s="1" t="n">
        <v>58.08</v>
      </c>
      <c r="P6464" s="1" t="s">
        <v>3814</v>
      </c>
    </row>
    <row r="6465" customFormat="false" ht="15" hidden="false" customHeight="true" outlineLevel="0" collapsed="false">
      <c r="A6465" s="1" t="n">
        <v>3</v>
      </c>
      <c r="B6465" s="76" t="n">
        <v>46238</v>
      </c>
      <c r="C6465" s="1" t="n">
        <v>11</v>
      </c>
      <c r="D6465" s="1" t="s">
        <v>3820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6009</v>
      </c>
      <c r="N6465" s="1" t="n">
        <v>1</v>
      </c>
      <c r="O6465" s="1" t="n">
        <v>7.43</v>
      </c>
      <c r="P6465" s="1" t="s">
        <v>3814</v>
      </c>
    </row>
    <row r="6466" customFormat="false" ht="15" hidden="false" customHeight="true" outlineLevel="0" collapsed="false">
      <c r="A6466" s="1" t="n">
        <v>3</v>
      </c>
      <c r="B6466" s="76" t="n">
        <v>46238</v>
      </c>
      <c r="C6466" s="1" t="n">
        <v>11</v>
      </c>
      <c r="D6466" s="1" t="s">
        <v>3820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6010</v>
      </c>
      <c r="N6466" s="1" t="n">
        <v>1</v>
      </c>
      <c r="O6466" s="1" t="n">
        <v>7.43</v>
      </c>
      <c r="P6466" s="1" t="s">
        <v>3814</v>
      </c>
    </row>
    <row r="6467" customFormat="false" ht="15" hidden="false" customHeight="true" outlineLevel="0" collapsed="false">
      <c r="A6467" s="1" t="n">
        <v>3</v>
      </c>
      <c r="B6467" s="76" t="n">
        <v>46238</v>
      </c>
      <c r="C6467" s="1" t="n">
        <v>11</v>
      </c>
      <c r="D6467" s="1" t="s">
        <v>3820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6011</v>
      </c>
      <c r="N6467" s="1" t="n">
        <v>2</v>
      </c>
      <c r="O6467" s="1" t="n">
        <v>14.86</v>
      </c>
      <c r="P6467" s="1" t="s">
        <v>3814</v>
      </c>
    </row>
    <row r="6468" customFormat="false" ht="15" hidden="false" customHeight="true" outlineLevel="0" collapsed="false">
      <c r="A6468" s="1" t="n">
        <v>3</v>
      </c>
      <c r="B6468" s="76" t="n">
        <v>46238</v>
      </c>
      <c r="C6468" s="1" t="n">
        <v>11</v>
      </c>
      <c r="D6468" s="1" t="s">
        <v>3820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6012</v>
      </c>
      <c r="N6468" s="1" t="n">
        <v>1</v>
      </c>
      <c r="O6468" s="1" t="n">
        <v>7.43</v>
      </c>
      <c r="P6468" s="1" t="s">
        <v>3814</v>
      </c>
    </row>
    <row r="6469" customFormat="false" ht="15" hidden="false" customHeight="true" outlineLevel="0" collapsed="false">
      <c r="A6469" s="1" t="n">
        <v>3</v>
      </c>
      <c r="B6469" s="76" t="n">
        <v>46238</v>
      </c>
      <c r="C6469" s="1" t="n">
        <v>11</v>
      </c>
      <c r="D6469" s="1" t="s">
        <v>3820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6013</v>
      </c>
      <c r="N6469" s="1" t="n">
        <v>1</v>
      </c>
      <c r="O6469" s="1" t="n">
        <v>7.43</v>
      </c>
      <c r="P6469" s="1" t="s">
        <v>3814</v>
      </c>
    </row>
    <row r="6470" customFormat="false" ht="15" hidden="false" customHeight="true" outlineLevel="0" collapsed="false">
      <c r="A6470" s="1" t="n">
        <v>3</v>
      </c>
      <c r="B6470" s="76" t="n">
        <v>46238</v>
      </c>
      <c r="C6470" s="1" t="n">
        <v>11</v>
      </c>
      <c r="D6470" s="1" t="s">
        <v>3820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6014</v>
      </c>
      <c r="N6470" s="1" t="n">
        <v>1</v>
      </c>
      <c r="O6470" s="1" t="n">
        <v>7.43</v>
      </c>
      <c r="P6470" s="1" t="s">
        <v>3814</v>
      </c>
    </row>
    <row r="6471" customFormat="false" ht="15" hidden="false" customHeight="true" outlineLevel="0" collapsed="false">
      <c r="A6471" s="1" t="n">
        <v>3</v>
      </c>
      <c r="B6471" s="76" t="n">
        <v>46238</v>
      </c>
      <c r="C6471" s="1" t="n">
        <v>11</v>
      </c>
      <c r="D6471" s="1" t="s">
        <v>3820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6015</v>
      </c>
      <c r="N6471" s="1" t="n">
        <v>24</v>
      </c>
      <c r="O6471" s="1" t="n">
        <v>23.49</v>
      </c>
      <c r="P6471" s="1" t="s">
        <v>3814</v>
      </c>
    </row>
    <row r="6472" customFormat="false" ht="15" hidden="false" customHeight="true" outlineLevel="0" collapsed="false">
      <c r="A6472" s="1" t="n">
        <v>3</v>
      </c>
      <c r="B6472" s="76" t="n">
        <v>46238</v>
      </c>
      <c r="C6472" s="1" t="n">
        <v>11</v>
      </c>
      <c r="D6472" s="1" t="s">
        <v>3820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4122</v>
      </c>
      <c r="N6472" s="1" t="n">
        <v>24</v>
      </c>
      <c r="O6472" s="1" t="n">
        <v>23.49</v>
      </c>
      <c r="P6472" s="1" t="s">
        <v>3814</v>
      </c>
    </row>
    <row r="6473" customFormat="false" ht="15" hidden="false" customHeight="true" outlineLevel="0" collapsed="false">
      <c r="A6473" s="1" t="n">
        <v>3</v>
      </c>
      <c r="B6473" s="76" t="n">
        <v>46238</v>
      </c>
      <c r="C6473" s="1" t="n">
        <v>11</v>
      </c>
      <c r="D6473" s="1" t="s">
        <v>3820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4123</v>
      </c>
      <c r="N6473" s="1" t="n">
        <v>24</v>
      </c>
      <c r="O6473" s="1" t="n">
        <v>23.49</v>
      </c>
      <c r="P6473" s="1" t="s">
        <v>3814</v>
      </c>
    </row>
    <row r="6474" customFormat="false" ht="15" hidden="false" customHeight="true" outlineLevel="0" collapsed="false">
      <c r="A6474" s="1" t="n">
        <v>3</v>
      </c>
      <c r="B6474" s="76" t="n">
        <v>46238</v>
      </c>
      <c r="C6474" s="1" t="n">
        <v>11</v>
      </c>
      <c r="D6474" s="1" t="s">
        <v>3820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6016</v>
      </c>
      <c r="N6474" s="1" t="n">
        <v>1</v>
      </c>
      <c r="O6474" s="1" t="n">
        <v>7.43</v>
      </c>
      <c r="P6474" s="1" t="s">
        <v>3814</v>
      </c>
    </row>
    <row r="6475" customFormat="false" ht="15" hidden="false" customHeight="true" outlineLevel="0" collapsed="false">
      <c r="A6475" s="1" t="n">
        <v>3</v>
      </c>
      <c r="B6475" s="76" t="n">
        <v>46238</v>
      </c>
      <c r="C6475" s="1" t="n">
        <v>11</v>
      </c>
      <c r="D6475" s="1" t="s">
        <v>3820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4668</v>
      </c>
      <c r="N6475" s="1" t="n">
        <v>300</v>
      </c>
      <c r="O6475" s="1" t="n">
        <v>83.4</v>
      </c>
      <c r="P6475" s="1" t="s">
        <v>3814</v>
      </c>
    </row>
    <row r="6476" customFormat="false" ht="15" hidden="false" customHeight="true" outlineLevel="0" collapsed="false">
      <c r="A6476" s="1" t="n">
        <v>3</v>
      </c>
      <c r="B6476" s="76" t="n">
        <v>46238</v>
      </c>
      <c r="C6476" s="1" t="n">
        <v>11</v>
      </c>
      <c r="D6476" s="1" t="s">
        <v>3820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6017</v>
      </c>
      <c r="N6476" s="1" t="n">
        <v>36</v>
      </c>
      <c r="O6476" s="1" t="n">
        <v>41.72</v>
      </c>
      <c r="P6476" s="1" t="s">
        <v>3814</v>
      </c>
    </row>
    <row r="6477" customFormat="false" ht="15" hidden="false" customHeight="true" outlineLevel="0" collapsed="false">
      <c r="A6477" s="1" t="n">
        <v>3</v>
      </c>
      <c r="B6477" s="76" t="n">
        <v>46238</v>
      </c>
      <c r="C6477" s="1" t="n">
        <v>11</v>
      </c>
      <c r="D6477" s="1" t="s">
        <v>3820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6018</v>
      </c>
      <c r="N6477" s="1" t="n">
        <v>4</v>
      </c>
      <c r="O6477" s="1" t="n">
        <v>66.59</v>
      </c>
      <c r="P6477" s="1" t="s">
        <v>3814</v>
      </c>
    </row>
    <row r="6478" customFormat="false" ht="15" hidden="false" customHeight="true" outlineLevel="0" collapsed="false">
      <c r="A6478" s="1" t="n">
        <v>3</v>
      </c>
      <c r="B6478" s="76" t="n">
        <v>46238</v>
      </c>
      <c r="C6478" s="1" t="n">
        <v>11</v>
      </c>
      <c r="D6478" s="1" t="s">
        <v>3820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6019</v>
      </c>
      <c r="N6478" s="1" t="n">
        <v>100</v>
      </c>
      <c r="O6478" s="1" t="n">
        <v>46.04</v>
      </c>
      <c r="P6478" s="1" t="s">
        <v>3814</v>
      </c>
    </row>
    <row r="6479" customFormat="false" ht="15" hidden="false" customHeight="true" outlineLevel="0" collapsed="false">
      <c r="A6479" s="1" t="n">
        <v>3</v>
      </c>
      <c r="B6479" s="76" t="n">
        <v>46238</v>
      </c>
      <c r="C6479" s="1" t="n">
        <v>11</v>
      </c>
      <c r="D6479" s="1" t="s">
        <v>3820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6020</v>
      </c>
      <c r="N6479" s="1" t="n">
        <v>80</v>
      </c>
      <c r="O6479" s="1" t="n">
        <v>14.94</v>
      </c>
      <c r="P6479" s="1" t="s">
        <v>3814</v>
      </c>
    </row>
    <row r="6480" customFormat="false" ht="15" hidden="false" customHeight="true" outlineLevel="0" collapsed="false">
      <c r="A6480" s="1" t="n">
        <v>3</v>
      </c>
      <c r="B6480" s="76" t="n">
        <v>46238</v>
      </c>
      <c r="C6480" s="1" t="n">
        <v>11</v>
      </c>
      <c r="D6480" s="1" t="s">
        <v>3820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6021</v>
      </c>
      <c r="N6480" s="1" t="n">
        <v>80</v>
      </c>
      <c r="O6480" s="1" t="n">
        <v>14.94</v>
      </c>
      <c r="P6480" s="1" t="s">
        <v>3814</v>
      </c>
    </row>
    <row r="6481" customFormat="false" ht="15" hidden="false" customHeight="true" outlineLevel="0" collapsed="false">
      <c r="A6481" s="1" t="n">
        <v>3</v>
      </c>
      <c r="B6481" s="76" t="n">
        <v>46238</v>
      </c>
      <c r="C6481" s="1" t="n">
        <v>11</v>
      </c>
      <c r="D6481" s="1" t="s">
        <v>3820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6022</v>
      </c>
      <c r="N6481" s="1" t="n">
        <v>18</v>
      </c>
      <c r="O6481" s="1" t="n">
        <v>111.51</v>
      </c>
      <c r="P6481" s="1" t="s">
        <v>3814</v>
      </c>
    </row>
    <row r="6482" customFormat="false" ht="15" hidden="false" customHeight="true" outlineLevel="0" collapsed="false">
      <c r="A6482" s="1" t="n">
        <v>3</v>
      </c>
      <c r="B6482" s="76" t="n">
        <v>46238</v>
      </c>
      <c r="C6482" s="1" t="n">
        <v>11</v>
      </c>
      <c r="D6482" s="1" t="s">
        <v>3820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6023</v>
      </c>
      <c r="N6482" s="1" t="n">
        <v>80</v>
      </c>
      <c r="O6482" s="1" t="n">
        <v>14.94</v>
      </c>
      <c r="P6482" s="1" t="s">
        <v>3814</v>
      </c>
    </row>
    <row r="6483" customFormat="false" ht="15" hidden="false" customHeight="true" outlineLevel="0" collapsed="false">
      <c r="A6483" s="1" t="n">
        <v>3</v>
      </c>
      <c r="B6483" s="76" t="n">
        <v>46238</v>
      </c>
      <c r="C6483" s="1" t="n">
        <v>11</v>
      </c>
      <c r="D6483" s="1" t="s">
        <v>3820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6024</v>
      </c>
      <c r="N6483" s="1" t="n">
        <v>15</v>
      </c>
      <c r="O6483" s="1" t="n">
        <v>25</v>
      </c>
      <c r="P6483" s="1" t="s">
        <v>3814</v>
      </c>
    </row>
    <row r="6484" customFormat="false" ht="15" hidden="false" customHeight="true" outlineLevel="0" collapsed="false">
      <c r="A6484" s="1" t="n">
        <v>3</v>
      </c>
      <c r="B6484" s="76" t="n">
        <v>46238</v>
      </c>
      <c r="C6484" s="1" t="n">
        <v>11</v>
      </c>
      <c r="D6484" s="1" t="s">
        <v>3820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6025</v>
      </c>
      <c r="N6484" s="1" t="n">
        <v>18</v>
      </c>
      <c r="O6484" s="1" t="n">
        <v>111.51</v>
      </c>
      <c r="P6484" s="1" t="s">
        <v>3814</v>
      </c>
    </row>
    <row r="6485" customFormat="false" ht="15" hidden="false" customHeight="true" outlineLevel="0" collapsed="false">
      <c r="A6485" s="1" t="n">
        <v>3</v>
      </c>
      <c r="B6485" s="76" t="n">
        <v>46238</v>
      </c>
      <c r="C6485" s="1" t="n">
        <v>11</v>
      </c>
      <c r="D6485" s="1" t="s">
        <v>3820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6026</v>
      </c>
      <c r="N6485" s="1" t="n">
        <v>24</v>
      </c>
      <c r="O6485" s="1" t="n">
        <v>23.49</v>
      </c>
      <c r="P6485" s="1" t="s">
        <v>3814</v>
      </c>
    </row>
    <row r="6486" customFormat="false" ht="15" hidden="false" customHeight="true" outlineLevel="0" collapsed="false">
      <c r="A6486" s="1" t="n">
        <v>3</v>
      </c>
      <c r="B6486" s="76" t="n">
        <v>46238</v>
      </c>
      <c r="C6486" s="1" t="n">
        <v>11</v>
      </c>
      <c r="D6486" s="1" t="s">
        <v>3820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6027</v>
      </c>
      <c r="N6486" s="1" t="n">
        <v>80</v>
      </c>
      <c r="O6486" s="1" t="n">
        <v>14.94</v>
      </c>
      <c r="P6486" s="1" t="s">
        <v>3814</v>
      </c>
    </row>
    <row r="6487" customFormat="false" ht="15" hidden="false" customHeight="true" outlineLevel="0" collapsed="false">
      <c r="A6487" s="1" t="n">
        <v>3</v>
      </c>
      <c r="B6487" s="76" t="n">
        <v>46238</v>
      </c>
      <c r="C6487" s="1" t="n">
        <v>11</v>
      </c>
      <c r="D6487" s="1" t="s">
        <v>3820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6028</v>
      </c>
      <c r="N6487" s="1" t="n">
        <v>1</v>
      </c>
      <c r="O6487" s="1" t="n">
        <v>7.43</v>
      </c>
      <c r="P6487" s="1" t="s">
        <v>3814</v>
      </c>
    </row>
    <row r="6488" customFormat="false" ht="15" hidden="false" customHeight="true" outlineLevel="0" collapsed="false">
      <c r="A6488" s="1" t="n">
        <v>3</v>
      </c>
      <c r="B6488" s="76" t="n">
        <v>46238</v>
      </c>
      <c r="C6488" s="1" t="n">
        <v>11</v>
      </c>
      <c r="D6488" s="1" t="s">
        <v>3820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6029</v>
      </c>
      <c r="N6488" s="1" t="n">
        <v>15</v>
      </c>
      <c r="O6488" s="1" t="n">
        <v>25</v>
      </c>
      <c r="P6488" s="1" t="s">
        <v>3814</v>
      </c>
    </row>
    <row r="6489" customFormat="false" ht="15" hidden="false" customHeight="true" outlineLevel="0" collapsed="false">
      <c r="A6489" s="1" t="n">
        <v>3</v>
      </c>
      <c r="B6489" s="76" t="n">
        <v>46238</v>
      </c>
      <c r="C6489" s="1" t="n">
        <v>11</v>
      </c>
      <c r="D6489" s="1" t="s">
        <v>3820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6030</v>
      </c>
      <c r="N6489" s="1" t="n">
        <v>15</v>
      </c>
      <c r="O6489" s="1" t="n">
        <v>25</v>
      </c>
      <c r="P6489" s="1" t="s">
        <v>3814</v>
      </c>
    </row>
    <row r="6490" customFormat="false" ht="15" hidden="false" customHeight="true" outlineLevel="0" collapsed="false">
      <c r="A6490" s="1" t="n">
        <v>3</v>
      </c>
      <c r="B6490" s="76" t="n">
        <v>46238</v>
      </c>
      <c r="C6490" s="1" t="n">
        <v>11</v>
      </c>
      <c r="D6490" s="1" t="s">
        <v>3820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6031</v>
      </c>
      <c r="N6490" s="1" t="n">
        <v>15</v>
      </c>
      <c r="O6490" s="1" t="n">
        <v>25</v>
      </c>
      <c r="P6490" s="1" t="s">
        <v>3814</v>
      </c>
    </row>
    <row r="6491" customFormat="false" ht="15" hidden="false" customHeight="true" outlineLevel="0" collapsed="false">
      <c r="A6491" s="1" t="n">
        <v>3</v>
      </c>
      <c r="B6491" s="76" t="n">
        <v>46238</v>
      </c>
      <c r="C6491" s="1" t="n">
        <v>11</v>
      </c>
      <c r="D6491" s="1" t="s">
        <v>3820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4148</v>
      </c>
      <c r="N6491" s="1" t="n">
        <v>45</v>
      </c>
      <c r="O6491" s="1" t="n">
        <v>97.2</v>
      </c>
      <c r="P6491" s="1" t="s">
        <v>3814</v>
      </c>
    </row>
    <row r="6492" customFormat="false" ht="15" hidden="false" customHeight="true" outlineLevel="0" collapsed="false">
      <c r="A6492" s="1" t="n">
        <v>3</v>
      </c>
      <c r="B6492" s="76" t="n">
        <v>46238</v>
      </c>
      <c r="C6492" s="1" t="n">
        <v>11</v>
      </c>
      <c r="D6492" s="1" t="s">
        <v>3820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6032</v>
      </c>
      <c r="N6492" s="1" t="n">
        <v>60</v>
      </c>
      <c r="O6492" s="1" t="n">
        <v>39.45</v>
      </c>
      <c r="P6492" s="1" t="s">
        <v>3814</v>
      </c>
    </row>
    <row r="6493" customFormat="false" ht="15" hidden="false" customHeight="true" outlineLevel="0" collapsed="false">
      <c r="A6493" s="1" t="n">
        <v>3</v>
      </c>
      <c r="B6493" s="76" t="n">
        <v>46238</v>
      </c>
      <c r="C6493" s="1" t="n">
        <v>11</v>
      </c>
      <c r="D6493" s="1" t="s">
        <v>3820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6033</v>
      </c>
      <c r="N6493" s="1" t="n">
        <v>60</v>
      </c>
      <c r="O6493" s="1" t="n">
        <v>39.45</v>
      </c>
      <c r="P6493" s="1" t="s">
        <v>3814</v>
      </c>
    </row>
    <row r="6494" customFormat="false" ht="15" hidden="false" customHeight="true" outlineLevel="0" collapsed="false">
      <c r="A6494" s="1" t="n">
        <v>3</v>
      </c>
      <c r="B6494" s="76" t="n">
        <v>46238</v>
      </c>
      <c r="C6494" s="1" t="n">
        <v>11</v>
      </c>
      <c r="D6494" s="1" t="s">
        <v>3820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6034</v>
      </c>
      <c r="N6494" s="1" t="n">
        <v>12</v>
      </c>
      <c r="O6494" s="1" t="n">
        <v>26.07</v>
      </c>
      <c r="P6494" s="1" t="s">
        <v>3814</v>
      </c>
    </row>
    <row r="6495" customFormat="false" ht="15" hidden="false" customHeight="true" outlineLevel="0" collapsed="false">
      <c r="A6495" s="1" t="n">
        <v>3</v>
      </c>
      <c r="B6495" s="76" t="n">
        <v>46238</v>
      </c>
      <c r="C6495" s="1" t="n">
        <v>11</v>
      </c>
      <c r="D6495" s="1" t="s">
        <v>3820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6035</v>
      </c>
      <c r="N6495" s="1" t="n">
        <v>12</v>
      </c>
      <c r="O6495" s="1" t="n">
        <v>26.07</v>
      </c>
      <c r="P6495" s="1" t="s">
        <v>3814</v>
      </c>
    </row>
    <row r="6496" customFormat="false" ht="15" hidden="false" customHeight="true" outlineLevel="0" collapsed="false">
      <c r="A6496" s="1" t="n">
        <v>3</v>
      </c>
      <c r="B6496" s="76" t="n">
        <v>46238</v>
      </c>
      <c r="C6496" s="1" t="n">
        <v>39</v>
      </c>
      <c r="D6496" s="1" t="s">
        <v>4046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6036</v>
      </c>
      <c r="N6496" s="1" t="n">
        <v>1</v>
      </c>
      <c r="O6496" s="1" t="n">
        <v>879</v>
      </c>
      <c r="P6496" s="1" t="s">
        <v>3814</v>
      </c>
    </row>
    <row r="6497" customFormat="false" ht="15" hidden="false" customHeight="true" outlineLevel="0" collapsed="false">
      <c r="A6497" s="1" t="n">
        <v>3</v>
      </c>
      <c r="B6497" s="76" t="n">
        <v>46238</v>
      </c>
      <c r="C6497" s="1" t="n">
        <v>39</v>
      </c>
      <c r="D6497" s="1" t="s">
        <v>4046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6037</v>
      </c>
      <c r="N6497" s="1" t="n">
        <v>1</v>
      </c>
      <c r="O6497" s="1" t="n">
        <v>1689</v>
      </c>
      <c r="P6497" s="1" t="s">
        <v>3814</v>
      </c>
    </row>
    <row r="6498" customFormat="false" ht="15" hidden="false" customHeight="true" outlineLevel="0" collapsed="false">
      <c r="A6498" s="1" t="n">
        <v>3</v>
      </c>
      <c r="B6498" s="76" t="n">
        <v>46238</v>
      </c>
      <c r="C6498" s="1" t="n">
        <v>171</v>
      </c>
      <c r="D6498" s="1" t="s">
        <v>4048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6038</v>
      </c>
      <c r="N6498" s="1" t="n">
        <v>10</v>
      </c>
      <c r="O6498" s="1" t="n">
        <v>64.34</v>
      </c>
      <c r="P6498" s="1" t="s">
        <v>4050</v>
      </c>
    </row>
    <row r="6499" customFormat="false" ht="15" hidden="false" customHeight="true" outlineLevel="0" collapsed="false">
      <c r="A6499" s="1" t="n">
        <v>3</v>
      </c>
      <c r="B6499" s="76" t="n">
        <v>46239</v>
      </c>
      <c r="C6499" s="1" t="n">
        <v>6</v>
      </c>
      <c r="D6499" s="1" t="s">
        <v>3819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3813</v>
      </c>
      <c r="N6499" s="1" t="n">
        <v>6</v>
      </c>
      <c r="O6499" s="1" t="n">
        <v>15</v>
      </c>
      <c r="P6499" s="1" t="s">
        <v>3814</v>
      </c>
    </row>
    <row r="6500" customFormat="false" ht="15" hidden="false" customHeight="true" outlineLevel="0" collapsed="false">
      <c r="A6500" s="1" t="n">
        <v>3</v>
      </c>
      <c r="B6500" s="76" t="n">
        <v>46239</v>
      </c>
      <c r="C6500" s="1" t="n">
        <v>6</v>
      </c>
      <c r="D6500" s="1" t="s">
        <v>3819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3815</v>
      </c>
      <c r="N6500" s="1" t="n">
        <v>5</v>
      </c>
      <c r="O6500" s="1" t="n">
        <v>25</v>
      </c>
      <c r="P6500" s="1" t="s">
        <v>3814</v>
      </c>
    </row>
    <row r="6501" customFormat="false" ht="15" hidden="false" customHeight="true" outlineLevel="0" collapsed="false">
      <c r="A6501" s="1" t="n">
        <v>3</v>
      </c>
      <c r="B6501" s="76" t="n">
        <v>46239</v>
      </c>
      <c r="C6501" s="1" t="n">
        <v>6</v>
      </c>
      <c r="D6501" s="1" t="s">
        <v>3819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3816</v>
      </c>
      <c r="N6501" s="1" t="n">
        <v>30</v>
      </c>
      <c r="O6501" s="1" t="n">
        <v>60</v>
      </c>
      <c r="P6501" s="1" t="s">
        <v>3814</v>
      </c>
    </row>
    <row r="6502" customFormat="false" ht="15" hidden="false" customHeight="true" outlineLevel="0" collapsed="false">
      <c r="A6502" s="1" t="n">
        <v>3</v>
      </c>
      <c r="B6502" s="76" t="n">
        <v>46239</v>
      </c>
      <c r="C6502" s="1" t="n">
        <v>6</v>
      </c>
      <c r="D6502" s="1" t="s">
        <v>3819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3817</v>
      </c>
      <c r="N6502" s="1" t="n">
        <v>20</v>
      </c>
      <c r="O6502" s="1" t="n">
        <v>125</v>
      </c>
      <c r="P6502" s="1" t="s">
        <v>3814</v>
      </c>
    </row>
    <row r="6503" customFormat="false" ht="15" hidden="false" customHeight="true" outlineLevel="0" collapsed="false">
      <c r="A6503" s="1" t="n">
        <v>3</v>
      </c>
      <c r="B6503" s="76" t="n">
        <v>46239</v>
      </c>
      <c r="C6503" s="1" t="n">
        <v>11</v>
      </c>
      <c r="D6503" s="1" t="s">
        <v>3820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3870</v>
      </c>
      <c r="N6503" s="1" t="n">
        <v>15</v>
      </c>
      <c r="O6503" s="1" t="n">
        <v>180</v>
      </c>
      <c r="P6503" s="1" t="s">
        <v>3814</v>
      </c>
    </row>
    <row r="6504" customFormat="false" ht="15" hidden="false" customHeight="true" outlineLevel="0" collapsed="false">
      <c r="A6504" s="1" t="n">
        <v>3</v>
      </c>
      <c r="B6504" s="76" t="n">
        <v>46239</v>
      </c>
      <c r="C6504" s="1" t="n">
        <v>11</v>
      </c>
      <c r="D6504" s="1" t="s">
        <v>3820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6039</v>
      </c>
      <c r="N6504" s="1" t="n">
        <v>50</v>
      </c>
      <c r="O6504" s="1" t="n">
        <v>109.5</v>
      </c>
      <c r="P6504" s="1" t="s">
        <v>3814</v>
      </c>
    </row>
    <row r="6505" customFormat="false" ht="15" hidden="false" customHeight="true" outlineLevel="0" collapsed="false">
      <c r="A6505" s="1" t="n">
        <v>3</v>
      </c>
      <c r="B6505" s="76" t="n">
        <v>46239</v>
      </c>
      <c r="C6505" s="1" t="n">
        <v>11</v>
      </c>
      <c r="D6505" s="1" t="s">
        <v>3820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5188</v>
      </c>
      <c r="N6505" s="1" t="n">
        <v>20</v>
      </c>
      <c r="O6505" s="1" t="n">
        <v>85.8</v>
      </c>
      <c r="P6505" s="1" t="s">
        <v>3814</v>
      </c>
    </row>
    <row r="6506" customFormat="false" ht="15" hidden="false" customHeight="true" outlineLevel="0" collapsed="false">
      <c r="A6506" s="1" t="n">
        <v>3</v>
      </c>
      <c r="B6506" s="76" t="n">
        <v>46239</v>
      </c>
      <c r="C6506" s="1" t="n">
        <v>11</v>
      </c>
      <c r="D6506" s="1" t="s">
        <v>3820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5190</v>
      </c>
      <c r="N6506" s="1" t="n">
        <v>30</v>
      </c>
      <c r="O6506" s="1" t="n">
        <v>51</v>
      </c>
      <c r="P6506" s="1" t="s">
        <v>3814</v>
      </c>
    </row>
    <row r="6507" customFormat="false" ht="15" hidden="false" customHeight="true" outlineLevel="0" collapsed="false">
      <c r="A6507" s="1" t="n">
        <v>3</v>
      </c>
      <c r="B6507" s="76" t="n">
        <v>46239</v>
      </c>
      <c r="C6507" s="1" t="n">
        <v>11</v>
      </c>
      <c r="D6507" s="1" t="s">
        <v>3820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5191</v>
      </c>
      <c r="N6507" s="1" t="n">
        <v>30</v>
      </c>
      <c r="O6507" s="1" t="n">
        <v>51</v>
      </c>
      <c r="P6507" s="1" t="s">
        <v>3814</v>
      </c>
    </row>
    <row r="6508" customFormat="false" ht="15" hidden="false" customHeight="true" outlineLevel="0" collapsed="false">
      <c r="A6508" s="1" t="n">
        <v>3</v>
      </c>
      <c r="B6508" s="76" t="n">
        <v>46239</v>
      </c>
      <c r="C6508" s="1" t="n">
        <v>11</v>
      </c>
      <c r="D6508" s="1" t="s">
        <v>3820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5192</v>
      </c>
      <c r="N6508" s="1" t="n">
        <v>60</v>
      </c>
      <c r="O6508" s="1" t="n">
        <v>66</v>
      </c>
      <c r="P6508" s="1" t="s">
        <v>3814</v>
      </c>
    </row>
    <row r="6509" customFormat="false" ht="15" hidden="false" customHeight="true" outlineLevel="0" collapsed="false">
      <c r="A6509" s="1" t="n">
        <v>3</v>
      </c>
      <c r="B6509" s="76" t="n">
        <v>46239</v>
      </c>
      <c r="C6509" s="1" t="n">
        <v>11</v>
      </c>
      <c r="D6509" s="1" t="s">
        <v>3820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6040</v>
      </c>
      <c r="N6509" s="1" t="n">
        <v>60</v>
      </c>
      <c r="O6509" s="1" t="n">
        <v>126</v>
      </c>
      <c r="P6509" s="1" t="s">
        <v>3814</v>
      </c>
    </row>
    <row r="6510" customFormat="false" ht="15" hidden="false" customHeight="true" outlineLevel="0" collapsed="false">
      <c r="A6510" s="1" t="n">
        <v>3</v>
      </c>
      <c r="B6510" s="76" t="n">
        <v>46239</v>
      </c>
      <c r="C6510" s="1" t="n">
        <v>11</v>
      </c>
      <c r="D6510" s="1" t="s">
        <v>3820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5193</v>
      </c>
      <c r="N6510" s="1" t="n">
        <v>30</v>
      </c>
      <c r="O6510" s="1" t="n">
        <v>45</v>
      </c>
      <c r="P6510" s="1" t="s">
        <v>3814</v>
      </c>
    </row>
    <row r="6511" customFormat="false" ht="15" hidden="false" customHeight="true" outlineLevel="0" collapsed="false">
      <c r="A6511" s="1" t="n">
        <v>3</v>
      </c>
      <c r="B6511" s="76" t="n">
        <v>46239</v>
      </c>
      <c r="C6511" s="1" t="n">
        <v>11</v>
      </c>
      <c r="D6511" s="1" t="s">
        <v>3820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5194</v>
      </c>
      <c r="N6511" s="1" t="n">
        <v>30</v>
      </c>
      <c r="O6511" s="1" t="n">
        <v>66</v>
      </c>
      <c r="P6511" s="1" t="s">
        <v>3814</v>
      </c>
    </row>
    <row r="6512" customFormat="false" ht="15" hidden="false" customHeight="true" outlineLevel="0" collapsed="false">
      <c r="A6512" s="1" t="n">
        <v>3</v>
      </c>
      <c r="B6512" s="76" t="n">
        <v>46239</v>
      </c>
      <c r="C6512" s="1" t="n">
        <v>11</v>
      </c>
      <c r="D6512" s="1" t="s">
        <v>3820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6041</v>
      </c>
      <c r="N6512" s="1" t="n">
        <v>30</v>
      </c>
      <c r="O6512" s="1" t="n">
        <v>50.7</v>
      </c>
      <c r="P6512" s="1" t="s">
        <v>3814</v>
      </c>
    </row>
    <row r="6513" customFormat="false" ht="15" hidden="false" customHeight="true" outlineLevel="0" collapsed="false">
      <c r="A6513" s="1" t="n">
        <v>3</v>
      </c>
      <c r="B6513" s="76" t="n">
        <v>46239</v>
      </c>
      <c r="C6513" s="1" t="n">
        <v>11</v>
      </c>
      <c r="D6513" s="1" t="s">
        <v>3820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6042</v>
      </c>
      <c r="N6513" s="1" t="n">
        <v>30</v>
      </c>
      <c r="O6513" s="1" t="n">
        <v>69</v>
      </c>
      <c r="P6513" s="1" t="s">
        <v>3814</v>
      </c>
    </row>
    <row r="6514" customFormat="false" ht="15" hidden="false" customHeight="true" outlineLevel="0" collapsed="false">
      <c r="A6514" s="1" t="n">
        <v>3</v>
      </c>
      <c r="B6514" s="76" t="n">
        <v>46239</v>
      </c>
      <c r="C6514" s="1" t="n">
        <v>11</v>
      </c>
      <c r="D6514" s="1" t="s">
        <v>3820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6043</v>
      </c>
      <c r="N6514" s="1" t="n">
        <v>30</v>
      </c>
      <c r="O6514" s="1" t="n">
        <v>57</v>
      </c>
      <c r="P6514" s="1" t="s">
        <v>3814</v>
      </c>
    </row>
    <row r="6515" customFormat="false" ht="15" hidden="false" customHeight="true" outlineLevel="0" collapsed="false">
      <c r="A6515" s="1" t="n">
        <v>3</v>
      </c>
      <c r="B6515" s="76" t="n">
        <v>46239</v>
      </c>
      <c r="C6515" s="1" t="n">
        <v>11</v>
      </c>
      <c r="D6515" s="1" t="s">
        <v>3820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5197</v>
      </c>
      <c r="N6515" s="1" t="n">
        <v>30</v>
      </c>
      <c r="O6515" s="1" t="n">
        <v>48</v>
      </c>
      <c r="P6515" s="1" t="s">
        <v>3814</v>
      </c>
    </row>
    <row r="6516" customFormat="false" ht="15" hidden="false" customHeight="true" outlineLevel="0" collapsed="false">
      <c r="A6516" s="1" t="n">
        <v>3</v>
      </c>
      <c r="B6516" s="76" t="n">
        <v>46239</v>
      </c>
      <c r="C6516" s="1" t="n">
        <v>11</v>
      </c>
      <c r="D6516" s="1" t="s">
        <v>3820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6044</v>
      </c>
      <c r="N6516" s="1" t="n">
        <v>30</v>
      </c>
      <c r="O6516" s="1" t="n">
        <v>45</v>
      </c>
      <c r="P6516" s="1" t="s">
        <v>3814</v>
      </c>
    </row>
    <row r="6517" customFormat="false" ht="15" hidden="false" customHeight="true" outlineLevel="0" collapsed="false">
      <c r="A6517" s="1" t="n">
        <v>3</v>
      </c>
      <c r="B6517" s="76" t="n">
        <v>46239</v>
      </c>
      <c r="C6517" s="1" t="n">
        <v>11</v>
      </c>
      <c r="D6517" s="1" t="s">
        <v>3820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5198</v>
      </c>
      <c r="N6517" s="1" t="n">
        <v>30</v>
      </c>
      <c r="O6517" s="1" t="n">
        <v>57</v>
      </c>
      <c r="P6517" s="1" t="s">
        <v>3814</v>
      </c>
    </row>
    <row r="6518" customFormat="false" ht="15" hidden="false" customHeight="true" outlineLevel="0" collapsed="false">
      <c r="A6518" s="1" t="n">
        <v>3</v>
      </c>
      <c r="B6518" s="76" t="n">
        <v>46239</v>
      </c>
      <c r="C6518" s="1" t="n">
        <v>11</v>
      </c>
      <c r="D6518" s="1" t="s">
        <v>3820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5199</v>
      </c>
      <c r="N6518" s="1" t="n">
        <v>30</v>
      </c>
      <c r="O6518" s="1" t="n">
        <v>51</v>
      </c>
      <c r="P6518" s="1" t="s">
        <v>3814</v>
      </c>
    </row>
    <row r="6519" customFormat="false" ht="15" hidden="false" customHeight="true" outlineLevel="0" collapsed="false">
      <c r="A6519" s="1" t="n">
        <v>3</v>
      </c>
      <c r="B6519" s="76" t="n">
        <v>46239</v>
      </c>
      <c r="C6519" s="1" t="n">
        <v>11</v>
      </c>
      <c r="D6519" s="1" t="s">
        <v>3820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5200</v>
      </c>
      <c r="N6519" s="1" t="n">
        <v>30</v>
      </c>
      <c r="O6519" s="1" t="n">
        <v>57</v>
      </c>
      <c r="P6519" s="1" t="s">
        <v>3814</v>
      </c>
    </row>
    <row r="6520" customFormat="false" ht="15" hidden="false" customHeight="true" outlineLevel="0" collapsed="false">
      <c r="A6520" s="1" t="n">
        <v>3</v>
      </c>
      <c r="B6520" s="76" t="n">
        <v>46239</v>
      </c>
      <c r="C6520" s="1" t="n">
        <v>11</v>
      </c>
      <c r="D6520" s="1" t="s">
        <v>3820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6045</v>
      </c>
      <c r="N6520" s="1" t="n">
        <v>30</v>
      </c>
      <c r="O6520" s="1" t="n">
        <v>51</v>
      </c>
      <c r="P6520" s="1" t="s">
        <v>3814</v>
      </c>
    </row>
    <row r="6521" customFormat="false" ht="15" hidden="false" customHeight="true" outlineLevel="0" collapsed="false">
      <c r="A6521" s="1" t="n">
        <v>3</v>
      </c>
      <c r="B6521" s="76" t="n">
        <v>46239</v>
      </c>
      <c r="C6521" s="1" t="n">
        <v>11</v>
      </c>
      <c r="D6521" s="1" t="s">
        <v>3820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5201</v>
      </c>
      <c r="N6521" s="1" t="n">
        <v>30</v>
      </c>
      <c r="O6521" s="1" t="n">
        <v>51</v>
      </c>
      <c r="P6521" s="1" t="s">
        <v>3814</v>
      </c>
    </row>
    <row r="6522" customFormat="false" ht="15" hidden="false" customHeight="true" outlineLevel="0" collapsed="false">
      <c r="A6522" s="1" t="n">
        <v>3</v>
      </c>
      <c r="B6522" s="76" t="n">
        <v>46239</v>
      </c>
      <c r="C6522" s="1" t="n">
        <v>11</v>
      </c>
      <c r="D6522" s="1" t="s">
        <v>3820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5202</v>
      </c>
      <c r="N6522" s="1" t="n">
        <v>30</v>
      </c>
      <c r="O6522" s="1" t="n">
        <v>57</v>
      </c>
      <c r="P6522" s="1" t="s">
        <v>3814</v>
      </c>
    </row>
    <row r="6523" customFormat="false" ht="15" hidden="false" customHeight="true" outlineLevel="0" collapsed="false">
      <c r="A6523" s="1" t="n">
        <v>3</v>
      </c>
      <c r="B6523" s="76" t="n">
        <v>46239</v>
      </c>
      <c r="C6523" s="1" t="n">
        <v>11</v>
      </c>
      <c r="D6523" s="1" t="s">
        <v>3820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6046</v>
      </c>
      <c r="N6523" s="1" t="n">
        <v>30</v>
      </c>
      <c r="O6523" s="1" t="n">
        <v>57</v>
      </c>
      <c r="P6523" s="1" t="s">
        <v>3814</v>
      </c>
    </row>
    <row r="6524" customFormat="false" ht="15" hidden="false" customHeight="true" outlineLevel="0" collapsed="false">
      <c r="A6524" s="1" t="n">
        <v>3</v>
      </c>
      <c r="B6524" s="76" t="n">
        <v>46239</v>
      </c>
      <c r="C6524" s="1" t="n">
        <v>11</v>
      </c>
      <c r="D6524" s="1" t="s">
        <v>3820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5203</v>
      </c>
      <c r="N6524" s="1" t="n">
        <v>30</v>
      </c>
      <c r="O6524" s="1" t="n">
        <v>45</v>
      </c>
      <c r="P6524" s="1" t="s">
        <v>3814</v>
      </c>
    </row>
    <row r="6525" customFormat="false" ht="15" hidden="false" customHeight="true" outlineLevel="0" collapsed="false">
      <c r="A6525" s="1" t="n">
        <v>3</v>
      </c>
      <c r="B6525" s="76" t="n">
        <v>46239</v>
      </c>
      <c r="C6525" s="1" t="n">
        <v>11</v>
      </c>
      <c r="D6525" s="1" t="s">
        <v>3820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5204</v>
      </c>
      <c r="N6525" s="1" t="n">
        <v>30</v>
      </c>
      <c r="O6525" s="1" t="n">
        <v>60</v>
      </c>
      <c r="P6525" s="1" t="s">
        <v>3814</v>
      </c>
    </row>
    <row r="6526" customFormat="false" ht="15" hidden="false" customHeight="true" outlineLevel="0" collapsed="false">
      <c r="A6526" s="1" t="n">
        <v>3</v>
      </c>
      <c r="B6526" s="76" t="n">
        <v>46239</v>
      </c>
      <c r="C6526" s="1" t="n">
        <v>11</v>
      </c>
      <c r="D6526" s="1" t="s">
        <v>3820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5205</v>
      </c>
      <c r="N6526" s="1" t="n">
        <v>30</v>
      </c>
      <c r="O6526" s="1" t="n">
        <v>57</v>
      </c>
      <c r="P6526" s="1" t="s">
        <v>3814</v>
      </c>
    </row>
    <row r="6527" customFormat="false" ht="15" hidden="false" customHeight="true" outlineLevel="0" collapsed="false">
      <c r="A6527" s="1" t="n">
        <v>3</v>
      </c>
      <c r="B6527" s="76" t="n">
        <v>46239</v>
      </c>
      <c r="C6527" s="1" t="n">
        <v>11</v>
      </c>
      <c r="D6527" s="1" t="s">
        <v>3820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6047</v>
      </c>
      <c r="N6527" s="1" t="n">
        <v>30</v>
      </c>
      <c r="O6527" s="1" t="n">
        <v>57</v>
      </c>
      <c r="P6527" s="1" t="s">
        <v>3814</v>
      </c>
    </row>
    <row r="6528" customFormat="false" ht="15" hidden="false" customHeight="true" outlineLevel="0" collapsed="false">
      <c r="A6528" s="1" t="n">
        <v>3</v>
      </c>
      <c r="B6528" s="76" t="n">
        <v>46239</v>
      </c>
      <c r="C6528" s="1" t="n">
        <v>11</v>
      </c>
      <c r="D6528" s="1" t="s">
        <v>3820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6048</v>
      </c>
      <c r="N6528" s="1" t="n">
        <v>30</v>
      </c>
      <c r="O6528" s="1" t="n">
        <v>66</v>
      </c>
      <c r="P6528" s="1" t="s">
        <v>3814</v>
      </c>
    </row>
    <row r="6529" customFormat="false" ht="15" hidden="false" customHeight="true" outlineLevel="0" collapsed="false">
      <c r="A6529" s="1" t="n">
        <v>3</v>
      </c>
      <c r="B6529" s="76" t="n">
        <v>46239</v>
      </c>
      <c r="C6529" s="1" t="n">
        <v>11</v>
      </c>
      <c r="D6529" s="1" t="s">
        <v>3820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6049</v>
      </c>
      <c r="N6529" s="1" t="n">
        <v>30</v>
      </c>
      <c r="O6529" s="1" t="n">
        <v>78</v>
      </c>
      <c r="P6529" s="1" t="s">
        <v>3814</v>
      </c>
    </row>
    <row r="6530" customFormat="false" ht="15" hidden="false" customHeight="true" outlineLevel="0" collapsed="false">
      <c r="A6530" s="1" t="n">
        <v>3</v>
      </c>
      <c r="B6530" s="76" t="n">
        <v>46239</v>
      </c>
      <c r="C6530" s="1" t="n">
        <v>11</v>
      </c>
      <c r="D6530" s="1" t="s">
        <v>3820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6050</v>
      </c>
      <c r="N6530" s="1" t="n">
        <v>12</v>
      </c>
      <c r="O6530" s="1" t="n">
        <v>28</v>
      </c>
      <c r="P6530" s="1" t="s">
        <v>3814</v>
      </c>
    </row>
    <row r="6531" customFormat="false" ht="15" hidden="false" customHeight="true" outlineLevel="0" collapsed="false">
      <c r="A6531" s="1" t="n">
        <v>3</v>
      </c>
      <c r="B6531" s="76" t="n">
        <v>46239</v>
      </c>
      <c r="C6531" s="1" t="n">
        <v>11</v>
      </c>
      <c r="D6531" s="1" t="s">
        <v>3820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6051</v>
      </c>
      <c r="N6531" s="1" t="n">
        <v>24</v>
      </c>
      <c r="O6531" s="1" t="n">
        <v>56.4</v>
      </c>
      <c r="P6531" s="1" t="s">
        <v>3814</v>
      </c>
    </row>
    <row r="6532" customFormat="false" ht="15" hidden="false" customHeight="true" outlineLevel="0" collapsed="false">
      <c r="A6532" s="1" t="n">
        <v>3</v>
      </c>
      <c r="B6532" s="76" t="n">
        <v>46239</v>
      </c>
      <c r="C6532" s="1" t="n">
        <v>11</v>
      </c>
      <c r="D6532" s="1" t="s">
        <v>3820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6052</v>
      </c>
      <c r="N6532" s="1" t="n">
        <v>60</v>
      </c>
      <c r="O6532" s="1" t="n">
        <v>210</v>
      </c>
      <c r="P6532" s="1" t="s">
        <v>3814</v>
      </c>
    </row>
    <row r="6533" customFormat="false" ht="15" hidden="false" customHeight="true" outlineLevel="0" collapsed="false">
      <c r="A6533" s="1" t="n">
        <v>3</v>
      </c>
      <c r="B6533" s="76" t="n">
        <v>46239</v>
      </c>
      <c r="C6533" s="1" t="n">
        <v>11</v>
      </c>
      <c r="D6533" s="1" t="s">
        <v>3820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6053</v>
      </c>
      <c r="N6533" s="1" t="n">
        <v>12</v>
      </c>
      <c r="O6533" s="1" t="n">
        <v>73</v>
      </c>
      <c r="P6533" s="1" t="s">
        <v>3814</v>
      </c>
    </row>
    <row r="6534" customFormat="false" ht="15" hidden="false" customHeight="true" outlineLevel="0" collapsed="false">
      <c r="A6534" s="1" t="n">
        <v>3</v>
      </c>
      <c r="B6534" s="76" t="n">
        <v>46239</v>
      </c>
      <c r="C6534" s="1" t="n">
        <v>11</v>
      </c>
      <c r="D6534" s="1" t="s">
        <v>3820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6054</v>
      </c>
      <c r="N6534" s="1" t="n">
        <v>12</v>
      </c>
      <c r="O6534" s="1" t="n">
        <v>38</v>
      </c>
      <c r="P6534" s="1" t="s">
        <v>3814</v>
      </c>
    </row>
    <row r="6535" customFormat="false" ht="15" hidden="false" customHeight="true" outlineLevel="0" collapsed="false">
      <c r="A6535" s="1" t="n">
        <v>3</v>
      </c>
      <c r="B6535" s="76" t="n">
        <v>46239</v>
      </c>
      <c r="C6535" s="1" t="n">
        <v>11</v>
      </c>
      <c r="D6535" s="1" t="s">
        <v>3820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6055</v>
      </c>
      <c r="N6535" s="1" t="n">
        <v>12</v>
      </c>
      <c r="O6535" s="1" t="n">
        <v>38</v>
      </c>
      <c r="P6535" s="1" t="s">
        <v>3814</v>
      </c>
    </row>
    <row r="6536" customFormat="false" ht="15" hidden="false" customHeight="true" outlineLevel="0" collapsed="false">
      <c r="A6536" s="1" t="n">
        <v>3</v>
      </c>
      <c r="B6536" s="76" t="n">
        <v>46239</v>
      </c>
      <c r="C6536" s="1" t="n">
        <v>11</v>
      </c>
      <c r="D6536" s="1" t="s">
        <v>3820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6056</v>
      </c>
      <c r="N6536" s="1" t="n">
        <v>5</v>
      </c>
      <c r="O6536" s="1" t="n">
        <v>50</v>
      </c>
      <c r="P6536" s="1" t="s">
        <v>3814</v>
      </c>
    </row>
    <row r="6537" customFormat="false" ht="15" hidden="false" customHeight="true" outlineLevel="0" collapsed="false">
      <c r="A6537" s="1" t="n">
        <v>3</v>
      </c>
      <c r="B6537" s="76" t="n">
        <v>46239</v>
      </c>
      <c r="C6537" s="1" t="n">
        <v>11</v>
      </c>
      <c r="D6537" s="1" t="s">
        <v>3820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6057</v>
      </c>
      <c r="N6537" s="1" t="n">
        <v>20</v>
      </c>
      <c r="O6537" s="1" t="n">
        <v>52</v>
      </c>
      <c r="P6537" s="1" t="s">
        <v>3814</v>
      </c>
    </row>
    <row r="6538" customFormat="false" ht="15" hidden="false" customHeight="true" outlineLevel="0" collapsed="false">
      <c r="A6538" s="1" t="n">
        <v>3</v>
      </c>
      <c r="B6538" s="76" t="n">
        <v>46239</v>
      </c>
      <c r="C6538" s="1" t="n">
        <v>11</v>
      </c>
      <c r="D6538" s="1" t="s">
        <v>3820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6058</v>
      </c>
      <c r="N6538" s="1" t="n">
        <v>12</v>
      </c>
      <c r="O6538" s="1" t="n">
        <v>20</v>
      </c>
      <c r="P6538" s="1" t="s">
        <v>3814</v>
      </c>
    </row>
    <row r="6539" customFormat="false" ht="15" hidden="false" customHeight="true" outlineLevel="0" collapsed="false">
      <c r="A6539" s="1" t="n">
        <v>3</v>
      </c>
      <c r="B6539" s="76" t="n">
        <v>46239</v>
      </c>
      <c r="C6539" s="1" t="n">
        <v>11</v>
      </c>
      <c r="D6539" s="1" t="s">
        <v>3820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6059</v>
      </c>
      <c r="N6539" s="1" t="n">
        <v>12</v>
      </c>
      <c r="O6539" s="1" t="n">
        <v>22</v>
      </c>
      <c r="P6539" s="1" t="s">
        <v>3814</v>
      </c>
    </row>
    <row r="6540" customFormat="false" ht="15" hidden="false" customHeight="true" outlineLevel="0" collapsed="false">
      <c r="A6540" s="1" t="n">
        <v>3</v>
      </c>
      <c r="B6540" s="76" t="n">
        <v>46239</v>
      </c>
      <c r="C6540" s="1" t="n">
        <v>11</v>
      </c>
      <c r="D6540" s="1" t="s">
        <v>3820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6060</v>
      </c>
      <c r="N6540" s="1" t="n">
        <v>50</v>
      </c>
      <c r="O6540" s="1" t="n">
        <v>190</v>
      </c>
      <c r="P6540" s="1" t="s">
        <v>3814</v>
      </c>
    </row>
    <row r="6541" customFormat="false" ht="15" hidden="false" customHeight="true" outlineLevel="0" collapsed="false">
      <c r="A6541" s="1" t="n">
        <v>3</v>
      </c>
      <c r="B6541" s="76" t="n">
        <v>46239</v>
      </c>
      <c r="C6541" s="1" t="n">
        <v>11</v>
      </c>
      <c r="D6541" s="1" t="s">
        <v>3820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6061</v>
      </c>
      <c r="N6541" s="1" t="n">
        <v>12</v>
      </c>
      <c r="O6541" s="1" t="n">
        <v>28</v>
      </c>
      <c r="P6541" s="1" t="s">
        <v>3814</v>
      </c>
    </row>
    <row r="6542" customFormat="false" ht="15" hidden="false" customHeight="true" outlineLevel="0" collapsed="false">
      <c r="A6542" s="1" t="n">
        <v>3</v>
      </c>
      <c r="B6542" s="76" t="n">
        <v>46239</v>
      </c>
      <c r="C6542" s="1" t="n">
        <v>11</v>
      </c>
      <c r="D6542" s="1" t="s">
        <v>3820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6062</v>
      </c>
      <c r="N6542" s="1" t="n">
        <v>50</v>
      </c>
      <c r="O6542" s="1" t="n">
        <v>127.5</v>
      </c>
      <c r="P6542" s="1" t="s">
        <v>3814</v>
      </c>
    </row>
    <row r="6543" customFormat="false" ht="15" hidden="false" customHeight="true" outlineLevel="0" collapsed="false">
      <c r="A6543" s="1" t="n">
        <v>3</v>
      </c>
      <c r="B6543" s="76" t="n">
        <v>46239</v>
      </c>
      <c r="C6543" s="1" t="n">
        <v>11</v>
      </c>
      <c r="D6543" s="1" t="s">
        <v>3820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6063</v>
      </c>
      <c r="N6543" s="1" t="n">
        <v>12</v>
      </c>
      <c r="O6543" s="1" t="n">
        <v>30</v>
      </c>
      <c r="P6543" s="1" t="s">
        <v>3814</v>
      </c>
    </row>
    <row r="6544" customFormat="false" ht="15" hidden="false" customHeight="true" outlineLevel="0" collapsed="false">
      <c r="A6544" s="1" t="n">
        <v>3</v>
      </c>
      <c r="B6544" s="76" t="n">
        <v>46239</v>
      </c>
      <c r="C6544" s="1" t="n">
        <v>11</v>
      </c>
      <c r="D6544" s="1" t="s">
        <v>3820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6064</v>
      </c>
      <c r="N6544" s="1" t="n">
        <v>24</v>
      </c>
      <c r="O6544" s="1" t="n">
        <v>95</v>
      </c>
      <c r="P6544" s="1" t="s">
        <v>3814</v>
      </c>
    </row>
    <row r="6545" customFormat="false" ht="15" hidden="false" customHeight="true" outlineLevel="0" collapsed="false">
      <c r="A6545" s="1" t="n">
        <v>3</v>
      </c>
      <c r="B6545" s="76" t="n">
        <v>46239</v>
      </c>
      <c r="C6545" s="1" t="n">
        <v>11</v>
      </c>
      <c r="D6545" s="1" t="s">
        <v>3820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4311</v>
      </c>
      <c r="N6545" s="1" t="n">
        <v>24</v>
      </c>
      <c r="O6545" s="1" t="n">
        <v>90</v>
      </c>
      <c r="P6545" s="1" t="s">
        <v>3814</v>
      </c>
    </row>
    <row r="6546" customFormat="false" ht="15" hidden="false" customHeight="true" outlineLevel="0" collapsed="false">
      <c r="A6546" s="1" t="n">
        <v>3</v>
      </c>
      <c r="B6546" s="76" t="n">
        <v>46239</v>
      </c>
      <c r="C6546" s="1" t="n">
        <v>11</v>
      </c>
      <c r="D6546" s="1" t="s">
        <v>3820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4311</v>
      </c>
      <c r="N6546" s="1" t="n">
        <v>24</v>
      </c>
      <c r="O6546" s="1" t="n">
        <v>84</v>
      </c>
      <c r="P6546" s="1" t="s">
        <v>3814</v>
      </c>
    </row>
    <row r="6547" customFormat="false" ht="15" hidden="false" customHeight="true" outlineLevel="0" collapsed="false">
      <c r="A6547" s="1" t="n">
        <v>3</v>
      </c>
      <c r="B6547" s="76" t="n">
        <v>46239</v>
      </c>
      <c r="C6547" s="1" t="n">
        <v>11</v>
      </c>
      <c r="D6547" s="1" t="s">
        <v>3820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6065</v>
      </c>
      <c r="N6547" s="1" t="n">
        <v>10</v>
      </c>
      <c r="O6547" s="1" t="n">
        <v>56</v>
      </c>
      <c r="P6547" s="1" t="s">
        <v>3814</v>
      </c>
    </row>
    <row r="6548" customFormat="false" ht="15" hidden="false" customHeight="true" outlineLevel="0" collapsed="false">
      <c r="A6548" s="1" t="n">
        <v>3</v>
      </c>
      <c r="B6548" s="76" t="n">
        <v>46239</v>
      </c>
      <c r="C6548" s="1" t="n">
        <v>11</v>
      </c>
      <c r="D6548" s="1" t="s">
        <v>3820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6066</v>
      </c>
      <c r="N6548" s="1" t="n">
        <v>4</v>
      </c>
      <c r="O6548" s="1" t="n">
        <v>40</v>
      </c>
      <c r="P6548" s="1" t="s">
        <v>3814</v>
      </c>
    </row>
    <row r="6549" customFormat="false" ht="15" hidden="false" customHeight="true" outlineLevel="0" collapsed="false">
      <c r="A6549" s="1" t="n">
        <v>3</v>
      </c>
      <c r="B6549" s="76" t="n">
        <v>46239</v>
      </c>
      <c r="C6549" s="1" t="n">
        <v>11</v>
      </c>
      <c r="D6549" s="1" t="s">
        <v>3820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6067</v>
      </c>
      <c r="N6549" s="1" t="n">
        <v>10</v>
      </c>
      <c r="O6549" s="1" t="n">
        <v>85</v>
      </c>
      <c r="P6549" s="1" t="s">
        <v>3814</v>
      </c>
    </row>
    <row r="6550" customFormat="false" ht="15" hidden="false" customHeight="true" outlineLevel="0" collapsed="false">
      <c r="A6550" s="1" t="n">
        <v>3</v>
      </c>
      <c r="B6550" s="76" t="n">
        <v>46239</v>
      </c>
      <c r="C6550" s="1" t="n">
        <v>11</v>
      </c>
      <c r="D6550" s="1" t="s">
        <v>3820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6068</v>
      </c>
      <c r="N6550" s="1" t="n">
        <v>12</v>
      </c>
      <c r="O6550" s="1" t="n">
        <v>49.5</v>
      </c>
      <c r="P6550" s="1" t="s">
        <v>3814</v>
      </c>
    </row>
    <row r="6551" customFormat="false" ht="15" hidden="false" customHeight="true" outlineLevel="0" collapsed="false">
      <c r="A6551" s="1" t="n">
        <v>3</v>
      </c>
      <c r="B6551" s="76" t="n">
        <v>46239</v>
      </c>
      <c r="C6551" s="1" t="n">
        <v>11</v>
      </c>
      <c r="D6551" s="1" t="s">
        <v>3820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6069</v>
      </c>
      <c r="N6551" s="1" t="n">
        <v>12</v>
      </c>
      <c r="O6551" s="1" t="n">
        <v>73</v>
      </c>
      <c r="P6551" s="1" t="s">
        <v>3814</v>
      </c>
    </row>
    <row r="6552" customFormat="false" ht="15" hidden="false" customHeight="true" outlineLevel="0" collapsed="false">
      <c r="A6552" s="1" t="n">
        <v>3</v>
      </c>
      <c r="B6552" s="76" t="n">
        <v>46239</v>
      </c>
      <c r="C6552" s="1" t="n">
        <v>11</v>
      </c>
      <c r="D6552" s="1" t="s">
        <v>3820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6070</v>
      </c>
      <c r="N6552" s="1" t="n">
        <v>5</v>
      </c>
      <c r="O6552" s="1" t="n">
        <v>40</v>
      </c>
      <c r="P6552" s="1" t="s">
        <v>3814</v>
      </c>
    </row>
    <row r="6553" customFormat="false" ht="15" hidden="false" customHeight="true" outlineLevel="0" collapsed="false">
      <c r="A6553" s="1" t="n">
        <v>3</v>
      </c>
      <c r="B6553" s="76" t="n">
        <v>46239</v>
      </c>
      <c r="C6553" s="1" t="n">
        <v>11</v>
      </c>
      <c r="D6553" s="1" t="s">
        <v>3820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6071</v>
      </c>
      <c r="N6553" s="1" t="n">
        <v>10</v>
      </c>
      <c r="O6553" s="1" t="n">
        <v>40</v>
      </c>
      <c r="P6553" s="1" t="s">
        <v>3814</v>
      </c>
    </row>
    <row r="6554" customFormat="false" ht="15" hidden="false" customHeight="true" outlineLevel="0" collapsed="false">
      <c r="A6554" s="1" t="n">
        <v>3</v>
      </c>
      <c r="B6554" s="76" t="n">
        <v>46239</v>
      </c>
      <c r="C6554" s="1" t="n">
        <v>11</v>
      </c>
      <c r="D6554" s="1" t="s">
        <v>3820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6072</v>
      </c>
      <c r="N6554" s="1" t="n">
        <v>5</v>
      </c>
      <c r="O6554" s="1" t="n">
        <v>18.75</v>
      </c>
      <c r="P6554" s="1" t="s">
        <v>3814</v>
      </c>
    </row>
    <row r="6555" customFormat="false" ht="15" hidden="false" customHeight="true" outlineLevel="0" collapsed="false">
      <c r="A6555" s="1" t="n">
        <v>3</v>
      </c>
      <c r="B6555" s="76" t="n">
        <v>46239</v>
      </c>
      <c r="C6555" s="1" t="n">
        <v>11</v>
      </c>
      <c r="D6555" s="1" t="s">
        <v>3820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6073</v>
      </c>
      <c r="N6555" s="1" t="n">
        <v>24</v>
      </c>
      <c r="O6555" s="1" t="n">
        <v>80.6</v>
      </c>
      <c r="P6555" s="1" t="s">
        <v>3814</v>
      </c>
    </row>
    <row r="6556" customFormat="false" ht="15" hidden="false" customHeight="true" outlineLevel="0" collapsed="false">
      <c r="A6556" s="1" t="n">
        <v>3</v>
      </c>
      <c r="B6556" s="76" t="n">
        <v>46239</v>
      </c>
      <c r="C6556" s="1" t="n">
        <v>11</v>
      </c>
      <c r="D6556" s="1" t="s">
        <v>3820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6074</v>
      </c>
      <c r="N6556" s="1" t="n">
        <v>4</v>
      </c>
      <c r="O6556" s="1" t="n">
        <v>40</v>
      </c>
      <c r="P6556" s="1" t="s">
        <v>3814</v>
      </c>
    </row>
    <row r="6557" customFormat="false" ht="15" hidden="false" customHeight="true" outlineLevel="0" collapsed="false">
      <c r="A6557" s="1" t="n">
        <v>3</v>
      </c>
      <c r="B6557" s="76" t="n">
        <v>46239</v>
      </c>
      <c r="C6557" s="1" t="n">
        <v>11</v>
      </c>
      <c r="D6557" s="1" t="s">
        <v>3820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6075</v>
      </c>
      <c r="N6557" s="1" t="n">
        <v>20</v>
      </c>
      <c r="O6557" s="1" t="n">
        <v>27</v>
      </c>
      <c r="P6557" s="1" t="s">
        <v>3814</v>
      </c>
    </row>
    <row r="6558" customFormat="false" ht="15" hidden="false" customHeight="true" outlineLevel="0" collapsed="false">
      <c r="A6558" s="1" t="n">
        <v>3</v>
      </c>
      <c r="B6558" s="76" t="n">
        <v>46239</v>
      </c>
      <c r="C6558" s="1" t="n">
        <v>11</v>
      </c>
      <c r="D6558" s="1" t="s">
        <v>3820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6076</v>
      </c>
      <c r="N6558" s="1" t="n">
        <v>24</v>
      </c>
      <c r="O6558" s="1" t="n">
        <v>96</v>
      </c>
      <c r="P6558" s="1" t="s">
        <v>3814</v>
      </c>
    </row>
    <row r="6559" customFormat="false" ht="15" hidden="false" customHeight="true" outlineLevel="0" collapsed="false">
      <c r="A6559" s="1" t="n">
        <v>3</v>
      </c>
      <c r="B6559" s="76" t="n">
        <v>46239</v>
      </c>
      <c r="C6559" s="1" t="n">
        <v>11</v>
      </c>
      <c r="D6559" s="1" t="s">
        <v>3820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6077</v>
      </c>
      <c r="N6559" s="1" t="n">
        <v>12</v>
      </c>
      <c r="O6559" s="1" t="n">
        <v>30</v>
      </c>
      <c r="P6559" s="1" t="s">
        <v>3814</v>
      </c>
    </row>
    <row r="6560" customFormat="false" ht="15" hidden="false" customHeight="true" outlineLevel="0" collapsed="false">
      <c r="A6560" s="1" t="n">
        <v>3</v>
      </c>
      <c r="B6560" s="76" t="n">
        <v>46239</v>
      </c>
      <c r="C6560" s="1" t="n">
        <v>11</v>
      </c>
      <c r="D6560" s="1" t="s">
        <v>3820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6078</v>
      </c>
      <c r="N6560" s="1" t="n">
        <v>72</v>
      </c>
      <c r="O6560" s="1" t="n">
        <v>84</v>
      </c>
      <c r="P6560" s="1" t="s">
        <v>3814</v>
      </c>
    </row>
    <row r="6561" customFormat="false" ht="15" hidden="false" customHeight="true" outlineLevel="0" collapsed="false">
      <c r="A6561" s="1" t="n">
        <v>3</v>
      </c>
      <c r="B6561" s="76" t="n">
        <v>46239</v>
      </c>
      <c r="C6561" s="1" t="n">
        <v>11</v>
      </c>
      <c r="D6561" s="1" t="s">
        <v>3820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6079</v>
      </c>
      <c r="N6561" s="1" t="n">
        <v>20</v>
      </c>
      <c r="O6561" s="1" t="n">
        <v>50</v>
      </c>
      <c r="P6561" s="1" t="s">
        <v>3814</v>
      </c>
    </row>
    <row r="6562" customFormat="false" ht="15" hidden="false" customHeight="true" outlineLevel="0" collapsed="false">
      <c r="A6562" s="1" t="n">
        <v>3</v>
      </c>
      <c r="B6562" s="76" t="n">
        <v>46239</v>
      </c>
      <c r="C6562" s="1" t="n">
        <v>11</v>
      </c>
      <c r="D6562" s="1" t="s">
        <v>3820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6080</v>
      </c>
      <c r="N6562" s="1" t="n">
        <v>10</v>
      </c>
      <c r="O6562" s="1" t="n">
        <v>33</v>
      </c>
      <c r="P6562" s="1" t="s">
        <v>3814</v>
      </c>
    </row>
    <row r="6563" customFormat="false" ht="15" hidden="false" customHeight="true" outlineLevel="0" collapsed="false">
      <c r="A6563" s="1" t="n">
        <v>3</v>
      </c>
      <c r="B6563" s="76" t="n">
        <v>46239</v>
      </c>
      <c r="C6563" s="1" t="n">
        <v>11</v>
      </c>
      <c r="D6563" s="1" t="s">
        <v>3820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3972</v>
      </c>
      <c r="N6563" s="1" t="n">
        <v>19.49</v>
      </c>
      <c r="O6563" s="1" t="n">
        <v>717.23</v>
      </c>
      <c r="P6563" s="1" t="s">
        <v>3814</v>
      </c>
    </row>
    <row r="6564" customFormat="false" ht="15" hidden="false" customHeight="true" outlineLevel="0" collapsed="false">
      <c r="A6564" s="1" t="n">
        <v>3</v>
      </c>
      <c r="B6564" s="76" t="n">
        <v>46239</v>
      </c>
      <c r="C6564" s="1" t="n">
        <v>11</v>
      </c>
      <c r="D6564" s="1" t="s">
        <v>3820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3973</v>
      </c>
      <c r="N6564" s="1" t="n">
        <v>21.2</v>
      </c>
      <c r="O6564" s="1" t="n">
        <v>780.16</v>
      </c>
      <c r="P6564" s="1" t="s">
        <v>3814</v>
      </c>
    </row>
    <row r="6565" customFormat="false" ht="15" hidden="false" customHeight="true" outlineLevel="0" collapsed="false">
      <c r="A6565" s="1" t="n">
        <v>3</v>
      </c>
      <c r="B6565" s="76" t="n">
        <v>46239</v>
      </c>
      <c r="C6565" s="1" t="n">
        <v>11</v>
      </c>
      <c r="D6565" s="1" t="s">
        <v>3820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3921</v>
      </c>
      <c r="N6565" s="1" t="n">
        <v>52.195</v>
      </c>
      <c r="O6565" s="1" t="n">
        <v>626.34</v>
      </c>
      <c r="P6565" s="1" t="s">
        <v>3814</v>
      </c>
    </row>
    <row r="6566" customFormat="false" ht="15" hidden="false" customHeight="true" outlineLevel="0" collapsed="false">
      <c r="A6566" s="1" t="n">
        <v>3</v>
      </c>
      <c r="B6566" s="76" t="n">
        <v>46239</v>
      </c>
      <c r="C6566" s="1" t="n">
        <v>11</v>
      </c>
      <c r="D6566" s="1" t="s">
        <v>3820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3922</v>
      </c>
      <c r="N6566" s="1" t="n">
        <v>180.23</v>
      </c>
      <c r="O6566" s="1" t="n">
        <v>1173.3</v>
      </c>
      <c r="P6566" s="1" t="s">
        <v>3814</v>
      </c>
    </row>
    <row r="6567" customFormat="false" ht="15" hidden="false" customHeight="true" outlineLevel="0" collapsed="false">
      <c r="A6567" s="1" t="n">
        <v>3</v>
      </c>
      <c r="B6567" s="76" t="n">
        <v>46239</v>
      </c>
      <c r="C6567" s="1" t="n">
        <v>11</v>
      </c>
      <c r="D6567" s="1" t="s">
        <v>3820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4264</v>
      </c>
      <c r="N6567" s="1" t="n">
        <v>54</v>
      </c>
      <c r="O6567" s="1" t="n">
        <v>502.2</v>
      </c>
      <c r="P6567" s="1" t="s">
        <v>3814</v>
      </c>
    </row>
    <row r="6568" customFormat="false" ht="15" hidden="false" customHeight="true" outlineLevel="0" collapsed="false">
      <c r="A6568" s="1" t="n">
        <v>3</v>
      </c>
      <c r="B6568" s="76" t="n">
        <v>46239</v>
      </c>
      <c r="C6568" s="1" t="n">
        <v>11</v>
      </c>
      <c r="D6568" s="1" t="s">
        <v>3820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4808</v>
      </c>
      <c r="N6568" s="1" t="n">
        <v>108</v>
      </c>
      <c r="O6568" s="1" t="n">
        <v>1269</v>
      </c>
      <c r="P6568" s="1" t="s">
        <v>3814</v>
      </c>
    </row>
    <row r="6569" customFormat="false" ht="15" hidden="false" customHeight="true" outlineLevel="0" collapsed="false">
      <c r="A6569" s="1" t="n">
        <v>3</v>
      </c>
      <c r="B6569" s="76" t="n">
        <v>46239</v>
      </c>
      <c r="C6569" s="1" t="n">
        <v>11</v>
      </c>
      <c r="D6569" s="1" t="s">
        <v>3820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4269</v>
      </c>
      <c r="N6569" s="1" t="n">
        <v>12</v>
      </c>
      <c r="O6569" s="1" t="n">
        <v>65.88</v>
      </c>
      <c r="P6569" s="1" t="s">
        <v>3814</v>
      </c>
    </row>
    <row r="6570" customFormat="false" ht="15" hidden="false" customHeight="true" outlineLevel="0" collapsed="false">
      <c r="A6570" s="1" t="n">
        <v>3</v>
      </c>
      <c r="B6570" s="76" t="n">
        <v>46239</v>
      </c>
      <c r="C6570" s="1" t="n">
        <v>11</v>
      </c>
      <c r="D6570" s="1" t="s">
        <v>3820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4271</v>
      </c>
      <c r="N6570" s="1" t="n">
        <v>6</v>
      </c>
      <c r="O6570" s="1" t="n">
        <v>65.28</v>
      </c>
      <c r="P6570" s="1" t="s">
        <v>3814</v>
      </c>
    </row>
    <row r="6571" customFormat="false" ht="15" hidden="false" customHeight="true" outlineLevel="0" collapsed="false">
      <c r="A6571" s="1" t="n">
        <v>3</v>
      </c>
      <c r="B6571" s="76" t="n">
        <v>46239</v>
      </c>
      <c r="C6571" s="1" t="n">
        <v>11</v>
      </c>
      <c r="D6571" s="1" t="s">
        <v>3820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4272</v>
      </c>
      <c r="N6571" s="1" t="n">
        <v>6</v>
      </c>
      <c r="O6571" s="1" t="n">
        <v>65.28</v>
      </c>
      <c r="P6571" s="1" t="s">
        <v>3814</v>
      </c>
    </row>
    <row r="6572" customFormat="false" ht="15" hidden="false" customHeight="true" outlineLevel="0" collapsed="false">
      <c r="A6572" s="1" t="n">
        <v>3</v>
      </c>
      <c r="B6572" s="76" t="n">
        <v>46239</v>
      </c>
      <c r="C6572" s="1" t="n">
        <v>11</v>
      </c>
      <c r="D6572" s="1" t="s">
        <v>3820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5136</v>
      </c>
      <c r="N6572" s="1" t="n">
        <v>2</v>
      </c>
      <c r="O6572" s="1" t="n">
        <v>8.78</v>
      </c>
      <c r="P6572" s="1" t="s">
        <v>3814</v>
      </c>
    </row>
    <row r="6573" customFormat="false" ht="15" hidden="false" customHeight="true" outlineLevel="0" collapsed="false">
      <c r="A6573" s="1" t="n">
        <v>3</v>
      </c>
      <c r="B6573" s="76" t="n">
        <v>46239</v>
      </c>
      <c r="C6573" s="1" t="n">
        <v>11</v>
      </c>
      <c r="D6573" s="1" t="s">
        <v>3820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5138</v>
      </c>
      <c r="N6573" s="1" t="n">
        <v>2</v>
      </c>
      <c r="O6573" s="1" t="n">
        <v>8.78</v>
      </c>
      <c r="P6573" s="1" t="s">
        <v>3814</v>
      </c>
    </row>
    <row r="6574" customFormat="false" ht="15" hidden="false" customHeight="true" outlineLevel="0" collapsed="false">
      <c r="A6574" s="1" t="n">
        <v>3</v>
      </c>
      <c r="B6574" s="76" t="n">
        <v>46239</v>
      </c>
      <c r="C6574" s="1" t="n">
        <v>11</v>
      </c>
      <c r="D6574" s="1" t="s">
        <v>3820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5139</v>
      </c>
      <c r="N6574" s="1" t="n">
        <v>2</v>
      </c>
      <c r="O6574" s="1" t="n">
        <v>8.78</v>
      </c>
      <c r="P6574" s="1" t="s">
        <v>3814</v>
      </c>
    </row>
    <row r="6575" customFormat="false" ht="15" hidden="false" customHeight="true" outlineLevel="0" collapsed="false">
      <c r="A6575" s="1" t="n">
        <v>3</v>
      </c>
      <c r="B6575" s="76" t="n">
        <v>46239</v>
      </c>
      <c r="C6575" s="1" t="n">
        <v>11</v>
      </c>
      <c r="D6575" s="1" t="s">
        <v>3820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5137</v>
      </c>
      <c r="N6575" s="1" t="n">
        <v>2</v>
      </c>
      <c r="O6575" s="1" t="n">
        <v>26.38</v>
      </c>
      <c r="P6575" s="1" t="s">
        <v>3814</v>
      </c>
    </row>
    <row r="6576" customFormat="false" ht="15" hidden="false" customHeight="true" outlineLevel="0" collapsed="false">
      <c r="A6576" s="1" t="n">
        <v>3</v>
      </c>
      <c r="B6576" s="76" t="n">
        <v>46239</v>
      </c>
      <c r="C6576" s="1" t="n">
        <v>11</v>
      </c>
      <c r="D6576" s="1" t="s">
        <v>3820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4012</v>
      </c>
      <c r="N6576" s="1" t="n">
        <v>12</v>
      </c>
      <c r="O6576" s="1" t="n">
        <v>65.88</v>
      </c>
      <c r="P6576" s="1" t="s">
        <v>3814</v>
      </c>
    </row>
    <row r="6577" customFormat="false" ht="15" hidden="false" customHeight="true" outlineLevel="0" collapsed="false">
      <c r="A6577" s="1" t="n">
        <v>3</v>
      </c>
      <c r="B6577" s="76" t="n">
        <v>46239</v>
      </c>
      <c r="C6577" s="1" t="n">
        <v>11</v>
      </c>
      <c r="D6577" s="1" t="s">
        <v>3820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6081</v>
      </c>
      <c r="N6577" s="1" t="n">
        <v>12</v>
      </c>
      <c r="O6577" s="1" t="n">
        <v>51.36</v>
      </c>
      <c r="P6577" s="1" t="s">
        <v>3814</v>
      </c>
    </row>
    <row r="6578" customFormat="false" ht="15" hidden="false" customHeight="true" outlineLevel="0" collapsed="false">
      <c r="A6578" s="1" t="n">
        <v>3</v>
      </c>
      <c r="B6578" s="76" t="n">
        <v>46239</v>
      </c>
      <c r="C6578" s="1" t="n">
        <v>11</v>
      </c>
      <c r="D6578" s="1" t="s">
        <v>3820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3871</v>
      </c>
      <c r="N6578" s="1" t="n">
        <v>7</v>
      </c>
      <c r="O6578" s="1" t="n">
        <v>35.7</v>
      </c>
      <c r="P6578" s="1" t="s">
        <v>3814</v>
      </c>
    </row>
    <row r="6579" customFormat="false" ht="15" hidden="false" customHeight="true" outlineLevel="0" collapsed="false">
      <c r="A6579" s="1" t="n">
        <v>3</v>
      </c>
      <c r="B6579" s="76" t="n">
        <v>46239</v>
      </c>
      <c r="C6579" s="1" t="n">
        <v>11</v>
      </c>
      <c r="D6579" s="1" t="s">
        <v>3820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3872</v>
      </c>
      <c r="N6579" s="1" t="n">
        <v>9</v>
      </c>
      <c r="O6579" s="1" t="n">
        <v>40.5</v>
      </c>
      <c r="P6579" s="1" t="s">
        <v>3814</v>
      </c>
    </row>
    <row r="6580" customFormat="false" ht="15" hidden="false" customHeight="true" outlineLevel="0" collapsed="false">
      <c r="A6580" s="1" t="n">
        <v>3</v>
      </c>
      <c r="B6580" s="76" t="n">
        <v>46239</v>
      </c>
      <c r="C6580" s="1" t="n">
        <v>11</v>
      </c>
      <c r="D6580" s="1" t="s">
        <v>3820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3873</v>
      </c>
      <c r="N6580" s="1" t="n">
        <v>7</v>
      </c>
      <c r="O6580" s="1" t="n">
        <v>33.6</v>
      </c>
      <c r="P6580" s="1" t="s">
        <v>3814</v>
      </c>
    </row>
    <row r="6581" customFormat="false" ht="15" hidden="false" customHeight="true" outlineLevel="0" collapsed="false">
      <c r="A6581" s="1" t="n">
        <v>3</v>
      </c>
      <c r="B6581" s="76" t="n">
        <v>46239</v>
      </c>
      <c r="C6581" s="1" t="n">
        <v>11</v>
      </c>
      <c r="D6581" s="1" t="s">
        <v>3820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3874</v>
      </c>
      <c r="N6581" s="1" t="n">
        <v>2</v>
      </c>
      <c r="O6581" s="1" t="n">
        <v>15.6</v>
      </c>
      <c r="P6581" s="1" t="s">
        <v>3814</v>
      </c>
    </row>
    <row r="6582" customFormat="false" ht="15" hidden="false" customHeight="true" outlineLevel="0" collapsed="false">
      <c r="A6582" s="1" t="n">
        <v>3</v>
      </c>
      <c r="B6582" s="76" t="n">
        <v>46239</v>
      </c>
      <c r="C6582" s="1" t="n">
        <v>11</v>
      </c>
      <c r="D6582" s="1" t="s">
        <v>3820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3875</v>
      </c>
      <c r="N6582" s="1" t="n">
        <v>27</v>
      </c>
      <c r="O6582" s="1" t="n">
        <v>156.6</v>
      </c>
      <c r="P6582" s="1" t="s">
        <v>3814</v>
      </c>
    </row>
    <row r="6583" customFormat="false" ht="15" hidden="false" customHeight="true" outlineLevel="0" collapsed="false">
      <c r="A6583" s="1" t="n">
        <v>3</v>
      </c>
      <c r="B6583" s="76" t="n">
        <v>46239</v>
      </c>
      <c r="C6583" s="1" t="n">
        <v>11</v>
      </c>
      <c r="D6583" s="1" t="s">
        <v>3820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3891</v>
      </c>
      <c r="N6583" s="1" t="n">
        <v>72.55</v>
      </c>
      <c r="O6583" s="1" t="n">
        <v>2321.6</v>
      </c>
      <c r="P6583" s="1" t="s">
        <v>3814</v>
      </c>
    </row>
    <row r="6584" customFormat="false" ht="15" hidden="false" customHeight="true" outlineLevel="0" collapsed="false">
      <c r="A6584" s="1" t="n">
        <v>3</v>
      </c>
      <c r="B6584" s="76" t="n">
        <v>46239</v>
      </c>
      <c r="C6584" s="1" t="n">
        <v>11</v>
      </c>
      <c r="D6584" s="1" t="s">
        <v>3820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3893</v>
      </c>
      <c r="N6584" s="1" t="n">
        <v>59.2</v>
      </c>
      <c r="O6584" s="1" t="n">
        <v>1302.4</v>
      </c>
      <c r="P6584" s="1" t="s">
        <v>3814</v>
      </c>
    </row>
    <row r="6585" customFormat="false" ht="15" hidden="false" customHeight="true" outlineLevel="0" collapsed="false">
      <c r="A6585" s="1" t="n">
        <v>3</v>
      </c>
      <c r="B6585" s="76" t="n">
        <v>46239</v>
      </c>
      <c r="C6585" s="1" t="n">
        <v>11</v>
      </c>
      <c r="D6585" s="1" t="s">
        <v>3820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4251</v>
      </c>
      <c r="N6585" s="1" t="n">
        <v>20</v>
      </c>
      <c r="O6585" s="1" t="n">
        <v>159.45</v>
      </c>
      <c r="P6585" s="1" t="s">
        <v>3814</v>
      </c>
    </row>
    <row r="6586" customFormat="false" ht="15" hidden="false" customHeight="true" outlineLevel="0" collapsed="false">
      <c r="A6586" s="1" t="n">
        <v>3</v>
      </c>
      <c r="B6586" s="76" t="n">
        <v>46239</v>
      </c>
      <c r="C6586" s="1" t="n">
        <v>11</v>
      </c>
      <c r="D6586" s="1" t="s">
        <v>3820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4252</v>
      </c>
      <c r="N6586" s="1" t="n">
        <v>20</v>
      </c>
      <c r="O6586" s="1" t="n">
        <v>56.65</v>
      </c>
      <c r="P6586" s="1" t="s">
        <v>3814</v>
      </c>
    </row>
    <row r="6587" customFormat="false" ht="15" hidden="false" customHeight="true" outlineLevel="0" collapsed="false">
      <c r="A6587" s="1" t="n">
        <v>3</v>
      </c>
      <c r="B6587" s="76" t="n">
        <v>46239</v>
      </c>
      <c r="C6587" s="1" t="n">
        <v>11</v>
      </c>
      <c r="D6587" s="1" t="s">
        <v>3820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4253</v>
      </c>
      <c r="N6587" s="1" t="n">
        <v>20</v>
      </c>
      <c r="O6587" s="1" t="n">
        <v>56.65</v>
      </c>
      <c r="P6587" s="1" t="s">
        <v>3814</v>
      </c>
    </row>
    <row r="6588" customFormat="false" ht="15" hidden="false" customHeight="true" outlineLevel="0" collapsed="false">
      <c r="A6588" s="1" t="n">
        <v>3</v>
      </c>
      <c r="B6588" s="76" t="n">
        <v>46239</v>
      </c>
      <c r="C6588" s="1" t="n">
        <v>11</v>
      </c>
      <c r="D6588" s="1" t="s">
        <v>3820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5222</v>
      </c>
      <c r="N6588" s="1" t="n">
        <v>20</v>
      </c>
      <c r="O6588" s="1" t="n">
        <v>56.65</v>
      </c>
      <c r="P6588" s="1" t="s">
        <v>3814</v>
      </c>
    </row>
    <row r="6589" customFormat="false" ht="15" hidden="false" customHeight="true" outlineLevel="0" collapsed="false">
      <c r="A6589" s="1" t="n">
        <v>3</v>
      </c>
      <c r="B6589" s="76" t="n">
        <v>46239</v>
      </c>
      <c r="C6589" s="1" t="n">
        <v>11</v>
      </c>
      <c r="D6589" s="1" t="s">
        <v>3820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3908</v>
      </c>
      <c r="N6589" s="1" t="n">
        <v>30</v>
      </c>
      <c r="O6589" s="1" t="n">
        <v>78.68</v>
      </c>
      <c r="P6589" s="1" t="s">
        <v>3814</v>
      </c>
    </row>
    <row r="6590" customFormat="false" ht="15" hidden="false" customHeight="true" outlineLevel="0" collapsed="false">
      <c r="A6590" s="1" t="n">
        <v>3</v>
      </c>
      <c r="B6590" s="76" t="n">
        <v>46239</v>
      </c>
      <c r="C6590" s="1" t="n">
        <v>11</v>
      </c>
      <c r="D6590" s="1" t="s">
        <v>3820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4740</v>
      </c>
      <c r="N6590" s="1" t="n">
        <v>30</v>
      </c>
      <c r="O6590" s="1" t="n">
        <v>78.68</v>
      </c>
      <c r="P6590" s="1" t="s">
        <v>3814</v>
      </c>
    </row>
    <row r="6591" customFormat="false" ht="15" hidden="false" customHeight="true" outlineLevel="0" collapsed="false">
      <c r="A6591" s="1" t="n">
        <v>3</v>
      </c>
      <c r="B6591" s="76" t="n">
        <v>46239</v>
      </c>
      <c r="C6591" s="1" t="n">
        <v>11</v>
      </c>
      <c r="D6591" s="1" t="s">
        <v>3820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3909</v>
      </c>
      <c r="N6591" s="1" t="n">
        <v>20</v>
      </c>
      <c r="O6591" s="1" t="n">
        <v>111.19</v>
      </c>
      <c r="P6591" s="1" t="s">
        <v>3814</v>
      </c>
    </row>
    <row r="6592" customFormat="false" ht="15" hidden="false" customHeight="true" outlineLevel="0" collapsed="false">
      <c r="A6592" s="1" t="n">
        <v>3</v>
      </c>
      <c r="B6592" s="76" t="n">
        <v>46239</v>
      </c>
      <c r="C6592" s="1" t="n">
        <v>11</v>
      </c>
      <c r="D6592" s="1" t="s">
        <v>3820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4255</v>
      </c>
      <c r="N6592" s="1" t="n">
        <v>12</v>
      </c>
      <c r="O6592" s="1" t="n">
        <v>67.98</v>
      </c>
      <c r="P6592" s="1" t="s">
        <v>3814</v>
      </c>
    </row>
    <row r="6593" customFormat="false" ht="15" hidden="false" customHeight="true" outlineLevel="0" collapsed="false">
      <c r="A6593" s="1" t="n">
        <v>3</v>
      </c>
      <c r="B6593" s="76" t="n">
        <v>46239</v>
      </c>
      <c r="C6593" s="1" t="n">
        <v>11</v>
      </c>
      <c r="D6593" s="1" t="s">
        <v>3820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4741</v>
      </c>
      <c r="N6593" s="1" t="n">
        <v>20</v>
      </c>
      <c r="O6593" s="1" t="n">
        <v>56.65</v>
      </c>
      <c r="P6593" s="1" t="s">
        <v>3814</v>
      </c>
    </row>
    <row r="6594" customFormat="false" ht="15" hidden="false" customHeight="true" outlineLevel="0" collapsed="false">
      <c r="A6594" s="1" t="n">
        <v>3</v>
      </c>
      <c r="B6594" s="76" t="n">
        <v>46239</v>
      </c>
      <c r="C6594" s="1" t="n">
        <v>11</v>
      </c>
      <c r="D6594" s="1" t="s">
        <v>3820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4256</v>
      </c>
      <c r="N6594" s="1" t="n">
        <v>20</v>
      </c>
      <c r="O6594" s="1" t="n">
        <v>56.65</v>
      </c>
      <c r="P6594" s="1" t="s">
        <v>3814</v>
      </c>
    </row>
    <row r="6595" customFormat="false" ht="15" hidden="false" customHeight="true" outlineLevel="0" collapsed="false">
      <c r="A6595" s="1" t="n">
        <v>3</v>
      </c>
      <c r="B6595" s="76" t="n">
        <v>46239</v>
      </c>
      <c r="C6595" s="1" t="n">
        <v>11</v>
      </c>
      <c r="D6595" s="1" t="s">
        <v>3820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5224</v>
      </c>
      <c r="N6595" s="1" t="n">
        <v>20</v>
      </c>
      <c r="O6595" s="1" t="n">
        <v>159.45</v>
      </c>
      <c r="P6595" s="1" t="s">
        <v>3814</v>
      </c>
    </row>
    <row r="6596" customFormat="false" ht="15" hidden="false" customHeight="true" outlineLevel="0" collapsed="false">
      <c r="A6596" s="1" t="n">
        <v>3</v>
      </c>
      <c r="B6596" s="76" t="n">
        <v>46239</v>
      </c>
      <c r="C6596" s="1" t="n">
        <v>11</v>
      </c>
      <c r="D6596" s="1" t="s">
        <v>3820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4258</v>
      </c>
      <c r="N6596" s="1" t="n">
        <v>8</v>
      </c>
      <c r="O6596" s="1" t="n">
        <v>54.55</v>
      </c>
      <c r="P6596" s="1" t="s">
        <v>3814</v>
      </c>
    </row>
    <row r="6597" customFormat="false" ht="15" hidden="false" customHeight="true" outlineLevel="0" collapsed="false">
      <c r="A6597" s="1" t="n">
        <v>3</v>
      </c>
      <c r="B6597" s="76" t="n">
        <v>46239</v>
      </c>
      <c r="C6597" s="1" t="n">
        <v>11</v>
      </c>
      <c r="D6597" s="1" t="s">
        <v>3820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4233</v>
      </c>
      <c r="N6597" s="1" t="n">
        <v>4</v>
      </c>
      <c r="O6597" s="1" t="n">
        <v>50.35</v>
      </c>
      <c r="P6597" s="1" t="s">
        <v>3814</v>
      </c>
    </row>
    <row r="6598" customFormat="false" ht="15" hidden="false" customHeight="true" outlineLevel="0" collapsed="false">
      <c r="A6598" s="1" t="n">
        <v>3</v>
      </c>
      <c r="B6598" s="76" t="n">
        <v>46239</v>
      </c>
      <c r="C6598" s="1" t="n">
        <v>11</v>
      </c>
      <c r="D6598" s="1" t="s">
        <v>3820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4235</v>
      </c>
      <c r="N6598" s="1" t="n">
        <v>4</v>
      </c>
      <c r="O6598" s="1" t="n">
        <v>50.35</v>
      </c>
      <c r="P6598" s="1" t="s">
        <v>3814</v>
      </c>
    </row>
    <row r="6599" customFormat="false" ht="15" hidden="false" customHeight="true" outlineLevel="0" collapsed="false">
      <c r="A6599" s="1" t="n">
        <v>3</v>
      </c>
      <c r="B6599" s="76" t="n">
        <v>46239</v>
      </c>
      <c r="C6599" s="1" t="n">
        <v>11</v>
      </c>
      <c r="D6599" s="1" t="s">
        <v>3820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4236</v>
      </c>
      <c r="N6599" s="1" t="n">
        <v>4</v>
      </c>
      <c r="O6599" s="1" t="n">
        <v>50.35</v>
      </c>
      <c r="P6599" s="1" t="s">
        <v>3814</v>
      </c>
    </row>
    <row r="6600" customFormat="false" ht="15" hidden="false" customHeight="true" outlineLevel="0" collapsed="false">
      <c r="A6600" s="1" t="n">
        <v>3</v>
      </c>
      <c r="B6600" s="76" t="n">
        <v>46239</v>
      </c>
      <c r="C6600" s="1" t="n">
        <v>11</v>
      </c>
      <c r="D6600" s="1" t="s">
        <v>3820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5542</v>
      </c>
      <c r="N6600" s="1" t="n">
        <v>4</v>
      </c>
      <c r="O6600" s="1" t="n">
        <v>50.35</v>
      </c>
      <c r="P6600" s="1" t="s">
        <v>3814</v>
      </c>
    </row>
    <row r="6601" customFormat="false" ht="15" hidden="false" customHeight="true" outlineLevel="0" collapsed="false">
      <c r="A6601" s="1" t="n">
        <v>3</v>
      </c>
      <c r="B6601" s="76" t="n">
        <v>46239</v>
      </c>
      <c r="C6601" s="1" t="n">
        <v>11</v>
      </c>
      <c r="D6601" s="1" t="s">
        <v>3820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5208</v>
      </c>
      <c r="N6601" s="1" t="n">
        <v>4</v>
      </c>
      <c r="O6601" s="1" t="n">
        <v>50.35</v>
      </c>
      <c r="P6601" s="1" t="s">
        <v>3814</v>
      </c>
    </row>
    <row r="6602" customFormat="false" ht="15" hidden="false" customHeight="true" outlineLevel="0" collapsed="false">
      <c r="A6602" s="1" t="n">
        <v>3</v>
      </c>
      <c r="B6602" s="76" t="n">
        <v>46239</v>
      </c>
      <c r="C6602" s="1" t="n">
        <v>11</v>
      </c>
      <c r="D6602" s="1" t="s">
        <v>3820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4237</v>
      </c>
      <c r="N6602" s="1" t="n">
        <v>4</v>
      </c>
      <c r="O6602" s="1" t="n">
        <v>50.35</v>
      </c>
      <c r="P6602" s="1" t="s">
        <v>3814</v>
      </c>
    </row>
    <row r="6603" customFormat="false" ht="15" hidden="false" customHeight="true" outlineLevel="0" collapsed="false">
      <c r="A6603" s="1" t="n">
        <v>3</v>
      </c>
      <c r="B6603" s="76" t="n">
        <v>46239</v>
      </c>
      <c r="C6603" s="1" t="n">
        <v>11</v>
      </c>
      <c r="D6603" s="1" t="s">
        <v>3820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4238</v>
      </c>
      <c r="N6603" s="1" t="n">
        <v>4</v>
      </c>
      <c r="O6603" s="1" t="n">
        <v>50.35</v>
      </c>
      <c r="P6603" s="1" t="s">
        <v>3814</v>
      </c>
    </row>
    <row r="6604" customFormat="false" ht="15" hidden="false" customHeight="true" outlineLevel="0" collapsed="false">
      <c r="A6604" s="1" t="n">
        <v>3</v>
      </c>
      <c r="B6604" s="76" t="n">
        <v>46239</v>
      </c>
      <c r="C6604" s="1" t="n">
        <v>11</v>
      </c>
      <c r="D6604" s="1" t="s">
        <v>3820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6082</v>
      </c>
      <c r="N6604" s="1" t="n">
        <v>4</v>
      </c>
      <c r="O6604" s="1" t="n">
        <v>50.35</v>
      </c>
      <c r="P6604" s="1" t="s">
        <v>3814</v>
      </c>
    </row>
    <row r="6605" customFormat="false" ht="15" hidden="false" customHeight="true" outlineLevel="0" collapsed="false">
      <c r="A6605" s="1" t="n">
        <v>3</v>
      </c>
      <c r="B6605" s="76" t="n">
        <v>46239</v>
      </c>
      <c r="C6605" s="1" t="n">
        <v>11</v>
      </c>
      <c r="D6605" s="1" t="s">
        <v>3820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4776</v>
      </c>
      <c r="N6605" s="1" t="n">
        <v>4</v>
      </c>
      <c r="O6605" s="1" t="n">
        <v>79.72</v>
      </c>
      <c r="P6605" s="1" t="s">
        <v>3814</v>
      </c>
    </row>
    <row r="6606" customFormat="false" ht="15" hidden="false" customHeight="true" outlineLevel="0" collapsed="false">
      <c r="A6606" s="1" t="n">
        <v>3</v>
      </c>
      <c r="B6606" s="76" t="n">
        <v>46239</v>
      </c>
      <c r="C6606" s="1" t="n">
        <v>11</v>
      </c>
      <c r="D6606" s="1" t="s">
        <v>3820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5037</v>
      </c>
      <c r="N6606" s="1" t="n">
        <v>40</v>
      </c>
      <c r="O6606" s="1" t="n">
        <v>560</v>
      </c>
      <c r="P6606" s="1" t="s">
        <v>3814</v>
      </c>
    </row>
    <row r="6607" customFormat="false" ht="15" hidden="false" customHeight="true" outlineLevel="0" collapsed="false">
      <c r="A6607" s="1" t="n">
        <v>3</v>
      </c>
      <c r="B6607" s="76" t="n">
        <v>46239</v>
      </c>
      <c r="C6607" s="1" t="n">
        <v>11</v>
      </c>
      <c r="D6607" s="1" t="s">
        <v>3820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4351</v>
      </c>
      <c r="N6607" s="1" t="n">
        <v>20</v>
      </c>
      <c r="O6607" s="1" t="n">
        <v>284</v>
      </c>
      <c r="P6607" s="1" t="s">
        <v>3814</v>
      </c>
    </row>
    <row r="6608" customFormat="false" ht="15" hidden="false" customHeight="true" outlineLevel="0" collapsed="false">
      <c r="A6608" s="1" t="n">
        <v>3</v>
      </c>
      <c r="B6608" s="76" t="n">
        <v>46239</v>
      </c>
      <c r="C6608" s="1" t="n">
        <v>11</v>
      </c>
      <c r="D6608" s="1" t="s">
        <v>3820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6083</v>
      </c>
      <c r="N6608" s="1" t="n">
        <v>20</v>
      </c>
      <c r="O6608" s="1" t="n">
        <v>20.83</v>
      </c>
      <c r="P6608" s="1" t="s">
        <v>3814</v>
      </c>
    </row>
    <row r="6609" customFormat="false" ht="15" hidden="false" customHeight="true" outlineLevel="0" collapsed="false">
      <c r="A6609" s="1" t="n">
        <v>3</v>
      </c>
      <c r="B6609" s="76" t="n">
        <v>46239</v>
      </c>
      <c r="C6609" s="1" t="n">
        <v>11</v>
      </c>
      <c r="D6609" s="1" t="s">
        <v>3820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6084</v>
      </c>
      <c r="N6609" s="1" t="n">
        <v>20</v>
      </c>
      <c r="O6609" s="1" t="n">
        <v>26.71</v>
      </c>
      <c r="P6609" s="1" t="s">
        <v>3814</v>
      </c>
    </row>
    <row r="6610" customFormat="false" ht="15" hidden="false" customHeight="true" outlineLevel="0" collapsed="false">
      <c r="A6610" s="1" t="n">
        <v>3</v>
      </c>
      <c r="B6610" s="76" t="n">
        <v>46239</v>
      </c>
      <c r="C6610" s="1" t="n">
        <v>11</v>
      </c>
      <c r="D6610" s="1" t="s">
        <v>3820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6085</v>
      </c>
      <c r="N6610" s="1" t="n">
        <v>12</v>
      </c>
      <c r="O6610" s="1" t="n">
        <v>62.21</v>
      </c>
      <c r="P6610" s="1" t="s">
        <v>3814</v>
      </c>
    </row>
    <row r="6611" customFormat="false" ht="15" hidden="false" customHeight="true" outlineLevel="0" collapsed="false">
      <c r="A6611" s="1" t="n">
        <v>3</v>
      </c>
      <c r="B6611" s="76" t="n">
        <v>46239</v>
      </c>
      <c r="C6611" s="1" t="n">
        <v>11</v>
      </c>
      <c r="D6611" s="1" t="s">
        <v>3820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5650</v>
      </c>
      <c r="N6611" s="1" t="n">
        <v>30</v>
      </c>
      <c r="O6611" s="1" t="n">
        <v>52.5</v>
      </c>
      <c r="P6611" s="1" t="s">
        <v>3814</v>
      </c>
    </row>
    <row r="6612" customFormat="false" ht="15" hidden="false" customHeight="true" outlineLevel="0" collapsed="false">
      <c r="A6612" s="1" t="n">
        <v>3</v>
      </c>
      <c r="B6612" s="76" t="n">
        <v>46239</v>
      </c>
      <c r="C6612" s="1" t="n">
        <v>11</v>
      </c>
      <c r="D6612" s="1" t="s">
        <v>3820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6086</v>
      </c>
      <c r="N6612" s="1" t="n">
        <v>6</v>
      </c>
      <c r="O6612" s="1" t="n">
        <v>115.34</v>
      </c>
      <c r="P6612" s="1" t="s">
        <v>3814</v>
      </c>
    </row>
    <row r="6613" customFormat="false" ht="15" hidden="false" customHeight="true" outlineLevel="0" collapsed="false">
      <c r="A6613" s="1" t="n">
        <v>3</v>
      </c>
      <c r="B6613" s="76" t="n">
        <v>46239</v>
      </c>
      <c r="C6613" s="1" t="n">
        <v>11</v>
      </c>
      <c r="D6613" s="1" t="s">
        <v>3820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6087</v>
      </c>
      <c r="N6613" s="1" t="n">
        <v>10</v>
      </c>
      <c r="O6613" s="1" t="n">
        <v>47.9</v>
      </c>
      <c r="P6613" s="1" t="s">
        <v>3814</v>
      </c>
    </row>
    <row r="6614" customFormat="false" ht="15" hidden="false" customHeight="true" outlineLevel="0" collapsed="false">
      <c r="A6614" s="1" t="n">
        <v>3</v>
      </c>
      <c r="B6614" s="76" t="n">
        <v>46239</v>
      </c>
      <c r="C6614" s="1" t="n">
        <v>11</v>
      </c>
      <c r="D6614" s="1" t="s">
        <v>3820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6088</v>
      </c>
      <c r="N6614" s="1" t="n">
        <v>6</v>
      </c>
      <c r="O6614" s="1" t="n">
        <v>115.34</v>
      </c>
      <c r="P6614" s="1" t="s">
        <v>3814</v>
      </c>
    </row>
    <row r="6615" customFormat="false" ht="15" hidden="false" customHeight="true" outlineLevel="0" collapsed="false">
      <c r="A6615" s="1" t="n">
        <v>3</v>
      </c>
      <c r="B6615" s="76" t="n">
        <v>46239</v>
      </c>
      <c r="C6615" s="1" t="n">
        <v>11</v>
      </c>
      <c r="D6615" s="1" t="s">
        <v>3820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4356</v>
      </c>
      <c r="N6615" s="1" t="n">
        <v>18</v>
      </c>
      <c r="O6615" s="1" t="n">
        <v>13.55</v>
      </c>
      <c r="P6615" s="1" t="s">
        <v>3814</v>
      </c>
    </row>
    <row r="6616" customFormat="false" ht="15" hidden="false" customHeight="true" outlineLevel="0" collapsed="false">
      <c r="A6616" s="1" t="n">
        <v>3</v>
      </c>
      <c r="B6616" s="76" t="n">
        <v>46239</v>
      </c>
      <c r="C6616" s="1" t="n">
        <v>11</v>
      </c>
      <c r="D6616" s="1" t="s">
        <v>3820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4357</v>
      </c>
      <c r="N6616" s="1" t="n">
        <v>20</v>
      </c>
      <c r="O6616" s="1" t="n">
        <v>278</v>
      </c>
      <c r="P6616" s="1" t="s">
        <v>3814</v>
      </c>
    </row>
    <row r="6617" customFormat="false" ht="15" hidden="false" customHeight="true" outlineLevel="0" collapsed="false">
      <c r="A6617" s="1" t="n">
        <v>3</v>
      </c>
      <c r="B6617" s="76" t="n">
        <v>46239</v>
      </c>
      <c r="C6617" s="1" t="n">
        <v>11</v>
      </c>
      <c r="D6617" s="1" t="s">
        <v>3820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6089</v>
      </c>
      <c r="N6617" s="1" t="n">
        <v>6</v>
      </c>
      <c r="O6617" s="1" t="n">
        <v>35.04</v>
      </c>
      <c r="P6617" s="1" t="s">
        <v>3814</v>
      </c>
    </row>
    <row r="6618" customFormat="false" ht="15" hidden="false" customHeight="true" outlineLevel="0" collapsed="false">
      <c r="A6618" s="1" t="n">
        <v>3</v>
      </c>
      <c r="B6618" s="76" t="n">
        <v>46239</v>
      </c>
      <c r="C6618" s="1" t="n">
        <v>11</v>
      </c>
      <c r="D6618" s="1" t="s">
        <v>3820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6090</v>
      </c>
      <c r="N6618" s="1" t="n">
        <v>6</v>
      </c>
      <c r="O6618" s="1" t="n">
        <v>35.04</v>
      </c>
      <c r="P6618" s="1" t="s">
        <v>3814</v>
      </c>
    </row>
    <row r="6619" customFormat="false" ht="15" hidden="false" customHeight="true" outlineLevel="0" collapsed="false">
      <c r="A6619" s="1" t="n">
        <v>3</v>
      </c>
      <c r="B6619" s="76" t="n">
        <v>46239</v>
      </c>
      <c r="C6619" s="1" t="n">
        <v>11</v>
      </c>
      <c r="D6619" s="1" t="s">
        <v>3820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4361</v>
      </c>
      <c r="N6619" s="1" t="n">
        <v>18</v>
      </c>
      <c r="O6619" s="1" t="n">
        <v>13.55</v>
      </c>
      <c r="P6619" s="1" t="s">
        <v>3814</v>
      </c>
    </row>
    <row r="6620" customFormat="false" ht="15" hidden="false" customHeight="true" outlineLevel="0" collapsed="false">
      <c r="A6620" s="1" t="n">
        <v>3</v>
      </c>
      <c r="B6620" s="76" t="n">
        <v>46239</v>
      </c>
      <c r="C6620" s="1" t="n">
        <v>11</v>
      </c>
      <c r="D6620" s="1" t="s">
        <v>3820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4363</v>
      </c>
      <c r="N6620" s="1" t="n">
        <v>18</v>
      </c>
      <c r="O6620" s="1" t="n">
        <v>13.55</v>
      </c>
      <c r="P6620" s="1" t="s">
        <v>3814</v>
      </c>
    </row>
    <row r="6621" customFormat="false" ht="15" hidden="false" customHeight="true" outlineLevel="0" collapsed="false">
      <c r="A6621" s="1" t="n">
        <v>3</v>
      </c>
      <c r="B6621" s="76" t="n">
        <v>46239</v>
      </c>
      <c r="C6621" s="1" t="n">
        <v>11</v>
      </c>
      <c r="D6621" s="1" t="s">
        <v>3820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4371</v>
      </c>
      <c r="N6621" s="1" t="n">
        <v>12</v>
      </c>
      <c r="O6621" s="1" t="n">
        <v>97.75</v>
      </c>
      <c r="P6621" s="1" t="s">
        <v>3814</v>
      </c>
    </row>
    <row r="6622" customFormat="false" ht="15" hidden="false" customHeight="true" outlineLevel="0" collapsed="false">
      <c r="A6622" s="1" t="n">
        <v>3</v>
      </c>
      <c r="B6622" s="76" t="n">
        <v>46239</v>
      </c>
      <c r="C6622" s="1" t="n">
        <v>11</v>
      </c>
      <c r="D6622" s="1" t="s">
        <v>3820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4698</v>
      </c>
      <c r="N6622" s="1" t="n">
        <v>90</v>
      </c>
      <c r="O6622" s="1" t="n">
        <v>210</v>
      </c>
      <c r="P6622" s="1" t="s">
        <v>3814</v>
      </c>
    </row>
    <row r="6623" customFormat="false" ht="15" hidden="false" customHeight="true" outlineLevel="0" collapsed="false">
      <c r="A6623" s="1" t="n">
        <v>3</v>
      </c>
      <c r="B6623" s="76" t="n">
        <v>46239</v>
      </c>
      <c r="C6623" s="1" t="n">
        <v>11</v>
      </c>
      <c r="D6623" s="1" t="s">
        <v>3820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4805</v>
      </c>
      <c r="N6623" s="1" t="n">
        <v>60</v>
      </c>
      <c r="O6623" s="1" t="n">
        <v>980</v>
      </c>
      <c r="P6623" s="1" t="s">
        <v>3814</v>
      </c>
    </row>
    <row r="6624" customFormat="false" ht="15" hidden="false" customHeight="true" outlineLevel="0" collapsed="false">
      <c r="A6624" s="1" t="n">
        <v>3</v>
      </c>
      <c r="B6624" s="76" t="n">
        <v>46239</v>
      </c>
      <c r="C6624" s="1" t="n">
        <v>11</v>
      </c>
      <c r="D6624" s="1" t="s">
        <v>3820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3963</v>
      </c>
      <c r="N6624" s="1" t="n">
        <v>50</v>
      </c>
      <c r="O6624" s="1" t="n">
        <v>999</v>
      </c>
      <c r="P6624" s="1" t="s">
        <v>3814</v>
      </c>
    </row>
    <row r="6625" customFormat="false" ht="15" hidden="false" customHeight="true" outlineLevel="0" collapsed="false">
      <c r="A6625" s="1" t="n">
        <v>3</v>
      </c>
      <c r="B6625" s="76" t="n">
        <v>46239</v>
      </c>
      <c r="C6625" s="1" t="n">
        <v>11</v>
      </c>
      <c r="D6625" s="1" t="s">
        <v>3820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5567</v>
      </c>
      <c r="N6625" s="1" t="n">
        <v>60</v>
      </c>
      <c r="O6625" s="1" t="n">
        <v>93.58</v>
      </c>
      <c r="P6625" s="1" t="s">
        <v>3814</v>
      </c>
    </row>
    <row r="6626" customFormat="false" ht="15" hidden="false" customHeight="true" outlineLevel="0" collapsed="false">
      <c r="A6626" s="1" t="n">
        <v>3</v>
      </c>
      <c r="B6626" s="76" t="n">
        <v>46239</v>
      </c>
      <c r="C6626" s="1" t="n">
        <v>11</v>
      </c>
      <c r="D6626" s="1" t="s">
        <v>3820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5613</v>
      </c>
      <c r="N6626" s="1" t="n">
        <v>20</v>
      </c>
      <c r="O6626" s="1" t="n">
        <v>187.8</v>
      </c>
      <c r="P6626" s="1" t="s">
        <v>3814</v>
      </c>
    </row>
    <row r="6627" customFormat="false" ht="15" hidden="false" customHeight="true" outlineLevel="0" collapsed="false">
      <c r="A6627" s="1" t="n">
        <v>3</v>
      </c>
      <c r="B6627" s="76" t="n">
        <v>46239</v>
      </c>
      <c r="C6627" s="1" t="n">
        <v>11</v>
      </c>
      <c r="D6627" s="1" t="s">
        <v>3820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5568</v>
      </c>
      <c r="N6627" s="1" t="n">
        <v>12</v>
      </c>
      <c r="O6627" s="1" t="n">
        <v>55.2</v>
      </c>
      <c r="P6627" s="1" t="s">
        <v>3814</v>
      </c>
    </row>
    <row r="6628" customFormat="false" ht="15" hidden="false" customHeight="true" outlineLevel="0" collapsed="false">
      <c r="A6628" s="1" t="n">
        <v>3</v>
      </c>
      <c r="B6628" s="76" t="n">
        <v>46239</v>
      </c>
      <c r="C6628" s="1" t="n">
        <v>11</v>
      </c>
      <c r="D6628" s="1" t="s">
        <v>3820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4015</v>
      </c>
      <c r="N6628" s="1" t="n">
        <v>5</v>
      </c>
      <c r="O6628" s="1" t="n">
        <v>18.9</v>
      </c>
      <c r="P6628" s="1" t="s">
        <v>3814</v>
      </c>
    </row>
    <row r="6629" customFormat="false" ht="15" hidden="false" customHeight="true" outlineLevel="0" collapsed="false">
      <c r="A6629" s="1" t="n">
        <v>3</v>
      </c>
      <c r="B6629" s="76" t="n">
        <v>46239</v>
      </c>
      <c r="C6629" s="1" t="n">
        <v>11</v>
      </c>
      <c r="D6629" s="1" t="s">
        <v>3820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4016</v>
      </c>
      <c r="N6629" s="1" t="n">
        <v>5</v>
      </c>
      <c r="O6629" s="1" t="n">
        <v>22.7</v>
      </c>
      <c r="P6629" s="1" t="s">
        <v>3814</v>
      </c>
    </row>
    <row r="6630" customFormat="false" ht="15" hidden="false" customHeight="true" outlineLevel="0" collapsed="false">
      <c r="A6630" s="1" t="n">
        <v>3</v>
      </c>
      <c r="B6630" s="76" t="n">
        <v>46239</v>
      </c>
      <c r="C6630" s="1" t="n">
        <v>11</v>
      </c>
      <c r="D6630" s="1" t="s">
        <v>3820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4627</v>
      </c>
      <c r="N6630" s="1" t="n">
        <v>5</v>
      </c>
      <c r="O6630" s="1" t="n">
        <v>54.95</v>
      </c>
      <c r="P6630" s="1" t="s">
        <v>3814</v>
      </c>
    </row>
    <row r="6631" customFormat="false" ht="15" hidden="false" customHeight="true" outlineLevel="0" collapsed="false">
      <c r="A6631" s="1" t="n">
        <v>3</v>
      </c>
      <c r="B6631" s="76" t="n">
        <v>46239</v>
      </c>
      <c r="C6631" s="1" t="n">
        <v>11</v>
      </c>
      <c r="D6631" s="1" t="s">
        <v>3820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4017</v>
      </c>
      <c r="N6631" s="1" t="n">
        <v>3</v>
      </c>
      <c r="O6631" s="1" t="n">
        <v>27.75</v>
      </c>
      <c r="P6631" s="1" t="s">
        <v>3814</v>
      </c>
    </row>
    <row r="6632" customFormat="false" ht="15" hidden="false" customHeight="true" outlineLevel="0" collapsed="false">
      <c r="A6632" s="1" t="n">
        <v>3</v>
      </c>
      <c r="B6632" s="76" t="n">
        <v>46239</v>
      </c>
      <c r="C6632" s="1" t="n">
        <v>11</v>
      </c>
      <c r="D6632" s="1" t="s">
        <v>3820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4018</v>
      </c>
      <c r="N6632" s="1" t="n">
        <v>1</v>
      </c>
      <c r="O6632" s="1" t="n">
        <v>12.29</v>
      </c>
      <c r="P6632" s="1" t="s">
        <v>3814</v>
      </c>
    </row>
    <row r="6633" customFormat="false" ht="15" hidden="false" customHeight="true" outlineLevel="0" collapsed="false">
      <c r="A6633" s="1" t="n">
        <v>3</v>
      </c>
      <c r="B6633" s="76" t="n">
        <v>46239</v>
      </c>
      <c r="C6633" s="1" t="n">
        <v>11</v>
      </c>
      <c r="D6633" s="1" t="s">
        <v>3820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4020</v>
      </c>
      <c r="N6633" s="1" t="n">
        <v>6</v>
      </c>
      <c r="O6633" s="1" t="n">
        <v>53.1</v>
      </c>
      <c r="P6633" s="1" t="s">
        <v>3814</v>
      </c>
    </row>
    <row r="6634" customFormat="false" ht="15" hidden="false" customHeight="true" outlineLevel="0" collapsed="false">
      <c r="A6634" s="1" t="n">
        <v>3</v>
      </c>
      <c r="B6634" s="76" t="n">
        <v>46239</v>
      </c>
      <c r="C6634" s="1" t="n">
        <v>11</v>
      </c>
      <c r="D6634" s="1" t="s">
        <v>3820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4631</v>
      </c>
      <c r="N6634" s="1" t="n">
        <v>10</v>
      </c>
      <c r="O6634" s="1" t="n">
        <v>47.3</v>
      </c>
      <c r="P6634" s="1" t="s">
        <v>3814</v>
      </c>
    </row>
    <row r="6635" customFormat="false" ht="15" hidden="false" customHeight="true" outlineLevel="0" collapsed="false">
      <c r="A6635" s="1" t="n">
        <v>3</v>
      </c>
      <c r="B6635" s="76" t="n">
        <v>46239</v>
      </c>
      <c r="C6635" s="1" t="n">
        <v>11</v>
      </c>
      <c r="D6635" s="1" t="s">
        <v>3820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5378</v>
      </c>
      <c r="N6635" s="1" t="n">
        <v>2</v>
      </c>
      <c r="O6635" s="1" t="n">
        <v>16.38</v>
      </c>
      <c r="P6635" s="1" t="s">
        <v>3814</v>
      </c>
    </row>
    <row r="6636" customFormat="false" ht="15" hidden="false" customHeight="true" outlineLevel="0" collapsed="false">
      <c r="A6636" s="1" t="n">
        <v>3</v>
      </c>
      <c r="B6636" s="76" t="n">
        <v>46239</v>
      </c>
      <c r="C6636" s="1" t="n">
        <v>11</v>
      </c>
      <c r="D6636" s="1" t="s">
        <v>3820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4022</v>
      </c>
      <c r="N6636" s="1" t="n">
        <v>6</v>
      </c>
      <c r="O6636" s="1" t="n">
        <v>49.14</v>
      </c>
      <c r="P6636" s="1" t="s">
        <v>3814</v>
      </c>
    </row>
    <row r="6637" customFormat="false" ht="15" hidden="false" customHeight="true" outlineLevel="0" collapsed="false">
      <c r="A6637" s="1" t="n">
        <v>3</v>
      </c>
      <c r="B6637" s="76" t="n">
        <v>46239</v>
      </c>
      <c r="C6637" s="1" t="n">
        <v>11</v>
      </c>
      <c r="D6637" s="1" t="s">
        <v>3820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4023</v>
      </c>
      <c r="N6637" s="1" t="n">
        <v>6</v>
      </c>
      <c r="O6637" s="1" t="n">
        <v>59.88</v>
      </c>
      <c r="P6637" s="1" t="s">
        <v>3814</v>
      </c>
    </row>
    <row r="6638" customFormat="false" ht="15" hidden="false" customHeight="true" outlineLevel="0" collapsed="false">
      <c r="A6638" s="1" t="n">
        <v>3</v>
      </c>
      <c r="B6638" s="76" t="n">
        <v>46239</v>
      </c>
      <c r="C6638" s="1" t="n">
        <v>11</v>
      </c>
      <c r="D6638" s="1" t="s">
        <v>3820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5610</v>
      </c>
      <c r="N6638" s="1" t="n">
        <v>10</v>
      </c>
      <c r="O6638" s="1" t="n">
        <v>83.3</v>
      </c>
      <c r="P6638" s="1" t="s">
        <v>3814</v>
      </c>
    </row>
    <row r="6639" customFormat="false" ht="15" hidden="false" customHeight="true" outlineLevel="0" collapsed="false">
      <c r="A6639" s="1" t="n">
        <v>3</v>
      </c>
      <c r="B6639" s="76" t="n">
        <v>46239</v>
      </c>
      <c r="C6639" s="1" t="n">
        <v>11</v>
      </c>
      <c r="D6639" s="1" t="s">
        <v>3820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3966</v>
      </c>
      <c r="N6639" s="1" t="n">
        <v>70</v>
      </c>
      <c r="O6639" s="1" t="n">
        <v>490</v>
      </c>
      <c r="P6639" s="1" t="s">
        <v>3814</v>
      </c>
    </row>
    <row r="6640" customFormat="false" ht="15" hidden="false" customHeight="true" outlineLevel="0" collapsed="false">
      <c r="A6640" s="1" t="n">
        <v>3</v>
      </c>
      <c r="B6640" s="76" t="n">
        <v>46239</v>
      </c>
      <c r="C6640" s="1" t="n">
        <v>11</v>
      </c>
      <c r="D6640" s="1" t="s">
        <v>3820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4805</v>
      </c>
      <c r="N6640" s="1" t="n">
        <v>30</v>
      </c>
      <c r="O6640" s="1" t="n">
        <v>467.1</v>
      </c>
      <c r="P6640" s="1" t="s">
        <v>3814</v>
      </c>
    </row>
    <row r="6641" customFormat="false" ht="15" hidden="false" customHeight="true" outlineLevel="0" collapsed="false">
      <c r="A6641" s="1" t="n">
        <v>3</v>
      </c>
      <c r="B6641" s="76" t="n">
        <v>46239</v>
      </c>
      <c r="C6641" s="1" t="n">
        <v>11</v>
      </c>
      <c r="D6641" s="1" t="s">
        <v>3820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4807</v>
      </c>
      <c r="N6641" s="1" t="n">
        <v>80</v>
      </c>
      <c r="O6641" s="1" t="n">
        <v>896.8</v>
      </c>
      <c r="P6641" s="1" t="s">
        <v>3814</v>
      </c>
    </row>
    <row r="6642" customFormat="false" ht="15" hidden="false" customHeight="true" outlineLevel="0" collapsed="false">
      <c r="A6642" s="1" t="n">
        <v>3</v>
      </c>
      <c r="B6642" s="76" t="n">
        <v>46239</v>
      </c>
      <c r="C6642" s="1" t="n">
        <v>11</v>
      </c>
      <c r="D6642" s="1" t="s">
        <v>3820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6091</v>
      </c>
      <c r="N6642" s="1" t="n">
        <v>12</v>
      </c>
      <c r="O6642" s="1" t="n">
        <v>128.76</v>
      </c>
      <c r="P6642" s="1" t="s">
        <v>3814</v>
      </c>
    </row>
    <row r="6643" customFormat="false" ht="15" hidden="false" customHeight="true" outlineLevel="0" collapsed="false">
      <c r="A6643" s="1" t="n">
        <v>3</v>
      </c>
      <c r="B6643" s="76" t="n">
        <v>46239</v>
      </c>
      <c r="C6643" s="1" t="n">
        <v>11</v>
      </c>
      <c r="D6643" s="1" t="s">
        <v>3820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4520</v>
      </c>
      <c r="N6643" s="1" t="n">
        <v>12</v>
      </c>
      <c r="O6643" s="1" t="n">
        <v>150.12</v>
      </c>
      <c r="P6643" s="1" t="s">
        <v>3814</v>
      </c>
    </row>
    <row r="6644" customFormat="false" ht="15" hidden="false" customHeight="true" outlineLevel="0" collapsed="false">
      <c r="A6644" s="1" t="n">
        <v>3</v>
      </c>
      <c r="B6644" s="76" t="n">
        <v>46239</v>
      </c>
      <c r="C6644" s="1" t="n">
        <v>11</v>
      </c>
      <c r="D6644" s="1" t="s">
        <v>3820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4522</v>
      </c>
      <c r="N6644" s="1" t="n">
        <v>16</v>
      </c>
      <c r="O6644" s="1" t="n">
        <v>201.58</v>
      </c>
      <c r="P6644" s="1" t="s">
        <v>3814</v>
      </c>
    </row>
    <row r="6645" customFormat="false" ht="15" hidden="false" customHeight="true" outlineLevel="0" collapsed="false">
      <c r="A6645" s="1" t="n">
        <v>3</v>
      </c>
      <c r="B6645" s="76" t="n">
        <v>46239</v>
      </c>
      <c r="C6645" s="1" t="n">
        <v>11</v>
      </c>
      <c r="D6645" s="1" t="s">
        <v>3820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4809</v>
      </c>
      <c r="N6645" s="1" t="n">
        <v>75</v>
      </c>
      <c r="O6645" s="1" t="n">
        <v>815.25</v>
      </c>
      <c r="P6645" s="1" t="s">
        <v>3814</v>
      </c>
    </row>
    <row r="6646" customFormat="false" ht="15" hidden="false" customHeight="true" outlineLevel="0" collapsed="false">
      <c r="A6646" s="1" t="n">
        <v>3</v>
      </c>
      <c r="B6646" s="76" t="n">
        <v>46239</v>
      </c>
      <c r="C6646" s="1" t="n">
        <v>11</v>
      </c>
      <c r="D6646" s="1" t="s">
        <v>3820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6092</v>
      </c>
      <c r="N6646" s="1" t="n">
        <v>13.95</v>
      </c>
      <c r="O6646" s="1" t="n">
        <v>295.27</v>
      </c>
      <c r="P6646" s="1" t="s">
        <v>3814</v>
      </c>
    </row>
    <row r="6647" customFormat="false" ht="15" hidden="false" customHeight="true" outlineLevel="0" collapsed="false">
      <c r="A6647" s="1" t="n">
        <v>3</v>
      </c>
      <c r="B6647" s="76" t="n">
        <v>46239</v>
      </c>
      <c r="C6647" s="1" t="n">
        <v>11</v>
      </c>
      <c r="D6647" s="1" t="s">
        <v>3820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4528</v>
      </c>
      <c r="N6647" s="1" t="n">
        <v>28</v>
      </c>
      <c r="O6647" s="1" t="n">
        <v>283.01</v>
      </c>
      <c r="P6647" s="1" t="s">
        <v>3814</v>
      </c>
    </row>
    <row r="6648" customFormat="false" ht="15" hidden="false" customHeight="true" outlineLevel="0" collapsed="false">
      <c r="A6648" s="1" t="n">
        <v>3</v>
      </c>
      <c r="B6648" s="76" t="n">
        <v>46239</v>
      </c>
      <c r="C6648" s="1" t="n">
        <v>11</v>
      </c>
      <c r="D6648" s="1" t="s">
        <v>3820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4529</v>
      </c>
      <c r="N6648" s="1" t="n">
        <v>28</v>
      </c>
      <c r="O6648" s="1" t="n">
        <v>283.01</v>
      </c>
      <c r="P6648" s="1" t="s">
        <v>3814</v>
      </c>
    </row>
    <row r="6649" customFormat="false" ht="15" hidden="false" customHeight="true" outlineLevel="0" collapsed="false">
      <c r="A6649" s="1" t="n">
        <v>3</v>
      </c>
      <c r="B6649" s="76" t="n">
        <v>46239</v>
      </c>
      <c r="C6649" s="1" t="n">
        <v>11</v>
      </c>
      <c r="D6649" s="1" t="s">
        <v>3820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4029</v>
      </c>
      <c r="N6649" s="1" t="n">
        <v>56</v>
      </c>
      <c r="O6649" s="1" t="n">
        <v>166.32</v>
      </c>
      <c r="P6649" s="1" t="s">
        <v>3814</v>
      </c>
    </row>
    <row r="6650" customFormat="false" ht="15" hidden="false" customHeight="true" outlineLevel="0" collapsed="false">
      <c r="A6650" s="1" t="n">
        <v>3</v>
      </c>
      <c r="B6650" s="76" t="n">
        <v>46239</v>
      </c>
      <c r="C6650" s="1" t="n">
        <v>11</v>
      </c>
      <c r="D6650" s="1" t="s">
        <v>3820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3839</v>
      </c>
      <c r="N6650" s="1" t="n">
        <v>90</v>
      </c>
      <c r="O6650" s="1" t="n">
        <v>593.41</v>
      </c>
      <c r="P6650" s="1" t="s">
        <v>3814</v>
      </c>
    </row>
    <row r="6651" customFormat="false" ht="15" hidden="false" customHeight="true" outlineLevel="0" collapsed="false">
      <c r="A6651" s="1" t="n">
        <v>3</v>
      </c>
      <c r="B6651" s="76" t="n">
        <v>46239</v>
      </c>
      <c r="C6651" s="1" t="n">
        <v>22</v>
      </c>
      <c r="D6651" s="1" t="s">
        <v>3967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3982</v>
      </c>
      <c r="N6651" s="1" t="n">
        <v>3.062</v>
      </c>
      <c r="O6651" s="1" t="n">
        <v>60.31</v>
      </c>
      <c r="P6651" s="1" t="s">
        <v>3814</v>
      </c>
    </row>
    <row r="6652" customFormat="false" ht="15" hidden="false" customHeight="true" outlineLevel="0" collapsed="false">
      <c r="A6652" s="1" t="n">
        <v>3</v>
      </c>
      <c r="B6652" s="76" t="n">
        <v>46239</v>
      </c>
      <c r="C6652" s="1" t="n">
        <v>22</v>
      </c>
      <c r="D6652" s="1" t="s">
        <v>3967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3982</v>
      </c>
      <c r="N6652" s="1" t="n">
        <v>2.446</v>
      </c>
      <c r="O6652" s="1" t="n">
        <v>56.85</v>
      </c>
      <c r="P6652" s="1" t="s">
        <v>3814</v>
      </c>
    </row>
    <row r="6653" customFormat="false" ht="15" hidden="false" customHeight="true" outlineLevel="0" collapsed="false">
      <c r="A6653" s="1" t="n">
        <v>3</v>
      </c>
      <c r="B6653" s="76" t="n">
        <v>46239</v>
      </c>
      <c r="C6653" s="1" t="n">
        <v>22</v>
      </c>
      <c r="D6653" s="1" t="s">
        <v>3967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3983</v>
      </c>
      <c r="N6653" s="1" t="n">
        <v>8.625</v>
      </c>
      <c r="O6653" s="1" t="n">
        <v>181.61</v>
      </c>
      <c r="P6653" s="1" t="s">
        <v>3814</v>
      </c>
    </row>
    <row r="6654" customFormat="false" ht="15" hidden="false" customHeight="true" outlineLevel="0" collapsed="false">
      <c r="A6654" s="1" t="n">
        <v>3</v>
      </c>
      <c r="B6654" s="76" t="n">
        <v>46239</v>
      </c>
      <c r="C6654" s="1" t="n">
        <v>22</v>
      </c>
      <c r="D6654" s="1" t="s">
        <v>3967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3984</v>
      </c>
      <c r="N6654" s="1" t="n">
        <v>20.58</v>
      </c>
      <c r="O6654" s="1" t="n">
        <v>447.31</v>
      </c>
      <c r="P6654" s="1" t="s">
        <v>3814</v>
      </c>
    </row>
    <row r="6655" customFormat="false" ht="15" hidden="false" customHeight="true" outlineLevel="0" collapsed="false">
      <c r="A6655" s="1" t="n">
        <v>3</v>
      </c>
      <c r="B6655" s="76" t="n">
        <v>46239</v>
      </c>
      <c r="C6655" s="1" t="n">
        <v>22</v>
      </c>
      <c r="D6655" s="1" t="s">
        <v>3967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3985</v>
      </c>
      <c r="N6655" s="1" t="n">
        <v>18.07</v>
      </c>
      <c r="O6655" s="1" t="n">
        <v>429.59</v>
      </c>
      <c r="P6655" s="1" t="s">
        <v>3814</v>
      </c>
    </row>
    <row r="6656" customFormat="false" ht="15" hidden="false" customHeight="true" outlineLevel="0" collapsed="false">
      <c r="A6656" s="1" t="n">
        <v>3</v>
      </c>
      <c r="B6656" s="76" t="n">
        <v>46239</v>
      </c>
      <c r="C6656" s="1" t="n">
        <v>22</v>
      </c>
      <c r="D6656" s="1" t="s">
        <v>3967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3968</v>
      </c>
      <c r="N6656" s="1" t="n">
        <v>2.924</v>
      </c>
      <c r="O6656" s="1" t="n">
        <v>93.75</v>
      </c>
      <c r="P6656" s="1" t="s">
        <v>3814</v>
      </c>
    </row>
    <row r="6657" customFormat="false" ht="15" hidden="false" customHeight="true" outlineLevel="0" collapsed="false">
      <c r="A6657" s="1" t="n">
        <v>3</v>
      </c>
      <c r="B6657" s="76" t="n">
        <v>46239</v>
      </c>
      <c r="C6657" s="1" t="n">
        <v>22</v>
      </c>
      <c r="D6657" s="1" t="s">
        <v>3967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3986</v>
      </c>
      <c r="N6657" s="1" t="n">
        <v>4.446</v>
      </c>
      <c r="O6657" s="1" t="n">
        <v>102.68</v>
      </c>
      <c r="P6657" s="1" t="s">
        <v>3814</v>
      </c>
    </row>
    <row r="6658" customFormat="false" ht="15" hidden="false" customHeight="true" outlineLevel="0" collapsed="false">
      <c r="A6658" s="1" t="n">
        <v>3</v>
      </c>
      <c r="B6658" s="76" t="n">
        <v>46239</v>
      </c>
      <c r="C6658" s="1" t="n">
        <v>22</v>
      </c>
      <c r="D6658" s="1" t="s">
        <v>3967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3986</v>
      </c>
      <c r="N6658" s="1" t="n">
        <v>1.804</v>
      </c>
      <c r="O6658" s="1" t="n">
        <v>49.16</v>
      </c>
      <c r="P6658" s="1" t="s">
        <v>3814</v>
      </c>
    </row>
    <row r="6659" customFormat="false" ht="15" hidden="false" customHeight="true" outlineLevel="0" collapsed="false">
      <c r="A6659" s="1" t="n">
        <v>3</v>
      </c>
      <c r="B6659" s="76" t="n">
        <v>46239</v>
      </c>
      <c r="C6659" s="1" t="n">
        <v>22</v>
      </c>
      <c r="D6659" s="1" t="s">
        <v>3967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3969</v>
      </c>
      <c r="N6659" s="1" t="n">
        <v>14.135</v>
      </c>
      <c r="O6659" s="1" t="n">
        <v>464.55</v>
      </c>
      <c r="P6659" s="1" t="s">
        <v>3814</v>
      </c>
    </row>
    <row r="6660" customFormat="false" ht="15" hidden="false" customHeight="true" outlineLevel="0" collapsed="false">
      <c r="A6660" s="1" t="n">
        <v>3</v>
      </c>
      <c r="B6660" s="76" t="n">
        <v>46239</v>
      </c>
      <c r="C6660" s="1" t="n">
        <v>22</v>
      </c>
      <c r="D6660" s="1" t="s">
        <v>3967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3970</v>
      </c>
      <c r="N6660" s="1" t="n">
        <v>3.068</v>
      </c>
      <c r="O6660" s="1" t="n">
        <v>115.59</v>
      </c>
      <c r="P6660" s="1" t="s">
        <v>3814</v>
      </c>
    </row>
    <row r="6661" customFormat="false" ht="15" hidden="false" customHeight="true" outlineLevel="0" collapsed="false">
      <c r="A6661" s="1" t="n">
        <v>3</v>
      </c>
      <c r="B6661" s="76" t="n">
        <v>46239</v>
      </c>
      <c r="C6661" s="1" t="n">
        <v>22</v>
      </c>
      <c r="D6661" s="1" t="s">
        <v>3967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3971</v>
      </c>
      <c r="N6661" s="1" t="n">
        <v>5.546</v>
      </c>
      <c r="O6661" s="1" t="n">
        <v>208.95</v>
      </c>
      <c r="P6661" s="1" t="s">
        <v>3814</v>
      </c>
    </row>
    <row r="6662" customFormat="false" ht="15" hidden="false" customHeight="true" outlineLevel="0" collapsed="false">
      <c r="A6662" s="1" t="n">
        <v>3</v>
      </c>
      <c r="B6662" s="76" t="n">
        <v>46239</v>
      </c>
      <c r="C6662" s="1" t="n">
        <v>22</v>
      </c>
      <c r="D6662" s="1" t="s">
        <v>3967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3972</v>
      </c>
      <c r="N6662" s="1" t="n">
        <v>5.35</v>
      </c>
      <c r="O6662" s="1" t="n">
        <v>218.72</v>
      </c>
      <c r="P6662" s="1" t="s">
        <v>3814</v>
      </c>
    </row>
    <row r="6663" customFormat="false" ht="15" hidden="false" customHeight="true" outlineLevel="0" collapsed="false">
      <c r="A6663" s="1" t="n">
        <v>3</v>
      </c>
      <c r="B6663" s="76" t="n">
        <v>46239</v>
      </c>
      <c r="C6663" s="1" t="n">
        <v>22</v>
      </c>
      <c r="D6663" s="1" t="s">
        <v>3967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3973</v>
      </c>
      <c r="N6663" s="1" t="n">
        <v>10.375</v>
      </c>
      <c r="O6663" s="1" t="n">
        <v>457.44</v>
      </c>
      <c r="P6663" s="1" t="s">
        <v>3814</v>
      </c>
    </row>
    <row r="6664" customFormat="false" ht="15" hidden="false" customHeight="true" outlineLevel="0" collapsed="false">
      <c r="A6664" s="1" t="n">
        <v>3</v>
      </c>
      <c r="B6664" s="76" t="n">
        <v>46239</v>
      </c>
      <c r="C6664" s="1" t="n">
        <v>22</v>
      </c>
      <c r="D6664" s="1" t="s">
        <v>3967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3974</v>
      </c>
      <c r="N6664" s="1" t="n">
        <v>4.33</v>
      </c>
      <c r="O6664" s="1" t="n">
        <v>194.38</v>
      </c>
      <c r="P6664" s="1" t="s">
        <v>3814</v>
      </c>
    </row>
    <row r="6665" customFormat="false" ht="15" hidden="false" customHeight="true" outlineLevel="0" collapsed="false">
      <c r="A6665" s="1" t="n">
        <v>3</v>
      </c>
      <c r="B6665" s="76" t="n">
        <v>46239</v>
      </c>
      <c r="C6665" s="1" t="n">
        <v>22</v>
      </c>
      <c r="D6665" s="1" t="s">
        <v>3967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3975</v>
      </c>
      <c r="N6665" s="1" t="n">
        <v>1.902</v>
      </c>
      <c r="O6665" s="1" t="n">
        <v>77.76</v>
      </c>
      <c r="P6665" s="1" t="s">
        <v>3814</v>
      </c>
    </row>
    <row r="6666" customFormat="false" ht="15" hidden="false" customHeight="true" outlineLevel="0" collapsed="false">
      <c r="A6666" s="1" t="n">
        <v>3</v>
      </c>
      <c r="B6666" s="76" t="n">
        <v>46239</v>
      </c>
      <c r="C6666" s="1" t="n">
        <v>22</v>
      </c>
      <c r="D6666" s="1" t="s">
        <v>3967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3976</v>
      </c>
      <c r="N6666" s="1" t="n">
        <v>3.066</v>
      </c>
      <c r="O6666" s="1" t="n">
        <v>135.18</v>
      </c>
      <c r="P6666" s="1" t="s">
        <v>3814</v>
      </c>
    </row>
    <row r="6667" customFormat="false" ht="15" hidden="false" customHeight="true" outlineLevel="0" collapsed="false">
      <c r="A6667" s="1" t="n">
        <v>3</v>
      </c>
      <c r="B6667" s="76" t="n">
        <v>46239</v>
      </c>
      <c r="C6667" s="1" t="n">
        <v>22</v>
      </c>
      <c r="D6667" s="1" t="s">
        <v>3967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3977</v>
      </c>
      <c r="N6667" s="1" t="n">
        <v>2.23</v>
      </c>
      <c r="O6667" s="1" t="n">
        <v>116.2</v>
      </c>
      <c r="P6667" s="1" t="s">
        <v>3814</v>
      </c>
    </row>
    <row r="6668" customFormat="false" ht="15" hidden="false" customHeight="true" outlineLevel="0" collapsed="false">
      <c r="A6668" s="1" t="n">
        <v>3</v>
      </c>
      <c r="B6668" s="76" t="n">
        <v>46239</v>
      </c>
      <c r="C6668" s="1" t="n">
        <v>22</v>
      </c>
      <c r="D6668" s="1" t="s">
        <v>3967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5675</v>
      </c>
      <c r="N6668" s="1" t="n">
        <v>0.538</v>
      </c>
      <c r="O6668" s="1" t="n">
        <v>18.54</v>
      </c>
      <c r="P6668" s="1" t="s">
        <v>3814</v>
      </c>
    </row>
    <row r="6669" customFormat="false" ht="15" hidden="false" customHeight="true" outlineLevel="0" collapsed="false">
      <c r="A6669" s="1" t="n">
        <v>3</v>
      </c>
      <c r="B6669" s="76" t="n">
        <v>46239</v>
      </c>
      <c r="C6669" s="1" t="n">
        <v>22</v>
      </c>
      <c r="D6669" s="1" t="s">
        <v>3967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5675</v>
      </c>
      <c r="N6669" s="1" t="n">
        <v>2.714</v>
      </c>
      <c r="O6669" s="1" t="n">
        <v>79.27</v>
      </c>
      <c r="P6669" s="1" t="s">
        <v>3814</v>
      </c>
    </row>
    <row r="6670" customFormat="false" ht="15" hidden="false" customHeight="true" outlineLevel="0" collapsed="false">
      <c r="A6670" s="1" t="n">
        <v>3</v>
      </c>
      <c r="B6670" s="76" t="n">
        <v>46239</v>
      </c>
      <c r="C6670" s="1" t="n">
        <v>22</v>
      </c>
      <c r="D6670" s="1" t="s">
        <v>3967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3978</v>
      </c>
      <c r="N6670" s="1" t="n">
        <v>2.438</v>
      </c>
      <c r="O6670" s="1" t="n">
        <v>87.94</v>
      </c>
      <c r="P6670" s="1" t="s">
        <v>3814</v>
      </c>
    </row>
    <row r="6671" customFormat="false" ht="15" hidden="false" customHeight="true" outlineLevel="0" collapsed="false">
      <c r="A6671" s="1" t="n">
        <v>3</v>
      </c>
      <c r="B6671" s="76" t="n">
        <v>46239</v>
      </c>
      <c r="C6671" s="1" t="n">
        <v>22</v>
      </c>
      <c r="D6671" s="1" t="s">
        <v>3967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3979</v>
      </c>
      <c r="N6671" s="1" t="n">
        <v>1.83</v>
      </c>
      <c r="O6671" s="1" t="n">
        <v>2.92</v>
      </c>
      <c r="P6671" s="1" t="s">
        <v>3814</v>
      </c>
    </row>
    <row r="6672" customFormat="false" ht="15" hidden="false" customHeight="true" outlineLevel="0" collapsed="false">
      <c r="A6672" s="1" t="n">
        <v>3</v>
      </c>
      <c r="B6672" s="76" t="n">
        <v>46239</v>
      </c>
      <c r="C6672" s="1" t="n">
        <v>22</v>
      </c>
      <c r="D6672" s="1" t="s">
        <v>3967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3979</v>
      </c>
      <c r="N6672" s="1" t="n">
        <v>1.2</v>
      </c>
      <c r="O6672" s="1" t="n">
        <v>1.62</v>
      </c>
      <c r="P6672" s="1" t="s">
        <v>3814</v>
      </c>
    </row>
    <row r="6673" customFormat="false" ht="15" hidden="false" customHeight="true" outlineLevel="0" collapsed="false">
      <c r="A6673" s="1" t="n">
        <v>3</v>
      </c>
      <c r="B6673" s="76" t="n">
        <v>46239</v>
      </c>
      <c r="C6673" s="1" t="n">
        <v>22</v>
      </c>
      <c r="D6673" s="1" t="s">
        <v>3967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3980</v>
      </c>
      <c r="N6673" s="1" t="n">
        <v>9.863</v>
      </c>
      <c r="O6673" s="1" t="n">
        <v>23.64</v>
      </c>
      <c r="P6673" s="1" t="s">
        <v>3814</v>
      </c>
    </row>
    <row r="6674" customFormat="false" ht="15" hidden="false" customHeight="true" outlineLevel="0" collapsed="false">
      <c r="A6674" s="1" t="n">
        <v>3</v>
      </c>
      <c r="B6674" s="76" t="n">
        <v>46239</v>
      </c>
      <c r="C6674" s="1" t="n">
        <v>22</v>
      </c>
      <c r="D6674" s="1" t="s">
        <v>3967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3981</v>
      </c>
      <c r="N6674" s="1" t="n">
        <v>0.503</v>
      </c>
      <c r="O6674" s="1" t="n">
        <v>0.01</v>
      </c>
      <c r="P6674" s="1" t="s">
        <v>3814</v>
      </c>
    </row>
    <row r="6675" customFormat="false" ht="15" hidden="false" customHeight="true" outlineLevel="0" collapsed="false">
      <c r="A6675" s="1" t="n">
        <v>3</v>
      </c>
      <c r="B6675" s="76" t="n">
        <v>46239</v>
      </c>
      <c r="C6675" s="1" t="n">
        <v>22</v>
      </c>
      <c r="D6675" s="1" t="s">
        <v>3967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3981</v>
      </c>
      <c r="N6675" s="1" t="n">
        <v>0.705</v>
      </c>
      <c r="O6675" s="1" t="n">
        <v>0.03</v>
      </c>
      <c r="P6675" s="1" t="s">
        <v>3814</v>
      </c>
    </row>
    <row r="6676" customFormat="false" ht="15" hidden="false" customHeight="true" outlineLevel="0" collapsed="false">
      <c r="A6676" s="1" t="n">
        <v>3</v>
      </c>
      <c r="B6676" s="76" t="n">
        <v>46239</v>
      </c>
      <c r="C6676" s="1" t="n">
        <v>100</v>
      </c>
      <c r="D6676" s="1" t="s">
        <v>3988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3982</v>
      </c>
      <c r="N6676" s="1" t="n">
        <v>3.062</v>
      </c>
      <c r="O6676" s="1" t="n">
        <v>60.31</v>
      </c>
      <c r="P6676" s="1" t="s">
        <v>3814</v>
      </c>
    </row>
    <row r="6677" customFormat="false" ht="15" hidden="false" customHeight="true" outlineLevel="0" collapsed="false">
      <c r="A6677" s="1" t="n">
        <v>3</v>
      </c>
      <c r="B6677" s="76" t="n">
        <v>46239</v>
      </c>
      <c r="C6677" s="1" t="n">
        <v>100</v>
      </c>
      <c r="D6677" s="1" t="s">
        <v>3988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3983</v>
      </c>
      <c r="N6677" s="1" t="n">
        <v>8.625</v>
      </c>
      <c r="O6677" s="1" t="n">
        <v>181.61</v>
      </c>
      <c r="P6677" s="1" t="s">
        <v>3814</v>
      </c>
    </row>
    <row r="6678" customFormat="false" ht="15" hidden="false" customHeight="true" outlineLevel="0" collapsed="false">
      <c r="A6678" s="1" t="n">
        <v>3</v>
      </c>
      <c r="B6678" s="76" t="n">
        <v>46239</v>
      </c>
      <c r="C6678" s="1" t="n">
        <v>100</v>
      </c>
      <c r="D6678" s="1" t="s">
        <v>3988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3984</v>
      </c>
      <c r="N6678" s="1" t="n">
        <v>20.58</v>
      </c>
      <c r="O6678" s="1" t="n">
        <v>447.31</v>
      </c>
      <c r="P6678" s="1" t="s">
        <v>3814</v>
      </c>
    </row>
    <row r="6679" customFormat="false" ht="15" hidden="false" customHeight="true" outlineLevel="0" collapsed="false">
      <c r="A6679" s="1" t="n">
        <v>3</v>
      </c>
      <c r="B6679" s="76" t="n">
        <v>46239</v>
      </c>
      <c r="C6679" s="1" t="n">
        <v>100</v>
      </c>
      <c r="D6679" s="1" t="s">
        <v>3988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3985</v>
      </c>
      <c r="N6679" s="1" t="n">
        <v>18.07</v>
      </c>
      <c r="O6679" s="1" t="n">
        <v>429.59</v>
      </c>
      <c r="P6679" s="1" t="s">
        <v>3814</v>
      </c>
    </row>
    <row r="6680" customFormat="false" ht="15" hidden="false" customHeight="true" outlineLevel="0" collapsed="false">
      <c r="A6680" s="1" t="n">
        <v>3</v>
      </c>
      <c r="B6680" s="76" t="n">
        <v>46239</v>
      </c>
      <c r="C6680" s="1" t="n">
        <v>100</v>
      </c>
      <c r="D6680" s="1" t="s">
        <v>3988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3986</v>
      </c>
      <c r="N6680" s="1" t="n">
        <v>4.446</v>
      </c>
      <c r="O6680" s="1" t="n">
        <v>102.68</v>
      </c>
      <c r="P6680" s="1" t="s">
        <v>3814</v>
      </c>
    </row>
    <row r="6681" customFormat="false" ht="15" hidden="false" customHeight="true" outlineLevel="0" collapsed="false">
      <c r="A6681" s="1" t="n">
        <v>3</v>
      </c>
      <c r="B6681" s="76" t="n">
        <v>46239</v>
      </c>
      <c r="C6681" s="1" t="n">
        <v>100</v>
      </c>
      <c r="D6681" s="1" t="s">
        <v>3988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5675</v>
      </c>
      <c r="N6681" s="1" t="n">
        <v>2.714</v>
      </c>
      <c r="O6681" s="1" t="n">
        <v>79.27</v>
      </c>
      <c r="P6681" s="1" t="s">
        <v>3814</v>
      </c>
    </row>
    <row r="6682" customFormat="false" ht="15" hidden="false" customHeight="true" outlineLevel="0" collapsed="false">
      <c r="A6682" s="1" t="n">
        <v>3</v>
      </c>
      <c r="B6682" s="76" t="n">
        <v>46239</v>
      </c>
      <c r="C6682" s="1" t="n">
        <v>100</v>
      </c>
      <c r="D6682" s="1" t="s">
        <v>3988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3979</v>
      </c>
      <c r="N6682" s="1" t="n">
        <v>1.2</v>
      </c>
      <c r="O6682" s="1" t="n">
        <v>1.62</v>
      </c>
      <c r="P6682" s="1" t="s">
        <v>3814</v>
      </c>
    </row>
    <row r="6683" customFormat="false" ht="15" hidden="false" customHeight="true" outlineLevel="0" collapsed="false">
      <c r="A6683" s="1" t="n">
        <v>3</v>
      </c>
      <c r="B6683" s="76" t="n">
        <v>46239</v>
      </c>
      <c r="C6683" s="1" t="n">
        <v>100</v>
      </c>
      <c r="D6683" s="1" t="s">
        <v>3988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3981</v>
      </c>
      <c r="N6683" s="1" t="n">
        <v>0.503</v>
      </c>
      <c r="O6683" s="1" t="n">
        <v>0.01</v>
      </c>
      <c r="P6683" s="1" t="s">
        <v>3814</v>
      </c>
    </row>
    <row r="6684" customFormat="false" ht="15" hidden="false" customHeight="true" outlineLevel="0" collapsed="false">
      <c r="A6684" s="1" t="n">
        <v>3</v>
      </c>
      <c r="B6684" s="76" t="n">
        <v>46239</v>
      </c>
      <c r="C6684" s="1" t="n">
        <v>100</v>
      </c>
      <c r="D6684" s="1" t="s">
        <v>3988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3982</v>
      </c>
      <c r="N6684" s="1" t="n">
        <v>2.446</v>
      </c>
      <c r="O6684" s="1" t="n">
        <v>56.85</v>
      </c>
      <c r="P6684" s="1" t="s">
        <v>3814</v>
      </c>
    </row>
    <row r="6685" customFormat="false" ht="15" hidden="false" customHeight="true" outlineLevel="0" collapsed="false">
      <c r="A6685" s="1" t="n">
        <v>3</v>
      </c>
      <c r="B6685" s="76" t="n">
        <v>46239</v>
      </c>
      <c r="C6685" s="1" t="n">
        <v>100</v>
      </c>
      <c r="D6685" s="1" t="s">
        <v>3988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3968</v>
      </c>
      <c r="N6685" s="1" t="n">
        <v>2.924</v>
      </c>
      <c r="O6685" s="1" t="n">
        <v>93.75</v>
      </c>
      <c r="P6685" s="1" t="s">
        <v>3814</v>
      </c>
    </row>
    <row r="6686" customFormat="false" ht="15" hidden="false" customHeight="true" outlineLevel="0" collapsed="false">
      <c r="A6686" s="1" t="n">
        <v>3</v>
      </c>
      <c r="B6686" s="76" t="n">
        <v>46239</v>
      </c>
      <c r="C6686" s="1" t="n">
        <v>100</v>
      </c>
      <c r="D6686" s="1" t="s">
        <v>3988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3986</v>
      </c>
      <c r="N6686" s="1" t="n">
        <v>1.804</v>
      </c>
      <c r="O6686" s="1" t="n">
        <v>49.16</v>
      </c>
      <c r="P6686" s="1" t="s">
        <v>3814</v>
      </c>
    </row>
    <row r="6687" customFormat="false" ht="15" hidden="false" customHeight="true" outlineLevel="0" collapsed="false">
      <c r="A6687" s="1" t="n">
        <v>3</v>
      </c>
      <c r="B6687" s="76" t="n">
        <v>46239</v>
      </c>
      <c r="C6687" s="1" t="n">
        <v>100</v>
      </c>
      <c r="D6687" s="1" t="s">
        <v>3988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3969</v>
      </c>
      <c r="N6687" s="1" t="n">
        <v>14.135</v>
      </c>
      <c r="O6687" s="1" t="n">
        <v>464.55</v>
      </c>
      <c r="P6687" s="1" t="s">
        <v>3814</v>
      </c>
    </row>
    <row r="6688" customFormat="false" ht="15" hidden="false" customHeight="true" outlineLevel="0" collapsed="false">
      <c r="A6688" s="1" t="n">
        <v>3</v>
      </c>
      <c r="B6688" s="76" t="n">
        <v>46239</v>
      </c>
      <c r="C6688" s="1" t="n">
        <v>100</v>
      </c>
      <c r="D6688" s="1" t="s">
        <v>3988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3970</v>
      </c>
      <c r="N6688" s="1" t="n">
        <v>3.068</v>
      </c>
      <c r="O6688" s="1" t="n">
        <v>115.59</v>
      </c>
      <c r="P6688" s="1" t="s">
        <v>3814</v>
      </c>
    </row>
    <row r="6689" customFormat="false" ht="15" hidden="false" customHeight="true" outlineLevel="0" collapsed="false">
      <c r="A6689" s="1" t="n">
        <v>3</v>
      </c>
      <c r="B6689" s="76" t="n">
        <v>46239</v>
      </c>
      <c r="C6689" s="1" t="n">
        <v>100</v>
      </c>
      <c r="D6689" s="1" t="s">
        <v>3988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3971</v>
      </c>
      <c r="N6689" s="1" t="n">
        <v>5.546</v>
      </c>
      <c r="O6689" s="1" t="n">
        <v>208.95</v>
      </c>
      <c r="P6689" s="1" t="s">
        <v>3814</v>
      </c>
    </row>
    <row r="6690" customFormat="false" ht="15" hidden="false" customHeight="true" outlineLevel="0" collapsed="false">
      <c r="A6690" s="1" t="n">
        <v>3</v>
      </c>
      <c r="B6690" s="76" t="n">
        <v>46239</v>
      </c>
      <c r="C6690" s="1" t="n">
        <v>100</v>
      </c>
      <c r="D6690" s="1" t="s">
        <v>3988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3972</v>
      </c>
      <c r="N6690" s="1" t="n">
        <v>5.35</v>
      </c>
      <c r="O6690" s="1" t="n">
        <v>218.72</v>
      </c>
      <c r="P6690" s="1" t="s">
        <v>3814</v>
      </c>
    </row>
    <row r="6691" customFormat="false" ht="15" hidden="false" customHeight="true" outlineLevel="0" collapsed="false">
      <c r="A6691" s="1" t="n">
        <v>3</v>
      </c>
      <c r="B6691" s="76" t="n">
        <v>46239</v>
      </c>
      <c r="C6691" s="1" t="n">
        <v>100</v>
      </c>
      <c r="D6691" s="1" t="s">
        <v>3988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3973</v>
      </c>
      <c r="N6691" s="1" t="n">
        <v>10.375</v>
      </c>
      <c r="O6691" s="1" t="n">
        <v>457.44</v>
      </c>
      <c r="P6691" s="1" t="s">
        <v>3814</v>
      </c>
    </row>
    <row r="6692" customFormat="false" ht="15" hidden="false" customHeight="true" outlineLevel="0" collapsed="false">
      <c r="A6692" s="1" t="n">
        <v>3</v>
      </c>
      <c r="B6692" s="76" t="n">
        <v>46239</v>
      </c>
      <c r="C6692" s="1" t="n">
        <v>100</v>
      </c>
      <c r="D6692" s="1" t="s">
        <v>3988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3974</v>
      </c>
      <c r="N6692" s="1" t="n">
        <v>4.33</v>
      </c>
      <c r="O6692" s="1" t="n">
        <v>194.38</v>
      </c>
      <c r="P6692" s="1" t="s">
        <v>3814</v>
      </c>
    </row>
    <row r="6693" customFormat="false" ht="15" hidden="false" customHeight="true" outlineLevel="0" collapsed="false">
      <c r="A6693" s="1" t="n">
        <v>3</v>
      </c>
      <c r="B6693" s="76" t="n">
        <v>46239</v>
      </c>
      <c r="C6693" s="1" t="n">
        <v>100</v>
      </c>
      <c r="D6693" s="1" t="s">
        <v>3988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3975</v>
      </c>
      <c r="N6693" s="1" t="n">
        <v>1.902</v>
      </c>
      <c r="O6693" s="1" t="n">
        <v>77.76</v>
      </c>
      <c r="P6693" s="1" t="s">
        <v>3814</v>
      </c>
    </row>
    <row r="6694" customFormat="false" ht="15" hidden="false" customHeight="true" outlineLevel="0" collapsed="false">
      <c r="A6694" s="1" t="n">
        <v>3</v>
      </c>
      <c r="B6694" s="76" t="n">
        <v>46239</v>
      </c>
      <c r="C6694" s="1" t="n">
        <v>100</v>
      </c>
      <c r="D6694" s="1" t="s">
        <v>3988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3976</v>
      </c>
      <c r="N6694" s="1" t="n">
        <v>3.066</v>
      </c>
      <c r="O6694" s="1" t="n">
        <v>135.18</v>
      </c>
      <c r="P6694" s="1" t="s">
        <v>3814</v>
      </c>
    </row>
    <row r="6695" customFormat="false" ht="15" hidden="false" customHeight="true" outlineLevel="0" collapsed="false">
      <c r="A6695" s="1" t="n">
        <v>3</v>
      </c>
      <c r="B6695" s="76" t="n">
        <v>46239</v>
      </c>
      <c r="C6695" s="1" t="n">
        <v>100</v>
      </c>
      <c r="D6695" s="1" t="s">
        <v>3988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3977</v>
      </c>
      <c r="N6695" s="1" t="n">
        <v>2.23</v>
      </c>
      <c r="O6695" s="1" t="n">
        <v>116.2</v>
      </c>
      <c r="P6695" s="1" t="s">
        <v>3814</v>
      </c>
    </row>
    <row r="6696" customFormat="false" ht="15" hidden="false" customHeight="true" outlineLevel="0" collapsed="false">
      <c r="A6696" s="1" t="n">
        <v>3</v>
      </c>
      <c r="B6696" s="76" t="n">
        <v>46239</v>
      </c>
      <c r="C6696" s="1" t="n">
        <v>100</v>
      </c>
      <c r="D6696" s="1" t="s">
        <v>3988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5675</v>
      </c>
      <c r="N6696" s="1" t="n">
        <v>0.538</v>
      </c>
      <c r="O6696" s="1" t="n">
        <v>18.54</v>
      </c>
      <c r="P6696" s="1" t="s">
        <v>3814</v>
      </c>
    </row>
    <row r="6697" customFormat="false" ht="15" hidden="false" customHeight="true" outlineLevel="0" collapsed="false">
      <c r="A6697" s="1" t="n">
        <v>3</v>
      </c>
      <c r="B6697" s="76" t="n">
        <v>46239</v>
      </c>
      <c r="C6697" s="1" t="n">
        <v>100</v>
      </c>
      <c r="D6697" s="1" t="s">
        <v>3988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3978</v>
      </c>
      <c r="N6697" s="1" t="n">
        <v>2.438</v>
      </c>
      <c r="O6697" s="1" t="n">
        <v>87.94</v>
      </c>
      <c r="P6697" s="1" t="s">
        <v>3814</v>
      </c>
    </row>
    <row r="6698" customFormat="false" ht="15" hidden="false" customHeight="true" outlineLevel="0" collapsed="false">
      <c r="A6698" s="1" t="n">
        <v>3</v>
      </c>
      <c r="B6698" s="76" t="n">
        <v>46239</v>
      </c>
      <c r="C6698" s="1" t="n">
        <v>100</v>
      </c>
      <c r="D6698" s="1" t="s">
        <v>3988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3979</v>
      </c>
      <c r="N6698" s="1" t="n">
        <v>1.83</v>
      </c>
      <c r="O6698" s="1" t="n">
        <v>2.92</v>
      </c>
      <c r="P6698" s="1" t="s">
        <v>3814</v>
      </c>
    </row>
    <row r="6699" customFormat="false" ht="15" hidden="false" customHeight="true" outlineLevel="0" collapsed="false">
      <c r="A6699" s="1" t="n">
        <v>3</v>
      </c>
      <c r="B6699" s="76" t="n">
        <v>46239</v>
      </c>
      <c r="C6699" s="1" t="n">
        <v>100</v>
      </c>
      <c r="D6699" s="1" t="s">
        <v>3988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3980</v>
      </c>
      <c r="N6699" s="1" t="n">
        <v>9.863</v>
      </c>
      <c r="O6699" s="1" t="n">
        <v>23.64</v>
      </c>
      <c r="P6699" s="1" t="s">
        <v>3814</v>
      </c>
    </row>
    <row r="6700" customFormat="false" ht="15" hidden="false" customHeight="true" outlineLevel="0" collapsed="false">
      <c r="A6700" s="1" t="n">
        <v>3</v>
      </c>
      <c r="B6700" s="76" t="n">
        <v>46239</v>
      </c>
      <c r="C6700" s="1" t="n">
        <v>100</v>
      </c>
      <c r="D6700" s="1" t="s">
        <v>3988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3981</v>
      </c>
      <c r="N6700" s="1" t="n">
        <v>0.705</v>
      </c>
      <c r="O6700" s="1" t="n">
        <v>0.03</v>
      </c>
      <c r="P6700" s="1" t="s">
        <v>3814</v>
      </c>
    </row>
    <row r="6701" customFormat="false" ht="15" hidden="false" customHeight="true" outlineLevel="0" collapsed="false">
      <c r="A6701" s="1" t="n">
        <v>3</v>
      </c>
      <c r="B6701" s="76" t="n">
        <v>46240</v>
      </c>
      <c r="C6701" s="1" t="n">
        <v>6</v>
      </c>
      <c r="D6701" s="1" t="s">
        <v>3819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3813</v>
      </c>
      <c r="N6701" s="1" t="n">
        <v>8</v>
      </c>
      <c r="O6701" s="1" t="n">
        <v>20</v>
      </c>
      <c r="P6701" s="1" t="s">
        <v>3814</v>
      </c>
    </row>
    <row r="6702" customFormat="false" ht="15" hidden="false" customHeight="true" outlineLevel="0" collapsed="false">
      <c r="A6702" s="1" t="n">
        <v>3</v>
      </c>
      <c r="B6702" s="76" t="n">
        <v>46240</v>
      </c>
      <c r="C6702" s="1" t="n">
        <v>6</v>
      </c>
      <c r="D6702" s="1" t="s">
        <v>3819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3815</v>
      </c>
      <c r="N6702" s="1" t="n">
        <v>5</v>
      </c>
      <c r="O6702" s="1" t="n">
        <v>25</v>
      </c>
      <c r="P6702" s="1" t="s">
        <v>3814</v>
      </c>
    </row>
    <row r="6703" customFormat="false" ht="15" hidden="false" customHeight="true" outlineLevel="0" collapsed="false">
      <c r="A6703" s="1" t="n">
        <v>3</v>
      </c>
      <c r="B6703" s="76" t="n">
        <v>46240</v>
      </c>
      <c r="C6703" s="1" t="n">
        <v>6</v>
      </c>
      <c r="D6703" s="1" t="s">
        <v>3819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3816</v>
      </c>
      <c r="N6703" s="1" t="n">
        <v>50</v>
      </c>
      <c r="O6703" s="1" t="n">
        <v>100</v>
      </c>
      <c r="P6703" s="1" t="s">
        <v>3814</v>
      </c>
    </row>
    <row r="6704" customFormat="false" ht="15" hidden="false" customHeight="true" outlineLevel="0" collapsed="false">
      <c r="A6704" s="1" t="n">
        <v>3</v>
      </c>
      <c r="B6704" s="76" t="n">
        <v>46240</v>
      </c>
      <c r="C6704" s="1" t="n">
        <v>6</v>
      </c>
      <c r="D6704" s="1" t="s">
        <v>3819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3817</v>
      </c>
      <c r="N6704" s="1" t="n">
        <v>20</v>
      </c>
      <c r="O6704" s="1" t="n">
        <v>125</v>
      </c>
      <c r="P6704" s="1" t="s">
        <v>3814</v>
      </c>
    </row>
    <row r="6705" customFormat="false" ht="15" hidden="false" customHeight="true" outlineLevel="0" collapsed="false">
      <c r="A6705" s="1" t="n">
        <v>3</v>
      </c>
      <c r="B6705" s="76" t="n">
        <v>46240</v>
      </c>
      <c r="C6705" s="1" t="n">
        <v>11</v>
      </c>
      <c r="D6705" s="1" t="s">
        <v>3820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3995</v>
      </c>
      <c r="N6705" s="1" t="n">
        <v>48</v>
      </c>
      <c r="O6705" s="1" t="n">
        <v>76</v>
      </c>
      <c r="P6705" s="1" t="s">
        <v>3814</v>
      </c>
    </row>
    <row r="6706" customFormat="false" ht="15" hidden="false" customHeight="true" outlineLevel="0" collapsed="false">
      <c r="A6706" s="1" t="n">
        <v>3</v>
      </c>
      <c r="B6706" s="76" t="n">
        <v>46240</v>
      </c>
      <c r="C6706" s="1" t="n">
        <v>11</v>
      </c>
      <c r="D6706" s="1" t="s">
        <v>3820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3996</v>
      </c>
      <c r="N6706" s="1" t="n">
        <v>48</v>
      </c>
      <c r="O6706" s="1" t="n">
        <v>76</v>
      </c>
      <c r="P6706" s="1" t="s">
        <v>3814</v>
      </c>
    </row>
    <row r="6707" customFormat="false" ht="15" hidden="false" customHeight="true" outlineLevel="0" collapsed="false">
      <c r="A6707" s="1" t="n">
        <v>3</v>
      </c>
      <c r="B6707" s="76" t="n">
        <v>46240</v>
      </c>
      <c r="C6707" s="1" t="n">
        <v>11</v>
      </c>
      <c r="D6707" s="1" t="s">
        <v>3820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3996</v>
      </c>
      <c r="N6707" s="1" t="n">
        <v>48</v>
      </c>
      <c r="O6707" s="1" t="n">
        <v>76</v>
      </c>
      <c r="P6707" s="1" t="s">
        <v>3814</v>
      </c>
    </row>
    <row r="6708" customFormat="false" ht="15" hidden="false" customHeight="true" outlineLevel="0" collapsed="false">
      <c r="A6708" s="1" t="n">
        <v>3</v>
      </c>
      <c r="B6708" s="76" t="n">
        <v>46240</v>
      </c>
      <c r="C6708" s="1" t="n">
        <v>11</v>
      </c>
      <c r="D6708" s="1" t="s">
        <v>3820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3891</v>
      </c>
      <c r="N6708" s="1" t="n">
        <v>71.4</v>
      </c>
      <c r="O6708" s="1" t="n">
        <v>2284.8</v>
      </c>
      <c r="P6708" s="1" t="s">
        <v>3814</v>
      </c>
    </row>
    <row r="6709" customFormat="false" ht="15" hidden="false" customHeight="true" outlineLevel="0" collapsed="false">
      <c r="A6709" s="1" t="n">
        <v>3</v>
      </c>
      <c r="B6709" s="76" t="n">
        <v>46240</v>
      </c>
      <c r="C6709" s="1" t="n">
        <v>11</v>
      </c>
      <c r="D6709" s="1" t="s">
        <v>3820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6093</v>
      </c>
      <c r="N6709" s="1" t="n">
        <v>20</v>
      </c>
      <c r="O6709" s="1" t="n">
        <v>64.03</v>
      </c>
      <c r="P6709" s="1" t="s">
        <v>3814</v>
      </c>
    </row>
    <row r="6710" customFormat="false" ht="15" hidden="false" customHeight="true" outlineLevel="0" collapsed="false">
      <c r="A6710" s="1" t="n">
        <v>3</v>
      </c>
      <c r="B6710" s="76" t="n">
        <v>46240</v>
      </c>
      <c r="C6710" s="1" t="n">
        <v>11</v>
      </c>
      <c r="D6710" s="1" t="s">
        <v>3820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4780</v>
      </c>
      <c r="N6710" s="1" t="n">
        <v>40</v>
      </c>
      <c r="O6710" s="1" t="n">
        <v>376.2</v>
      </c>
      <c r="P6710" s="1" t="s">
        <v>3814</v>
      </c>
    </row>
    <row r="6711" customFormat="false" ht="15" hidden="false" customHeight="true" outlineLevel="0" collapsed="false">
      <c r="A6711" s="1" t="n">
        <v>3</v>
      </c>
      <c r="B6711" s="76" t="n">
        <v>46240</v>
      </c>
      <c r="C6711" s="1" t="n">
        <v>11</v>
      </c>
      <c r="D6711" s="1" t="s">
        <v>3820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3923</v>
      </c>
      <c r="N6711" s="1" t="n">
        <v>20</v>
      </c>
      <c r="O6711" s="1" t="n">
        <v>180.1</v>
      </c>
      <c r="P6711" s="1" t="s">
        <v>3814</v>
      </c>
    </row>
    <row r="6712" customFormat="false" ht="15" hidden="false" customHeight="true" outlineLevel="0" collapsed="false">
      <c r="A6712" s="1" t="n">
        <v>3</v>
      </c>
      <c r="B6712" s="76" t="n">
        <v>46240</v>
      </c>
      <c r="C6712" s="1" t="n">
        <v>11</v>
      </c>
      <c r="D6712" s="1" t="s">
        <v>3820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5476</v>
      </c>
      <c r="N6712" s="1" t="n">
        <v>40</v>
      </c>
      <c r="O6712" s="1" t="n">
        <v>166.09</v>
      </c>
      <c r="P6712" s="1" t="s">
        <v>3814</v>
      </c>
    </row>
    <row r="6713" customFormat="false" ht="15" hidden="false" customHeight="true" outlineLevel="0" collapsed="false">
      <c r="A6713" s="1" t="n">
        <v>3</v>
      </c>
      <c r="B6713" s="76" t="n">
        <v>46240</v>
      </c>
      <c r="C6713" s="1" t="n">
        <v>11</v>
      </c>
      <c r="D6713" s="1" t="s">
        <v>3820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3925</v>
      </c>
      <c r="N6713" s="1" t="n">
        <v>40</v>
      </c>
      <c r="O6713" s="1" t="n">
        <v>130.07</v>
      </c>
      <c r="P6713" s="1" t="s">
        <v>3814</v>
      </c>
    </row>
    <row r="6714" customFormat="false" ht="15" hidden="false" customHeight="true" outlineLevel="0" collapsed="false">
      <c r="A6714" s="1" t="n">
        <v>3</v>
      </c>
      <c r="B6714" s="76" t="n">
        <v>46240</v>
      </c>
      <c r="C6714" s="1" t="n">
        <v>11</v>
      </c>
      <c r="D6714" s="1" t="s">
        <v>3820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4782</v>
      </c>
      <c r="N6714" s="1" t="n">
        <v>40</v>
      </c>
      <c r="O6714" s="1" t="n">
        <v>176.22</v>
      </c>
      <c r="P6714" s="1" t="s">
        <v>3814</v>
      </c>
    </row>
    <row r="6715" customFormat="false" ht="15" hidden="false" customHeight="true" outlineLevel="0" collapsed="false">
      <c r="A6715" s="1" t="n">
        <v>3</v>
      </c>
      <c r="B6715" s="76" t="n">
        <v>46240</v>
      </c>
      <c r="C6715" s="1" t="n">
        <v>11</v>
      </c>
      <c r="D6715" s="1" t="s">
        <v>3820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6094</v>
      </c>
      <c r="N6715" s="1" t="n">
        <v>20</v>
      </c>
      <c r="O6715" s="1" t="n">
        <v>76.04</v>
      </c>
      <c r="P6715" s="1" t="s">
        <v>3814</v>
      </c>
    </row>
    <row r="6716" customFormat="false" ht="15" hidden="false" customHeight="true" outlineLevel="0" collapsed="false">
      <c r="A6716" s="1" t="n">
        <v>3</v>
      </c>
      <c r="B6716" s="76" t="n">
        <v>46240</v>
      </c>
      <c r="C6716" s="1" t="n">
        <v>11</v>
      </c>
      <c r="D6716" s="1" t="s">
        <v>3820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5107</v>
      </c>
      <c r="N6716" s="1" t="n">
        <v>50</v>
      </c>
      <c r="O6716" s="1" t="n">
        <v>519.12</v>
      </c>
      <c r="P6716" s="1" t="s">
        <v>3814</v>
      </c>
    </row>
    <row r="6717" customFormat="false" ht="15" hidden="false" customHeight="true" outlineLevel="0" collapsed="false">
      <c r="A6717" s="1" t="n">
        <v>3</v>
      </c>
      <c r="B6717" s="76" t="n">
        <v>46240</v>
      </c>
      <c r="C6717" s="1" t="n">
        <v>11</v>
      </c>
      <c r="D6717" s="1" t="s">
        <v>3820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6095</v>
      </c>
      <c r="N6717" s="1" t="n">
        <v>30</v>
      </c>
      <c r="O6717" s="1" t="n">
        <v>135.07</v>
      </c>
      <c r="P6717" s="1" t="s">
        <v>3814</v>
      </c>
    </row>
    <row r="6718" customFormat="false" ht="15" hidden="false" customHeight="true" outlineLevel="0" collapsed="false">
      <c r="A6718" s="1" t="n">
        <v>3</v>
      </c>
      <c r="B6718" s="76" t="n">
        <v>46240</v>
      </c>
      <c r="C6718" s="1" t="n">
        <v>11</v>
      </c>
      <c r="D6718" s="1" t="s">
        <v>3820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6096</v>
      </c>
      <c r="N6718" s="1" t="n">
        <v>48</v>
      </c>
      <c r="O6718" s="1" t="n">
        <v>76.96</v>
      </c>
      <c r="P6718" s="1" t="s">
        <v>3814</v>
      </c>
    </row>
    <row r="6719" customFormat="false" ht="15" hidden="false" customHeight="true" outlineLevel="0" collapsed="false">
      <c r="A6719" s="1" t="n">
        <v>3</v>
      </c>
      <c r="B6719" s="76" t="n">
        <v>46240</v>
      </c>
      <c r="C6719" s="1" t="n">
        <v>11</v>
      </c>
      <c r="D6719" s="1" t="s">
        <v>3820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5275</v>
      </c>
      <c r="N6719" s="1" t="n">
        <v>20</v>
      </c>
      <c r="O6719" s="1" t="n">
        <v>67.15</v>
      </c>
      <c r="P6719" s="1" t="s">
        <v>3814</v>
      </c>
    </row>
    <row r="6720" customFormat="false" ht="15" hidden="false" customHeight="true" outlineLevel="0" collapsed="false">
      <c r="A6720" s="1" t="n">
        <v>3</v>
      </c>
      <c r="B6720" s="76" t="n">
        <v>46240</v>
      </c>
      <c r="C6720" s="1" t="n">
        <v>11</v>
      </c>
      <c r="D6720" s="1" t="s">
        <v>3820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6097</v>
      </c>
      <c r="N6720" s="1" t="n">
        <v>12</v>
      </c>
      <c r="O6720" s="1" t="n">
        <v>60.38</v>
      </c>
      <c r="P6720" s="1" t="s">
        <v>3814</v>
      </c>
    </row>
    <row r="6721" customFormat="false" ht="15" hidden="false" customHeight="true" outlineLevel="0" collapsed="false">
      <c r="A6721" s="1" t="n">
        <v>3</v>
      </c>
      <c r="B6721" s="76" t="n">
        <v>46240</v>
      </c>
      <c r="C6721" s="1" t="n">
        <v>11</v>
      </c>
      <c r="D6721" s="1" t="s">
        <v>3820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6098</v>
      </c>
      <c r="N6721" s="1" t="n">
        <v>6</v>
      </c>
      <c r="O6721" s="1" t="n">
        <v>30.19</v>
      </c>
      <c r="P6721" s="1" t="s">
        <v>3814</v>
      </c>
    </row>
    <row r="6722" customFormat="false" ht="15" hidden="false" customHeight="true" outlineLevel="0" collapsed="false">
      <c r="A6722" s="1" t="n">
        <v>3</v>
      </c>
      <c r="B6722" s="76" t="n">
        <v>46240</v>
      </c>
      <c r="C6722" s="1" t="n">
        <v>11</v>
      </c>
      <c r="D6722" s="1" t="s">
        <v>3820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6099</v>
      </c>
      <c r="N6722" s="1" t="n">
        <v>6</v>
      </c>
      <c r="O6722" s="1" t="n">
        <v>30.19</v>
      </c>
      <c r="P6722" s="1" t="s">
        <v>3814</v>
      </c>
    </row>
    <row r="6723" customFormat="false" ht="15" hidden="false" customHeight="true" outlineLevel="0" collapsed="false">
      <c r="A6723" s="1" t="n">
        <v>3</v>
      </c>
      <c r="B6723" s="76" t="n">
        <v>46240</v>
      </c>
      <c r="C6723" s="1" t="n">
        <v>11</v>
      </c>
      <c r="D6723" s="1" t="s">
        <v>3820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6100</v>
      </c>
      <c r="N6723" s="1" t="n">
        <v>6</v>
      </c>
      <c r="O6723" s="1" t="n">
        <v>30.19</v>
      </c>
      <c r="P6723" s="1" t="s">
        <v>3814</v>
      </c>
    </row>
    <row r="6724" customFormat="false" ht="15" hidden="false" customHeight="true" outlineLevel="0" collapsed="false">
      <c r="A6724" s="1" t="n">
        <v>3</v>
      </c>
      <c r="B6724" s="76" t="n">
        <v>46240</v>
      </c>
      <c r="C6724" s="1" t="n">
        <v>11</v>
      </c>
      <c r="D6724" s="1" t="s">
        <v>3820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5277</v>
      </c>
      <c r="N6724" s="1" t="n">
        <v>48</v>
      </c>
      <c r="O6724" s="1" t="n">
        <v>76.96</v>
      </c>
      <c r="P6724" s="1" t="s">
        <v>3814</v>
      </c>
    </row>
    <row r="6725" customFormat="false" ht="15" hidden="false" customHeight="true" outlineLevel="0" collapsed="false">
      <c r="A6725" s="1" t="n">
        <v>3</v>
      </c>
      <c r="B6725" s="76" t="n">
        <v>46240</v>
      </c>
      <c r="C6725" s="1" t="n">
        <v>11</v>
      </c>
      <c r="D6725" s="1" t="s">
        <v>3820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5278</v>
      </c>
      <c r="N6725" s="1" t="n">
        <v>15</v>
      </c>
      <c r="O6725" s="1" t="n">
        <v>18</v>
      </c>
      <c r="P6725" s="1" t="s">
        <v>3814</v>
      </c>
    </row>
    <row r="6726" customFormat="false" ht="15" hidden="false" customHeight="true" outlineLevel="0" collapsed="false">
      <c r="A6726" s="1" t="n">
        <v>3</v>
      </c>
      <c r="B6726" s="76" t="n">
        <v>46240</v>
      </c>
      <c r="C6726" s="1" t="n">
        <v>11</v>
      </c>
      <c r="D6726" s="1" t="s">
        <v>3820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6101</v>
      </c>
      <c r="N6726" s="1" t="n">
        <v>30</v>
      </c>
      <c r="O6726" s="1" t="n">
        <v>68.66</v>
      </c>
      <c r="P6726" s="1" t="s">
        <v>3814</v>
      </c>
    </row>
    <row r="6727" customFormat="false" ht="15" hidden="false" customHeight="true" outlineLevel="0" collapsed="false">
      <c r="A6727" s="1" t="n">
        <v>3</v>
      </c>
      <c r="B6727" s="76" t="n">
        <v>46240</v>
      </c>
      <c r="C6727" s="1" t="n">
        <v>11</v>
      </c>
      <c r="D6727" s="1" t="s">
        <v>3820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6102</v>
      </c>
      <c r="N6727" s="1" t="n">
        <v>30</v>
      </c>
      <c r="O6727" s="1" t="n">
        <v>66.85</v>
      </c>
      <c r="P6727" s="1" t="s">
        <v>3814</v>
      </c>
    </row>
    <row r="6728" customFormat="false" ht="15" hidden="false" customHeight="true" outlineLevel="0" collapsed="false">
      <c r="A6728" s="1" t="n">
        <v>3</v>
      </c>
      <c r="B6728" s="76" t="n">
        <v>46240</v>
      </c>
      <c r="C6728" s="1" t="n">
        <v>11</v>
      </c>
      <c r="D6728" s="1" t="s">
        <v>3820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6103</v>
      </c>
      <c r="N6728" s="1" t="n">
        <v>6</v>
      </c>
      <c r="O6728" s="1" t="n">
        <v>20.27</v>
      </c>
      <c r="P6728" s="1" t="s">
        <v>3814</v>
      </c>
    </row>
    <row r="6729" customFormat="false" ht="15" hidden="false" customHeight="true" outlineLevel="0" collapsed="false">
      <c r="A6729" s="1" t="n">
        <v>3</v>
      </c>
      <c r="B6729" s="76" t="n">
        <v>46240</v>
      </c>
      <c r="C6729" s="1" t="n">
        <v>11</v>
      </c>
      <c r="D6729" s="1" t="s">
        <v>3820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6104</v>
      </c>
      <c r="N6729" s="1" t="n">
        <v>6</v>
      </c>
      <c r="O6729" s="1" t="n">
        <v>20.27</v>
      </c>
      <c r="P6729" s="1" t="s">
        <v>3814</v>
      </c>
    </row>
    <row r="6730" customFormat="false" ht="15" hidden="false" customHeight="true" outlineLevel="0" collapsed="false">
      <c r="A6730" s="1" t="n">
        <v>3</v>
      </c>
      <c r="B6730" s="76" t="n">
        <v>46240</v>
      </c>
      <c r="C6730" s="1" t="n">
        <v>11</v>
      </c>
      <c r="D6730" s="1" t="s">
        <v>3820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6105</v>
      </c>
      <c r="N6730" s="1" t="n">
        <v>6</v>
      </c>
      <c r="O6730" s="1" t="n">
        <v>20.27</v>
      </c>
      <c r="P6730" s="1" t="s">
        <v>3814</v>
      </c>
    </row>
    <row r="6731" customFormat="false" ht="15" hidden="false" customHeight="true" outlineLevel="0" collapsed="false">
      <c r="A6731" s="1" t="n">
        <v>3</v>
      </c>
      <c r="B6731" s="76" t="n">
        <v>46240</v>
      </c>
      <c r="C6731" s="1" t="n">
        <v>11</v>
      </c>
      <c r="D6731" s="1" t="s">
        <v>3820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6106</v>
      </c>
      <c r="N6731" s="1" t="n">
        <v>3</v>
      </c>
      <c r="O6731" s="1" t="n">
        <v>11.49</v>
      </c>
      <c r="P6731" s="1" t="s">
        <v>3814</v>
      </c>
    </row>
    <row r="6732" customFormat="false" ht="15" hidden="false" customHeight="true" outlineLevel="0" collapsed="false">
      <c r="A6732" s="1" t="n">
        <v>3</v>
      </c>
      <c r="B6732" s="76" t="n">
        <v>46240</v>
      </c>
      <c r="C6732" s="1" t="n">
        <v>11</v>
      </c>
      <c r="D6732" s="1" t="s">
        <v>3820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6107</v>
      </c>
      <c r="N6732" s="1" t="n">
        <v>6</v>
      </c>
      <c r="O6732" s="1" t="n">
        <v>20.27</v>
      </c>
      <c r="P6732" s="1" t="s">
        <v>3814</v>
      </c>
    </row>
    <row r="6733" customFormat="false" ht="15" hidden="false" customHeight="true" outlineLevel="0" collapsed="false">
      <c r="A6733" s="1" t="n">
        <v>3</v>
      </c>
      <c r="B6733" s="76" t="n">
        <v>46240</v>
      </c>
      <c r="C6733" s="1" t="n">
        <v>11</v>
      </c>
      <c r="D6733" s="1" t="s">
        <v>3820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5279</v>
      </c>
      <c r="N6733" s="1" t="n">
        <v>48</v>
      </c>
      <c r="O6733" s="1" t="n">
        <v>76.96</v>
      </c>
      <c r="P6733" s="1" t="s">
        <v>3814</v>
      </c>
    </row>
    <row r="6734" customFormat="false" ht="15" hidden="false" customHeight="true" outlineLevel="0" collapsed="false">
      <c r="A6734" s="1" t="n">
        <v>3</v>
      </c>
      <c r="B6734" s="76" t="n">
        <v>46240</v>
      </c>
      <c r="C6734" s="1" t="n">
        <v>11</v>
      </c>
      <c r="D6734" s="1" t="s">
        <v>3820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6108</v>
      </c>
      <c r="N6734" s="1" t="n">
        <v>3</v>
      </c>
      <c r="O6734" s="1" t="n">
        <v>21.59</v>
      </c>
      <c r="P6734" s="1" t="s">
        <v>3814</v>
      </c>
    </row>
    <row r="6735" customFormat="false" ht="15" hidden="false" customHeight="true" outlineLevel="0" collapsed="false">
      <c r="A6735" s="1" t="n">
        <v>3</v>
      </c>
      <c r="B6735" s="76" t="n">
        <v>46240</v>
      </c>
      <c r="C6735" s="1" t="n">
        <v>11</v>
      </c>
      <c r="D6735" s="1" t="s">
        <v>3820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5281</v>
      </c>
      <c r="N6735" s="1" t="n">
        <v>45</v>
      </c>
      <c r="O6735" s="1" t="n">
        <v>172.43</v>
      </c>
      <c r="P6735" s="1" t="s">
        <v>3814</v>
      </c>
    </row>
    <row r="6736" customFormat="false" ht="15" hidden="false" customHeight="true" outlineLevel="0" collapsed="false">
      <c r="A6736" s="1" t="n">
        <v>3</v>
      </c>
      <c r="B6736" s="76" t="n">
        <v>46240</v>
      </c>
      <c r="C6736" s="1" t="n">
        <v>11</v>
      </c>
      <c r="D6736" s="1" t="s">
        <v>3820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5282</v>
      </c>
      <c r="N6736" s="1" t="n">
        <v>45</v>
      </c>
      <c r="O6736" s="1" t="n">
        <v>172.43</v>
      </c>
      <c r="P6736" s="1" t="s">
        <v>3814</v>
      </c>
    </row>
    <row r="6737" customFormat="false" ht="15" hidden="false" customHeight="true" outlineLevel="0" collapsed="false">
      <c r="A6737" s="1" t="n">
        <v>3</v>
      </c>
      <c r="B6737" s="76" t="n">
        <v>46240</v>
      </c>
      <c r="C6737" s="1" t="n">
        <v>11</v>
      </c>
      <c r="D6737" s="1" t="s">
        <v>3820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6109</v>
      </c>
      <c r="N6737" s="1" t="n">
        <v>45</v>
      </c>
      <c r="O6737" s="1" t="n">
        <v>172.43</v>
      </c>
      <c r="P6737" s="1" t="s">
        <v>3814</v>
      </c>
    </row>
    <row r="6738" customFormat="false" ht="15" hidden="false" customHeight="true" outlineLevel="0" collapsed="false">
      <c r="A6738" s="1" t="n">
        <v>3</v>
      </c>
      <c r="B6738" s="76" t="n">
        <v>46240</v>
      </c>
      <c r="C6738" s="1" t="n">
        <v>11</v>
      </c>
      <c r="D6738" s="1" t="s">
        <v>3820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6110</v>
      </c>
      <c r="N6738" s="1" t="n">
        <v>10</v>
      </c>
      <c r="O6738" s="1" t="n">
        <v>13.1</v>
      </c>
      <c r="P6738" s="1" t="s">
        <v>3814</v>
      </c>
    </row>
    <row r="6739" customFormat="false" ht="15" hidden="false" customHeight="true" outlineLevel="0" collapsed="false">
      <c r="A6739" s="1" t="n">
        <v>3</v>
      </c>
      <c r="B6739" s="76" t="n">
        <v>46240</v>
      </c>
      <c r="C6739" s="1" t="n">
        <v>11</v>
      </c>
      <c r="D6739" s="1" t="s">
        <v>3820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6111</v>
      </c>
      <c r="N6739" s="1" t="n">
        <v>10</v>
      </c>
      <c r="O6739" s="1" t="n">
        <v>13.1</v>
      </c>
      <c r="P6739" s="1" t="s">
        <v>3814</v>
      </c>
    </row>
    <row r="6740" customFormat="false" ht="15" hidden="false" customHeight="true" outlineLevel="0" collapsed="false">
      <c r="A6740" s="1" t="n">
        <v>3</v>
      </c>
      <c r="B6740" s="76" t="n">
        <v>46240</v>
      </c>
      <c r="C6740" s="1" t="n">
        <v>11</v>
      </c>
      <c r="D6740" s="1" t="s">
        <v>3820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6112</v>
      </c>
      <c r="N6740" s="1" t="n">
        <v>10</v>
      </c>
      <c r="O6740" s="1" t="n">
        <v>13.1</v>
      </c>
      <c r="P6740" s="1" t="s">
        <v>3814</v>
      </c>
    </row>
    <row r="6741" customFormat="false" ht="15" hidden="false" customHeight="true" outlineLevel="0" collapsed="false">
      <c r="A6741" s="1" t="n">
        <v>3</v>
      </c>
      <c r="B6741" s="76" t="n">
        <v>46240</v>
      </c>
      <c r="C6741" s="1" t="n">
        <v>11</v>
      </c>
      <c r="D6741" s="1" t="s">
        <v>3820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6113</v>
      </c>
      <c r="N6741" s="1" t="n">
        <v>10</v>
      </c>
      <c r="O6741" s="1" t="n">
        <v>13.1</v>
      </c>
      <c r="P6741" s="1" t="s">
        <v>3814</v>
      </c>
    </row>
    <row r="6742" customFormat="false" ht="15" hidden="false" customHeight="true" outlineLevel="0" collapsed="false">
      <c r="A6742" s="1" t="n">
        <v>3</v>
      </c>
      <c r="B6742" s="76" t="n">
        <v>46240</v>
      </c>
      <c r="C6742" s="1" t="n">
        <v>11</v>
      </c>
      <c r="D6742" s="1" t="s">
        <v>3820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6114</v>
      </c>
      <c r="N6742" s="1" t="n">
        <v>10</v>
      </c>
      <c r="O6742" s="1" t="n">
        <v>13.1</v>
      </c>
      <c r="P6742" s="1" t="s">
        <v>3814</v>
      </c>
    </row>
    <row r="6743" customFormat="false" ht="15" hidden="false" customHeight="true" outlineLevel="0" collapsed="false">
      <c r="A6743" s="1" t="n">
        <v>3</v>
      </c>
      <c r="B6743" s="76" t="n">
        <v>46240</v>
      </c>
      <c r="C6743" s="1" t="n">
        <v>11</v>
      </c>
      <c r="D6743" s="1" t="s">
        <v>3820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5283</v>
      </c>
      <c r="N6743" s="1" t="n">
        <v>45</v>
      </c>
      <c r="O6743" s="1" t="n">
        <v>201.24</v>
      </c>
      <c r="P6743" s="1" t="s">
        <v>3814</v>
      </c>
    </row>
    <row r="6744" customFormat="false" ht="15" hidden="false" customHeight="true" outlineLevel="0" collapsed="false">
      <c r="A6744" s="1" t="n">
        <v>3</v>
      </c>
      <c r="B6744" s="76" t="n">
        <v>46240</v>
      </c>
      <c r="C6744" s="1" t="n">
        <v>11</v>
      </c>
      <c r="D6744" s="1" t="s">
        <v>3820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5285</v>
      </c>
      <c r="N6744" s="1" t="n">
        <v>45</v>
      </c>
      <c r="O6744" s="1" t="n">
        <v>201.01</v>
      </c>
      <c r="P6744" s="1" t="s">
        <v>3814</v>
      </c>
    </row>
    <row r="6745" customFormat="false" ht="15" hidden="false" customHeight="true" outlineLevel="0" collapsed="false">
      <c r="A6745" s="1" t="n">
        <v>3</v>
      </c>
      <c r="B6745" s="76" t="n">
        <v>46240</v>
      </c>
      <c r="C6745" s="1" t="n">
        <v>11</v>
      </c>
      <c r="D6745" s="1" t="s">
        <v>3820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5284</v>
      </c>
      <c r="N6745" s="1" t="n">
        <v>12</v>
      </c>
      <c r="O6745" s="1" t="n">
        <v>31.34</v>
      </c>
      <c r="P6745" s="1" t="s">
        <v>3814</v>
      </c>
    </row>
    <row r="6746" customFormat="false" ht="15" hidden="false" customHeight="true" outlineLevel="0" collapsed="false">
      <c r="A6746" s="1" t="n">
        <v>3</v>
      </c>
      <c r="B6746" s="76" t="n">
        <v>46240</v>
      </c>
      <c r="C6746" s="1" t="n">
        <v>11</v>
      </c>
      <c r="D6746" s="1" t="s">
        <v>3820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5286</v>
      </c>
      <c r="N6746" s="1" t="n">
        <v>12</v>
      </c>
      <c r="O6746" s="1" t="n">
        <v>31.34</v>
      </c>
      <c r="P6746" s="1" t="s">
        <v>3814</v>
      </c>
    </row>
    <row r="6747" customFormat="false" ht="15" hidden="false" customHeight="true" outlineLevel="0" collapsed="false">
      <c r="A6747" s="1" t="n">
        <v>3</v>
      </c>
      <c r="B6747" s="76" t="n">
        <v>46240</v>
      </c>
      <c r="C6747" s="1" t="n">
        <v>11</v>
      </c>
      <c r="D6747" s="1" t="s">
        <v>3820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6115</v>
      </c>
      <c r="N6747" s="1" t="n">
        <v>10</v>
      </c>
      <c r="O6747" s="1" t="n">
        <v>13.1</v>
      </c>
      <c r="P6747" s="1" t="s">
        <v>3814</v>
      </c>
    </row>
    <row r="6748" customFormat="false" ht="15" hidden="false" customHeight="true" outlineLevel="0" collapsed="false">
      <c r="A6748" s="1" t="n">
        <v>3</v>
      </c>
      <c r="B6748" s="76" t="n">
        <v>46240</v>
      </c>
      <c r="C6748" s="1" t="n">
        <v>11</v>
      </c>
      <c r="D6748" s="1" t="s">
        <v>3820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6116</v>
      </c>
      <c r="N6748" s="1" t="n">
        <v>6</v>
      </c>
      <c r="O6748" s="1" t="n">
        <v>29.71</v>
      </c>
      <c r="P6748" s="1" t="s">
        <v>3814</v>
      </c>
    </row>
    <row r="6749" customFormat="false" ht="15" hidden="false" customHeight="true" outlineLevel="0" collapsed="false">
      <c r="A6749" s="1" t="n">
        <v>3</v>
      </c>
      <c r="B6749" s="76" t="n">
        <v>46240</v>
      </c>
      <c r="C6749" s="1" t="n">
        <v>11</v>
      </c>
      <c r="D6749" s="1" t="s">
        <v>3820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6117</v>
      </c>
      <c r="N6749" s="1" t="n">
        <v>6</v>
      </c>
      <c r="O6749" s="1" t="n">
        <v>26.92</v>
      </c>
      <c r="P6749" s="1" t="s">
        <v>3814</v>
      </c>
    </row>
    <row r="6750" customFormat="false" ht="15" hidden="false" customHeight="true" outlineLevel="0" collapsed="false">
      <c r="A6750" s="1" t="n">
        <v>3</v>
      </c>
      <c r="B6750" s="76" t="n">
        <v>46240</v>
      </c>
      <c r="C6750" s="1" t="n">
        <v>11</v>
      </c>
      <c r="D6750" s="1" t="s">
        <v>3820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6118</v>
      </c>
      <c r="N6750" s="1" t="n">
        <v>6</v>
      </c>
      <c r="O6750" s="1" t="n">
        <v>29.71</v>
      </c>
      <c r="P6750" s="1" t="s">
        <v>3814</v>
      </c>
    </row>
    <row r="6751" customFormat="false" ht="15" hidden="false" customHeight="true" outlineLevel="0" collapsed="false">
      <c r="A6751" s="1" t="n">
        <v>3</v>
      </c>
      <c r="B6751" s="76" t="n">
        <v>46240</v>
      </c>
      <c r="C6751" s="1" t="n">
        <v>11</v>
      </c>
      <c r="D6751" s="1" t="s">
        <v>3820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5287</v>
      </c>
      <c r="N6751" s="1" t="n">
        <v>10</v>
      </c>
      <c r="O6751" s="1" t="n">
        <v>81.57</v>
      </c>
      <c r="P6751" s="1" t="s">
        <v>3814</v>
      </c>
    </row>
    <row r="6752" customFormat="false" ht="15" hidden="false" customHeight="true" outlineLevel="0" collapsed="false">
      <c r="A6752" s="1" t="n">
        <v>3</v>
      </c>
      <c r="B6752" s="76" t="n">
        <v>46240</v>
      </c>
      <c r="C6752" s="1" t="n">
        <v>11</v>
      </c>
      <c r="D6752" s="1" t="s">
        <v>3820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5288</v>
      </c>
      <c r="N6752" s="1" t="n">
        <v>10</v>
      </c>
      <c r="O6752" s="1" t="n">
        <v>94.78</v>
      </c>
      <c r="P6752" s="1" t="s">
        <v>3814</v>
      </c>
    </row>
    <row r="6753" customFormat="false" ht="15" hidden="false" customHeight="true" outlineLevel="0" collapsed="false">
      <c r="A6753" s="1" t="n">
        <v>3</v>
      </c>
      <c r="B6753" s="76" t="n">
        <v>46240</v>
      </c>
      <c r="C6753" s="1" t="n">
        <v>11</v>
      </c>
      <c r="D6753" s="1" t="s">
        <v>3820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6119</v>
      </c>
      <c r="N6753" s="1" t="n">
        <v>10</v>
      </c>
      <c r="O6753" s="1" t="n">
        <v>106.88</v>
      </c>
      <c r="P6753" s="1" t="s">
        <v>3814</v>
      </c>
    </row>
    <row r="6754" customFormat="false" ht="15" hidden="false" customHeight="true" outlineLevel="0" collapsed="false">
      <c r="A6754" s="1" t="n">
        <v>3</v>
      </c>
      <c r="B6754" s="76" t="n">
        <v>46240</v>
      </c>
      <c r="C6754" s="1" t="n">
        <v>11</v>
      </c>
      <c r="D6754" s="1" t="s">
        <v>3820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6120</v>
      </c>
      <c r="N6754" s="1" t="n">
        <v>10</v>
      </c>
      <c r="O6754" s="1" t="n">
        <v>106.88</v>
      </c>
      <c r="P6754" s="1" t="s">
        <v>3814</v>
      </c>
    </row>
    <row r="6755" customFormat="false" ht="15" hidden="false" customHeight="true" outlineLevel="0" collapsed="false">
      <c r="A6755" s="1" t="n">
        <v>3</v>
      </c>
      <c r="B6755" s="76" t="n">
        <v>46240</v>
      </c>
      <c r="C6755" s="1" t="n">
        <v>11</v>
      </c>
      <c r="D6755" s="1" t="s">
        <v>3820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6121</v>
      </c>
      <c r="N6755" s="1" t="n">
        <v>10</v>
      </c>
      <c r="O6755" s="1" t="n">
        <v>106.88</v>
      </c>
      <c r="P6755" s="1" t="s">
        <v>3814</v>
      </c>
    </row>
    <row r="6756" customFormat="false" ht="15" hidden="false" customHeight="true" outlineLevel="0" collapsed="false">
      <c r="A6756" s="1" t="n">
        <v>3</v>
      </c>
      <c r="B6756" s="76" t="n">
        <v>46240</v>
      </c>
      <c r="C6756" s="1" t="n">
        <v>11</v>
      </c>
      <c r="D6756" s="1" t="s">
        <v>3820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6122</v>
      </c>
      <c r="N6756" s="1" t="n">
        <v>36</v>
      </c>
      <c r="O6756" s="1" t="n">
        <v>68.6</v>
      </c>
      <c r="P6756" s="1" t="s">
        <v>3814</v>
      </c>
    </row>
    <row r="6757" customFormat="false" ht="15" hidden="false" customHeight="true" outlineLevel="0" collapsed="false">
      <c r="A6757" s="1" t="n">
        <v>3</v>
      </c>
      <c r="B6757" s="76" t="n">
        <v>46240</v>
      </c>
      <c r="C6757" s="1" t="n">
        <v>11</v>
      </c>
      <c r="D6757" s="1" t="s">
        <v>3820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5290</v>
      </c>
      <c r="N6757" s="1" t="n">
        <v>36</v>
      </c>
      <c r="O6757" s="1" t="n">
        <v>68.6</v>
      </c>
      <c r="P6757" s="1" t="s">
        <v>3814</v>
      </c>
    </row>
    <row r="6758" customFormat="false" ht="15" hidden="false" customHeight="true" outlineLevel="0" collapsed="false">
      <c r="A6758" s="1" t="n">
        <v>3</v>
      </c>
      <c r="B6758" s="76" t="n">
        <v>46240</v>
      </c>
      <c r="C6758" s="1" t="n">
        <v>11</v>
      </c>
      <c r="D6758" s="1" t="s">
        <v>3820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6123</v>
      </c>
      <c r="N6758" s="1" t="n">
        <v>36</v>
      </c>
      <c r="O6758" s="1" t="n">
        <v>68.6</v>
      </c>
      <c r="P6758" s="1" t="s">
        <v>3814</v>
      </c>
    </row>
    <row r="6759" customFormat="false" ht="15" hidden="false" customHeight="true" outlineLevel="0" collapsed="false">
      <c r="A6759" s="1" t="n">
        <v>3</v>
      </c>
      <c r="B6759" s="76" t="n">
        <v>46240</v>
      </c>
      <c r="C6759" s="1" t="n">
        <v>11</v>
      </c>
      <c r="D6759" s="1" t="s">
        <v>3820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5291</v>
      </c>
      <c r="N6759" s="1" t="n">
        <v>36</v>
      </c>
      <c r="O6759" s="1" t="n">
        <v>68.6</v>
      </c>
      <c r="P6759" s="1" t="s">
        <v>3814</v>
      </c>
    </row>
    <row r="6760" customFormat="false" ht="15" hidden="false" customHeight="true" outlineLevel="0" collapsed="false">
      <c r="A6760" s="1" t="n">
        <v>3</v>
      </c>
      <c r="B6760" s="76" t="n">
        <v>46240</v>
      </c>
      <c r="C6760" s="1" t="n">
        <v>11</v>
      </c>
      <c r="D6760" s="1" t="s">
        <v>3820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5292</v>
      </c>
      <c r="N6760" s="1" t="n">
        <v>48</v>
      </c>
      <c r="O6760" s="1" t="n">
        <v>76.96</v>
      </c>
      <c r="P6760" s="1" t="s">
        <v>3814</v>
      </c>
    </row>
    <row r="6761" customFormat="false" ht="15" hidden="false" customHeight="true" outlineLevel="0" collapsed="false">
      <c r="A6761" s="1" t="n">
        <v>3</v>
      </c>
      <c r="B6761" s="76" t="n">
        <v>46240</v>
      </c>
      <c r="C6761" s="1" t="n">
        <v>11</v>
      </c>
      <c r="D6761" s="1" t="s">
        <v>3820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6124</v>
      </c>
      <c r="N6761" s="1" t="n">
        <v>24</v>
      </c>
      <c r="O6761" s="1" t="n">
        <v>60.26</v>
      </c>
      <c r="P6761" s="1" t="s">
        <v>3814</v>
      </c>
    </row>
    <row r="6762" customFormat="false" ht="15" hidden="false" customHeight="true" outlineLevel="0" collapsed="false">
      <c r="A6762" s="1" t="n">
        <v>3</v>
      </c>
      <c r="B6762" s="76" t="n">
        <v>46240</v>
      </c>
      <c r="C6762" s="1" t="n">
        <v>11</v>
      </c>
      <c r="D6762" s="1" t="s">
        <v>3820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6125</v>
      </c>
      <c r="N6762" s="1" t="n">
        <v>24</v>
      </c>
      <c r="O6762" s="1" t="n">
        <v>60.26</v>
      </c>
      <c r="P6762" s="1" t="s">
        <v>3814</v>
      </c>
    </row>
    <row r="6763" customFormat="false" ht="15" hidden="false" customHeight="true" outlineLevel="0" collapsed="false">
      <c r="A6763" s="1" t="n">
        <v>3</v>
      </c>
      <c r="B6763" s="76" t="n">
        <v>46240</v>
      </c>
      <c r="C6763" s="1" t="n">
        <v>11</v>
      </c>
      <c r="D6763" s="1" t="s">
        <v>3820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6126</v>
      </c>
      <c r="N6763" s="1" t="n">
        <v>24</v>
      </c>
      <c r="O6763" s="1" t="n">
        <v>60.26</v>
      </c>
      <c r="P6763" s="1" t="s">
        <v>3814</v>
      </c>
    </row>
    <row r="6764" customFormat="false" ht="15" hidden="false" customHeight="true" outlineLevel="0" collapsed="false">
      <c r="A6764" s="1" t="n">
        <v>3</v>
      </c>
      <c r="B6764" s="76" t="n">
        <v>46240</v>
      </c>
      <c r="C6764" s="1" t="n">
        <v>11</v>
      </c>
      <c r="D6764" s="1" t="s">
        <v>3820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5293</v>
      </c>
      <c r="N6764" s="1" t="n">
        <v>12</v>
      </c>
      <c r="O6764" s="1" t="n">
        <v>60.38</v>
      </c>
      <c r="P6764" s="1" t="s">
        <v>3814</v>
      </c>
    </row>
    <row r="6765" customFormat="false" ht="15" hidden="false" customHeight="true" outlineLevel="0" collapsed="false">
      <c r="A6765" s="1" t="n">
        <v>3</v>
      </c>
      <c r="B6765" s="76" t="n">
        <v>46240</v>
      </c>
      <c r="C6765" s="1" t="n">
        <v>11</v>
      </c>
      <c r="D6765" s="1" t="s">
        <v>3820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3997</v>
      </c>
      <c r="N6765" s="1" t="n">
        <v>6</v>
      </c>
      <c r="O6765" s="1" t="n">
        <v>51.6</v>
      </c>
      <c r="P6765" s="1" t="s">
        <v>3814</v>
      </c>
    </row>
    <row r="6766" customFormat="false" ht="15" hidden="false" customHeight="true" outlineLevel="0" collapsed="false">
      <c r="A6766" s="1" t="n">
        <v>3</v>
      </c>
      <c r="B6766" s="76" t="n">
        <v>46240</v>
      </c>
      <c r="C6766" s="1" t="n">
        <v>11</v>
      </c>
      <c r="D6766" s="1" t="s">
        <v>3820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3998</v>
      </c>
      <c r="N6766" s="1" t="n">
        <v>12</v>
      </c>
      <c r="O6766" s="1" t="n">
        <v>128.04</v>
      </c>
      <c r="P6766" s="1" t="s">
        <v>3814</v>
      </c>
    </row>
    <row r="6767" customFormat="false" ht="15" hidden="false" customHeight="true" outlineLevel="0" collapsed="false">
      <c r="A6767" s="1" t="n">
        <v>3</v>
      </c>
      <c r="B6767" s="76" t="n">
        <v>46240</v>
      </c>
      <c r="C6767" s="1" t="n">
        <v>11</v>
      </c>
      <c r="D6767" s="1" t="s">
        <v>3820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3999</v>
      </c>
      <c r="N6767" s="1" t="n">
        <v>10</v>
      </c>
      <c r="O6767" s="1" t="n">
        <v>68.6</v>
      </c>
      <c r="P6767" s="1" t="s">
        <v>3814</v>
      </c>
    </row>
    <row r="6768" customFormat="false" ht="15" hidden="false" customHeight="true" outlineLevel="0" collapsed="false">
      <c r="A6768" s="1" t="n">
        <v>3</v>
      </c>
      <c r="B6768" s="76" t="n">
        <v>46240</v>
      </c>
      <c r="C6768" s="1" t="n">
        <v>11</v>
      </c>
      <c r="D6768" s="1" t="s">
        <v>3820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4000</v>
      </c>
      <c r="N6768" s="1" t="n">
        <v>8</v>
      </c>
      <c r="O6768" s="1" t="n">
        <v>109.6</v>
      </c>
      <c r="P6768" s="1" t="s">
        <v>3814</v>
      </c>
    </row>
    <row r="6769" customFormat="false" ht="15" hidden="false" customHeight="true" outlineLevel="0" collapsed="false">
      <c r="A6769" s="1" t="n">
        <v>3</v>
      </c>
      <c r="B6769" s="76" t="n">
        <v>46240</v>
      </c>
      <c r="C6769" s="1" t="n">
        <v>11</v>
      </c>
      <c r="D6769" s="1" t="s">
        <v>3820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4001</v>
      </c>
      <c r="N6769" s="1" t="n">
        <v>6</v>
      </c>
      <c r="O6769" s="1" t="n">
        <v>75.36</v>
      </c>
      <c r="P6769" s="1" t="s">
        <v>3814</v>
      </c>
    </row>
    <row r="6770" customFormat="false" ht="15" hidden="false" customHeight="true" outlineLevel="0" collapsed="false">
      <c r="A6770" s="1" t="n">
        <v>3</v>
      </c>
      <c r="B6770" s="76" t="n">
        <v>46240</v>
      </c>
      <c r="C6770" s="1" t="n">
        <v>11</v>
      </c>
      <c r="D6770" s="1" t="s">
        <v>3820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4002</v>
      </c>
      <c r="N6770" s="1" t="n">
        <v>6</v>
      </c>
      <c r="O6770" s="1" t="n">
        <v>75.36</v>
      </c>
      <c r="P6770" s="1" t="s">
        <v>3814</v>
      </c>
    </row>
    <row r="6771" customFormat="false" ht="15" hidden="false" customHeight="true" outlineLevel="0" collapsed="false">
      <c r="A6771" s="1" t="n">
        <v>3</v>
      </c>
      <c r="B6771" s="76" t="n">
        <v>46240</v>
      </c>
      <c r="C6771" s="1" t="n">
        <v>11</v>
      </c>
      <c r="D6771" s="1" t="s">
        <v>3820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4003</v>
      </c>
      <c r="N6771" s="1" t="n">
        <v>12</v>
      </c>
      <c r="O6771" s="1" t="n">
        <v>139.68</v>
      </c>
      <c r="P6771" s="1" t="s">
        <v>3814</v>
      </c>
    </row>
    <row r="6772" customFormat="false" ht="15" hidden="false" customHeight="true" outlineLevel="0" collapsed="false">
      <c r="A6772" s="1" t="n">
        <v>3</v>
      </c>
      <c r="B6772" s="76" t="n">
        <v>46240</v>
      </c>
      <c r="C6772" s="1" t="n">
        <v>11</v>
      </c>
      <c r="D6772" s="1" t="s">
        <v>3820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6127</v>
      </c>
      <c r="N6772" s="1" t="n">
        <v>6</v>
      </c>
      <c r="O6772" s="1" t="n">
        <v>58.2</v>
      </c>
      <c r="P6772" s="1" t="s">
        <v>3814</v>
      </c>
    </row>
    <row r="6773" customFormat="false" ht="15" hidden="false" customHeight="true" outlineLevel="0" collapsed="false">
      <c r="A6773" s="1" t="n">
        <v>3</v>
      </c>
      <c r="B6773" s="76" t="n">
        <v>46240</v>
      </c>
      <c r="C6773" s="1" t="n">
        <v>11</v>
      </c>
      <c r="D6773" s="1" t="s">
        <v>3820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4397</v>
      </c>
      <c r="N6773" s="1" t="n">
        <v>27</v>
      </c>
      <c r="O6773" s="1" t="n">
        <v>110.7</v>
      </c>
      <c r="P6773" s="1" t="s">
        <v>3814</v>
      </c>
    </row>
    <row r="6774" customFormat="false" ht="15" hidden="false" customHeight="true" outlineLevel="0" collapsed="false">
      <c r="A6774" s="1" t="n">
        <v>3</v>
      </c>
      <c r="B6774" s="76" t="n">
        <v>46240</v>
      </c>
      <c r="C6774" s="1" t="n">
        <v>11</v>
      </c>
      <c r="D6774" s="1" t="s">
        <v>3820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5294</v>
      </c>
      <c r="N6774" s="1" t="n">
        <v>120</v>
      </c>
      <c r="O6774" s="1" t="n">
        <v>108</v>
      </c>
      <c r="P6774" s="1" t="s">
        <v>3814</v>
      </c>
    </row>
    <row r="6775" customFormat="false" ht="15" hidden="false" customHeight="true" outlineLevel="0" collapsed="false">
      <c r="A6775" s="1" t="n">
        <v>3</v>
      </c>
      <c r="B6775" s="76" t="n">
        <v>46240</v>
      </c>
      <c r="C6775" s="1" t="n">
        <v>11</v>
      </c>
      <c r="D6775" s="1" t="s">
        <v>3820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5295</v>
      </c>
      <c r="N6775" s="1" t="n">
        <v>36</v>
      </c>
      <c r="O6775" s="1" t="n">
        <v>43.2</v>
      </c>
      <c r="P6775" s="1" t="s">
        <v>3814</v>
      </c>
    </row>
    <row r="6776" customFormat="false" ht="15" hidden="false" customHeight="true" outlineLevel="0" collapsed="false">
      <c r="A6776" s="1" t="n">
        <v>3</v>
      </c>
      <c r="B6776" s="76" t="n">
        <v>46240</v>
      </c>
      <c r="C6776" s="1" t="n">
        <v>11</v>
      </c>
      <c r="D6776" s="1" t="s">
        <v>3820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4399</v>
      </c>
      <c r="N6776" s="1" t="n">
        <v>27</v>
      </c>
      <c r="O6776" s="1" t="n">
        <v>110.7</v>
      </c>
      <c r="P6776" s="1" t="s">
        <v>3814</v>
      </c>
    </row>
    <row r="6777" customFormat="false" ht="15" hidden="false" customHeight="true" outlineLevel="0" collapsed="false">
      <c r="A6777" s="1" t="n">
        <v>3</v>
      </c>
      <c r="B6777" s="76" t="n">
        <v>46240</v>
      </c>
      <c r="C6777" s="1" t="n">
        <v>11</v>
      </c>
      <c r="D6777" s="1" t="s">
        <v>3820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5763</v>
      </c>
      <c r="N6777" s="1" t="n">
        <v>60</v>
      </c>
      <c r="O6777" s="1" t="n">
        <v>78</v>
      </c>
      <c r="P6777" s="1" t="s">
        <v>3814</v>
      </c>
    </row>
    <row r="6778" customFormat="false" ht="15" hidden="false" customHeight="true" outlineLevel="0" collapsed="false">
      <c r="A6778" s="1" t="n">
        <v>3</v>
      </c>
      <c r="B6778" s="76" t="n">
        <v>46240</v>
      </c>
      <c r="C6778" s="1" t="n">
        <v>11</v>
      </c>
      <c r="D6778" s="1" t="s">
        <v>3820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6128</v>
      </c>
      <c r="N6778" s="1" t="n">
        <v>9</v>
      </c>
      <c r="O6778" s="1" t="n">
        <v>27</v>
      </c>
      <c r="P6778" s="1" t="s">
        <v>3814</v>
      </c>
    </row>
    <row r="6779" customFormat="false" ht="15" hidden="false" customHeight="true" outlineLevel="0" collapsed="false">
      <c r="A6779" s="1" t="n">
        <v>3</v>
      </c>
      <c r="B6779" s="76" t="n">
        <v>46240</v>
      </c>
      <c r="C6779" s="1" t="n">
        <v>11</v>
      </c>
      <c r="D6779" s="1" t="s">
        <v>3820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5298</v>
      </c>
      <c r="N6779" s="1" t="n">
        <v>27</v>
      </c>
      <c r="O6779" s="1" t="n">
        <v>81</v>
      </c>
      <c r="P6779" s="1" t="s">
        <v>3814</v>
      </c>
    </row>
    <row r="6780" customFormat="false" ht="15" hidden="false" customHeight="true" outlineLevel="0" collapsed="false">
      <c r="A6780" s="1" t="n">
        <v>3</v>
      </c>
      <c r="B6780" s="76" t="n">
        <v>46240</v>
      </c>
      <c r="C6780" s="1" t="n">
        <v>11</v>
      </c>
      <c r="D6780" s="1" t="s">
        <v>3820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5771</v>
      </c>
      <c r="N6780" s="1" t="n">
        <v>18</v>
      </c>
      <c r="O6780" s="1" t="n">
        <v>46.8</v>
      </c>
      <c r="P6780" s="1" t="s">
        <v>3814</v>
      </c>
    </row>
    <row r="6781" customFormat="false" ht="15" hidden="false" customHeight="true" outlineLevel="0" collapsed="false">
      <c r="A6781" s="1" t="n">
        <v>3</v>
      </c>
      <c r="B6781" s="76" t="n">
        <v>46240</v>
      </c>
      <c r="C6781" s="1" t="n">
        <v>11</v>
      </c>
      <c r="D6781" s="1" t="s">
        <v>3820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4400</v>
      </c>
      <c r="N6781" s="1" t="n">
        <v>18</v>
      </c>
      <c r="O6781" s="1" t="n">
        <v>86.4</v>
      </c>
      <c r="P6781" s="1" t="s">
        <v>3814</v>
      </c>
    </row>
    <row r="6782" customFormat="false" ht="15" hidden="false" customHeight="true" outlineLevel="0" collapsed="false">
      <c r="A6782" s="1" t="n">
        <v>3</v>
      </c>
      <c r="B6782" s="76" t="n">
        <v>46240</v>
      </c>
      <c r="C6782" s="1" t="n">
        <v>11</v>
      </c>
      <c r="D6782" s="1" t="s">
        <v>3820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5303</v>
      </c>
      <c r="N6782" s="1" t="n">
        <v>9</v>
      </c>
      <c r="O6782" s="1" t="n">
        <v>40.5</v>
      </c>
      <c r="P6782" s="1" t="s">
        <v>3814</v>
      </c>
    </row>
    <row r="6783" customFormat="false" ht="15" hidden="false" customHeight="true" outlineLevel="0" collapsed="false">
      <c r="A6783" s="1" t="n">
        <v>3</v>
      </c>
      <c r="B6783" s="76" t="n">
        <v>46240</v>
      </c>
      <c r="C6783" s="1" t="n">
        <v>11</v>
      </c>
      <c r="D6783" s="1" t="s">
        <v>3820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5304</v>
      </c>
      <c r="N6783" s="1" t="n">
        <v>18</v>
      </c>
      <c r="O6783" s="1" t="n">
        <v>81</v>
      </c>
      <c r="P6783" s="1" t="s">
        <v>3814</v>
      </c>
    </row>
    <row r="6784" customFormat="false" ht="15" hidden="false" customHeight="true" outlineLevel="0" collapsed="false">
      <c r="A6784" s="1" t="n">
        <v>3</v>
      </c>
      <c r="B6784" s="76" t="n">
        <v>46240</v>
      </c>
      <c r="C6784" s="1" t="n">
        <v>11</v>
      </c>
      <c r="D6784" s="1" t="s">
        <v>3820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4401</v>
      </c>
      <c r="N6784" s="1" t="n">
        <v>18</v>
      </c>
      <c r="O6784" s="1" t="n">
        <v>52.2</v>
      </c>
      <c r="P6784" s="1" t="s">
        <v>3814</v>
      </c>
    </row>
    <row r="6785" customFormat="false" ht="15" hidden="false" customHeight="true" outlineLevel="0" collapsed="false">
      <c r="A6785" s="1" t="n">
        <v>3</v>
      </c>
      <c r="B6785" s="76" t="n">
        <v>46240</v>
      </c>
      <c r="C6785" s="1" t="n">
        <v>11</v>
      </c>
      <c r="D6785" s="1" t="s">
        <v>3820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4402</v>
      </c>
      <c r="N6785" s="1" t="n">
        <v>18</v>
      </c>
      <c r="O6785" s="1" t="n">
        <v>81</v>
      </c>
      <c r="P6785" s="1" t="s">
        <v>3814</v>
      </c>
    </row>
    <row r="6786" customFormat="false" ht="15" hidden="false" customHeight="true" outlineLevel="0" collapsed="false">
      <c r="A6786" s="1" t="n">
        <v>3</v>
      </c>
      <c r="B6786" s="76" t="n">
        <v>46240</v>
      </c>
      <c r="C6786" s="1" t="n">
        <v>11</v>
      </c>
      <c r="D6786" s="1" t="s">
        <v>3820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4404</v>
      </c>
      <c r="N6786" s="1" t="n">
        <v>18</v>
      </c>
      <c r="O6786" s="1" t="n">
        <v>81</v>
      </c>
      <c r="P6786" s="1" t="s">
        <v>3814</v>
      </c>
    </row>
    <row r="6787" customFormat="false" ht="15" hidden="false" customHeight="true" outlineLevel="0" collapsed="false">
      <c r="A6787" s="1" t="n">
        <v>3</v>
      </c>
      <c r="B6787" s="76" t="n">
        <v>46240</v>
      </c>
      <c r="C6787" s="1" t="n">
        <v>11</v>
      </c>
      <c r="D6787" s="1" t="s">
        <v>3820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6129</v>
      </c>
      <c r="N6787" s="1" t="n">
        <v>9</v>
      </c>
      <c r="O6787" s="1" t="n">
        <v>34.2</v>
      </c>
      <c r="P6787" s="1" t="s">
        <v>3814</v>
      </c>
    </row>
    <row r="6788" customFormat="false" ht="15" hidden="false" customHeight="true" outlineLevel="0" collapsed="false">
      <c r="A6788" s="1" t="n">
        <v>3</v>
      </c>
      <c r="B6788" s="76" t="n">
        <v>46240</v>
      </c>
      <c r="C6788" s="1" t="n">
        <v>11</v>
      </c>
      <c r="D6788" s="1" t="s">
        <v>3820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4405</v>
      </c>
      <c r="N6788" s="1" t="n">
        <v>27</v>
      </c>
      <c r="O6788" s="1" t="n">
        <v>81</v>
      </c>
      <c r="P6788" s="1" t="s">
        <v>3814</v>
      </c>
    </row>
    <row r="6789" customFormat="false" ht="15" hidden="false" customHeight="true" outlineLevel="0" collapsed="false">
      <c r="A6789" s="1" t="n">
        <v>3</v>
      </c>
      <c r="B6789" s="76" t="n">
        <v>46240</v>
      </c>
      <c r="C6789" s="1" t="n">
        <v>11</v>
      </c>
      <c r="D6789" s="1" t="s">
        <v>3820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4406</v>
      </c>
      <c r="N6789" s="1" t="n">
        <v>18</v>
      </c>
      <c r="O6789" s="1" t="n">
        <v>73.8</v>
      </c>
      <c r="P6789" s="1" t="s">
        <v>3814</v>
      </c>
    </row>
    <row r="6790" customFormat="false" ht="15" hidden="false" customHeight="true" outlineLevel="0" collapsed="false">
      <c r="A6790" s="1" t="n">
        <v>3</v>
      </c>
      <c r="B6790" s="76" t="n">
        <v>46240</v>
      </c>
      <c r="C6790" s="1" t="n">
        <v>11</v>
      </c>
      <c r="D6790" s="1" t="s">
        <v>3820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4407</v>
      </c>
      <c r="N6790" s="1" t="n">
        <v>18</v>
      </c>
      <c r="O6790" s="1" t="n">
        <v>81</v>
      </c>
      <c r="P6790" s="1" t="s">
        <v>3814</v>
      </c>
    </row>
    <row r="6791" customFormat="false" ht="15" hidden="false" customHeight="true" outlineLevel="0" collapsed="false">
      <c r="A6791" s="1" t="n">
        <v>3</v>
      </c>
      <c r="B6791" s="76" t="n">
        <v>46240</v>
      </c>
      <c r="C6791" s="1" t="n">
        <v>11</v>
      </c>
      <c r="D6791" s="1" t="s">
        <v>3820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5308</v>
      </c>
      <c r="N6791" s="1" t="n">
        <v>12</v>
      </c>
      <c r="O6791" s="1" t="n">
        <v>13</v>
      </c>
      <c r="P6791" s="1" t="s">
        <v>3814</v>
      </c>
    </row>
    <row r="6792" customFormat="false" ht="15" hidden="false" customHeight="true" outlineLevel="0" collapsed="false">
      <c r="A6792" s="1" t="n">
        <v>3</v>
      </c>
      <c r="B6792" s="76" t="n">
        <v>46240</v>
      </c>
      <c r="C6792" s="1" t="n">
        <v>11</v>
      </c>
      <c r="D6792" s="1" t="s">
        <v>3820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6130</v>
      </c>
      <c r="N6792" s="1" t="n">
        <v>9</v>
      </c>
      <c r="O6792" s="1" t="n">
        <v>55.4</v>
      </c>
      <c r="P6792" s="1" t="s">
        <v>3814</v>
      </c>
    </row>
    <row r="6793" customFormat="false" ht="15" hidden="false" customHeight="true" outlineLevel="0" collapsed="false">
      <c r="A6793" s="1" t="n">
        <v>3</v>
      </c>
      <c r="B6793" s="76" t="n">
        <v>46240</v>
      </c>
      <c r="C6793" s="1" t="n">
        <v>11</v>
      </c>
      <c r="D6793" s="1" t="s">
        <v>3820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6131</v>
      </c>
      <c r="N6793" s="1" t="n">
        <v>12</v>
      </c>
      <c r="O6793" s="1" t="n">
        <v>13</v>
      </c>
      <c r="P6793" s="1" t="s">
        <v>3814</v>
      </c>
    </row>
    <row r="6794" customFormat="false" ht="15" hidden="false" customHeight="true" outlineLevel="0" collapsed="false">
      <c r="A6794" s="1" t="n">
        <v>3</v>
      </c>
      <c r="B6794" s="76" t="n">
        <v>46240</v>
      </c>
      <c r="C6794" s="1" t="n">
        <v>11</v>
      </c>
      <c r="D6794" s="1" t="s">
        <v>3820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6132</v>
      </c>
      <c r="N6794" s="1" t="n">
        <v>12</v>
      </c>
      <c r="O6794" s="1" t="n">
        <v>13</v>
      </c>
      <c r="P6794" s="1" t="s">
        <v>3814</v>
      </c>
    </row>
    <row r="6795" customFormat="false" ht="15" hidden="false" customHeight="true" outlineLevel="0" collapsed="false">
      <c r="A6795" s="1" t="n">
        <v>3</v>
      </c>
      <c r="B6795" s="76" t="n">
        <v>46240</v>
      </c>
      <c r="C6795" s="1" t="n">
        <v>11</v>
      </c>
      <c r="D6795" s="1" t="s">
        <v>3820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6133</v>
      </c>
      <c r="N6795" s="1" t="n">
        <v>2</v>
      </c>
      <c r="O6795" s="1" t="n">
        <v>6.86</v>
      </c>
      <c r="P6795" s="1" t="s">
        <v>3814</v>
      </c>
    </row>
    <row r="6796" customFormat="false" ht="15" hidden="false" customHeight="true" outlineLevel="0" collapsed="false">
      <c r="A6796" s="1" t="n">
        <v>3</v>
      </c>
      <c r="B6796" s="76" t="n">
        <v>46240</v>
      </c>
      <c r="C6796" s="1" t="n">
        <v>11</v>
      </c>
      <c r="D6796" s="1" t="s">
        <v>3820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6134</v>
      </c>
      <c r="N6796" s="1" t="n">
        <v>3</v>
      </c>
      <c r="O6796" s="1" t="n">
        <v>25.89</v>
      </c>
      <c r="P6796" s="1" t="s">
        <v>3814</v>
      </c>
    </row>
    <row r="6797" customFormat="false" ht="15" hidden="false" customHeight="true" outlineLevel="0" collapsed="false">
      <c r="A6797" s="1" t="n">
        <v>3</v>
      </c>
      <c r="B6797" s="76" t="n">
        <v>46240</v>
      </c>
      <c r="C6797" s="1" t="n">
        <v>11</v>
      </c>
      <c r="D6797" s="1" t="s">
        <v>3820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6135</v>
      </c>
      <c r="N6797" s="1" t="n">
        <v>3</v>
      </c>
      <c r="O6797" s="1" t="n">
        <v>17.79</v>
      </c>
      <c r="P6797" s="1" t="s">
        <v>3814</v>
      </c>
    </row>
    <row r="6798" customFormat="false" ht="15" hidden="false" customHeight="true" outlineLevel="0" collapsed="false">
      <c r="A6798" s="1" t="n">
        <v>3</v>
      </c>
      <c r="B6798" s="76" t="n">
        <v>46240</v>
      </c>
      <c r="C6798" s="1" t="n">
        <v>11</v>
      </c>
      <c r="D6798" s="1" t="s">
        <v>3820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6136</v>
      </c>
      <c r="N6798" s="1" t="n">
        <v>2</v>
      </c>
      <c r="O6798" s="1" t="n">
        <v>14.24</v>
      </c>
      <c r="P6798" s="1" t="s">
        <v>3814</v>
      </c>
    </row>
    <row r="6799" customFormat="false" ht="15" hidden="false" customHeight="true" outlineLevel="0" collapsed="false">
      <c r="A6799" s="1" t="n">
        <v>3</v>
      </c>
      <c r="B6799" s="76" t="n">
        <v>46240</v>
      </c>
      <c r="C6799" s="1" t="n">
        <v>11</v>
      </c>
      <c r="D6799" s="1" t="s">
        <v>3820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6137</v>
      </c>
      <c r="N6799" s="1" t="n">
        <v>3</v>
      </c>
      <c r="O6799" s="1" t="n">
        <v>8.4</v>
      </c>
      <c r="P6799" s="1" t="s">
        <v>3814</v>
      </c>
    </row>
    <row r="6800" customFormat="false" ht="15" hidden="false" customHeight="true" outlineLevel="0" collapsed="false">
      <c r="A6800" s="1" t="n">
        <v>3</v>
      </c>
      <c r="B6800" s="76" t="n">
        <v>46240</v>
      </c>
      <c r="C6800" s="1" t="n">
        <v>11</v>
      </c>
      <c r="D6800" s="1" t="s">
        <v>3820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6138</v>
      </c>
      <c r="N6800" s="1" t="n">
        <v>2</v>
      </c>
      <c r="O6800" s="1" t="n">
        <v>24.9</v>
      </c>
      <c r="P6800" s="1" t="s">
        <v>3814</v>
      </c>
    </row>
    <row r="6801" customFormat="false" ht="15" hidden="false" customHeight="true" outlineLevel="0" collapsed="false">
      <c r="A6801" s="1" t="n">
        <v>3</v>
      </c>
      <c r="B6801" s="76" t="n">
        <v>46240</v>
      </c>
      <c r="C6801" s="1" t="n">
        <v>11</v>
      </c>
      <c r="D6801" s="1" t="s">
        <v>3820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6139</v>
      </c>
      <c r="N6801" s="1" t="n">
        <v>1</v>
      </c>
      <c r="O6801" s="1" t="n">
        <v>3.66</v>
      </c>
      <c r="P6801" s="1" t="s">
        <v>3814</v>
      </c>
    </row>
    <row r="6802" customFormat="false" ht="15" hidden="false" customHeight="true" outlineLevel="0" collapsed="false">
      <c r="A6802" s="1" t="n">
        <v>3</v>
      </c>
      <c r="B6802" s="76" t="n">
        <v>46240</v>
      </c>
      <c r="C6802" s="1" t="n">
        <v>11</v>
      </c>
      <c r="D6802" s="1" t="s">
        <v>3820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6140</v>
      </c>
      <c r="N6802" s="1" t="n">
        <v>2</v>
      </c>
      <c r="O6802" s="1" t="n">
        <v>15.04</v>
      </c>
      <c r="P6802" s="1" t="s">
        <v>3814</v>
      </c>
    </row>
    <row r="6803" customFormat="false" ht="15" hidden="false" customHeight="true" outlineLevel="0" collapsed="false">
      <c r="A6803" s="1" t="n">
        <v>3</v>
      </c>
      <c r="B6803" s="76" t="n">
        <v>46240</v>
      </c>
      <c r="C6803" s="1" t="n">
        <v>11</v>
      </c>
      <c r="D6803" s="1" t="s">
        <v>3820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6141</v>
      </c>
      <c r="N6803" s="1" t="n">
        <v>2</v>
      </c>
      <c r="O6803" s="1" t="n">
        <v>14.24</v>
      </c>
      <c r="P6803" s="1" t="s">
        <v>3814</v>
      </c>
    </row>
    <row r="6804" customFormat="false" ht="15" hidden="false" customHeight="true" outlineLevel="0" collapsed="false">
      <c r="A6804" s="1" t="n">
        <v>3</v>
      </c>
      <c r="B6804" s="76" t="n">
        <v>46240</v>
      </c>
      <c r="C6804" s="1" t="n">
        <v>11</v>
      </c>
      <c r="D6804" s="1" t="s">
        <v>3820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6142</v>
      </c>
      <c r="N6804" s="1" t="n">
        <v>1</v>
      </c>
      <c r="O6804" s="1" t="n">
        <v>12.55</v>
      </c>
      <c r="P6804" s="1" t="s">
        <v>3814</v>
      </c>
    </row>
    <row r="6805" customFormat="false" ht="15" hidden="false" customHeight="true" outlineLevel="0" collapsed="false">
      <c r="A6805" s="1" t="n">
        <v>3</v>
      </c>
      <c r="B6805" s="76" t="n">
        <v>46240</v>
      </c>
      <c r="C6805" s="1" t="n">
        <v>11</v>
      </c>
      <c r="D6805" s="1" t="s">
        <v>3820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6143</v>
      </c>
      <c r="N6805" s="1" t="n">
        <v>1</v>
      </c>
      <c r="O6805" s="1" t="n">
        <v>12.55</v>
      </c>
      <c r="P6805" s="1" t="s">
        <v>3814</v>
      </c>
    </row>
    <row r="6806" customFormat="false" ht="15" hidden="false" customHeight="true" outlineLevel="0" collapsed="false">
      <c r="A6806" s="1" t="n">
        <v>3</v>
      </c>
      <c r="B6806" s="76" t="n">
        <v>46240</v>
      </c>
      <c r="C6806" s="1" t="n">
        <v>11</v>
      </c>
      <c r="D6806" s="1" t="s">
        <v>3820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4657</v>
      </c>
      <c r="N6806" s="1" t="n">
        <v>250</v>
      </c>
      <c r="O6806" s="1" t="n">
        <v>212.5</v>
      </c>
      <c r="P6806" s="1" t="s">
        <v>3814</v>
      </c>
    </row>
    <row r="6807" customFormat="false" ht="15" hidden="false" customHeight="true" outlineLevel="0" collapsed="false">
      <c r="A6807" s="1" t="n">
        <v>3</v>
      </c>
      <c r="B6807" s="76" t="n">
        <v>46240</v>
      </c>
      <c r="C6807" s="1" t="n">
        <v>11</v>
      </c>
      <c r="D6807" s="1" t="s">
        <v>3820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6144</v>
      </c>
      <c r="N6807" s="1" t="n">
        <v>40</v>
      </c>
      <c r="O6807" s="1" t="n">
        <v>420</v>
      </c>
      <c r="P6807" s="1" t="s">
        <v>3814</v>
      </c>
    </row>
    <row r="6808" customFormat="false" ht="15" hidden="false" customHeight="true" outlineLevel="0" collapsed="false">
      <c r="A6808" s="1" t="n">
        <v>3</v>
      </c>
      <c r="B6808" s="76" t="n">
        <v>46240</v>
      </c>
      <c r="C6808" s="1" t="n">
        <v>11</v>
      </c>
      <c r="D6808" s="1" t="s">
        <v>3820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6145</v>
      </c>
      <c r="N6808" s="1" t="n">
        <v>12</v>
      </c>
      <c r="O6808" s="1" t="n">
        <v>47.88</v>
      </c>
      <c r="P6808" s="1" t="s">
        <v>3814</v>
      </c>
    </row>
    <row r="6809" customFormat="false" ht="15" hidden="false" customHeight="true" outlineLevel="0" collapsed="false">
      <c r="A6809" s="1" t="n">
        <v>3</v>
      </c>
      <c r="B6809" s="76" t="n">
        <v>46240</v>
      </c>
      <c r="C6809" s="1" t="n">
        <v>11</v>
      </c>
      <c r="D6809" s="1" t="s">
        <v>3820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4094</v>
      </c>
      <c r="N6809" s="1" t="n">
        <v>6</v>
      </c>
      <c r="O6809" s="1" t="n">
        <v>44.94</v>
      </c>
      <c r="P6809" s="1" t="s">
        <v>3814</v>
      </c>
    </row>
    <row r="6810" customFormat="false" ht="15" hidden="false" customHeight="true" outlineLevel="0" collapsed="false">
      <c r="A6810" s="1" t="n">
        <v>3</v>
      </c>
      <c r="B6810" s="76" t="n">
        <v>46240</v>
      </c>
      <c r="C6810" s="1" t="n">
        <v>11</v>
      </c>
      <c r="D6810" s="1" t="s">
        <v>3820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6146</v>
      </c>
      <c r="N6810" s="1" t="n">
        <v>6</v>
      </c>
      <c r="O6810" s="1" t="n">
        <v>35.7</v>
      </c>
      <c r="P6810" s="1" t="s">
        <v>3814</v>
      </c>
    </row>
    <row r="6811" customFormat="false" ht="15" hidden="false" customHeight="true" outlineLevel="0" collapsed="false">
      <c r="A6811" s="1" t="n">
        <v>3</v>
      </c>
      <c r="B6811" s="76" t="n">
        <v>46240</v>
      </c>
      <c r="C6811" s="1" t="n">
        <v>11</v>
      </c>
      <c r="D6811" s="1" t="s">
        <v>3820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6147</v>
      </c>
      <c r="N6811" s="1" t="n">
        <v>6</v>
      </c>
      <c r="O6811" s="1" t="n">
        <v>35.7</v>
      </c>
      <c r="P6811" s="1" t="s">
        <v>3814</v>
      </c>
    </row>
    <row r="6812" customFormat="false" ht="15" hidden="false" customHeight="true" outlineLevel="0" collapsed="false">
      <c r="A6812" s="1" t="n">
        <v>3</v>
      </c>
      <c r="B6812" s="76" t="n">
        <v>46240</v>
      </c>
      <c r="C6812" s="1" t="n">
        <v>11</v>
      </c>
      <c r="D6812" s="1" t="s">
        <v>3820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6148</v>
      </c>
      <c r="N6812" s="1" t="n">
        <v>32</v>
      </c>
      <c r="O6812" s="1" t="n">
        <v>73.28</v>
      </c>
      <c r="P6812" s="1" t="s">
        <v>3814</v>
      </c>
    </row>
    <row r="6813" customFormat="false" ht="15" hidden="false" customHeight="true" outlineLevel="0" collapsed="false">
      <c r="A6813" s="1" t="n">
        <v>3</v>
      </c>
      <c r="B6813" s="76" t="n">
        <v>46240</v>
      </c>
      <c r="C6813" s="1" t="n">
        <v>11</v>
      </c>
      <c r="D6813" s="1" t="s">
        <v>3820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6149</v>
      </c>
      <c r="N6813" s="1" t="n">
        <v>16</v>
      </c>
      <c r="O6813" s="1" t="n">
        <v>36.64</v>
      </c>
      <c r="P6813" s="1" t="s">
        <v>3814</v>
      </c>
    </row>
    <row r="6814" customFormat="false" ht="15" hidden="false" customHeight="true" outlineLevel="0" collapsed="false">
      <c r="A6814" s="1" t="n">
        <v>3</v>
      </c>
      <c r="B6814" s="76" t="n">
        <v>46240</v>
      </c>
      <c r="C6814" s="1" t="n">
        <v>11</v>
      </c>
      <c r="D6814" s="1" t="s">
        <v>3820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6150</v>
      </c>
      <c r="N6814" s="1" t="n">
        <v>16</v>
      </c>
      <c r="O6814" s="1" t="n">
        <v>36.64</v>
      </c>
      <c r="P6814" s="1" t="s">
        <v>3814</v>
      </c>
    </row>
    <row r="6815" customFormat="false" ht="15" hidden="false" customHeight="true" outlineLevel="0" collapsed="false">
      <c r="A6815" s="1" t="n">
        <v>3</v>
      </c>
      <c r="B6815" s="76" t="n">
        <v>46240</v>
      </c>
      <c r="C6815" s="1" t="n">
        <v>11</v>
      </c>
      <c r="D6815" s="1" t="s">
        <v>3820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6151</v>
      </c>
      <c r="N6815" s="1" t="n">
        <v>16</v>
      </c>
      <c r="O6815" s="1" t="n">
        <v>36.64</v>
      </c>
      <c r="P6815" s="1" t="s">
        <v>3814</v>
      </c>
    </row>
    <row r="6816" customFormat="false" ht="15" hidden="false" customHeight="true" outlineLevel="0" collapsed="false">
      <c r="A6816" s="1" t="n">
        <v>3</v>
      </c>
      <c r="B6816" s="76" t="n">
        <v>46240</v>
      </c>
      <c r="C6816" s="1" t="n">
        <v>11</v>
      </c>
      <c r="D6816" s="1" t="s">
        <v>3820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6152</v>
      </c>
      <c r="N6816" s="1" t="n">
        <v>32</v>
      </c>
      <c r="O6816" s="1" t="n">
        <v>73.28</v>
      </c>
      <c r="P6816" s="1" t="s">
        <v>3814</v>
      </c>
    </row>
    <row r="6817" customFormat="false" ht="15" hidden="false" customHeight="true" outlineLevel="0" collapsed="false">
      <c r="A6817" s="1" t="n">
        <v>3</v>
      </c>
      <c r="B6817" s="76" t="n">
        <v>46240</v>
      </c>
      <c r="C6817" s="1" t="n">
        <v>11</v>
      </c>
      <c r="D6817" s="1" t="s">
        <v>3820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6153</v>
      </c>
      <c r="N6817" s="1" t="n">
        <v>16</v>
      </c>
      <c r="O6817" s="1" t="n">
        <v>36.64</v>
      </c>
      <c r="P6817" s="1" t="s">
        <v>3814</v>
      </c>
    </row>
    <row r="6818" customFormat="false" ht="15" hidden="false" customHeight="true" outlineLevel="0" collapsed="false">
      <c r="A6818" s="1" t="n">
        <v>3</v>
      </c>
      <c r="B6818" s="76" t="n">
        <v>46240</v>
      </c>
      <c r="C6818" s="1" t="n">
        <v>11</v>
      </c>
      <c r="D6818" s="1" t="s">
        <v>3820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6154</v>
      </c>
      <c r="N6818" s="1" t="n">
        <v>12</v>
      </c>
      <c r="O6818" s="1" t="n">
        <v>39.48</v>
      </c>
      <c r="P6818" s="1" t="s">
        <v>3814</v>
      </c>
    </row>
    <row r="6819" customFormat="false" ht="15" hidden="false" customHeight="true" outlineLevel="0" collapsed="false">
      <c r="A6819" s="1" t="n">
        <v>3</v>
      </c>
      <c r="B6819" s="76" t="n">
        <v>46240</v>
      </c>
      <c r="C6819" s="1" t="n">
        <v>11</v>
      </c>
      <c r="D6819" s="1" t="s">
        <v>3820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6155</v>
      </c>
      <c r="N6819" s="1" t="n">
        <v>12</v>
      </c>
      <c r="O6819" s="1" t="n">
        <v>39.48</v>
      </c>
      <c r="P6819" s="1" t="s">
        <v>3814</v>
      </c>
    </row>
    <row r="6820" customFormat="false" ht="15" hidden="false" customHeight="true" outlineLevel="0" collapsed="false">
      <c r="A6820" s="1" t="n">
        <v>3</v>
      </c>
      <c r="B6820" s="76" t="n">
        <v>46240</v>
      </c>
      <c r="C6820" s="1" t="n">
        <v>11</v>
      </c>
      <c r="D6820" s="1" t="s">
        <v>3820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6156</v>
      </c>
      <c r="N6820" s="1" t="n">
        <v>12</v>
      </c>
      <c r="O6820" s="1" t="n">
        <v>39.48</v>
      </c>
      <c r="P6820" s="1" t="s">
        <v>3814</v>
      </c>
    </row>
    <row r="6821" customFormat="false" ht="15" hidden="false" customHeight="true" outlineLevel="0" collapsed="false">
      <c r="A6821" s="1" t="n">
        <v>3</v>
      </c>
      <c r="B6821" s="76" t="n">
        <v>46240</v>
      </c>
      <c r="C6821" s="1" t="n">
        <v>11</v>
      </c>
      <c r="D6821" s="1" t="s">
        <v>3820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6157</v>
      </c>
      <c r="N6821" s="1" t="n">
        <v>9</v>
      </c>
      <c r="O6821" s="1" t="n">
        <v>53.91</v>
      </c>
      <c r="P6821" s="1" t="s">
        <v>3814</v>
      </c>
    </row>
    <row r="6822" customFormat="false" ht="15" hidden="false" customHeight="true" outlineLevel="0" collapsed="false">
      <c r="A6822" s="1" t="n">
        <v>3</v>
      </c>
      <c r="B6822" s="76" t="n">
        <v>46240</v>
      </c>
      <c r="C6822" s="1" t="n">
        <v>11</v>
      </c>
      <c r="D6822" s="1" t="s">
        <v>3820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6158</v>
      </c>
      <c r="N6822" s="1" t="n">
        <v>9</v>
      </c>
      <c r="O6822" s="1" t="n">
        <v>53.91</v>
      </c>
      <c r="P6822" s="1" t="s">
        <v>3814</v>
      </c>
    </row>
    <row r="6823" customFormat="false" ht="15" hidden="false" customHeight="true" outlineLevel="0" collapsed="false">
      <c r="A6823" s="1" t="n">
        <v>3</v>
      </c>
      <c r="B6823" s="76" t="n">
        <v>46240</v>
      </c>
      <c r="C6823" s="1" t="n">
        <v>11</v>
      </c>
      <c r="D6823" s="1" t="s">
        <v>3820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6159</v>
      </c>
      <c r="N6823" s="1" t="n">
        <v>9</v>
      </c>
      <c r="O6823" s="1" t="n">
        <v>53.91</v>
      </c>
      <c r="P6823" s="1" t="s">
        <v>3814</v>
      </c>
    </row>
    <row r="6824" customFormat="false" ht="15" hidden="false" customHeight="true" outlineLevel="0" collapsed="false">
      <c r="A6824" s="1" t="n">
        <v>3</v>
      </c>
      <c r="B6824" s="76" t="n">
        <v>46240</v>
      </c>
      <c r="C6824" s="1" t="n">
        <v>11</v>
      </c>
      <c r="D6824" s="1" t="s">
        <v>3820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6160</v>
      </c>
      <c r="N6824" s="1" t="n">
        <v>12</v>
      </c>
      <c r="O6824" s="1" t="n">
        <v>59.88</v>
      </c>
      <c r="P6824" s="1" t="s">
        <v>3814</v>
      </c>
    </row>
    <row r="6825" customFormat="false" ht="15" hidden="false" customHeight="true" outlineLevel="0" collapsed="false">
      <c r="A6825" s="1" t="n">
        <v>3</v>
      </c>
      <c r="B6825" s="76" t="n">
        <v>46240</v>
      </c>
      <c r="C6825" s="1" t="n">
        <v>11</v>
      </c>
      <c r="D6825" s="1" t="s">
        <v>3820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6161</v>
      </c>
      <c r="N6825" s="1" t="n">
        <v>12</v>
      </c>
      <c r="O6825" s="1" t="n">
        <v>59.88</v>
      </c>
      <c r="P6825" s="1" t="s">
        <v>3814</v>
      </c>
    </row>
    <row r="6826" customFormat="false" ht="15" hidden="false" customHeight="true" outlineLevel="0" collapsed="false">
      <c r="A6826" s="1" t="n">
        <v>3</v>
      </c>
      <c r="B6826" s="76" t="n">
        <v>46240</v>
      </c>
      <c r="C6826" s="1" t="n">
        <v>11</v>
      </c>
      <c r="D6826" s="1" t="s">
        <v>3820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6162</v>
      </c>
      <c r="N6826" s="1" t="n">
        <v>16</v>
      </c>
      <c r="O6826" s="1" t="n">
        <v>125.84</v>
      </c>
      <c r="P6826" s="1" t="s">
        <v>3814</v>
      </c>
    </row>
    <row r="6827" customFormat="false" ht="15" hidden="false" customHeight="true" outlineLevel="0" collapsed="false">
      <c r="A6827" s="1" t="n">
        <v>3</v>
      </c>
      <c r="B6827" s="76" t="n">
        <v>46240</v>
      </c>
      <c r="C6827" s="1" t="n">
        <v>11</v>
      </c>
      <c r="D6827" s="1" t="s">
        <v>3820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4072</v>
      </c>
      <c r="N6827" s="1" t="n">
        <v>4</v>
      </c>
      <c r="O6827" s="1" t="n">
        <v>31.97</v>
      </c>
      <c r="P6827" s="1" t="s">
        <v>3814</v>
      </c>
    </row>
    <row r="6828" customFormat="false" ht="15" hidden="false" customHeight="true" outlineLevel="0" collapsed="false">
      <c r="A6828" s="1" t="n">
        <v>3</v>
      </c>
      <c r="B6828" s="76" t="n">
        <v>46240</v>
      </c>
      <c r="C6828" s="1" t="n">
        <v>11</v>
      </c>
      <c r="D6828" s="1" t="s">
        <v>3820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6163</v>
      </c>
      <c r="N6828" s="1" t="n">
        <v>4</v>
      </c>
      <c r="O6828" s="1" t="n">
        <v>57.6</v>
      </c>
      <c r="P6828" s="1" t="s">
        <v>3814</v>
      </c>
    </row>
    <row r="6829" customFormat="false" ht="15" hidden="false" customHeight="true" outlineLevel="0" collapsed="false">
      <c r="A6829" s="1" t="n">
        <v>3</v>
      </c>
      <c r="B6829" s="76" t="n">
        <v>46240</v>
      </c>
      <c r="C6829" s="1" t="n">
        <v>11</v>
      </c>
      <c r="D6829" s="1" t="s">
        <v>3820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6164</v>
      </c>
      <c r="N6829" s="1" t="n">
        <v>10</v>
      </c>
      <c r="O6829" s="1" t="n">
        <v>110.95</v>
      </c>
      <c r="P6829" s="1" t="s">
        <v>3814</v>
      </c>
    </row>
    <row r="6830" customFormat="false" ht="15" hidden="false" customHeight="true" outlineLevel="0" collapsed="false">
      <c r="A6830" s="1" t="n">
        <v>3</v>
      </c>
      <c r="B6830" s="76" t="n">
        <v>46240</v>
      </c>
      <c r="C6830" s="1" t="n">
        <v>11</v>
      </c>
      <c r="D6830" s="1" t="s">
        <v>3820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4076</v>
      </c>
      <c r="N6830" s="1" t="n">
        <v>4</v>
      </c>
      <c r="O6830" s="1" t="n">
        <v>31.97</v>
      </c>
      <c r="P6830" s="1" t="s">
        <v>3814</v>
      </c>
    </row>
    <row r="6831" customFormat="false" ht="15" hidden="false" customHeight="true" outlineLevel="0" collapsed="false">
      <c r="A6831" s="1" t="n">
        <v>3</v>
      </c>
      <c r="B6831" s="76" t="n">
        <v>46240</v>
      </c>
      <c r="C6831" s="1" t="n">
        <v>11</v>
      </c>
      <c r="D6831" s="1" t="s">
        <v>3820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6165</v>
      </c>
      <c r="N6831" s="1" t="n">
        <v>10</v>
      </c>
      <c r="O6831" s="1" t="n">
        <v>37.37</v>
      </c>
      <c r="P6831" s="1" t="s">
        <v>3814</v>
      </c>
    </row>
    <row r="6832" customFormat="false" ht="15" hidden="false" customHeight="true" outlineLevel="0" collapsed="false">
      <c r="A6832" s="1" t="n">
        <v>3</v>
      </c>
      <c r="B6832" s="76" t="n">
        <v>46240</v>
      </c>
      <c r="C6832" s="1" t="n">
        <v>11</v>
      </c>
      <c r="D6832" s="1" t="s">
        <v>3820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6166</v>
      </c>
      <c r="N6832" s="1" t="n">
        <v>16</v>
      </c>
      <c r="O6832" s="1" t="n">
        <v>125.84</v>
      </c>
      <c r="P6832" s="1" t="s">
        <v>3814</v>
      </c>
    </row>
    <row r="6833" customFormat="false" ht="15" hidden="false" customHeight="true" outlineLevel="0" collapsed="false">
      <c r="A6833" s="1" t="n">
        <v>3</v>
      </c>
      <c r="B6833" s="76" t="n">
        <v>46240</v>
      </c>
      <c r="C6833" s="1" t="n">
        <v>11</v>
      </c>
      <c r="D6833" s="1" t="s">
        <v>3820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6167</v>
      </c>
      <c r="N6833" s="1" t="n">
        <v>4</v>
      </c>
      <c r="O6833" s="1" t="n">
        <v>31.97</v>
      </c>
      <c r="P6833" s="1" t="s">
        <v>3814</v>
      </c>
    </row>
    <row r="6834" customFormat="false" ht="15" hidden="false" customHeight="true" outlineLevel="0" collapsed="false">
      <c r="A6834" s="1" t="n">
        <v>3</v>
      </c>
      <c r="B6834" s="76" t="n">
        <v>46240</v>
      </c>
      <c r="C6834" s="1" t="n">
        <v>11</v>
      </c>
      <c r="D6834" s="1" t="s">
        <v>3820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6168</v>
      </c>
      <c r="N6834" s="1" t="n">
        <v>32</v>
      </c>
      <c r="O6834" s="1" t="n">
        <v>240.64</v>
      </c>
      <c r="P6834" s="1" t="s">
        <v>3814</v>
      </c>
    </row>
    <row r="6835" customFormat="false" ht="15" hidden="false" customHeight="true" outlineLevel="0" collapsed="false">
      <c r="A6835" s="1" t="n">
        <v>3</v>
      </c>
      <c r="B6835" s="76" t="n">
        <v>46240</v>
      </c>
      <c r="C6835" s="1" t="n">
        <v>11</v>
      </c>
      <c r="D6835" s="1" t="s">
        <v>3820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6169</v>
      </c>
      <c r="N6835" s="1" t="n">
        <v>28</v>
      </c>
      <c r="O6835" s="1" t="n">
        <v>61.04</v>
      </c>
      <c r="P6835" s="1" t="s">
        <v>3814</v>
      </c>
    </row>
    <row r="6836" customFormat="false" ht="15" hidden="false" customHeight="true" outlineLevel="0" collapsed="false">
      <c r="A6836" s="1" t="n">
        <v>3</v>
      </c>
      <c r="B6836" s="76" t="n">
        <v>46240</v>
      </c>
      <c r="C6836" s="1" t="n">
        <v>11</v>
      </c>
      <c r="D6836" s="1" t="s">
        <v>3820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6170</v>
      </c>
      <c r="N6836" s="1" t="n">
        <v>28</v>
      </c>
      <c r="O6836" s="1" t="n">
        <v>61.04</v>
      </c>
      <c r="P6836" s="1" t="s">
        <v>3814</v>
      </c>
    </row>
    <row r="6837" customFormat="false" ht="15" hidden="false" customHeight="true" outlineLevel="0" collapsed="false">
      <c r="A6837" s="1" t="n">
        <v>3</v>
      </c>
      <c r="B6837" s="76" t="n">
        <v>46240</v>
      </c>
      <c r="C6837" s="1" t="n">
        <v>11</v>
      </c>
      <c r="D6837" s="1" t="s">
        <v>3820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6171</v>
      </c>
      <c r="N6837" s="1" t="n">
        <v>28</v>
      </c>
      <c r="O6837" s="1" t="n">
        <v>61.04</v>
      </c>
      <c r="P6837" s="1" t="s">
        <v>3814</v>
      </c>
    </row>
    <row r="6838" customFormat="false" ht="15" hidden="false" customHeight="true" outlineLevel="0" collapsed="false">
      <c r="A6838" s="1" t="n">
        <v>3</v>
      </c>
      <c r="B6838" s="76" t="n">
        <v>46240</v>
      </c>
      <c r="C6838" s="1" t="n">
        <v>11</v>
      </c>
      <c r="D6838" s="1" t="s">
        <v>3820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5458</v>
      </c>
      <c r="N6838" s="1" t="n">
        <v>16</v>
      </c>
      <c r="O6838" s="1" t="n">
        <v>127.87</v>
      </c>
      <c r="P6838" s="1" t="s">
        <v>3814</v>
      </c>
    </row>
    <row r="6839" customFormat="false" ht="15" hidden="false" customHeight="true" outlineLevel="0" collapsed="false">
      <c r="A6839" s="1" t="n">
        <v>3</v>
      </c>
      <c r="B6839" s="76" t="n">
        <v>46240</v>
      </c>
      <c r="C6839" s="1" t="n">
        <v>22</v>
      </c>
      <c r="D6839" s="1" t="s">
        <v>3967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3968</v>
      </c>
      <c r="N6839" s="1" t="n">
        <v>4.288</v>
      </c>
      <c r="O6839" s="1" t="n">
        <v>151.46</v>
      </c>
      <c r="P6839" s="1" t="s">
        <v>3814</v>
      </c>
    </row>
    <row r="6840" customFormat="false" ht="15" hidden="false" customHeight="true" outlineLevel="0" collapsed="false">
      <c r="A6840" s="1" t="n">
        <v>3</v>
      </c>
      <c r="B6840" s="76" t="n">
        <v>46240</v>
      </c>
      <c r="C6840" s="1" t="n">
        <v>22</v>
      </c>
      <c r="D6840" s="1" t="s">
        <v>3967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3986</v>
      </c>
      <c r="N6840" s="1" t="n">
        <v>2.82</v>
      </c>
      <c r="O6840" s="1" t="n">
        <v>84.67</v>
      </c>
      <c r="P6840" s="1" t="s">
        <v>3814</v>
      </c>
    </row>
    <row r="6841" customFormat="false" ht="15" hidden="false" customHeight="true" outlineLevel="0" collapsed="false">
      <c r="A6841" s="1" t="n">
        <v>3</v>
      </c>
      <c r="B6841" s="76" t="n">
        <v>46240</v>
      </c>
      <c r="C6841" s="1" t="n">
        <v>22</v>
      </c>
      <c r="D6841" s="1" t="s">
        <v>3967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3969</v>
      </c>
      <c r="N6841" s="1" t="n">
        <v>11.72</v>
      </c>
      <c r="O6841" s="1" t="n">
        <v>424.34</v>
      </c>
      <c r="P6841" s="1" t="s">
        <v>3814</v>
      </c>
    </row>
    <row r="6842" customFormat="false" ht="15" hidden="false" customHeight="true" outlineLevel="0" collapsed="false">
      <c r="A6842" s="1" t="n">
        <v>3</v>
      </c>
      <c r="B6842" s="76" t="n">
        <v>46240</v>
      </c>
      <c r="C6842" s="1" t="n">
        <v>22</v>
      </c>
      <c r="D6842" s="1" t="s">
        <v>3967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3970</v>
      </c>
      <c r="N6842" s="1" t="n">
        <v>2.896</v>
      </c>
      <c r="O6842" s="1" t="n">
        <v>120.2</v>
      </c>
      <c r="P6842" s="1" t="s">
        <v>3814</v>
      </c>
    </row>
    <row r="6843" customFormat="false" ht="15" hidden="false" customHeight="true" outlineLevel="0" collapsed="false">
      <c r="A6843" s="1" t="n">
        <v>3</v>
      </c>
      <c r="B6843" s="76" t="n">
        <v>46240</v>
      </c>
      <c r="C6843" s="1" t="n">
        <v>22</v>
      </c>
      <c r="D6843" s="1" t="s">
        <v>3967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3971</v>
      </c>
      <c r="N6843" s="1" t="n">
        <v>5.67</v>
      </c>
      <c r="O6843" s="1" t="n">
        <v>235.34</v>
      </c>
      <c r="P6843" s="1" t="s">
        <v>3814</v>
      </c>
    </row>
    <row r="6844" customFormat="false" ht="15" hidden="false" customHeight="true" outlineLevel="0" collapsed="false">
      <c r="A6844" s="1" t="n">
        <v>3</v>
      </c>
      <c r="B6844" s="76" t="n">
        <v>46240</v>
      </c>
      <c r="C6844" s="1" t="n">
        <v>22</v>
      </c>
      <c r="D6844" s="1" t="s">
        <v>3967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3972</v>
      </c>
      <c r="N6844" s="1" t="n">
        <v>5.462</v>
      </c>
      <c r="O6844" s="1" t="n">
        <v>246</v>
      </c>
      <c r="P6844" s="1" t="s">
        <v>3814</v>
      </c>
    </row>
    <row r="6845" customFormat="false" ht="15" hidden="false" customHeight="true" outlineLevel="0" collapsed="false">
      <c r="A6845" s="1" t="n">
        <v>3</v>
      </c>
      <c r="B6845" s="76" t="n">
        <v>46240</v>
      </c>
      <c r="C6845" s="1" t="n">
        <v>22</v>
      </c>
      <c r="D6845" s="1" t="s">
        <v>3967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3973</v>
      </c>
      <c r="N6845" s="1" t="n">
        <v>7.09</v>
      </c>
      <c r="O6845" s="1" t="n">
        <v>344.38</v>
      </c>
      <c r="P6845" s="1" t="s">
        <v>3814</v>
      </c>
    </row>
    <row r="6846" customFormat="false" ht="15" hidden="false" customHeight="true" outlineLevel="0" collapsed="false">
      <c r="A6846" s="1" t="n">
        <v>3</v>
      </c>
      <c r="B6846" s="76" t="n">
        <v>46240</v>
      </c>
      <c r="C6846" s="1" t="n">
        <v>22</v>
      </c>
      <c r="D6846" s="1" t="s">
        <v>3967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3974</v>
      </c>
      <c r="N6846" s="1" t="n">
        <v>3.084</v>
      </c>
      <c r="O6846" s="1" t="n">
        <v>152.52</v>
      </c>
      <c r="P6846" s="1" t="s">
        <v>3814</v>
      </c>
    </row>
    <row r="6847" customFormat="false" ht="15" hidden="false" customHeight="true" outlineLevel="0" collapsed="false">
      <c r="A6847" s="1" t="n">
        <v>3</v>
      </c>
      <c r="B6847" s="76" t="n">
        <v>46240</v>
      </c>
      <c r="C6847" s="1" t="n">
        <v>22</v>
      </c>
      <c r="D6847" s="1" t="s">
        <v>3967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3975</v>
      </c>
      <c r="N6847" s="1" t="n">
        <v>1.204</v>
      </c>
      <c r="O6847" s="1" t="n">
        <v>54.23</v>
      </c>
      <c r="P6847" s="1" t="s">
        <v>3814</v>
      </c>
    </row>
    <row r="6848" customFormat="false" ht="15" hidden="false" customHeight="true" outlineLevel="0" collapsed="false">
      <c r="A6848" s="1" t="n">
        <v>3</v>
      </c>
      <c r="B6848" s="76" t="n">
        <v>46240</v>
      </c>
      <c r="C6848" s="1" t="n">
        <v>22</v>
      </c>
      <c r="D6848" s="1" t="s">
        <v>3967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3976</v>
      </c>
      <c r="N6848" s="1" t="n">
        <v>2.168</v>
      </c>
      <c r="O6848" s="1" t="n">
        <v>105.3</v>
      </c>
      <c r="P6848" s="1" t="s">
        <v>3814</v>
      </c>
    </row>
    <row r="6849" customFormat="false" ht="15" hidden="false" customHeight="true" outlineLevel="0" collapsed="false">
      <c r="A6849" s="1" t="n">
        <v>3</v>
      </c>
      <c r="B6849" s="76" t="n">
        <v>46240</v>
      </c>
      <c r="C6849" s="1" t="n">
        <v>22</v>
      </c>
      <c r="D6849" s="1" t="s">
        <v>3967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3977</v>
      </c>
      <c r="N6849" s="1" t="n">
        <v>1.658</v>
      </c>
      <c r="O6849" s="1" t="n">
        <v>95.18</v>
      </c>
      <c r="P6849" s="1" t="s">
        <v>3814</v>
      </c>
    </row>
    <row r="6850" customFormat="false" ht="15" hidden="false" customHeight="true" outlineLevel="0" collapsed="false">
      <c r="A6850" s="1" t="n">
        <v>3</v>
      </c>
      <c r="B6850" s="76" t="n">
        <v>46240</v>
      </c>
      <c r="C6850" s="1" t="n">
        <v>22</v>
      </c>
      <c r="D6850" s="1" t="s">
        <v>3967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5675</v>
      </c>
      <c r="N6850" s="1" t="n">
        <v>3.21</v>
      </c>
      <c r="O6850" s="1" t="n">
        <v>121.89</v>
      </c>
      <c r="P6850" s="1" t="s">
        <v>3814</v>
      </c>
    </row>
    <row r="6851" customFormat="false" ht="15" hidden="false" customHeight="true" outlineLevel="0" collapsed="false">
      <c r="A6851" s="1" t="n">
        <v>3</v>
      </c>
      <c r="B6851" s="76" t="n">
        <v>46240</v>
      </c>
      <c r="C6851" s="1" t="n">
        <v>22</v>
      </c>
      <c r="D6851" s="1" t="s">
        <v>3967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3987</v>
      </c>
      <c r="N6851" s="1" t="n">
        <v>1.218</v>
      </c>
      <c r="O6851" s="1" t="n">
        <v>44.1</v>
      </c>
      <c r="P6851" s="1" t="s">
        <v>3814</v>
      </c>
    </row>
    <row r="6852" customFormat="false" ht="15" hidden="false" customHeight="true" outlineLevel="0" collapsed="false">
      <c r="A6852" s="1" t="n">
        <v>3</v>
      </c>
      <c r="B6852" s="76" t="n">
        <v>46240</v>
      </c>
      <c r="C6852" s="1" t="n">
        <v>22</v>
      </c>
      <c r="D6852" s="1" t="s">
        <v>3967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6172</v>
      </c>
      <c r="N6852" s="1" t="n">
        <v>1.762</v>
      </c>
      <c r="O6852" s="1" t="n">
        <v>65.35</v>
      </c>
      <c r="P6852" s="1" t="s">
        <v>3814</v>
      </c>
    </row>
    <row r="6853" customFormat="false" ht="15" hidden="false" customHeight="true" outlineLevel="0" collapsed="false">
      <c r="A6853" s="1" t="n">
        <v>3</v>
      </c>
      <c r="B6853" s="76" t="n">
        <v>46240</v>
      </c>
      <c r="C6853" s="1" t="n">
        <v>22</v>
      </c>
      <c r="D6853" s="1" t="s">
        <v>3967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3979</v>
      </c>
      <c r="N6853" s="1" t="n">
        <v>2.88</v>
      </c>
      <c r="O6853" s="1" t="n">
        <v>5.06</v>
      </c>
      <c r="P6853" s="1" t="s">
        <v>3814</v>
      </c>
    </row>
    <row r="6854" customFormat="false" ht="15" hidden="false" customHeight="true" outlineLevel="0" collapsed="false">
      <c r="A6854" s="1" t="n">
        <v>3</v>
      </c>
      <c r="B6854" s="76" t="n">
        <v>46240</v>
      </c>
      <c r="C6854" s="1" t="n">
        <v>22</v>
      </c>
      <c r="D6854" s="1" t="s">
        <v>3967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3980</v>
      </c>
      <c r="N6854" s="1" t="n">
        <v>13.167</v>
      </c>
      <c r="O6854" s="1" t="n">
        <v>34.77</v>
      </c>
      <c r="P6854" s="1" t="s">
        <v>3814</v>
      </c>
    </row>
    <row r="6855" customFormat="false" ht="15" hidden="false" customHeight="true" outlineLevel="0" collapsed="false">
      <c r="A6855" s="1" t="n">
        <v>3</v>
      </c>
      <c r="B6855" s="76" t="n">
        <v>46240</v>
      </c>
      <c r="C6855" s="1" t="n">
        <v>22</v>
      </c>
      <c r="D6855" s="1" t="s">
        <v>3967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3981</v>
      </c>
      <c r="N6855" s="1" t="n">
        <v>1.103</v>
      </c>
      <c r="O6855" s="1" t="n">
        <v>0.01</v>
      </c>
      <c r="P6855" s="1" t="s">
        <v>3814</v>
      </c>
    </row>
    <row r="6856" customFormat="false" ht="15" hidden="false" customHeight="true" outlineLevel="0" collapsed="false">
      <c r="A6856" s="1" t="n">
        <v>3</v>
      </c>
      <c r="B6856" s="76" t="n">
        <v>46240</v>
      </c>
      <c r="C6856" s="1" t="n">
        <v>100</v>
      </c>
      <c r="D6856" s="1" t="s">
        <v>3988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3968</v>
      </c>
      <c r="N6856" s="1" t="n">
        <v>4.288</v>
      </c>
      <c r="O6856" s="1" t="n">
        <v>151.46</v>
      </c>
      <c r="P6856" s="1" t="s">
        <v>3814</v>
      </c>
    </row>
    <row r="6857" customFormat="false" ht="15" hidden="false" customHeight="true" outlineLevel="0" collapsed="false">
      <c r="A6857" s="1" t="n">
        <v>3</v>
      </c>
      <c r="B6857" s="76" t="n">
        <v>46240</v>
      </c>
      <c r="C6857" s="1" t="n">
        <v>100</v>
      </c>
      <c r="D6857" s="1" t="s">
        <v>3988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3986</v>
      </c>
      <c r="N6857" s="1" t="n">
        <v>2.82</v>
      </c>
      <c r="O6857" s="1" t="n">
        <v>84.67</v>
      </c>
      <c r="P6857" s="1" t="s">
        <v>3814</v>
      </c>
    </row>
    <row r="6858" customFormat="false" ht="15" hidden="false" customHeight="true" outlineLevel="0" collapsed="false">
      <c r="A6858" s="1" t="n">
        <v>3</v>
      </c>
      <c r="B6858" s="76" t="n">
        <v>46240</v>
      </c>
      <c r="C6858" s="1" t="n">
        <v>100</v>
      </c>
      <c r="D6858" s="1" t="s">
        <v>3988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3969</v>
      </c>
      <c r="N6858" s="1" t="n">
        <v>11.72</v>
      </c>
      <c r="O6858" s="1" t="n">
        <v>424.34</v>
      </c>
      <c r="P6858" s="1" t="s">
        <v>3814</v>
      </c>
    </row>
    <row r="6859" customFormat="false" ht="15" hidden="false" customHeight="true" outlineLevel="0" collapsed="false">
      <c r="A6859" s="1" t="n">
        <v>3</v>
      </c>
      <c r="B6859" s="76" t="n">
        <v>46240</v>
      </c>
      <c r="C6859" s="1" t="n">
        <v>100</v>
      </c>
      <c r="D6859" s="1" t="s">
        <v>3988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3970</v>
      </c>
      <c r="N6859" s="1" t="n">
        <v>2.896</v>
      </c>
      <c r="O6859" s="1" t="n">
        <v>120.2</v>
      </c>
      <c r="P6859" s="1" t="s">
        <v>3814</v>
      </c>
    </row>
    <row r="6860" customFormat="false" ht="15" hidden="false" customHeight="true" outlineLevel="0" collapsed="false">
      <c r="A6860" s="1" t="n">
        <v>3</v>
      </c>
      <c r="B6860" s="76" t="n">
        <v>46240</v>
      </c>
      <c r="C6860" s="1" t="n">
        <v>100</v>
      </c>
      <c r="D6860" s="1" t="s">
        <v>3988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3971</v>
      </c>
      <c r="N6860" s="1" t="n">
        <v>5.67</v>
      </c>
      <c r="O6860" s="1" t="n">
        <v>235.34</v>
      </c>
      <c r="P6860" s="1" t="s">
        <v>3814</v>
      </c>
    </row>
    <row r="6861" customFormat="false" ht="15" hidden="false" customHeight="true" outlineLevel="0" collapsed="false">
      <c r="A6861" s="1" t="n">
        <v>3</v>
      </c>
      <c r="B6861" s="76" t="n">
        <v>46240</v>
      </c>
      <c r="C6861" s="1" t="n">
        <v>100</v>
      </c>
      <c r="D6861" s="1" t="s">
        <v>3988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3972</v>
      </c>
      <c r="N6861" s="1" t="n">
        <v>5.462</v>
      </c>
      <c r="O6861" s="1" t="n">
        <v>246</v>
      </c>
      <c r="P6861" s="1" t="s">
        <v>3814</v>
      </c>
    </row>
    <row r="6862" customFormat="false" ht="15" hidden="false" customHeight="true" outlineLevel="0" collapsed="false">
      <c r="A6862" s="1" t="n">
        <v>3</v>
      </c>
      <c r="B6862" s="76" t="n">
        <v>46240</v>
      </c>
      <c r="C6862" s="1" t="n">
        <v>100</v>
      </c>
      <c r="D6862" s="1" t="s">
        <v>3988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3973</v>
      </c>
      <c r="N6862" s="1" t="n">
        <v>7.09</v>
      </c>
      <c r="O6862" s="1" t="n">
        <v>344.38</v>
      </c>
      <c r="P6862" s="1" t="s">
        <v>3814</v>
      </c>
    </row>
    <row r="6863" customFormat="false" ht="15" hidden="false" customHeight="true" outlineLevel="0" collapsed="false">
      <c r="A6863" s="1" t="n">
        <v>3</v>
      </c>
      <c r="B6863" s="76" t="n">
        <v>46240</v>
      </c>
      <c r="C6863" s="1" t="n">
        <v>100</v>
      </c>
      <c r="D6863" s="1" t="s">
        <v>3988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3974</v>
      </c>
      <c r="N6863" s="1" t="n">
        <v>3.084</v>
      </c>
      <c r="O6863" s="1" t="n">
        <v>152.52</v>
      </c>
      <c r="P6863" s="1" t="s">
        <v>3814</v>
      </c>
    </row>
    <row r="6864" customFormat="false" ht="15" hidden="false" customHeight="true" outlineLevel="0" collapsed="false">
      <c r="A6864" s="1" t="n">
        <v>3</v>
      </c>
      <c r="B6864" s="76" t="n">
        <v>46240</v>
      </c>
      <c r="C6864" s="1" t="n">
        <v>100</v>
      </c>
      <c r="D6864" s="1" t="s">
        <v>3988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3975</v>
      </c>
      <c r="N6864" s="1" t="n">
        <v>1.204</v>
      </c>
      <c r="O6864" s="1" t="n">
        <v>54.23</v>
      </c>
      <c r="P6864" s="1" t="s">
        <v>3814</v>
      </c>
    </row>
    <row r="6865" customFormat="false" ht="15" hidden="false" customHeight="true" outlineLevel="0" collapsed="false">
      <c r="A6865" s="1" t="n">
        <v>3</v>
      </c>
      <c r="B6865" s="76" t="n">
        <v>46240</v>
      </c>
      <c r="C6865" s="1" t="n">
        <v>100</v>
      </c>
      <c r="D6865" s="1" t="s">
        <v>3988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3976</v>
      </c>
      <c r="N6865" s="1" t="n">
        <v>2.168</v>
      </c>
      <c r="O6865" s="1" t="n">
        <v>105.3</v>
      </c>
      <c r="P6865" s="1" t="s">
        <v>3814</v>
      </c>
    </row>
    <row r="6866" customFormat="false" ht="15" hidden="false" customHeight="true" outlineLevel="0" collapsed="false">
      <c r="A6866" s="1" t="n">
        <v>3</v>
      </c>
      <c r="B6866" s="76" t="n">
        <v>46240</v>
      </c>
      <c r="C6866" s="1" t="n">
        <v>100</v>
      </c>
      <c r="D6866" s="1" t="s">
        <v>3988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3977</v>
      </c>
      <c r="N6866" s="1" t="n">
        <v>1.658</v>
      </c>
      <c r="O6866" s="1" t="n">
        <v>95.18</v>
      </c>
      <c r="P6866" s="1" t="s">
        <v>3814</v>
      </c>
    </row>
    <row r="6867" customFormat="false" ht="15" hidden="false" customHeight="true" outlineLevel="0" collapsed="false">
      <c r="A6867" s="1" t="n">
        <v>3</v>
      </c>
      <c r="B6867" s="76" t="n">
        <v>46240</v>
      </c>
      <c r="C6867" s="1" t="n">
        <v>100</v>
      </c>
      <c r="D6867" s="1" t="s">
        <v>3988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5675</v>
      </c>
      <c r="N6867" s="1" t="n">
        <v>3.21</v>
      </c>
      <c r="O6867" s="1" t="n">
        <v>121.89</v>
      </c>
      <c r="P6867" s="1" t="s">
        <v>3814</v>
      </c>
    </row>
    <row r="6868" customFormat="false" ht="15" hidden="false" customHeight="true" outlineLevel="0" collapsed="false">
      <c r="A6868" s="1" t="n">
        <v>3</v>
      </c>
      <c r="B6868" s="76" t="n">
        <v>46240</v>
      </c>
      <c r="C6868" s="1" t="n">
        <v>100</v>
      </c>
      <c r="D6868" s="1" t="s">
        <v>3988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3987</v>
      </c>
      <c r="N6868" s="1" t="n">
        <v>1.218</v>
      </c>
      <c r="O6868" s="1" t="n">
        <v>44.1</v>
      </c>
      <c r="P6868" s="1" t="s">
        <v>3814</v>
      </c>
    </row>
    <row r="6869" customFormat="false" ht="15" hidden="false" customHeight="true" outlineLevel="0" collapsed="false">
      <c r="A6869" s="1" t="n">
        <v>3</v>
      </c>
      <c r="B6869" s="76" t="n">
        <v>46240</v>
      </c>
      <c r="C6869" s="1" t="n">
        <v>100</v>
      </c>
      <c r="D6869" s="1" t="s">
        <v>3988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6172</v>
      </c>
      <c r="N6869" s="1" t="n">
        <v>1.762</v>
      </c>
      <c r="O6869" s="1" t="n">
        <v>65.35</v>
      </c>
      <c r="P6869" s="1" t="s">
        <v>3814</v>
      </c>
    </row>
    <row r="6870" customFormat="false" ht="15" hidden="false" customHeight="true" outlineLevel="0" collapsed="false">
      <c r="A6870" s="1" t="n">
        <v>3</v>
      </c>
      <c r="B6870" s="76" t="n">
        <v>46240</v>
      </c>
      <c r="C6870" s="1" t="n">
        <v>100</v>
      </c>
      <c r="D6870" s="1" t="s">
        <v>3988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3979</v>
      </c>
      <c r="N6870" s="1" t="n">
        <v>2.88</v>
      </c>
      <c r="O6870" s="1" t="n">
        <v>5.06</v>
      </c>
      <c r="P6870" s="1" t="s">
        <v>3814</v>
      </c>
    </row>
    <row r="6871" customFormat="false" ht="15" hidden="false" customHeight="true" outlineLevel="0" collapsed="false">
      <c r="A6871" s="1" t="n">
        <v>3</v>
      </c>
      <c r="B6871" s="76" t="n">
        <v>46240</v>
      </c>
      <c r="C6871" s="1" t="n">
        <v>100</v>
      </c>
      <c r="D6871" s="1" t="s">
        <v>3988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3980</v>
      </c>
      <c r="N6871" s="1" t="n">
        <v>13.167</v>
      </c>
      <c r="O6871" s="1" t="n">
        <v>34.77</v>
      </c>
      <c r="P6871" s="1" t="s">
        <v>3814</v>
      </c>
    </row>
    <row r="6872" customFormat="false" ht="15" hidden="false" customHeight="true" outlineLevel="0" collapsed="false">
      <c r="A6872" s="1" t="n">
        <v>3</v>
      </c>
      <c r="B6872" s="76" t="n">
        <v>46240</v>
      </c>
      <c r="C6872" s="1" t="n">
        <v>100</v>
      </c>
      <c r="D6872" s="1" t="s">
        <v>3988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3981</v>
      </c>
      <c r="N6872" s="1" t="n">
        <v>1.103</v>
      </c>
      <c r="O6872" s="1" t="n">
        <v>0.01</v>
      </c>
      <c r="P6872" s="1" t="s">
        <v>3814</v>
      </c>
    </row>
    <row r="6873" customFormat="false" ht="15" hidden="false" customHeight="true" outlineLevel="0" collapsed="false">
      <c r="A6873" s="1" t="n">
        <v>3</v>
      </c>
      <c r="B6873" s="76" t="n">
        <v>46240</v>
      </c>
      <c r="C6873" s="1" t="n">
        <v>171</v>
      </c>
      <c r="D6873" s="1" t="s">
        <v>4048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5287</v>
      </c>
      <c r="N6873" s="1" t="n">
        <v>4</v>
      </c>
      <c r="O6873" s="1" t="n">
        <v>31.68</v>
      </c>
      <c r="P6873" s="1" t="s">
        <v>4050</v>
      </c>
    </row>
    <row r="6874" customFormat="false" ht="15" hidden="false" customHeight="true" outlineLevel="0" collapsed="false">
      <c r="A6874" s="1" t="n">
        <v>3</v>
      </c>
      <c r="B6874" s="76" t="n">
        <v>46241</v>
      </c>
      <c r="C6874" s="1" t="n">
        <v>1</v>
      </c>
      <c r="D6874" s="1" t="s">
        <v>3848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3989</v>
      </c>
      <c r="N6874" s="1" t="n">
        <v>70</v>
      </c>
      <c r="O6874" s="1" t="n">
        <v>630</v>
      </c>
      <c r="P6874" s="1" t="s">
        <v>3814</v>
      </c>
    </row>
    <row r="6875" customFormat="false" ht="15" hidden="false" customHeight="true" outlineLevel="0" collapsed="false">
      <c r="A6875" s="1" t="n">
        <v>3</v>
      </c>
      <c r="B6875" s="76" t="n">
        <v>46241</v>
      </c>
      <c r="C6875" s="1" t="n">
        <v>1</v>
      </c>
      <c r="D6875" s="1" t="s">
        <v>3848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3990</v>
      </c>
      <c r="N6875" s="1" t="n">
        <v>50</v>
      </c>
      <c r="O6875" s="1" t="n">
        <v>240</v>
      </c>
      <c r="P6875" s="1" t="s">
        <v>3814</v>
      </c>
    </row>
    <row r="6876" customFormat="false" ht="15" hidden="false" customHeight="true" outlineLevel="0" collapsed="false">
      <c r="A6876" s="1" t="n">
        <v>3</v>
      </c>
      <c r="B6876" s="76" t="n">
        <v>46241</v>
      </c>
      <c r="C6876" s="1" t="n">
        <v>6</v>
      </c>
      <c r="D6876" s="1" t="s">
        <v>3819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3815</v>
      </c>
      <c r="N6876" s="1" t="n">
        <v>5</v>
      </c>
      <c r="O6876" s="1" t="n">
        <v>25</v>
      </c>
      <c r="P6876" s="1" t="s">
        <v>3814</v>
      </c>
    </row>
    <row r="6877" customFormat="false" ht="15" hidden="false" customHeight="true" outlineLevel="0" collapsed="false">
      <c r="A6877" s="1" t="n">
        <v>3</v>
      </c>
      <c r="B6877" s="76" t="n">
        <v>46241</v>
      </c>
      <c r="C6877" s="1" t="n">
        <v>6</v>
      </c>
      <c r="D6877" s="1" t="s">
        <v>3819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3816</v>
      </c>
      <c r="N6877" s="1" t="n">
        <v>30</v>
      </c>
      <c r="O6877" s="1" t="n">
        <v>60</v>
      </c>
      <c r="P6877" s="1" t="s">
        <v>3814</v>
      </c>
    </row>
    <row r="6878" customFormat="false" ht="15" hidden="false" customHeight="true" outlineLevel="0" collapsed="false">
      <c r="A6878" s="1" t="n">
        <v>3</v>
      </c>
      <c r="B6878" s="76" t="n">
        <v>46241</v>
      </c>
      <c r="C6878" s="1" t="n">
        <v>6</v>
      </c>
      <c r="D6878" s="1" t="s">
        <v>3819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3818</v>
      </c>
      <c r="N6878" s="1" t="n">
        <v>20</v>
      </c>
      <c r="O6878" s="1" t="n">
        <v>300</v>
      </c>
      <c r="P6878" s="1" t="s">
        <v>3814</v>
      </c>
    </row>
    <row r="6879" customFormat="false" ht="15" hidden="false" customHeight="true" outlineLevel="0" collapsed="false">
      <c r="A6879" s="1" t="n">
        <v>3</v>
      </c>
      <c r="B6879" s="76" t="n">
        <v>46241</v>
      </c>
      <c r="C6879" s="1" t="n">
        <v>6</v>
      </c>
      <c r="D6879" s="1" t="s">
        <v>3819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3851</v>
      </c>
      <c r="N6879" s="1" t="n">
        <v>10.76</v>
      </c>
      <c r="O6879" s="1" t="n">
        <v>129</v>
      </c>
      <c r="P6879" s="1" t="s">
        <v>3814</v>
      </c>
    </row>
    <row r="6880" customFormat="false" ht="15" hidden="false" customHeight="true" outlineLevel="0" collapsed="false">
      <c r="A6880" s="1" t="n">
        <v>3</v>
      </c>
      <c r="B6880" s="76" t="n">
        <v>46241</v>
      </c>
      <c r="C6880" s="1" t="n">
        <v>6</v>
      </c>
      <c r="D6880" s="1" t="s">
        <v>3819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3852</v>
      </c>
      <c r="N6880" s="1" t="n">
        <v>5</v>
      </c>
      <c r="O6880" s="1" t="n">
        <v>35</v>
      </c>
      <c r="P6880" s="1" t="s">
        <v>3814</v>
      </c>
    </row>
    <row r="6881" customFormat="false" ht="15" hidden="false" customHeight="true" outlineLevel="0" collapsed="false">
      <c r="A6881" s="1" t="n">
        <v>3</v>
      </c>
      <c r="B6881" s="76" t="n">
        <v>46241</v>
      </c>
      <c r="C6881" s="1" t="n">
        <v>6</v>
      </c>
      <c r="D6881" s="1" t="s">
        <v>3819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3853</v>
      </c>
      <c r="N6881" s="1" t="n">
        <v>48</v>
      </c>
      <c r="O6881" s="1" t="n">
        <v>320</v>
      </c>
      <c r="P6881" s="1" t="s">
        <v>3814</v>
      </c>
    </row>
    <row r="6882" customFormat="false" ht="15" hidden="false" customHeight="true" outlineLevel="0" collapsed="false">
      <c r="A6882" s="1" t="n">
        <v>3</v>
      </c>
      <c r="B6882" s="76" t="n">
        <v>46241</v>
      </c>
      <c r="C6882" s="1" t="n">
        <v>6</v>
      </c>
      <c r="D6882" s="1" t="s">
        <v>3819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3854</v>
      </c>
      <c r="N6882" s="1" t="n">
        <v>3</v>
      </c>
      <c r="O6882" s="1" t="n">
        <v>36</v>
      </c>
      <c r="P6882" s="1" t="s">
        <v>3814</v>
      </c>
    </row>
    <row r="6883" customFormat="false" ht="15" hidden="false" customHeight="true" outlineLevel="0" collapsed="false">
      <c r="A6883" s="1" t="n">
        <v>3</v>
      </c>
      <c r="B6883" s="76" t="n">
        <v>46241</v>
      </c>
      <c r="C6883" s="1" t="n">
        <v>6</v>
      </c>
      <c r="D6883" s="1" t="s">
        <v>3819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3855</v>
      </c>
      <c r="N6883" s="1" t="n">
        <v>40</v>
      </c>
      <c r="O6883" s="1" t="n">
        <v>260</v>
      </c>
      <c r="P6883" s="1" t="s">
        <v>3814</v>
      </c>
    </row>
    <row r="6884" customFormat="false" ht="15" hidden="false" customHeight="true" outlineLevel="0" collapsed="false">
      <c r="A6884" s="1" t="n">
        <v>3</v>
      </c>
      <c r="B6884" s="76" t="n">
        <v>46241</v>
      </c>
      <c r="C6884" s="1" t="n">
        <v>6</v>
      </c>
      <c r="D6884" s="1" t="s">
        <v>3819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4004</v>
      </c>
      <c r="N6884" s="1" t="n">
        <v>20</v>
      </c>
      <c r="O6884" s="1" t="n">
        <v>160</v>
      </c>
      <c r="P6884" s="1" t="s">
        <v>3814</v>
      </c>
    </row>
    <row r="6885" customFormat="false" ht="15" hidden="false" customHeight="true" outlineLevel="0" collapsed="false">
      <c r="A6885" s="1" t="n">
        <v>3</v>
      </c>
      <c r="B6885" s="76" t="n">
        <v>46241</v>
      </c>
      <c r="C6885" s="1" t="n">
        <v>6</v>
      </c>
      <c r="D6885" s="1" t="s">
        <v>3819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3857</v>
      </c>
      <c r="N6885" s="1" t="n">
        <v>40</v>
      </c>
      <c r="O6885" s="1" t="n">
        <v>130</v>
      </c>
      <c r="P6885" s="1" t="s">
        <v>3814</v>
      </c>
    </row>
    <row r="6886" customFormat="false" ht="15" hidden="false" customHeight="true" outlineLevel="0" collapsed="false">
      <c r="A6886" s="1" t="n">
        <v>3</v>
      </c>
      <c r="B6886" s="76" t="n">
        <v>46241</v>
      </c>
      <c r="C6886" s="1" t="n">
        <v>6</v>
      </c>
      <c r="D6886" s="1" t="s">
        <v>3819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4005</v>
      </c>
      <c r="N6886" s="1" t="n">
        <v>12</v>
      </c>
      <c r="O6886" s="1" t="n">
        <v>120</v>
      </c>
      <c r="P6886" s="1" t="s">
        <v>3814</v>
      </c>
    </row>
    <row r="6887" customFormat="false" ht="15" hidden="false" customHeight="true" outlineLevel="0" collapsed="false">
      <c r="A6887" s="1" t="n">
        <v>3</v>
      </c>
      <c r="B6887" s="76" t="n">
        <v>46241</v>
      </c>
      <c r="C6887" s="1" t="n">
        <v>6</v>
      </c>
      <c r="D6887" s="1" t="s">
        <v>3819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3858</v>
      </c>
      <c r="N6887" s="1" t="n">
        <v>4</v>
      </c>
      <c r="O6887" s="1" t="n">
        <v>72</v>
      </c>
      <c r="P6887" s="1" t="s">
        <v>3814</v>
      </c>
    </row>
    <row r="6888" customFormat="false" ht="15" hidden="false" customHeight="true" outlineLevel="0" collapsed="false">
      <c r="A6888" s="1" t="n">
        <v>3</v>
      </c>
      <c r="B6888" s="76" t="n">
        <v>46241</v>
      </c>
      <c r="C6888" s="1" t="n">
        <v>6</v>
      </c>
      <c r="D6888" s="1" t="s">
        <v>3819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3859</v>
      </c>
      <c r="N6888" s="1" t="n">
        <v>10</v>
      </c>
      <c r="O6888" s="1" t="n">
        <v>80</v>
      </c>
      <c r="P6888" s="1" t="s">
        <v>3814</v>
      </c>
    </row>
    <row r="6889" customFormat="false" ht="15" hidden="false" customHeight="true" outlineLevel="0" collapsed="false">
      <c r="A6889" s="1" t="n">
        <v>3</v>
      </c>
      <c r="B6889" s="76" t="n">
        <v>46241</v>
      </c>
      <c r="C6889" s="1" t="n">
        <v>6</v>
      </c>
      <c r="D6889" s="1" t="s">
        <v>3819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3860</v>
      </c>
      <c r="N6889" s="1" t="n">
        <v>5</v>
      </c>
      <c r="O6889" s="1" t="n">
        <v>55</v>
      </c>
      <c r="P6889" s="1" t="s">
        <v>3814</v>
      </c>
    </row>
    <row r="6890" customFormat="false" ht="15" hidden="false" customHeight="true" outlineLevel="0" collapsed="false">
      <c r="A6890" s="1" t="n">
        <v>3</v>
      </c>
      <c r="B6890" s="76" t="n">
        <v>46241</v>
      </c>
      <c r="C6890" s="1" t="n">
        <v>6</v>
      </c>
      <c r="D6890" s="1" t="s">
        <v>3819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3861</v>
      </c>
      <c r="N6890" s="1" t="n">
        <v>5</v>
      </c>
      <c r="O6890" s="1" t="n">
        <v>45</v>
      </c>
      <c r="P6890" s="1" t="s">
        <v>3814</v>
      </c>
    </row>
    <row r="6891" customFormat="false" ht="15" hidden="false" customHeight="true" outlineLevel="0" collapsed="false">
      <c r="A6891" s="1" t="n">
        <v>3</v>
      </c>
      <c r="B6891" s="76" t="n">
        <v>46241</v>
      </c>
      <c r="C6891" s="1" t="n">
        <v>6</v>
      </c>
      <c r="D6891" s="1" t="s">
        <v>3819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4006</v>
      </c>
      <c r="N6891" s="1" t="n">
        <v>3</v>
      </c>
      <c r="O6891" s="1" t="n">
        <v>36</v>
      </c>
      <c r="P6891" s="1" t="s">
        <v>3814</v>
      </c>
    </row>
    <row r="6892" customFormat="false" ht="15" hidden="false" customHeight="true" outlineLevel="0" collapsed="false">
      <c r="A6892" s="1" t="n">
        <v>3</v>
      </c>
      <c r="B6892" s="76" t="n">
        <v>46241</v>
      </c>
      <c r="C6892" s="1" t="n">
        <v>6</v>
      </c>
      <c r="D6892" s="1" t="s">
        <v>3819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4007</v>
      </c>
      <c r="N6892" s="1" t="n">
        <v>5.2</v>
      </c>
      <c r="O6892" s="1" t="n">
        <v>46.5</v>
      </c>
      <c r="P6892" s="1" t="s">
        <v>3814</v>
      </c>
    </row>
    <row r="6893" customFormat="false" ht="15" hidden="false" customHeight="true" outlineLevel="0" collapsed="false">
      <c r="A6893" s="1" t="n">
        <v>3</v>
      </c>
      <c r="B6893" s="76" t="n">
        <v>46241</v>
      </c>
      <c r="C6893" s="1" t="n">
        <v>6</v>
      </c>
      <c r="D6893" s="1" t="s">
        <v>3819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3863</v>
      </c>
      <c r="N6893" s="1" t="n">
        <v>10</v>
      </c>
      <c r="O6893" s="1" t="n">
        <v>60</v>
      </c>
      <c r="P6893" s="1" t="s">
        <v>3814</v>
      </c>
    </row>
    <row r="6894" customFormat="false" ht="15" hidden="false" customHeight="true" outlineLevel="0" collapsed="false">
      <c r="A6894" s="1" t="n">
        <v>3</v>
      </c>
      <c r="B6894" s="76" t="n">
        <v>46241</v>
      </c>
      <c r="C6894" s="1" t="n">
        <v>6</v>
      </c>
      <c r="D6894" s="1" t="s">
        <v>3819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3864</v>
      </c>
      <c r="N6894" s="1" t="n">
        <v>0.5</v>
      </c>
      <c r="O6894" s="1" t="n">
        <v>20</v>
      </c>
      <c r="P6894" s="1" t="s">
        <v>3814</v>
      </c>
    </row>
    <row r="6895" customFormat="false" ht="15" hidden="false" customHeight="true" outlineLevel="0" collapsed="false">
      <c r="A6895" s="1" t="n">
        <v>3</v>
      </c>
      <c r="B6895" s="76" t="n">
        <v>46241</v>
      </c>
      <c r="C6895" s="1" t="n">
        <v>6</v>
      </c>
      <c r="D6895" s="1" t="s">
        <v>3819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4208</v>
      </c>
      <c r="N6895" s="1" t="n">
        <v>7.8</v>
      </c>
      <c r="O6895" s="1" t="n">
        <v>93.5</v>
      </c>
      <c r="P6895" s="1" t="s">
        <v>3814</v>
      </c>
    </row>
    <row r="6896" customFormat="false" ht="15" hidden="false" customHeight="true" outlineLevel="0" collapsed="false">
      <c r="A6896" s="1" t="n">
        <v>3</v>
      </c>
      <c r="B6896" s="76" t="n">
        <v>46241</v>
      </c>
      <c r="C6896" s="1" t="n">
        <v>6</v>
      </c>
      <c r="D6896" s="1" t="s">
        <v>3819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3865</v>
      </c>
      <c r="N6896" s="1" t="n">
        <v>20</v>
      </c>
      <c r="O6896" s="1" t="n">
        <v>120</v>
      </c>
      <c r="P6896" s="1" t="s">
        <v>3814</v>
      </c>
    </row>
    <row r="6897" customFormat="false" ht="15" hidden="false" customHeight="true" outlineLevel="0" collapsed="false">
      <c r="A6897" s="1" t="n">
        <v>3</v>
      </c>
      <c r="B6897" s="76" t="n">
        <v>46241</v>
      </c>
      <c r="C6897" s="1" t="n">
        <v>6</v>
      </c>
      <c r="D6897" s="1" t="s">
        <v>3819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5819</v>
      </c>
      <c r="N6897" s="1" t="n">
        <v>26</v>
      </c>
      <c r="O6897" s="1" t="n">
        <v>35</v>
      </c>
      <c r="P6897" s="1" t="s">
        <v>3814</v>
      </c>
    </row>
    <row r="6898" customFormat="false" ht="15" hidden="false" customHeight="true" outlineLevel="0" collapsed="false">
      <c r="A6898" s="1" t="n">
        <v>3</v>
      </c>
      <c r="B6898" s="76" t="n">
        <v>46241</v>
      </c>
      <c r="C6898" s="1" t="n">
        <v>6</v>
      </c>
      <c r="D6898" s="1" t="s">
        <v>3819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4009</v>
      </c>
      <c r="N6898" s="1" t="n">
        <v>9.88</v>
      </c>
      <c r="O6898" s="1" t="n">
        <v>138</v>
      </c>
      <c r="P6898" s="1" t="s">
        <v>3814</v>
      </c>
    </row>
    <row r="6899" customFormat="false" ht="15" hidden="false" customHeight="true" outlineLevel="0" collapsed="false">
      <c r="A6899" s="1" t="n">
        <v>3</v>
      </c>
      <c r="B6899" s="76" t="n">
        <v>46241</v>
      </c>
      <c r="C6899" s="1" t="n">
        <v>11</v>
      </c>
      <c r="D6899" s="1" t="s">
        <v>3820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4279</v>
      </c>
      <c r="N6899" s="1" t="n">
        <v>30</v>
      </c>
      <c r="O6899" s="1" t="n">
        <v>174</v>
      </c>
      <c r="P6899" s="1" t="s">
        <v>3814</v>
      </c>
    </row>
    <row r="6900" customFormat="false" ht="15" hidden="false" customHeight="true" outlineLevel="0" collapsed="false">
      <c r="A6900" s="1" t="n">
        <v>3</v>
      </c>
      <c r="B6900" s="76" t="n">
        <v>46241</v>
      </c>
      <c r="C6900" s="1" t="n">
        <v>11</v>
      </c>
      <c r="D6900" s="1" t="s">
        <v>3820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4280</v>
      </c>
      <c r="N6900" s="1" t="n">
        <v>35</v>
      </c>
      <c r="O6900" s="1" t="n">
        <v>245</v>
      </c>
      <c r="P6900" s="1" t="s">
        <v>3814</v>
      </c>
    </row>
    <row r="6901" customFormat="false" ht="15" hidden="false" customHeight="true" outlineLevel="0" collapsed="false">
      <c r="A6901" s="1" t="n">
        <v>3</v>
      </c>
      <c r="B6901" s="76" t="n">
        <v>46241</v>
      </c>
      <c r="C6901" s="1" t="n">
        <v>11</v>
      </c>
      <c r="D6901" s="1" t="s">
        <v>3820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4281</v>
      </c>
      <c r="N6901" s="1" t="n">
        <v>30</v>
      </c>
      <c r="O6901" s="1" t="n">
        <v>281.4</v>
      </c>
      <c r="P6901" s="1" t="s">
        <v>3814</v>
      </c>
    </row>
    <row r="6902" customFormat="false" ht="15" hidden="false" customHeight="true" outlineLevel="0" collapsed="false">
      <c r="A6902" s="1" t="n">
        <v>3</v>
      </c>
      <c r="B6902" s="76" t="n">
        <v>46241</v>
      </c>
      <c r="C6902" s="1" t="n">
        <v>11</v>
      </c>
      <c r="D6902" s="1" t="s">
        <v>3820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4051</v>
      </c>
      <c r="N6902" s="1" t="n">
        <v>1080</v>
      </c>
      <c r="O6902" s="1" t="n">
        <v>570</v>
      </c>
      <c r="P6902" s="1" t="s">
        <v>3814</v>
      </c>
    </row>
    <row r="6903" customFormat="false" ht="15" hidden="false" customHeight="true" outlineLevel="0" collapsed="false">
      <c r="A6903" s="1" t="n">
        <v>3</v>
      </c>
      <c r="B6903" s="76" t="n">
        <v>46241</v>
      </c>
      <c r="C6903" s="1" t="n">
        <v>11</v>
      </c>
      <c r="D6903" s="1" t="s">
        <v>3820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4052</v>
      </c>
      <c r="N6903" s="1" t="n">
        <v>720</v>
      </c>
      <c r="O6903" s="1" t="n">
        <v>370</v>
      </c>
      <c r="P6903" s="1" t="s">
        <v>3814</v>
      </c>
    </row>
    <row r="6904" customFormat="false" ht="15" hidden="false" customHeight="true" outlineLevel="0" collapsed="false">
      <c r="A6904" s="1" t="n">
        <v>3</v>
      </c>
      <c r="B6904" s="76" t="n">
        <v>46241</v>
      </c>
      <c r="C6904" s="1" t="n">
        <v>11</v>
      </c>
      <c r="D6904" s="1" t="s">
        <v>3820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6173</v>
      </c>
      <c r="N6904" s="1" t="n">
        <v>12</v>
      </c>
      <c r="O6904" s="1" t="n">
        <v>34.2</v>
      </c>
      <c r="P6904" s="1" t="s">
        <v>3814</v>
      </c>
    </row>
    <row r="6905" customFormat="false" ht="15" hidden="false" customHeight="true" outlineLevel="0" collapsed="false">
      <c r="A6905" s="1" t="n">
        <v>3</v>
      </c>
      <c r="B6905" s="76" t="n">
        <v>46241</v>
      </c>
      <c r="C6905" s="1" t="n">
        <v>11</v>
      </c>
      <c r="D6905" s="1" t="s">
        <v>3820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4462</v>
      </c>
      <c r="N6905" s="1" t="n">
        <v>20</v>
      </c>
      <c r="O6905" s="1" t="n">
        <v>101.52</v>
      </c>
      <c r="P6905" s="1" t="s">
        <v>3814</v>
      </c>
    </row>
    <row r="6906" customFormat="false" ht="15" hidden="false" customHeight="true" outlineLevel="0" collapsed="false">
      <c r="A6906" s="1" t="n">
        <v>3</v>
      </c>
      <c r="B6906" s="76" t="n">
        <v>46241</v>
      </c>
      <c r="C6906" s="1" t="n">
        <v>11</v>
      </c>
      <c r="D6906" s="1" t="s">
        <v>3820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4463</v>
      </c>
      <c r="N6906" s="1" t="n">
        <v>20</v>
      </c>
      <c r="O6906" s="1" t="n">
        <v>92.35</v>
      </c>
      <c r="P6906" s="1" t="s">
        <v>3814</v>
      </c>
    </row>
    <row r="6907" customFormat="false" ht="15" hidden="false" customHeight="true" outlineLevel="0" collapsed="false">
      <c r="A6907" s="1" t="n">
        <v>3</v>
      </c>
      <c r="B6907" s="76" t="n">
        <v>46241</v>
      </c>
      <c r="C6907" s="1" t="n">
        <v>11</v>
      </c>
      <c r="D6907" s="1" t="s">
        <v>3820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4464</v>
      </c>
      <c r="N6907" s="1" t="n">
        <v>80</v>
      </c>
      <c r="O6907" s="1" t="n">
        <v>187.04</v>
      </c>
      <c r="P6907" s="1" t="s">
        <v>3814</v>
      </c>
    </row>
    <row r="6908" customFormat="false" ht="15" hidden="false" customHeight="true" outlineLevel="0" collapsed="false">
      <c r="A6908" s="1" t="n">
        <v>3</v>
      </c>
      <c r="B6908" s="76" t="n">
        <v>46241</v>
      </c>
      <c r="C6908" s="1" t="n">
        <v>11</v>
      </c>
      <c r="D6908" s="1" t="s">
        <v>3820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4465</v>
      </c>
      <c r="N6908" s="1" t="n">
        <v>10</v>
      </c>
      <c r="O6908" s="1" t="n">
        <v>50.76</v>
      </c>
      <c r="P6908" s="1" t="s">
        <v>3814</v>
      </c>
    </row>
    <row r="6909" customFormat="false" ht="15" hidden="false" customHeight="true" outlineLevel="0" collapsed="false">
      <c r="A6909" s="1" t="n">
        <v>3</v>
      </c>
      <c r="B6909" s="76" t="n">
        <v>46241</v>
      </c>
      <c r="C6909" s="1" t="n">
        <v>11</v>
      </c>
      <c r="D6909" s="1" t="s">
        <v>3820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6174</v>
      </c>
      <c r="N6909" s="1" t="n">
        <v>24</v>
      </c>
      <c r="O6909" s="1" t="n">
        <v>128.92</v>
      </c>
      <c r="P6909" s="1" t="s">
        <v>3814</v>
      </c>
    </row>
    <row r="6910" customFormat="false" ht="15" hidden="false" customHeight="true" outlineLevel="0" collapsed="false">
      <c r="A6910" s="1" t="n">
        <v>3</v>
      </c>
      <c r="B6910" s="76" t="n">
        <v>46241</v>
      </c>
      <c r="C6910" s="1" t="n">
        <v>11</v>
      </c>
      <c r="D6910" s="1" t="s">
        <v>3820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6174</v>
      </c>
      <c r="N6910" s="1" t="n">
        <v>24</v>
      </c>
      <c r="O6910" s="1" t="n">
        <v>137.79</v>
      </c>
      <c r="P6910" s="1" t="s">
        <v>3814</v>
      </c>
    </row>
    <row r="6911" customFormat="false" ht="15" hidden="false" customHeight="true" outlineLevel="0" collapsed="false">
      <c r="A6911" s="1" t="n">
        <v>3</v>
      </c>
      <c r="B6911" s="76" t="n">
        <v>46241</v>
      </c>
      <c r="C6911" s="1" t="n">
        <v>11</v>
      </c>
      <c r="D6911" s="1" t="s">
        <v>3820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4468</v>
      </c>
      <c r="N6911" s="1" t="n">
        <v>24</v>
      </c>
      <c r="O6911" s="1" t="n">
        <v>170.48</v>
      </c>
      <c r="P6911" s="1" t="s">
        <v>3814</v>
      </c>
    </row>
    <row r="6912" customFormat="false" ht="15" hidden="false" customHeight="true" outlineLevel="0" collapsed="false">
      <c r="A6912" s="1" t="n">
        <v>3</v>
      </c>
      <c r="B6912" s="76" t="n">
        <v>46241</v>
      </c>
      <c r="C6912" s="1" t="n">
        <v>11</v>
      </c>
      <c r="D6912" s="1" t="s">
        <v>3820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4469</v>
      </c>
      <c r="N6912" s="1" t="n">
        <v>10</v>
      </c>
      <c r="O6912" s="1" t="n">
        <v>50.76</v>
      </c>
      <c r="P6912" s="1" t="s">
        <v>3814</v>
      </c>
    </row>
    <row r="6913" customFormat="false" ht="15" hidden="false" customHeight="true" outlineLevel="0" collapsed="false">
      <c r="A6913" s="1" t="n">
        <v>3</v>
      </c>
      <c r="B6913" s="76" t="n">
        <v>46241</v>
      </c>
      <c r="C6913" s="1" t="n">
        <v>11</v>
      </c>
      <c r="D6913" s="1" t="s">
        <v>3820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4474</v>
      </c>
      <c r="N6913" s="1" t="n">
        <v>10</v>
      </c>
      <c r="O6913" s="1" t="n">
        <v>50.76</v>
      </c>
      <c r="P6913" s="1" t="s">
        <v>3814</v>
      </c>
    </row>
    <row r="6914" customFormat="false" ht="15" hidden="false" customHeight="true" outlineLevel="0" collapsed="false">
      <c r="A6914" s="1" t="n">
        <v>3</v>
      </c>
      <c r="B6914" s="76" t="n">
        <v>46241</v>
      </c>
      <c r="C6914" s="1" t="n">
        <v>11</v>
      </c>
      <c r="D6914" s="1" t="s">
        <v>3820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4475</v>
      </c>
      <c r="N6914" s="1" t="n">
        <v>20</v>
      </c>
      <c r="O6914" s="1" t="n">
        <v>101.52</v>
      </c>
      <c r="P6914" s="1" t="s">
        <v>3814</v>
      </c>
    </row>
    <row r="6915" customFormat="false" ht="15" hidden="false" customHeight="true" outlineLevel="0" collapsed="false">
      <c r="A6915" s="1" t="n">
        <v>3</v>
      </c>
      <c r="B6915" s="76" t="n">
        <v>46241</v>
      </c>
      <c r="C6915" s="1" t="n">
        <v>11</v>
      </c>
      <c r="D6915" s="1" t="s">
        <v>3820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5578</v>
      </c>
      <c r="N6915" s="1" t="n">
        <v>20</v>
      </c>
      <c r="O6915" s="1" t="n">
        <v>57.28</v>
      </c>
      <c r="P6915" s="1" t="s">
        <v>3814</v>
      </c>
    </row>
    <row r="6916" customFormat="false" ht="15" hidden="false" customHeight="true" outlineLevel="0" collapsed="false">
      <c r="A6916" s="1" t="n">
        <v>3</v>
      </c>
      <c r="B6916" s="76" t="n">
        <v>46241</v>
      </c>
      <c r="C6916" s="1" t="n">
        <v>11</v>
      </c>
      <c r="D6916" s="1" t="s">
        <v>3820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4478</v>
      </c>
      <c r="N6916" s="1" t="n">
        <v>20</v>
      </c>
      <c r="O6916" s="1" t="n">
        <v>57.28</v>
      </c>
      <c r="P6916" s="1" t="s">
        <v>3814</v>
      </c>
    </row>
    <row r="6917" customFormat="false" ht="15" hidden="false" customHeight="true" outlineLevel="0" collapsed="false">
      <c r="A6917" s="1" t="n">
        <v>3</v>
      </c>
      <c r="B6917" s="76" t="n">
        <v>46241</v>
      </c>
      <c r="C6917" s="1" t="n">
        <v>11</v>
      </c>
      <c r="D6917" s="1" t="s">
        <v>3820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4479</v>
      </c>
      <c r="N6917" s="1" t="n">
        <v>20</v>
      </c>
      <c r="O6917" s="1" t="n">
        <v>57.28</v>
      </c>
      <c r="P6917" s="1" t="s">
        <v>3814</v>
      </c>
    </row>
    <row r="6918" customFormat="false" ht="15" hidden="false" customHeight="true" outlineLevel="0" collapsed="false">
      <c r="A6918" s="1" t="n">
        <v>3</v>
      </c>
      <c r="B6918" s="76" t="n">
        <v>46241</v>
      </c>
      <c r="C6918" s="1" t="n">
        <v>11</v>
      </c>
      <c r="D6918" s="1" t="s">
        <v>3820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4480</v>
      </c>
      <c r="N6918" s="1" t="n">
        <v>12</v>
      </c>
      <c r="O6918" s="1" t="n">
        <v>34.2</v>
      </c>
      <c r="P6918" s="1" t="s">
        <v>3814</v>
      </c>
    </row>
    <row r="6919" customFormat="false" ht="15" hidden="false" customHeight="true" outlineLevel="0" collapsed="false">
      <c r="A6919" s="1" t="n">
        <v>3</v>
      </c>
      <c r="B6919" s="76" t="n">
        <v>46241</v>
      </c>
      <c r="C6919" s="1" t="n">
        <v>11</v>
      </c>
      <c r="D6919" s="1" t="s">
        <v>3820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4481</v>
      </c>
      <c r="N6919" s="1" t="n">
        <v>12</v>
      </c>
      <c r="O6919" s="1" t="n">
        <v>78</v>
      </c>
      <c r="P6919" s="1" t="s">
        <v>3814</v>
      </c>
    </row>
    <row r="6920" customFormat="false" ht="15" hidden="false" customHeight="true" outlineLevel="0" collapsed="false">
      <c r="A6920" s="1" t="n">
        <v>3</v>
      </c>
      <c r="B6920" s="76" t="n">
        <v>46241</v>
      </c>
      <c r="C6920" s="1" t="n">
        <v>11</v>
      </c>
      <c r="D6920" s="1" t="s">
        <v>3820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6175</v>
      </c>
      <c r="N6920" s="1" t="n">
        <v>12</v>
      </c>
      <c r="O6920" s="1" t="n">
        <v>34.2</v>
      </c>
      <c r="P6920" s="1" t="s">
        <v>3814</v>
      </c>
    </row>
    <row r="6921" customFormat="false" ht="15" hidden="false" customHeight="true" outlineLevel="0" collapsed="false">
      <c r="A6921" s="1" t="n">
        <v>3</v>
      </c>
      <c r="B6921" s="76" t="n">
        <v>46241</v>
      </c>
      <c r="C6921" s="1" t="n">
        <v>11</v>
      </c>
      <c r="D6921" s="1" t="s">
        <v>3820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6176</v>
      </c>
      <c r="N6921" s="1" t="n">
        <v>12</v>
      </c>
      <c r="O6921" s="1" t="n">
        <v>78</v>
      </c>
      <c r="P6921" s="1" t="s">
        <v>3814</v>
      </c>
    </row>
    <row r="6922" customFormat="false" ht="15" hidden="false" customHeight="true" outlineLevel="0" collapsed="false">
      <c r="A6922" s="1" t="n">
        <v>3</v>
      </c>
      <c r="B6922" s="76" t="n">
        <v>46241</v>
      </c>
      <c r="C6922" s="1" t="n">
        <v>11</v>
      </c>
      <c r="D6922" s="1" t="s">
        <v>3820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5335</v>
      </c>
      <c r="N6922" s="1" t="n">
        <v>30</v>
      </c>
      <c r="O6922" s="1" t="n">
        <v>131.99</v>
      </c>
      <c r="P6922" s="1" t="s">
        <v>3814</v>
      </c>
    </row>
    <row r="6923" customFormat="false" ht="15" hidden="false" customHeight="true" outlineLevel="0" collapsed="false">
      <c r="A6923" s="1" t="n">
        <v>3</v>
      </c>
      <c r="B6923" s="76" t="n">
        <v>46241</v>
      </c>
      <c r="C6923" s="1" t="n">
        <v>11</v>
      </c>
      <c r="D6923" s="1" t="s">
        <v>3820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5336</v>
      </c>
      <c r="N6923" s="1" t="n">
        <v>70</v>
      </c>
      <c r="O6923" s="1" t="n">
        <v>300.98</v>
      </c>
      <c r="P6923" s="1" t="s">
        <v>3814</v>
      </c>
    </row>
    <row r="6924" customFormat="false" ht="15" hidden="false" customHeight="true" outlineLevel="0" collapsed="false">
      <c r="A6924" s="1" t="n">
        <v>3</v>
      </c>
      <c r="B6924" s="76" t="n">
        <v>46241</v>
      </c>
      <c r="C6924" s="1" t="n">
        <v>11</v>
      </c>
      <c r="D6924" s="1" t="s">
        <v>3820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3893</v>
      </c>
      <c r="N6924" s="1" t="n">
        <v>54.3</v>
      </c>
      <c r="O6924" s="1" t="n">
        <v>1194.6</v>
      </c>
      <c r="P6924" s="1" t="s">
        <v>3814</v>
      </c>
    </row>
    <row r="6925" customFormat="false" ht="15" hidden="false" customHeight="true" outlineLevel="0" collapsed="false">
      <c r="A6925" s="1" t="n">
        <v>3</v>
      </c>
      <c r="B6925" s="76" t="n">
        <v>46241</v>
      </c>
      <c r="C6925" s="1" t="n">
        <v>11</v>
      </c>
      <c r="D6925" s="1" t="s">
        <v>3820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3891</v>
      </c>
      <c r="N6925" s="1" t="n">
        <v>73.95</v>
      </c>
      <c r="O6925" s="1" t="n">
        <v>2366.4</v>
      </c>
      <c r="P6925" s="1" t="s">
        <v>3814</v>
      </c>
    </row>
    <row r="6926" customFormat="false" ht="15" hidden="false" customHeight="true" outlineLevel="0" collapsed="false">
      <c r="A6926" s="1" t="n">
        <v>3</v>
      </c>
      <c r="B6926" s="76" t="n">
        <v>46241</v>
      </c>
      <c r="C6926" s="1" t="n">
        <v>11</v>
      </c>
      <c r="D6926" s="1" t="s">
        <v>3820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3893</v>
      </c>
      <c r="N6926" s="1" t="n">
        <v>60.4</v>
      </c>
      <c r="O6926" s="1" t="n">
        <v>1328.8</v>
      </c>
      <c r="P6926" s="1" t="s">
        <v>3814</v>
      </c>
    </row>
    <row r="6927" customFormat="false" ht="15" hidden="false" customHeight="true" outlineLevel="0" collapsed="false">
      <c r="A6927" s="1" t="n">
        <v>3</v>
      </c>
      <c r="B6927" s="76" t="n">
        <v>46241</v>
      </c>
      <c r="C6927" s="1" t="n">
        <v>11</v>
      </c>
      <c r="D6927" s="1" t="s">
        <v>3820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6177</v>
      </c>
      <c r="N6927" s="1" t="n">
        <v>24</v>
      </c>
      <c r="O6927" s="1" t="n">
        <v>185.9</v>
      </c>
      <c r="P6927" s="1" t="s">
        <v>3814</v>
      </c>
    </row>
    <row r="6928" customFormat="false" ht="15" hidden="false" customHeight="true" outlineLevel="0" collapsed="false">
      <c r="A6928" s="1" t="n">
        <v>3</v>
      </c>
      <c r="B6928" s="76" t="n">
        <v>46241</v>
      </c>
      <c r="C6928" s="1" t="n">
        <v>11</v>
      </c>
      <c r="D6928" s="1" t="s">
        <v>3820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4329</v>
      </c>
      <c r="N6928" s="1" t="n">
        <v>24</v>
      </c>
      <c r="O6928" s="1" t="n">
        <v>211.9</v>
      </c>
      <c r="P6928" s="1" t="s">
        <v>3814</v>
      </c>
    </row>
    <row r="6929" customFormat="false" ht="15" hidden="false" customHeight="true" outlineLevel="0" collapsed="false">
      <c r="A6929" s="1" t="n">
        <v>3</v>
      </c>
      <c r="B6929" s="76" t="n">
        <v>46241</v>
      </c>
      <c r="C6929" s="1" t="n">
        <v>11</v>
      </c>
      <c r="D6929" s="1" t="s">
        <v>3820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4330</v>
      </c>
      <c r="N6929" s="1" t="n">
        <v>72</v>
      </c>
      <c r="O6929" s="1" t="n">
        <v>352.2</v>
      </c>
      <c r="P6929" s="1" t="s">
        <v>3814</v>
      </c>
    </row>
    <row r="6930" customFormat="false" ht="15" hidden="false" customHeight="true" outlineLevel="0" collapsed="false">
      <c r="A6930" s="1" t="n">
        <v>3</v>
      </c>
      <c r="B6930" s="76" t="n">
        <v>46241</v>
      </c>
      <c r="C6930" s="1" t="n">
        <v>11</v>
      </c>
      <c r="D6930" s="1" t="s">
        <v>3820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5962</v>
      </c>
      <c r="N6930" s="1" t="n">
        <v>12</v>
      </c>
      <c r="O6930" s="1" t="n">
        <v>166.9</v>
      </c>
      <c r="P6930" s="1" t="s">
        <v>3814</v>
      </c>
    </row>
    <row r="6931" customFormat="false" ht="15" hidden="false" customHeight="true" outlineLevel="0" collapsed="false">
      <c r="A6931" s="1" t="n">
        <v>3</v>
      </c>
      <c r="B6931" s="76" t="n">
        <v>46241</v>
      </c>
      <c r="C6931" s="1" t="n">
        <v>11</v>
      </c>
      <c r="D6931" s="1" t="s">
        <v>3820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6178</v>
      </c>
      <c r="N6931" s="1" t="n">
        <v>12</v>
      </c>
      <c r="O6931" s="1" t="n">
        <v>166.9</v>
      </c>
      <c r="P6931" s="1" t="s">
        <v>3814</v>
      </c>
    </row>
    <row r="6932" customFormat="false" ht="15" hidden="false" customHeight="true" outlineLevel="0" collapsed="false">
      <c r="A6932" s="1" t="n">
        <v>3</v>
      </c>
      <c r="B6932" s="76" t="n">
        <v>46241</v>
      </c>
      <c r="C6932" s="1" t="n">
        <v>11</v>
      </c>
      <c r="D6932" s="1" t="s">
        <v>3820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5382</v>
      </c>
      <c r="N6932" s="1" t="n">
        <v>50</v>
      </c>
      <c r="O6932" s="1" t="n">
        <v>575.8</v>
      </c>
      <c r="P6932" s="1" t="s">
        <v>3814</v>
      </c>
    </row>
    <row r="6933" customFormat="false" ht="15" hidden="false" customHeight="true" outlineLevel="0" collapsed="false">
      <c r="A6933" s="1" t="n">
        <v>3</v>
      </c>
      <c r="B6933" s="76" t="n">
        <v>46241</v>
      </c>
      <c r="C6933" s="1" t="n">
        <v>11</v>
      </c>
      <c r="D6933" s="1" t="s">
        <v>3820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4345</v>
      </c>
      <c r="N6933" s="1" t="n">
        <v>48</v>
      </c>
      <c r="O6933" s="1" t="n">
        <v>415.8</v>
      </c>
      <c r="P6933" s="1" t="s">
        <v>3814</v>
      </c>
    </row>
    <row r="6934" customFormat="false" ht="15" hidden="false" customHeight="true" outlineLevel="0" collapsed="false">
      <c r="A6934" s="1" t="n">
        <v>3</v>
      </c>
      <c r="B6934" s="76" t="n">
        <v>46241</v>
      </c>
      <c r="C6934" s="1" t="n">
        <v>11</v>
      </c>
      <c r="D6934" s="1" t="s">
        <v>3820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6179</v>
      </c>
      <c r="N6934" s="1" t="n">
        <v>12</v>
      </c>
      <c r="O6934" s="1" t="n">
        <v>166.9</v>
      </c>
      <c r="P6934" s="1" t="s">
        <v>3814</v>
      </c>
    </row>
    <row r="6935" customFormat="false" ht="15" hidden="false" customHeight="true" outlineLevel="0" collapsed="false">
      <c r="A6935" s="1" t="n">
        <v>3</v>
      </c>
      <c r="B6935" s="76" t="n">
        <v>46241</v>
      </c>
      <c r="C6935" s="1" t="n">
        <v>11</v>
      </c>
      <c r="D6935" s="1" t="s">
        <v>3820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4348</v>
      </c>
      <c r="N6935" s="1" t="n">
        <v>12</v>
      </c>
      <c r="O6935" s="1" t="n">
        <v>167.9</v>
      </c>
      <c r="P6935" s="1" t="s">
        <v>3814</v>
      </c>
    </row>
    <row r="6936" customFormat="false" ht="15" hidden="false" customHeight="true" outlineLevel="0" collapsed="false">
      <c r="A6936" s="1" t="n">
        <v>3</v>
      </c>
      <c r="B6936" s="76" t="n">
        <v>46241</v>
      </c>
      <c r="C6936" s="1" t="n">
        <v>11</v>
      </c>
      <c r="D6936" s="1" t="s">
        <v>3820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6180</v>
      </c>
      <c r="N6936" s="1" t="n">
        <v>24</v>
      </c>
      <c r="O6936" s="1" t="n">
        <v>172.9</v>
      </c>
      <c r="P6936" s="1" t="s">
        <v>3814</v>
      </c>
    </row>
    <row r="6937" customFormat="false" ht="15" hidden="false" customHeight="true" outlineLevel="0" collapsed="false">
      <c r="A6937" s="1" t="n">
        <v>3</v>
      </c>
      <c r="B6937" s="76" t="n">
        <v>46241</v>
      </c>
      <c r="C6937" s="1" t="n">
        <v>11</v>
      </c>
      <c r="D6937" s="1" t="s">
        <v>3820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5034</v>
      </c>
      <c r="N6937" s="1" t="n">
        <v>30</v>
      </c>
      <c r="O6937" s="1" t="n">
        <v>375</v>
      </c>
      <c r="P6937" s="1" t="s">
        <v>3814</v>
      </c>
    </row>
    <row r="6938" customFormat="false" ht="15" hidden="false" customHeight="true" outlineLevel="0" collapsed="false">
      <c r="A6938" s="1" t="n">
        <v>3</v>
      </c>
      <c r="B6938" s="76" t="n">
        <v>46241</v>
      </c>
      <c r="C6938" s="1" t="n">
        <v>11</v>
      </c>
      <c r="D6938" s="1" t="s">
        <v>3820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4276</v>
      </c>
      <c r="N6938" s="1" t="n">
        <v>30</v>
      </c>
      <c r="O6938" s="1" t="n">
        <v>123.75</v>
      </c>
      <c r="P6938" s="1" t="s">
        <v>3814</v>
      </c>
    </row>
    <row r="6939" customFormat="false" ht="15" hidden="false" customHeight="true" outlineLevel="0" collapsed="false">
      <c r="A6939" s="1" t="n">
        <v>3</v>
      </c>
      <c r="B6939" s="76" t="n">
        <v>46241</v>
      </c>
      <c r="C6939" s="1" t="n">
        <v>11</v>
      </c>
      <c r="D6939" s="1" t="s">
        <v>3820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4277</v>
      </c>
      <c r="N6939" s="1" t="n">
        <v>40</v>
      </c>
      <c r="O6939" s="1" t="n">
        <v>163</v>
      </c>
      <c r="P6939" s="1" t="s">
        <v>3814</v>
      </c>
    </row>
    <row r="6940" customFormat="false" ht="15" hidden="false" customHeight="true" outlineLevel="0" collapsed="false">
      <c r="A6940" s="1" t="n">
        <v>3</v>
      </c>
      <c r="B6940" s="76" t="n">
        <v>46241</v>
      </c>
      <c r="C6940" s="1" t="n">
        <v>11</v>
      </c>
      <c r="D6940" s="1" t="s">
        <v>3820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6181</v>
      </c>
      <c r="N6940" s="1" t="n">
        <v>24</v>
      </c>
      <c r="O6940" s="1" t="n">
        <v>238.32</v>
      </c>
      <c r="P6940" s="1" t="s">
        <v>3814</v>
      </c>
    </row>
    <row r="6941" customFormat="false" ht="15" hidden="false" customHeight="true" outlineLevel="0" collapsed="false">
      <c r="A6941" s="1" t="n">
        <v>3</v>
      </c>
      <c r="B6941" s="76" t="n">
        <v>46241</v>
      </c>
      <c r="C6941" s="1" t="n">
        <v>11</v>
      </c>
      <c r="D6941" s="1" t="s">
        <v>3820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6182</v>
      </c>
      <c r="N6941" s="1" t="n">
        <v>50</v>
      </c>
      <c r="O6941" s="1" t="n">
        <v>231.59</v>
      </c>
      <c r="P6941" s="1" t="s">
        <v>3814</v>
      </c>
    </row>
    <row r="6942" customFormat="false" ht="15" hidden="false" customHeight="true" outlineLevel="0" collapsed="false">
      <c r="A6942" s="1" t="n">
        <v>3</v>
      </c>
      <c r="B6942" s="76" t="n">
        <v>46241</v>
      </c>
      <c r="C6942" s="1" t="n">
        <v>11</v>
      </c>
      <c r="D6942" s="1" t="s">
        <v>3820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6183</v>
      </c>
      <c r="N6942" s="1" t="n">
        <v>24</v>
      </c>
      <c r="O6942" s="1" t="n">
        <v>121.93</v>
      </c>
      <c r="P6942" s="1" t="s">
        <v>3814</v>
      </c>
    </row>
    <row r="6943" customFormat="false" ht="15" hidden="false" customHeight="true" outlineLevel="0" collapsed="false">
      <c r="A6943" s="1" t="n">
        <v>3</v>
      </c>
      <c r="B6943" s="76" t="n">
        <v>46241</v>
      </c>
      <c r="C6943" s="1" t="n">
        <v>11</v>
      </c>
      <c r="D6943" s="1" t="s">
        <v>3820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4329</v>
      </c>
      <c r="N6943" s="1" t="n">
        <v>24</v>
      </c>
      <c r="O6943" s="1" t="n">
        <v>220.3</v>
      </c>
      <c r="P6943" s="1" t="s">
        <v>3814</v>
      </c>
    </row>
    <row r="6944" customFormat="false" ht="15" hidden="false" customHeight="true" outlineLevel="0" collapsed="false">
      <c r="A6944" s="1" t="n">
        <v>3</v>
      </c>
      <c r="B6944" s="76" t="n">
        <v>46241</v>
      </c>
      <c r="C6944" s="1" t="n">
        <v>11</v>
      </c>
      <c r="D6944" s="1" t="s">
        <v>3820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6184</v>
      </c>
      <c r="N6944" s="1" t="n">
        <v>24</v>
      </c>
      <c r="O6944" s="1" t="n">
        <v>156.05</v>
      </c>
      <c r="P6944" s="1" t="s">
        <v>3814</v>
      </c>
    </row>
    <row r="6945" customFormat="false" ht="15" hidden="false" customHeight="true" outlineLevel="0" collapsed="false">
      <c r="A6945" s="1" t="n">
        <v>3</v>
      </c>
      <c r="B6945" s="76" t="n">
        <v>46241</v>
      </c>
      <c r="C6945" s="1" t="n">
        <v>11</v>
      </c>
      <c r="D6945" s="1" t="s">
        <v>3820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6185</v>
      </c>
      <c r="N6945" s="1" t="n">
        <v>32</v>
      </c>
      <c r="O6945" s="1" t="n">
        <v>178.69</v>
      </c>
      <c r="P6945" s="1" t="s">
        <v>3814</v>
      </c>
    </row>
    <row r="6946" customFormat="false" ht="15" hidden="false" customHeight="true" outlineLevel="0" collapsed="false">
      <c r="A6946" s="1" t="n">
        <v>3</v>
      </c>
      <c r="B6946" s="76" t="n">
        <v>46241</v>
      </c>
      <c r="C6946" s="1" t="n">
        <v>11</v>
      </c>
      <c r="D6946" s="1" t="s">
        <v>3820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6186</v>
      </c>
      <c r="N6946" s="1" t="n">
        <v>6</v>
      </c>
      <c r="O6946" s="1" t="n">
        <v>67.26</v>
      </c>
      <c r="P6946" s="1" t="s">
        <v>3814</v>
      </c>
    </row>
    <row r="6947" customFormat="false" ht="15" hidden="false" customHeight="true" outlineLevel="0" collapsed="false">
      <c r="A6947" s="1" t="n">
        <v>3</v>
      </c>
      <c r="B6947" s="76" t="n">
        <v>46241</v>
      </c>
      <c r="C6947" s="1" t="n">
        <v>11</v>
      </c>
      <c r="D6947" s="1" t="s">
        <v>3820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6186</v>
      </c>
      <c r="N6947" s="1" t="n">
        <v>6</v>
      </c>
      <c r="O6947" s="1" t="n">
        <v>67.26</v>
      </c>
      <c r="P6947" s="1" t="s">
        <v>3814</v>
      </c>
    </row>
    <row r="6948" customFormat="false" ht="15" hidden="false" customHeight="true" outlineLevel="0" collapsed="false">
      <c r="A6948" s="1" t="n">
        <v>3</v>
      </c>
      <c r="B6948" s="76" t="n">
        <v>46241</v>
      </c>
      <c r="C6948" s="1" t="n">
        <v>11</v>
      </c>
      <c r="D6948" s="1" t="s">
        <v>3820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6187</v>
      </c>
      <c r="N6948" s="1" t="n">
        <v>6</v>
      </c>
      <c r="O6948" s="1" t="n">
        <v>67.26</v>
      </c>
      <c r="P6948" s="1" t="s">
        <v>3814</v>
      </c>
    </row>
    <row r="6949" customFormat="false" ht="15" hidden="false" customHeight="true" outlineLevel="0" collapsed="false">
      <c r="A6949" s="1" t="n">
        <v>3</v>
      </c>
      <c r="B6949" s="76" t="n">
        <v>46241</v>
      </c>
      <c r="C6949" s="1" t="n">
        <v>11</v>
      </c>
      <c r="D6949" s="1" t="s">
        <v>3820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6188</v>
      </c>
      <c r="N6949" s="1" t="n">
        <v>6</v>
      </c>
      <c r="O6949" s="1" t="n">
        <v>67.26</v>
      </c>
      <c r="P6949" s="1" t="s">
        <v>3814</v>
      </c>
    </row>
    <row r="6950" customFormat="false" ht="15" hidden="false" customHeight="true" outlineLevel="0" collapsed="false">
      <c r="A6950" s="1" t="n">
        <v>3</v>
      </c>
      <c r="B6950" s="76" t="n">
        <v>46241</v>
      </c>
      <c r="C6950" s="1" t="n">
        <v>11</v>
      </c>
      <c r="D6950" s="1" t="s">
        <v>3820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6189</v>
      </c>
      <c r="N6950" s="1" t="n">
        <v>6</v>
      </c>
      <c r="O6950" s="1" t="n">
        <v>67.26</v>
      </c>
      <c r="P6950" s="1" t="s">
        <v>3814</v>
      </c>
    </row>
    <row r="6951" customFormat="false" ht="15" hidden="false" customHeight="true" outlineLevel="0" collapsed="false">
      <c r="A6951" s="1" t="n">
        <v>3</v>
      </c>
      <c r="B6951" s="76" t="n">
        <v>46241</v>
      </c>
      <c r="C6951" s="1" t="n">
        <v>11</v>
      </c>
      <c r="D6951" s="1" t="s">
        <v>3820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6190</v>
      </c>
      <c r="N6951" s="1" t="n">
        <v>6</v>
      </c>
      <c r="O6951" s="1" t="n">
        <v>126.24</v>
      </c>
      <c r="P6951" s="1" t="s">
        <v>3814</v>
      </c>
    </row>
    <row r="6952" customFormat="false" ht="15" hidden="false" customHeight="true" outlineLevel="0" collapsed="false">
      <c r="A6952" s="1" t="n">
        <v>3</v>
      </c>
      <c r="B6952" s="76" t="n">
        <v>46241</v>
      </c>
      <c r="C6952" s="1" t="n">
        <v>11</v>
      </c>
      <c r="D6952" s="1" t="s">
        <v>3820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6190</v>
      </c>
      <c r="N6952" s="1" t="n">
        <v>6</v>
      </c>
      <c r="O6952" s="1" t="n">
        <v>126.24</v>
      </c>
      <c r="P6952" s="1" t="s">
        <v>3814</v>
      </c>
    </row>
    <row r="6953" customFormat="false" ht="15" hidden="false" customHeight="true" outlineLevel="0" collapsed="false">
      <c r="A6953" s="1" t="n">
        <v>3</v>
      </c>
      <c r="B6953" s="76" t="n">
        <v>46241</v>
      </c>
      <c r="C6953" s="1" t="n">
        <v>11</v>
      </c>
      <c r="D6953" s="1" t="s">
        <v>3820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6190</v>
      </c>
      <c r="N6953" s="1" t="n">
        <v>6</v>
      </c>
      <c r="O6953" s="1" t="n">
        <v>126.24</v>
      </c>
      <c r="P6953" s="1" t="s">
        <v>3814</v>
      </c>
    </row>
    <row r="6954" customFormat="false" ht="15" hidden="false" customHeight="true" outlineLevel="0" collapsed="false">
      <c r="A6954" s="1" t="n">
        <v>3</v>
      </c>
      <c r="B6954" s="76" t="n">
        <v>46241</v>
      </c>
      <c r="C6954" s="1" t="n">
        <v>11</v>
      </c>
      <c r="D6954" s="1" t="s">
        <v>3820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6190</v>
      </c>
      <c r="N6954" s="1" t="n">
        <v>6</v>
      </c>
      <c r="O6954" s="1" t="n">
        <v>126.24</v>
      </c>
      <c r="P6954" s="1" t="s">
        <v>3814</v>
      </c>
    </row>
    <row r="6955" customFormat="false" ht="15" hidden="false" customHeight="true" outlineLevel="0" collapsed="false">
      <c r="A6955" s="1" t="n">
        <v>3</v>
      </c>
      <c r="B6955" s="76" t="n">
        <v>46241</v>
      </c>
      <c r="C6955" s="1" t="n">
        <v>11</v>
      </c>
      <c r="D6955" s="1" t="s">
        <v>3820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6191</v>
      </c>
      <c r="N6955" s="1" t="n">
        <v>6</v>
      </c>
      <c r="O6955" s="1" t="n">
        <v>75</v>
      </c>
      <c r="P6955" s="1" t="s">
        <v>3814</v>
      </c>
    </row>
    <row r="6956" customFormat="false" ht="15" hidden="false" customHeight="true" outlineLevel="0" collapsed="false">
      <c r="A6956" s="1" t="n">
        <v>3</v>
      </c>
      <c r="B6956" s="76" t="n">
        <v>46241</v>
      </c>
      <c r="C6956" s="1" t="n">
        <v>11</v>
      </c>
      <c r="D6956" s="1" t="s">
        <v>3820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6192</v>
      </c>
      <c r="N6956" s="1" t="n">
        <v>6</v>
      </c>
      <c r="O6956" s="1" t="n">
        <v>108.84</v>
      </c>
      <c r="P6956" s="1" t="s">
        <v>3814</v>
      </c>
    </row>
    <row r="6957" customFormat="false" ht="15" hidden="false" customHeight="true" outlineLevel="0" collapsed="false">
      <c r="A6957" s="1" t="n">
        <v>3</v>
      </c>
      <c r="B6957" s="76" t="n">
        <v>46241</v>
      </c>
      <c r="C6957" s="1" t="n">
        <v>11</v>
      </c>
      <c r="D6957" s="1" t="s">
        <v>3820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6193</v>
      </c>
      <c r="N6957" s="1" t="n">
        <v>6</v>
      </c>
      <c r="O6957" s="1" t="n">
        <v>108.84</v>
      </c>
      <c r="P6957" s="1" t="s">
        <v>3814</v>
      </c>
    </row>
    <row r="6958" customFormat="false" ht="15" hidden="false" customHeight="true" outlineLevel="0" collapsed="false">
      <c r="A6958" s="1" t="n">
        <v>3</v>
      </c>
      <c r="B6958" s="76" t="n">
        <v>46241</v>
      </c>
      <c r="C6958" s="1" t="n">
        <v>11</v>
      </c>
      <c r="D6958" s="1" t="s">
        <v>3820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6194</v>
      </c>
      <c r="N6958" s="1" t="n">
        <v>6</v>
      </c>
      <c r="O6958" s="1" t="n">
        <v>108.84</v>
      </c>
      <c r="P6958" s="1" t="s">
        <v>3814</v>
      </c>
    </row>
    <row r="6959" customFormat="false" ht="15" hidden="false" customHeight="true" outlineLevel="0" collapsed="false">
      <c r="A6959" s="1" t="n">
        <v>3</v>
      </c>
      <c r="B6959" s="76" t="n">
        <v>46241</v>
      </c>
      <c r="C6959" s="1" t="n">
        <v>11</v>
      </c>
      <c r="D6959" s="1" t="s">
        <v>3820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6195</v>
      </c>
      <c r="N6959" s="1" t="n">
        <v>6</v>
      </c>
      <c r="O6959" s="1" t="n">
        <v>67.26</v>
      </c>
      <c r="P6959" s="1" t="s">
        <v>3814</v>
      </c>
    </row>
    <row r="6960" customFormat="false" ht="15" hidden="false" customHeight="true" outlineLevel="0" collapsed="false">
      <c r="A6960" s="1" t="n">
        <v>3</v>
      </c>
      <c r="B6960" s="76" t="n">
        <v>46241</v>
      </c>
      <c r="C6960" s="1" t="n">
        <v>11</v>
      </c>
      <c r="D6960" s="1" t="s">
        <v>3820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6196</v>
      </c>
      <c r="N6960" s="1" t="n">
        <v>6</v>
      </c>
      <c r="O6960" s="1" t="n">
        <v>67.26</v>
      </c>
      <c r="P6960" s="1" t="s">
        <v>3814</v>
      </c>
    </row>
    <row r="6961" customFormat="false" ht="15" hidden="false" customHeight="true" outlineLevel="0" collapsed="false">
      <c r="A6961" s="1" t="n">
        <v>3</v>
      </c>
      <c r="B6961" s="76" t="n">
        <v>46241</v>
      </c>
      <c r="C6961" s="1" t="n">
        <v>11</v>
      </c>
      <c r="D6961" s="1" t="s">
        <v>3820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6197</v>
      </c>
      <c r="N6961" s="1" t="n">
        <v>6</v>
      </c>
      <c r="O6961" s="1" t="n">
        <v>114.24</v>
      </c>
      <c r="P6961" s="1" t="s">
        <v>3814</v>
      </c>
    </row>
    <row r="6962" customFormat="false" ht="15" hidden="false" customHeight="true" outlineLevel="0" collapsed="false">
      <c r="A6962" s="1" t="n">
        <v>3</v>
      </c>
      <c r="B6962" s="76" t="n">
        <v>46241</v>
      </c>
      <c r="C6962" s="1" t="n">
        <v>11</v>
      </c>
      <c r="D6962" s="1" t="s">
        <v>3820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6198</v>
      </c>
      <c r="N6962" s="1" t="n">
        <v>6</v>
      </c>
      <c r="O6962" s="1" t="n">
        <v>108.72</v>
      </c>
      <c r="P6962" s="1" t="s">
        <v>3814</v>
      </c>
    </row>
    <row r="6963" customFormat="false" ht="15" hidden="false" customHeight="true" outlineLevel="0" collapsed="false">
      <c r="A6963" s="1" t="n">
        <v>3</v>
      </c>
      <c r="B6963" s="76" t="n">
        <v>46241</v>
      </c>
      <c r="C6963" s="1" t="n">
        <v>11</v>
      </c>
      <c r="D6963" s="1" t="s">
        <v>3820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6199</v>
      </c>
      <c r="N6963" s="1" t="n">
        <v>6</v>
      </c>
      <c r="O6963" s="1" t="n">
        <v>101.94</v>
      </c>
      <c r="P6963" s="1" t="s">
        <v>3814</v>
      </c>
    </row>
    <row r="6964" customFormat="false" ht="15" hidden="false" customHeight="true" outlineLevel="0" collapsed="false">
      <c r="A6964" s="1" t="n">
        <v>3</v>
      </c>
      <c r="B6964" s="76" t="n">
        <v>46241</v>
      </c>
      <c r="C6964" s="1" t="n">
        <v>11</v>
      </c>
      <c r="D6964" s="1" t="s">
        <v>3820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6200</v>
      </c>
      <c r="N6964" s="1" t="n">
        <v>6</v>
      </c>
      <c r="O6964" s="1" t="n">
        <v>124.2</v>
      </c>
      <c r="P6964" s="1" t="s">
        <v>3814</v>
      </c>
    </row>
    <row r="6965" customFormat="false" ht="15" hidden="false" customHeight="true" outlineLevel="0" collapsed="false">
      <c r="A6965" s="1" t="n">
        <v>3</v>
      </c>
      <c r="B6965" s="76" t="n">
        <v>46241</v>
      </c>
      <c r="C6965" s="1" t="n">
        <v>11</v>
      </c>
      <c r="D6965" s="1" t="s">
        <v>3820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6201</v>
      </c>
      <c r="N6965" s="1" t="n">
        <v>6</v>
      </c>
      <c r="O6965" s="1" t="n">
        <v>102.12</v>
      </c>
      <c r="P6965" s="1" t="s">
        <v>3814</v>
      </c>
    </row>
    <row r="6966" customFormat="false" ht="15" hidden="false" customHeight="true" outlineLevel="0" collapsed="false">
      <c r="A6966" s="1" t="n">
        <v>3</v>
      </c>
      <c r="B6966" s="76" t="n">
        <v>46241</v>
      </c>
      <c r="C6966" s="1" t="n">
        <v>11</v>
      </c>
      <c r="D6966" s="1" t="s">
        <v>3820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6202</v>
      </c>
      <c r="N6966" s="1" t="n">
        <v>6</v>
      </c>
      <c r="O6966" s="1" t="n">
        <v>102.12</v>
      </c>
      <c r="P6966" s="1" t="s">
        <v>3814</v>
      </c>
    </row>
    <row r="6967" customFormat="false" ht="15" hidden="false" customHeight="true" outlineLevel="0" collapsed="false">
      <c r="A6967" s="1" t="n">
        <v>3</v>
      </c>
      <c r="B6967" s="76" t="n">
        <v>46241</v>
      </c>
      <c r="C6967" s="1" t="n">
        <v>11</v>
      </c>
      <c r="D6967" s="1" t="s">
        <v>3820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6203</v>
      </c>
      <c r="N6967" s="1" t="n">
        <v>6</v>
      </c>
      <c r="O6967" s="1" t="n">
        <v>102.12</v>
      </c>
      <c r="P6967" s="1" t="s">
        <v>3814</v>
      </c>
    </row>
    <row r="6968" customFormat="false" ht="15" hidden="false" customHeight="true" outlineLevel="0" collapsed="false">
      <c r="A6968" s="1" t="n">
        <v>3</v>
      </c>
      <c r="B6968" s="76" t="n">
        <v>46241</v>
      </c>
      <c r="C6968" s="1" t="n">
        <v>11</v>
      </c>
      <c r="D6968" s="1" t="s">
        <v>3820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4726</v>
      </c>
      <c r="N6968" s="1" t="n">
        <v>60</v>
      </c>
      <c r="O6968" s="1" t="n">
        <v>116.75</v>
      </c>
      <c r="P6968" s="1" t="s">
        <v>3814</v>
      </c>
    </row>
    <row r="6969" customFormat="false" ht="15" hidden="false" customHeight="true" outlineLevel="0" collapsed="false">
      <c r="A6969" s="1" t="n">
        <v>3</v>
      </c>
      <c r="B6969" s="76" t="n">
        <v>46241</v>
      </c>
      <c r="C6969" s="1" t="n">
        <v>11</v>
      </c>
      <c r="D6969" s="1" t="s">
        <v>3820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4727</v>
      </c>
      <c r="N6969" s="1" t="n">
        <v>60</v>
      </c>
      <c r="O6969" s="1" t="n">
        <v>116.75</v>
      </c>
      <c r="P6969" s="1" t="s">
        <v>3814</v>
      </c>
    </row>
    <row r="6970" customFormat="false" ht="15" hidden="false" customHeight="true" outlineLevel="0" collapsed="false">
      <c r="A6970" s="1" t="n">
        <v>3</v>
      </c>
      <c r="B6970" s="76" t="n">
        <v>46241</v>
      </c>
      <c r="C6970" s="1" t="n">
        <v>11</v>
      </c>
      <c r="D6970" s="1" t="s">
        <v>3820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5664</v>
      </c>
      <c r="N6970" s="1" t="n">
        <v>60</v>
      </c>
      <c r="O6970" s="1" t="n">
        <v>116.75</v>
      </c>
      <c r="P6970" s="1" t="s">
        <v>3814</v>
      </c>
    </row>
    <row r="6971" customFormat="false" ht="15" hidden="false" customHeight="true" outlineLevel="0" collapsed="false">
      <c r="A6971" s="1" t="n">
        <v>3</v>
      </c>
      <c r="B6971" s="76" t="n">
        <v>46241</v>
      </c>
      <c r="C6971" s="1" t="n">
        <v>11</v>
      </c>
      <c r="D6971" s="1" t="s">
        <v>3820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3833</v>
      </c>
      <c r="N6971" s="1" t="n">
        <v>18</v>
      </c>
      <c r="O6971" s="1" t="n">
        <v>100.9</v>
      </c>
      <c r="P6971" s="1" t="s">
        <v>3814</v>
      </c>
    </row>
    <row r="6972" customFormat="false" ht="15" hidden="false" customHeight="true" outlineLevel="0" collapsed="false">
      <c r="A6972" s="1" t="n">
        <v>3</v>
      </c>
      <c r="B6972" s="76" t="n">
        <v>46241</v>
      </c>
      <c r="C6972" s="1" t="n">
        <v>11</v>
      </c>
      <c r="D6972" s="1" t="s">
        <v>3820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3834</v>
      </c>
      <c r="N6972" s="1" t="n">
        <v>18</v>
      </c>
      <c r="O6972" s="1" t="n">
        <v>100.9</v>
      </c>
      <c r="P6972" s="1" t="s">
        <v>3814</v>
      </c>
    </row>
    <row r="6973" customFormat="false" ht="15" hidden="false" customHeight="true" outlineLevel="0" collapsed="false">
      <c r="A6973" s="1" t="n">
        <v>3</v>
      </c>
      <c r="B6973" s="76" t="n">
        <v>46241</v>
      </c>
      <c r="C6973" s="1" t="n">
        <v>11</v>
      </c>
      <c r="D6973" s="1" t="s">
        <v>3820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4791</v>
      </c>
      <c r="N6973" s="1" t="n">
        <v>12</v>
      </c>
      <c r="O6973" s="1" t="n">
        <v>93.88</v>
      </c>
      <c r="P6973" s="1" t="s">
        <v>3814</v>
      </c>
    </row>
    <row r="6974" customFormat="false" ht="15" hidden="false" customHeight="true" outlineLevel="0" collapsed="false">
      <c r="A6974" s="1" t="n">
        <v>3</v>
      </c>
      <c r="B6974" s="76" t="n">
        <v>46241</v>
      </c>
      <c r="C6974" s="1" t="n">
        <v>11</v>
      </c>
      <c r="D6974" s="1" t="s">
        <v>3820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3838</v>
      </c>
      <c r="N6974" s="1" t="n">
        <v>12</v>
      </c>
      <c r="O6974" s="1" t="n">
        <v>37.75</v>
      </c>
      <c r="P6974" s="1" t="s">
        <v>3814</v>
      </c>
    </row>
    <row r="6975" customFormat="false" ht="15" hidden="false" customHeight="true" outlineLevel="0" collapsed="false">
      <c r="A6975" s="1" t="n">
        <v>3</v>
      </c>
      <c r="B6975" s="76" t="n">
        <v>46241</v>
      </c>
      <c r="C6975" s="1" t="n">
        <v>11</v>
      </c>
      <c r="D6975" s="1" t="s">
        <v>3820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3822</v>
      </c>
      <c r="N6975" s="1" t="n">
        <v>48</v>
      </c>
      <c r="O6975" s="1" t="n">
        <v>403.11</v>
      </c>
      <c r="P6975" s="1" t="s">
        <v>3814</v>
      </c>
    </row>
    <row r="6976" customFormat="false" ht="15" hidden="false" customHeight="true" outlineLevel="0" collapsed="false">
      <c r="A6976" s="1" t="n">
        <v>3</v>
      </c>
      <c r="B6976" s="76" t="n">
        <v>46241</v>
      </c>
      <c r="C6976" s="1" t="n">
        <v>11</v>
      </c>
      <c r="D6976" s="1" t="s">
        <v>3820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3824</v>
      </c>
      <c r="N6976" s="1" t="n">
        <v>6</v>
      </c>
      <c r="O6976" s="1" t="n">
        <v>50.39</v>
      </c>
      <c r="P6976" s="1" t="s">
        <v>3814</v>
      </c>
    </row>
    <row r="6977" customFormat="false" ht="15" hidden="false" customHeight="true" outlineLevel="0" collapsed="false">
      <c r="A6977" s="1" t="n">
        <v>3</v>
      </c>
      <c r="B6977" s="76" t="n">
        <v>46241</v>
      </c>
      <c r="C6977" s="1" t="n">
        <v>11</v>
      </c>
      <c r="D6977" s="1" t="s">
        <v>3820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5666</v>
      </c>
      <c r="N6977" s="1" t="n">
        <v>6</v>
      </c>
      <c r="O6977" s="1" t="n">
        <v>50.39</v>
      </c>
      <c r="P6977" s="1" t="s">
        <v>3814</v>
      </c>
    </row>
    <row r="6978" customFormat="false" ht="15" hidden="false" customHeight="true" outlineLevel="0" collapsed="false">
      <c r="A6978" s="1" t="n">
        <v>3</v>
      </c>
      <c r="B6978" s="76" t="n">
        <v>46241</v>
      </c>
      <c r="C6978" s="1" t="n">
        <v>11</v>
      </c>
      <c r="D6978" s="1" t="s">
        <v>3820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6204</v>
      </c>
      <c r="N6978" s="1" t="n">
        <v>6</v>
      </c>
      <c r="O6978" s="1" t="n">
        <v>57.83</v>
      </c>
      <c r="P6978" s="1" t="s">
        <v>3814</v>
      </c>
    </row>
    <row r="6979" customFormat="false" ht="15" hidden="false" customHeight="true" outlineLevel="0" collapsed="false">
      <c r="A6979" s="1" t="n">
        <v>3</v>
      </c>
      <c r="B6979" s="76" t="n">
        <v>46241</v>
      </c>
      <c r="C6979" s="1" t="n">
        <v>11</v>
      </c>
      <c r="D6979" s="1" t="s">
        <v>3820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6205</v>
      </c>
      <c r="N6979" s="1" t="n">
        <v>36</v>
      </c>
      <c r="O6979" s="1" t="n">
        <v>264.58</v>
      </c>
      <c r="P6979" s="1" t="s">
        <v>3814</v>
      </c>
    </row>
    <row r="6980" customFormat="false" ht="15" hidden="false" customHeight="true" outlineLevel="0" collapsed="false">
      <c r="A6980" s="1" t="n">
        <v>3</v>
      </c>
      <c r="B6980" s="76" t="n">
        <v>46241</v>
      </c>
      <c r="C6980" s="1" t="n">
        <v>11</v>
      </c>
      <c r="D6980" s="1" t="s">
        <v>3820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6206</v>
      </c>
      <c r="N6980" s="1" t="n">
        <v>6</v>
      </c>
      <c r="O6980" s="1" t="n">
        <v>50.39</v>
      </c>
      <c r="P6980" s="1" t="s">
        <v>3814</v>
      </c>
    </row>
    <row r="6981" customFormat="false" ht="15" hidden="false" customHeight="true" outlineLevel="0" collapsed="false">
      <c r="A6981" s="1" t="n">
        <v>3</v>
      </c>
      <c r="B6981" s="76" t="n">
        <v>46241</v>
      </c>
      <c r="C6981" s="1" t="n">
        <v>11</v>
      </c>
      <c r="D6981" s="1" t="s">
        <v>3820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4729</v>
      </c>
      <c r="N6981" s="1" t="n">
        <v>120</v>
      </c>
      <c r="O6981" s="1" t="n">
        <v>413.75</v>
      </c>
      <c r="P6981" s="1" t="s">
        <v>3814</v>
      </c>
    </row>
    <row r="6982" customFormat="false" ht="15" hidden="false" customHeight="true" outlineLevel="0" collapsed="false">
      <c r="A6982" s="1" t="n">
        <v>3</v>
      </c>
      <c r="B6982" s="76" t="n">
        <v>46241</v>
      </c>
      <c r="C6982" s="1" t="n">
        <v>11</v>
      </c>
      <c r="D6982" s="1" t="s">
        <v>3820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5151</v>
      </c>
      <c r="N6982" s="1" t="n">
        <v>24</v>
      </c>
      <c r="O6982" s="1" t="n">
        <v>201.55</v>
      </c>
      <c r="P6982" s="1" t="s">
        <v>3814</v>
      </c>
    </row>
    <row r="6983" customFormat="false" ht="15" hidden="false" customHeight="true" outlineLevel="0" collapsed="false">
      <c r="A6983" s="1" t="n">
        <v>3</v>
      </c>
      <c r="B6983" s="76" t="n">
        <v>46241</v>
      </c>
      <c r="C6983" s="1" t="n">
        <v>11</v>
      </c>
      <c r="D6983" s="1" t="s">
        <v>3820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3828</v>
      </c>
      <c r="N6983" s="1" t="n">
        <v>6</v>
      </c>
      <c r="O6983" s="1" t="n">
        <v>50.39</v>
      </c>
      <c r="P6983" s="1" t="s">
        <v>3814</v>
      </c>
    </row>
    <row r="6984" customFormat="false" ht="15" hidden="false" customHeight="true" outlineLevel="0" collapsed="false">
      <c r="A6984" s="1" t="n">
        <v>3</v>
      </c>
      <c r="B6984" s="76" t="n">
        <v>46241</v>
      </c>
      <c r="C6984" s="1" t="n">
        <v>11</v>
      </c>
      <c r="D6984" s="1" t="s">
        <v>3820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3829</v>
      </c>
      <c r="N6984" s="1" t="n">
        <v>24</v>
      </c>
      <c r="O6984" s="1" t="n">
        <v>30</v>
      </c>
      <c r="P6984" s="1" t="s">
        <v>3814</v>
      </c>
    </row>
    <row r="6985" customFormat="false" ht="15" hidden="false" customHeight="true" outlineLevel="0" collapsed="false">
      <c r="A6985" s="1" t="n">
        <v>3</v>
      </c>
      <c r="B6985" s="76" t="n">
        <v>46241</v>
      </c>
      <c r="C6985" s="1" t="n">
        <v>11</v>
      </c>
      <c r="D6985" s="1" t="s">
        <v>3820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3830</v>
      </c>
      <c r="N6985" s="1" t="n">
        <v>6</v>
      </c>
      <c r="O6985" s="1" t="n">
        <v>50.39</v>
      </c>
      <c r="P6985" s="1" t="s">
        <v>3814</v>
      </c>
    </row>
    <row r="6986" customFormat="false" ht="15" hidden="false" customHeight="true" outlineLevel="0" collapsed="false">
      <c r="A6986" s="1" t="n">
        <v>3</v>
      </c>
      <c r="B6986" s="76" t="n">
        <v>46241</v>
      </c>
      <c r="C6986" s="1" t="n">
        <v>11</v>
      </c>
      <c r="D6986" s="1" t="s">
        <v>3820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5563</v>
      </c>
      <c r="N6986" s="1" t="n">
        <v>24</v>
      </c>
      <c r="O6986" s="1" t="n">
        <v>30.25</v>
      </c>
      <c r="P6986" s="1" t="s">
        <v>3814</v>
      </c>
    </row>
    <row r="6987" customFormat="false" ht="15" hidden="false" customHeight="true" outlineLevel="0" collapsed="false">
      <c r="A6987" s="1" t="n">
        <v>3</v>
      </c>
      <c r="B6987" s="76" t="n">
        <v>46241</v>
      </c>
      <c r="C6987" s="1" t="n">
        <v>11</v>
      </c>
      <c r="D6987" s="1" t="s">
        <v>3820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5564</v>
      </c>
      <c r="N6987" s="1" t="n">
        <v>24</v>
      </c>
      <c r="O6987" s="1" t="n">
        <v>24.68</v>
      </c>
      <c r="P6987" s="1" t="s">
        <v>3814</v>
      </c>
    </row>
    <row r="6988" customFormat="false" ht="15" hidden="false" customHeight="true" outlineLevel="0" collapsed="false">
      <c r="A6988" s="1" t="n">
        <v>3</v>
      </c>
      <c r="B6988" s="76" t="n">
        <v>46241</v>
      </c>
      <c r="C6988" s="1" t="n">
        <v>11</v>
      </c>
      <c r="D6988" s="1" t="s">
        <v>3820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6207</v>
      </c>
      <c r="N6988" s="1" t="n">
        <v>6</v>
      </c>
      <c r="O6988" s="1" t="n">
        <v>50.39</v>
      </c>
      <c r="P6988" s="1" t="s">
        <v>3814</v>
      </c>
    </row>
    <row r="6989" customFormat="false" ht="15" hidden="false" customHeight="true" outlineLevel="0" collapsed="false">
      <c r="A6989" s="1" t="n">
        <v>3</v>
      </c>
      <c r="B6989" s="76" t="n">
        <v>46241</v>
      </c>
      <c r="C6989" s="1" t="n">
        <v>11</v>
      </c>
      <c r="D6989" s="1" t="s">
        <v>3820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3836</v>
      </c>
      <c r="N6989" s="1" t="n">
        <v>18</v>
      </c>
      <c r="O6989" s="1" t="n">
        <v>133.74</v>
      </c>
      <c r="P6989" s="1" t="s">
        <v>3814</v>
      </c>
    </row>
    <row r="6990" customFormat="false" ht="15" hidden="false" customHeight="true" outlineLevel="0" collapsed="false">
      <c r="A6990" s="1" t="n">
        <v>3</v>
      </c>
      <c r="B6990" s="76" t="n">
        <v>46241</v>
      </c>
      <c r="C6990" s="1" t="n">
        <v>11</v>
      </c>
      <c r="D6990" s="1" t="s">
        <v>3820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4408</v>
      </c>
      <c r="N6990" s="1" t="n">
        <v>30</v>
      </c>
      <c r="O6990" s="1" t="n">
        <v>222.91</v>
      </c>
      <c r="P6990" s="1" t="s">
        <v>3814</v>
      </c>
    </row>
    <row r="6991" customFormat="false" ht="15" hidden="false" customHeight="true" outlineLevel="0" collapsed="false">
      <c r="A6991" s="1" t="n">
        <v>3</v>
      </c>
      <c r="B6991" s="76" t="n">
        <v>46241</v>
      </c>
      <c r="C6991" s="1" t="n">
        <v>11</v>
      </c>
      <c r="D6991" s="1" t="s">
        <v>3820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5665</v>
      </c>
      <c r="N6991" s="1" t="n">
        <v>12</v>
      </c>
      <c r="O6991" s="1" t="n">
        <v>33.63</v>
      </c>
      <c r="P6991" s="1" t="s">
        <v>3814</v>
      </c>
    </row>
    <row r="6992" customFormat="false" ht="15" hidden="false" customHeight="true" outlineLevel="0" collapsed="false">
      <c r="A6992" s="1" t="n">
        <v>3</v>
      </c>
      <c r="B6992" s="76" t="n">
        <v>46241</v>
      </c>
      <c r="C6992" s="1" t="n">
        <v>11</v>
      </c>
      <c r="D6992" s="1" t="s">
        <v>3820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4731</v>
      </c>
      <c r="N6992" s="1" t="n">
        <v>48</v>
      </c>
      <c r="O6992" s="1" t="n">
        <v>150.98</v>
      </c>
      <c r="P6992" s="1" t="s">
        <v>3814</v>
      </c>
    </row>
    <row r="6993" customFormat="false" ht="15" hidden="false" customHeight="true" outlineLevel="0" collapsed="false">
      <c r="A6993" s="1" t="n">
        <v>3</v>
      </c>
      <c r="B6993" s="76" t="n">
        <v>46241</v>
      </c>
      <c r="C6993" s="1" t="n">
        <v>11</v>
      </c>
      <c r="D6993" s="1" t="s">
        <v>3820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5813</v>
      </c>
      <c r="N6993" s="1" t="n">
        <v>12</v>
      </c>
      <c r="O6993" s="1" t="n">
        <v>32.91</v>
      </c>
      <c r="P6993" s="1" t="s">
        <v>3814</v>
      </c>
    </row>
    <row r="6994" customFormat="false" ht="15" hidden="false" customHeight="true" outlineLevel="0" collapsed="false">
      <c r="A6994" s="1" t="n">
        <v>3</v>
      </c>
      <c r="B6994" s="76" t="n">
        <v>46241</v>
      </c>
      <c r="C6994" s="1" t="n">
        <v>11</v>
      </c>
      <c r="D6994" s="1" t="s">
        <v>3820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4796</v>
      </c>
      <c r="N6994" s="1" t="n">
        <v>36</v>
      </c>
      <c r="O6994" s="1" t="n">
        <v>161.87</v>
      </c>
      <c r="P6994" s="1" t="s">
        <v>3814</v>
      </c>
    </row>
    <row r="6995" customFormat="false" ht="15" hidden="false" customHeight="true" outlineLevel="0" collapsed="false">
      <c r="A6995" s="1" t="n">
        <v>3</v>
      </c>
      <c r="B6995" s="76" t="n">
        <v>46241</v>
      </c>
      <c r="C6995" s="1" t="n">
        <v>11</v>
      </c>
      <c r="D6995" s="1" t="s">
        <v>3820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4411</v>
      </c>
      <c r="N6995" s="1" t="n">
        <v>60</v>
      </c>
      <c r="O6995" s="1" t="n">
        <v>508.72</v>
      </c>
      <c r="P6995" s="1" t="s">
        <v>3814</v>
      </c>
    </row>
    <row r="6996" customFormat="false" ht="15" hidden="false" customHeight="true" outlineLevel="0" collapsed="false">
      <c r="A6996" s="1" t="n">
        <v>3</v>
      </c>
      <c r="B6996" s="76" t="n">
        <v>46241</v>
      </c>
      <c r="C6996" s="1" t="n">
        <v>11</v>
      </c>
      <c r="D6996" s="1" t="s">
        <v>3820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5176</v>
      </c>
      <c r="N6996" s="1" t="n">
        <v>30</v>
      </c>
      <c r="O6996" s="1" t="n">
        <v>83.48</v>
      </c>
      <c r="P6996" s="1" t="s">
        <v>3814</v>
      </c>
    </row>
    <row r="6997" customFormat="false" ht="15" hidden="false" customHeight="true" outlineLevel="0" collapsed="false">
      <c r="A6997" s="1" t="n">
        <v>3</v>
      </c>
      <c r="B6997" s="76" t="n">
        <v>46241</v>
      </c>
      <c r="C6997" s="1" t="n">
        <v>11</v>
      </c>
      <c r="D6997" s="1" t="s">
        <v>3820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4413</v>
      </c>
      <c r="N6997" s="1" t="n">
        <v>24</v>
      </c>
      <c r="O6997" s="1" t="n">
        <v>113.72</v>
      </c>
      <c r="P6997" s="1" t="s">
        <v>3814</v>
      </c>
    </row>
    <row r="6998" customFormat="false" ht="15" hidden="false" customHeight="true" outlineLevel="0" collapsed="false">
      <c r="A6998" s="1" t="n">
        <v>3</v>
      </c>
      <c r="B6998" s="76" t="n">
        <v>46241</v>
      </c>
      <c r="C6998" s="1" t="n">
        <v>11</v>
      </c>
      <c r="D6998" s="1" t="s">
        <v>3820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4415</v>
      </c>
      <c r="N6998" s="1" t="n">
        <v>30</v>
      </c>
      <c r="O6998" s="1" t="n">
        <v>168.16</v>
      </c>
      <c r="P6998" s="1" t="s">
        <v>3814</v>
      </c>
    </row>
    <row r="6999" customFormat="false" ht="15" hidden="false" customHeight="true" outlineLevel="0" collapsed="false">
      <c r="A6999" s="1" t="n">
        <v>3</v>
      </c>
      <c r="B6999" s="76" t="n">
        <v>46241</v>
      </c>
      <c r="C6999" s="1" t="n">
        <v>11</v>
      </c>
      <c r="D6999" s="1" t="s">
        <v>3820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5740</v>
      </c>
      <c r="N6999" s="1" t="n">
        <v>24</v>
      </c>
      <c r="O6999" s="1" t="n">
        <v>118.32</v>
      </c>
      <c r="P6999" s="1" t="s">
        <v>3814</v>
      </c>
    </row>
    <row r="7000" customFormat="false" ht="15" hidden="false" customHeight="true" outlineLevel="0" collapsed="false">
      <c r="A7000" s="1" t="n">
        <v>3</v>
      </c>
      <c r="B7000" s="76" t="n">
        <v>46241</v>
      </c>
      <c r="C7000" s="1" t="n">
        <v>11</v>
      </c>
      <c r="D7000" s="1" t="s">
        <v>3820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3841</v>
      </c>
      <c r="N7000" s="1" t="n">
        <v>36</v>
      </c>
      <c r="O7000" s="1" t="n">
        <v>388.71</v>
      </c>
      <c r="P7000" s="1" t="s">
        <v>3814</v>
      </c>
    </row>
    <row r="7001" customFormat="false" ht="15" hidden="false" customHeight="true" outlineLevel="0" collapsed="false">
      <c r="A7001" s="1" t="n">
        <v>3</v>
      </c>
      <c r="B7001" s="76" t="n">
        <v>46241</v>
      </c>
      <c r="C7001" s="1" t="n">
        <v>11</v>
      </c>
      <c r="D7001" s="1" t="s">
        <v>3820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4800</v>
      </c>
      <c r="N7001" s="1" t="n">
        <v>24</v>
      </c>
      <c r="O7001" s="1" t="n">
        <v>178.33</v>
      </c>
      <c r="P7001" s="1" t="s">
        <v>3814</v>
      </c>
    </row>
    <row r="7002" customFormat="false" ht="15" hidden="false" customHeight="true" outlineLevel="0" collapsed="false">
      <c r="A7002" s="1" t="n">
        <v>3</v>
      </c>
      <c r="B7002" s="76" t="n">
        <v>46241</v>
      </c>
      <c r="C7002" s="1" t="n">
        <v>11</v>
      </c>
      <c r="D7002" s="1" t="s">
        <v>3820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3843</v>
      </c>
      <c r="N7002" s="1" t="n">
        <v>36</v>
      </c>
      <c r="O7002" s="1" t="n">
        <v>354.23</v>
      </c>
      <c r="P7002" s="1" t="s">
        <v>3814</v>
      </c>
    </row>
    <row r="7003" customFormat="false" ht="15" hidden="false" customHeight="true" outlineLevel="0" collapsed="false">
      <c r="A7003" s="1" t="n">
        <v>3</v>
      </c>
      <c r="B7003" s="76" t="n">
        <v>46241</v>
      </c>
      <c r="C7003" s="1" t="n">
        <v>11</v>
      </c>
      <c r="D7003" s="1" t="s">
        <v>3820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5177</v>
      </c>
      <c r="N7003" s="1" t="n">
        <v>24</v>
      </c>
      <c r="O7003" s="1" t="n">
        <v>67.27</v>
      </c>
      <c r="P7003" s="1" t="s">
        <v>3814</v>
      </c>
    </row>
    <row r="7004" customFormat="false" ht="15" hidden="false" customHeight="true" outlineLevel="0" collapsed="false">
      <c r="A7004" s="1" t="n">
        <v>3</v>
      </c>
      <c r="B7004" s="76" t="n">
        <v>46241</v>
      </c>
      <c r="C7004" s="1" t="n">
        <v>11</v>
      </c>
      <c r="D7004" s="1" t="s">
        <v>3820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3844</v>
      </c>
      <c r="N7004" s="1" t="n">
        <v>120</v>
      </c>
      <c r="O7004" s="1" t="n">
        <v>1048.9</v>
      </c>
      <c r="P7004" s="1" t="s">
        <v>3814</v>
      </c>
    </row>
    <row r="7005" customFormat="false" ht="15" hidden="false" customHeight="true" outlineLevel="0" collapsed="false">
      <c r="A7005" s="1" t="n">
        <v>3</v>
      </c>
      <c r="B7005" s="76" t="n">
        <v>46241</v>
      </c>
      <c r="C7005" s="1" t="n">
        <v>11</v>
      </c>
      <c r="D7005" s="1" t="s">
        <v>3820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6208</v>
      </c>
      <c r="N7005" s="1" t="n">
        <v>6</v>
      </c>
      <c r="O7005" s="1" t="n">
        <v>15.39</v>
      </c>
      <c r="P7005" s="1" t="s">
        <v>3814</v>
      </c>
    </row>
    <row r="7006" customFormat="false" ht="15" hidden="false" customHeight="true" outlineLevel="0" collapsed="false">
      <c r="A7006" s="1" t="n">
        <v>3</v>
      </c>
      <c r="B7006" s="76" t="n">
        <v>46241</v>
      </c>
      <c r="C7006" s="1" t="n">
        <v>22</v>
      </c>
      <c r="D7006" s="1" t="s">
        <v>3967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3982</v>
      </c>
      <c r="N7006" s="1" t="n">
        <v>2.618</v>
      </c>
      <c r="O7006" s="1" t="n">
        <v>56.99</v>
      </c>
      <c r="P7006" s="1" t="s">
        <v>3814</v>
      </c>
    </row>
    <row r="7007" customFormat="false" ht="15" hidden="false" customHeight="true" outlineLevel="0" collapsed="false">
      <c r="A7007" s="1" t="n">
        <v>3</v>
      </c>
      <c r="B7007" s="76" t="n">
        <v>46241</v>
      </c>
      <c r="C7007" s="1" t="n">
        <v>22</v>
      </c>
      <c r="D7007" s="1" t="s">
        <v>3967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3983</v>
      </c>
      <c r="N7007" s="1" t="n">
        <v>7.73</v>
      </c>
      <c r="O7007" s="1" t="n">
        <v>179.89</v>
      </c>
      <c r="P7007" s="1" t="s">
        <v>3814</v>
      </c>
    </row>
    <row r="7008" customFormat="false" ht="15" hidden="false" customHeight="true" outlineLevel="0" collapsed="false">
      <c r="A7008" s="1" t="n">
        <v>3</v>
      </c>
      <c r="B7008" s="76" t="n">
        <v>46241</v>
      </c>
      <c r="C7008" s="1" t="n">
        <v>22</v>
      </c>
      <c r="D7008" s="1" t="s">
        <v>3967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3984</v>
      </c>
      <c r="N7008" s="1" t="n">
        <v>16.78</v>
      </c>
      <c r="O7008" s="1" t="n">
        <v>403.09</v>
      </c>
      <c r="P7008" s="1" t="s">
        <v>3814</v>
      </c>
    </row>
    <row r="7009" customFormat="false" ht="15" hidden="false" customHeight="true" outlineLevel="0" collapsed="false">
      <c r="A7009" s="1" t="n">
        <v>3</v>
      </c>
      <c r="B7009" s="76" t="n">
        <v>46241</v>
      </c>
      <c r="C7009" s="1" t="n">
        <v>22</v>
      </c>
      <c r="D7009" s="1" t="s">
        <v>3967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3985</v>
      </c>
      <c r="N7009" s="1" t="n">
        <v>14.665</v>
      </c>
      <c r="O7009" s="1" t="n">
        <v>385.32</v>
      </c>
      <c r="P7009" s="1" t="s">
        <v>3814</v>
      </c>
    </row>
    <row r="7010" customFormat="false" ht="15" hidden="false" customHeight="true" outlineLevel="0" collapsed="false">
      <c r="A7010" s="1" t="n">
        <v>3</v>
      </c>
      <c r="B7010" s="76" t="n">
        <v>46241</v>
      </c>
      <c r="C7010" s="1" t="n">
        <v>22</v>
      </c>
      <c r="D7010" s="1" t="s">
        <v>3967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4199</v>
      </c>
      <c r="N7010" s="1" t="n">
        <v>1.61</v>
      </c>
      <c r="O7010" s="1" t="n">
        <v>27.79</v>
      </c>
      <c r="P7010" s="1" t="s">
        <v>3814</v>
      </c>
    </row>
    <row r="7011" customFormat="false" ht="15" hidden="false" customHeight="true" outlineLevel="0" collapsed="false">
      <c r="A7011" s="1" t="n">
        <v>3</v>
      </c>
      <c r="B7011" s="76" t="n">
        <v>46241</v>
      </c>
      <c r="C7011" s="1" t="n">
        <v>22</v>
      </c>
      <c r="D7011" s="1" t="s">
        <v>3967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3986</v>
      </c>
      <c r="N7011" s="1" t="n">
        <v>5.156</v>
      </c>
      <c r="O7011" s="1" t="n">
        <v>131.6</v>
      </c>
      <c r="P7011" s="1" t="s">
        <v>3814</v>
      </c>
    </row>
    <row r="7012" customFormat="false" ht="15" hidden="false" customHeight="true" outlineLevel="0" collapsed="false">
      <c r="A7012" s="1" t="n">
        <v>3</v>
      </c>
      <c r="B7012" s="76" t="n">
        <v>46241</v>
      </c>
      <c r="C7012" s="1" t="n">
        <v>22</v>
      </c>
      <c r="D7012" s="1" t="s">
        <v>3967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3979</v>
      </c>
      <c r="N7012" s="1" t="n">
        <v>1.892</v>
      </c>
      <c r="O7012" s="1" t="n">
        <v>2.83</v>
      </c>
      <c r="P7012" s="1" t="s">
        <v>3814</v>
      </c>
    </row>
    <row r="7013" customFormat="false" ht="15" hidden="false" customHeight="true" outlineLevel="0" collapsed="false">
      <c r="A7013" s="1" t="n">
        <v>3</v>
      </c>
      <c r="B7013" s="76" t="n">
        <v>46241</v>
      </c>
      <c r="C7013" s="1" t="n">
        <v>22</v>
      </c>
      <c r="D7013" s="1" t="s">
        <v>3967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3980</v>
      </c>
      <c r="N7013" s="1" t="n">
        <v>3.154</v>
      </c>
      <c r="O7013" s="1" t="n">
        <v>7.08</v>
      </c>
      <c r="P7013" s="1" t="s">
        <v>3814</v>
      </c>
    </row>
    <row r="7014" customFormat="false" ht="15" hidden="false" customHeight="true" outlineLevel="0" collapsed="false">
      <c r="A7014" s="1" t="n">
        <v>3</v>
      </c>
      <c r="B7014" s="76" t="n">
        <v>46241</v>
      </c>
      <c r="C7014" s="1" t="n">
        <v>22</v>
      </c>
      <c r="D7014" s="1" t="s">
        <v>3967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3981</v>
      </c>
      <c r="N7014" s="1" t="n">
        <v>0.695</v>
      </c>
      <c r="O7014" s="1" t="n">
        <v>0.01</v>
      </c>
      <c r="P7014" s="1" t="s">
        <v>3814</v>
      </c>
    </row>
    <row r="7015" customFormat="false" ht="15" hidden="false" customHeight="true" outlineLevel="0" collapsed="false">
      <c r="A7015" s="1" t="n">
        <v>3</v>
      </c>
      <c r="B7015" s="76" t="n">
        <v>46241</v>
      </c>
      <c r="C7015" s="1" t="n">
        <v>22</v>
      </c>
      <c r="D7015" s="1" t="s">
        <v>3967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3982</v>
      </c>
      <c r="N7015" s="1" t="n">
        <v>2.438</v>
      </c>
      <c r="O7015" s="1" t="n">
        <v>53.53</v>
      </c>
      <c r="P7015" s="1" t="s">
        <v>3814</v>
      </c>
    </row>
    <row r="7016" customFormat="false" ht="15" hidden="false" customHeight="true" outlineLevel="0" collapsed="false">
      <c r="A7016" s="1" t="n">
        <v>3</v>
      </c>
      <c r="B7016" s="76" t="n">
        <v>46241</v>
      </c>
      <c r="C7016" s="1" t="n">
        <v>22</v>
      </c>
      <c r="D7016" s="1" t="s">
        <v>3967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3983</v>
      </c>
      <c r="N7016" s="1" t="n">
        <v>8.45</v>
      </c>
      <c r="O7016" s="1" t="n">
        <v>198.34</v>
      </c>
      <c r="P7016" s="1" t="s">
        <v>3814</v>
      </c>
    </row>
    <row r="7017" customFormat="false" ht="15" hidden="false" customHeight="true" outlineLevel="0" collapsed="false">
      <c r="A7017" s="1" t="n">
        <v>3</v>
      </c>
      <c r="B7017" s="76" t="n">
        <v>46241</v>
      </c>
      <c r="C7017" s="1" t="n">
        <v>22</v>
      </c>
      <c r="D7017" s="1" t="s">
        <v>3967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3984</v>
      </c>
      <c r="N7017" s="1" t="n">
        <v>19.45</v>
      </c>
      <c r="O7017" s="1" t="n">
        <v>471.28</v>
      </c>
      <c r="P7017" s="1" t="s">
        <v>3814</v>
      </c>
    </row>
    <row r="7018" customFormat="false" ht="15" hidden="false" customHeight="true" outlineLevel="0" collapsed="false">
      <c r="A7018" s="1" t="n">
        <v>3</v>
      </c>
      <c r="B7018" s="76" t="n">
        <v>46241</v>
      </c>
      <c r="C7018" s="1" t="n">
        <v>22</v>
      </c>
      <c r="D7018" s="1" t="s">
        <v>3967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3985</v>
      </c>
      <c r="N7018" s="1" t="n">
        <v>13.9</v>
      </c>
      <c r="O7018" s="1" t="n">
        <v>368.38</v>
      </c>
      <c r="P7018" s="1" t="s">
        <v>3814</v>
      </c>
    </row>
    <row r="7019" customFormat="false" ht="15" hidden="false" customHeight="true" outlineLevel="0" collapsed="false">
      <c r="A7019" s="1" t="n">
        <v>3</v>
      </c>
      <c r="B7019" s="76" t="n">
        <v>46241</v>
      </c>
      <c r="C7019" s="1" t="n">
        <v>22</v>
      </c>
      <c r="D7019" s="1" t="s">
        <v>3967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4199</v>
      </c>
      <c r="N7019" s="1" t="n">
        <v>1.95</v>
      </c>
      <c r="O7019" s="1" t="n">
        <v>33.96</v>
      </c>
      <c r="P7019" s="1" t="s">
        <v>3814</v>
      </c>
    </row>
    <row r="7020" customFormat="false" ht="15" hidden="false" customHeight="true" outlineLevel="0" collapsed="false">
      <c r="A7020" s="1" t="n">
        <v>3</v>
      </c>
      <c r="B7020" s="76" t="n">
        <v>46241</v>
      </c>
      <c r="C7020" s="1" t="n">
        <v>22</v>
      </c>
      <c r="D7020" s="1" t="s">
        <v>3967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3968</v>
      </c>
      <c r="N7020" s="1" t="n">
        <v>2.412</v>
      </c>
      <c r="O7020" s="1" t="n">
        <v>73.06</v>
      </c>
      <c r="P7020" s="1" t="s">
        <v>3814</v>
      </c>
    </row>
    <row r="7021" customFormat="false" ht="15" hidden="false" customHeight="true" outlineLevel="0" collapsed="false">
      <c r="A7021" s="1" t="n">
        <v>3</v>
      </c>
      <c r="B7021" s="76" t="n">
        <v>46241</v>
      </c>
      <c r="C7021" s="1" t="n">
        <v>22</v>
      </c>
      <c r="D7021" s="1" t="s">
        <v>3967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3968</v>
      </c>
      <c r="N7021" s="1" t="n">
        <v>4.73</v>
      </c>
      <c r="O7021" s="1" t="n">
        <v>161.02</v>
      </c>
      <c r="P7021" s="1" t="s">
        <v>3814</v>
      </c>
    </row>
    <row r="7022" customFormat="false" ht="15" hidden="false" customHeight="true" outlineLevel="0" collapsed="false">
      <c r="A7022" s="1" t="n">
        <v>3</v>
      </c>
      <c r="B7022" s="76" t="n">
        <v>46241</v>
      </c>
      <c r="C7022" s="1" t="n">
        <v>22</v>
      </c>
      <c r="D7022" s="1" t="s">
        <v>3967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3986</v>
      </c>
      <c r="N7022" s="1" t="n">
        <v>4.578</v>
      </c>
      <c r="O7022" s="1" t="n">
        <v>117.86</v>
      </c>
      <c r="P7022" s="1" t="s">
        <v>3814</v>
      </c>
    </row>
    <row r="7023" customFormat="false" ht="15" hidden="false" customHeight="true" outlineLevel="0" collapsed="false">
      <c r="A7023" s="1" t="n">
        <v>3</v>
      </c>
      <c r="B7023" s="76" t="n">
        <v>46241</v>
      </c>
      <c r="C7023" s="1" t="n">
        <v>22</v>
      </c>
      <c r="D7023" s="1" t="s">
        <v>3967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3986</v>
      </c>
      <c r="N7023" s="1" t="n">
        <v>3.988</v>
      </c>
      <c r="O7023" s="1" t="n">
        <v>115.39</v>
      </c>
      <c r="P7023" s="1" t="s">
        <v>3814</v>
      </c>
    </row>
    <row r="7024" customFormat="false" ht="15" hidden="false" customHeight="true" outlineLevel="0" collapsed="false">
      <c r="A7024" s="1" t="n">
        <v>3</v>
      </c>
      <c r="B7024" s="76" t="n">
        <v>46241</v>
      </c>
      <c r="C7024" s="1" t="n">
        <v>22</v>
      </c>
      <c r="D7024" s="1" t="s">
        <v>3967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3969</v>
      </c>
      <c r="N7024" s="1" t="n">
        <v>12.74</v>
      </c>
      <c r="O7024" s="1" t="n">
        <v>444.54</v>
      </c>
      <c r="P7024" s="1" t="s">
        <v>3814</v>
      </c>
    </row>
    <row r="7025" customFormat="false" ht="15" hidden="false" customHeight="true" outlineLevel="0" collapsed="false">
      <c r="A7025" s="1" t="n">
        <v>3</v>
      </c>
      <c r="B7025" s="76" t="n">
        <v>46241</v>
      </c>
      <c r="C7025" s="1" t="n">
        <v>22</v>
      </c>
      <c r="D7025" s="1" t="s">
        <v>3967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3970</v>
      </c>
      <c r="N7025" s="1" t="n">
        <v>3.326</v>
      </c>
      <c r="O7025" s="1" t="n">
        <v>133.04</v>
      </c>
      <c r="P7025" s="1" t="s">
        <v>3814</v>
      </c>
    </row>
    <row r="7026" customFormat="false" ht="15" hidden="false" customHeight="true" outlineLevel="0" collapsed="false">
      <c r="A7026" s="1" t="n">
        <v>3</v>
      </c>
      <c r="B7026" s="76" t="n">
        <v>46241</v>
      </c>
      <c r="C7026" s="1" t="n">
        <v>22</v>
      </c>
      <c r="D7026" s="1" t="s">
        <v>3967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3971</v>
      </c>
      <c r="N7026" s="1" t="n">
        <v>6.715</v>
      </c>
      <c r="O7026" s="1" t="n">
        <v>268.61</v>
      </c>
      <c r="P7026" s="1" t="s">
        <v>3814</v>
      </c>
    </row>
    <row r="7027" customFormat="false" ht="15" hidden="false" customHeight="true" outlineLevel="0" collapsed="false">
      <c r="A7027" s="1" t="n">
        <v>3</v>
      </c>
      <c r="B7027" s="76" t="n">
        <v>46241</v>
      </c>
      <c r="C7027" s="1" t="n">
        <v>22</v>
      </c>
      <c r="D7027" s="1" t="s">
        <v>3967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3972</v>
      </c>
      <c r="N7027" s="1" t="n">
        <v>5.676</v>
      </c>
      <c r="O7027" s="1" t="n">
        <v>246.37</v>
      </c>
      <c r="P7027" s="1" t="s">
        <v>3814</v>
      </c>
    </row>
    <row r="7028" customFormat="false" ht="15" hidden="false" customHeight="true" outlineLevel="0" collapsed="false">
      <c r="A7028" s="1" t="n">
        <v>3</v>
      </c>
      <c r="B7028" s="76" t="n">
        <v>46241</v>
      </c>
      <c r="C7028" s="1" t="n">
        <v>22</v>
      </c>
      <c r="D7028" s="1" t="s">
        <v>3967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3973</v>
      </c>
      <c r="N7028" s="1" t="n">
        <v>8.545</v>
      </c>
      <c r="O7028" s="1" t="n">
        <v>400</v>
      </c>
      <c r="P7028" s="1" t="s">
        <v>3814</v>
      </c>
    </row>
    <row r="7029" customFormat="false" ht="15" hidden="false" customHeight="true" outlineLevel="0" collapsed="false">
      <c r="A7029" s="1" t="n">
        <v>3</v>
      </c>
      <c r="B7029" s="76" t="n">
        <v>46241</v>
      </c>
      <c r="C7029" s="1" t="n">
        <v>22</v>
      </c>
      <c r="D7029" s="1" t="s">
        <v>3967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3974</v>
      </c>
      <c r="N7029" s="1" t="n">
        <v>3.74</v>
      </c>
      <c r="O7029" s="1" t="n">
        <v>178.26</v>
      </c>
      <c r="P7029" s="1" t="s">
        <v>3814</v>
      </c>
    </row>
    <row r="7030" customFormat="false" ht="15" hidden="false" customHeight="true" outlineLevel="0" collapsed="false">
      <c r="A7030" s="1" t="n">
        <v>3</v>
      </c>
      <c r="B7030" s="76" t="n">
        <v>46241</v>
      </c>
      <c r="C7030" s="1" t="n">
        <v>22</v>
      </c>
      <c r="D7030" s="1" t="s">
        <v>3967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3975</v>
      </c>
      <c r="N7030" s="1" t="n">
        <v>1.404</v>
      </c>
      <c r="O7030" s="1" t="n">
        <v>60.94</v>
      </c>
      <c r="P7030" s="1" t="s">
        <v>3814</v>
      </c>
    </row>
    <row r="7031" customFormat="false" ht="15" hidden="false" customHeight="true" outlineLevel="0" collapsed="false">
      <c r="A7031" s="1" t="n">
        <v>3</v>
      </c>
      <c r="B7031" s="76" t="n">
        <v>46241</v>
      </c>
      <c r="C7031" s="1" t="n">
        <v>22</v>
      </c>
      <c r="D7031" s="1" t="s">
        <v>3967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3976</v>
      </c>
      <c r="N7031" s="1" t="n">
        <v>2.422</v>
      </c>
      <c r="O7031" s="1" t="n">
        <v>113.38</v>
      </c>
      <c r="P7031" s="1" t="s">
        <v>3814</v>
      </c>
    </row>
    <row r="7032" customFormat="false" ht="15" hidden="false" customHeight="true" outlineLevel="0" collapsed="false">
      <c r="A7032" s="1" t="n">
        <v>3</v>
      </c>
      <c r="B7032" s="76" t="n">
        <v>46241</v>
      </c>
      <c r="C7032" s="1" t="n">
        <v>22</v>
      </c>
      <c r="D7032" s="1" t="s">
        <v>3967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3977</v>
      </c>
      <c r="N7032" s="1" t="n">
        <v>1.468</v>
      </c>
      <c r="O7032" s="1" t="n">
        <v>81.22</v>
      </c>
      <c r="P7032" s="1" t="s">
        <v>3814</v>
      </c>
    </row>
    <row r="7033" customFormat="false" ht="15" hidden="false" customHeight="true" outlineLevel="0" collapsed="false">
      <c r="A7033" s="1" t="n">
        <v>3</v>
      </c>
      <c r="B7033" s="76" t="n">
        <v>46241</v>
      </c>
      <c r="C7033" s="1" t="n">
        <v>22</v>
      </c>
      <c r="D7033" s="1" t="s">
        <v>3967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3987</v>
      </c>
      <c r="N7033" s="1" t="n">
        <v>1.972</v>
      </c>
      <c r="O7033" s="1" t="n">
        <v>68.81</v>
      </c>
      <c r="P7033" s="1" t="s">
        <v>3814</v>
      </c>
    </row>
    <row r="7034" customFormat="false" ht="15" hidden="false" customHeight="true" outlineLevel="0" collapsed="false">
      <c r="A7034" s="1" t="n">
        <v>3</v>
      </c>
      <c r="B7034" s="76" t="n">
        <v>46241</v>
      </c>
      <c r="C7034" s="1" t="n">
        <v>22</v>
      </c>
      <c r="D7034" s="1" t="s">
        <v>3967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6172</v>
      </c>
      <c r="N7034" s="1" t="n">
        <v>1.646</v>
      </c>
      <c r="O7034" s="1" t="n">
        <v>58.84</v>
      </c>
      <c r="P7034" s="1" t="s">
        <v>3814</v>
      </c>
    </row>
    <row r="7035" customFormat="false" ht="15" hidden="false" customHeight="true" outlineLevel="0" collapsed="false">
      <c r="A7035" s="1" t="n">
        <v>3</v>
      </c>
      <c r="B7035" s="76" t="n">
        <v>46241</v>
      </c>
      <c r="C7035" s="1" t="n">
        <v>22</v>
      </c>
      <c r="D7035" s="1" t="s">
        <v>3967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3979</v>
      </c>
      <c r="N7035" s="1" t="n">
        <v>2.042</v>
      </c>
      <c r="O7035" s="1" t="n">
        <v>3.46</v>
      </c>
      <c r="P7035" s="1" t="s">
        <v>3814</v>
      </c>
    </row>
    <row r="7036" customFormat="false" ht="15" hidden="false" customHeight="true" outlineLevel="0" collapsed="false">
      <c r="A7036" s="1" t="n">
        <v>3</v>
      </c>
      <c r="B7036" s="76" t="n">
        <v>46241</v>
      </c>
      <c r="C7036" s="1" t="n">
        <v>22</v>
      </c>
      <c r="D7036" s="1" t="s">
        <v>3967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3979</v>
      </c>
      <c r="N7036" s="1" t="n">
        <v>2.682</v>
      </c>
      <c r="O7036" s="1" t="n">
        <v>4.04</v>
      </c>
      <c r="P7036" s="1" t="s">
        <v>3814</v>
      </c>
    </row>
    <row r="7037" customFormat="false" ht="15" hidden="false" customHeight="true" outlineLevel="0" collapsed="false">
      <c r="A7037" s="1" t="n">
        <v>3</v>
      </c>
      <c r="B7037" s="76" t="n">
        <v>46241</v>
      </c>
      <c r="C7037" s="1" t="n">
        <v>22</v>
      </c>
      <c r="D7037" s="1" t="s">
        <v>3967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3980</v>
      </c>
      <c r="N7037" s="1" t="n">
        <v>12.78</v>
      </c>
      <c r="O7037" s="1" t="n">
        <v>32.53</v>
      </c>
      <c r="P7037" s="1" t="s">
        <v>3814</v>
      </c>
    </row>
    <row r="7038" customFormat="false" ht="15" hidden="false" customHeight="true" outlineLevel="0" collapsed="false">
      <c r="A7038" s="1" t="n">
        <v>3</v>
      </c>
      <c r="B7038" s="76" t="n">
        <v>46241</v>
      </c>
      <c r="C7038" s="1" t="n">
        <v>22</v>
      </c>
      <c r="D7038" s="1" t="s">
        <v>3967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3980</v>
      </c>
      <c r="N7038" s="1" t="n">
        <v>3.684</v>
      </c>
      <c r="O7038" s="1" t="n">
        <v>8.34</v>
      </c>
      <c r="P7038" s="1" t="s">
        <v>3814</v>
      </c>
    </row>
    <row r="7039" customFormat="false" ht="15" hidden="false" customHeight="true" outlineLevel="0" collapsed="false">
      <c r="A7039" s="1" t="n">
        <v>3</v>
      </c>
      <c r="B7039" s="76" t="n">
        <v>46241</v>
      </c>
      <c r="C7039" s="1" t="n">
        <v>22</v>
      </c>
      <c r="D7039" s="1" t="s">
        <v>3967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3981</v>
      </c>
      <c r="N7039" s="1" t="n">
        <v>0.856</v>
      </c>
      <c r="O7039" s="1" t="n">
        <v>0.01</v>
      </c>
      <c r="P7039" s="1" t="s">
        <v>3814</v>
      </c>
    </row>
    <row r="7040" customFormat="false" ht="15" hidden="false" customHeight="true" outlineLevel="0" collapsed="false">
      <c r="A7040" s="1" t="n">
        <v>3</v>
      </c>
      <c r="B7040" s="76" t="n">
        <v>46241</v>
      </c>
      <c r="C7040" s="1" t="n">
        <v>22</v>
      </c>
      <c r="D7040" s="1" t="s">
        <v>3967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3981</v>
      </c>
      <c r="N7040" s="1" t="n">
        <v>0.756</v>
      </c>
      <c r="O7040" s="1" t="n">
        <v>0</v>
      </c>
      <c r="P7040" s="1" t="s">
        <v>3814</v>
      </c>
    </row>
    <row r="7041" customFormat="false" ht="15" hidden="false" customHeight="true" outlineLevel="0" collapsed="false">
      <c r="A7041" s="1" t="n">
        <v>3</v>
      </c>
      <c r="B7041" s="76" t="n">
        <v>46241</v>
      </c>
      <c r="C7041" s="1" t="n">
        <v>100</v>
      </c>
      <c r="D7041" s="1" t="s">
        <v>3988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3982</v>
      </c>
      <c r="N7041" s="1" t="n">
        <v>2.618</v>
      </c>
      <c r="O7041" s="1" t="n">
        <v>56.99</v>
      </c>
      <c r="P7041" s="1" t="s">
        <v>3814</v>
      </c>
    </row>
    <row r="7042" customFormat="false" ht="15" hidden="false" customHeight="true" outlineLevel="0" collapsed="false">
      <c r="A7042" s="1" t="n">
        <v>3</v>
      </c>
      <c r="B7042" s="76" t="n">
        <v>46241</v>
      </c>
      <c r="C7042" s="1" t="n">
        <v>100</v>
      </c>
      <c r="D7042" s="1" t="s">
        <v>3988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3983</v>
      </c>
      <c r="N7042" s="1" t="n">
        <v>7.73</v>
      </c>
      <c r="O7042" s="1" t="n">
        <v>179.89</v>
      </c>
      <c r="P7042" s="1" t="s">
        <v>3814</v>
      </c>
    </row>
    <row r="7043" customFormat="false" ht="15" hidden="false" customHeight="true" outlineLevel="0" collapsed="false">
      <c r="A7043" s="1" t="n">
        <v>3</v>
      </c>
      <c r="B7043" s="76" t="n">
        <v>46241</v>
      </c>
      <c r="C7043" s="1" t="n">
        <v>100</v>
      </c>
      <c r="D7043" s="1" t="s">
        <v>3988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3984</v>
      </c>
      <c r="N7043" s="1" t="n">
        <v>16.78</v>
      </c>
      <c r="O7043" s="1" t="n">
        <v>403.09</v>
      </c>
      <c r="P7043" s="1" t="s">
        <v>3814</v>
      </c>
    </row>
    <row r="7044" customFormat="false" ht="15" hidden="false" customHeight="true" outlineLevel="0" collapsed="false">
      <c r="A7044" s="1" t="n">
        <v>3</v>
      </c>
      <c r="B7044" s="76" t="n">
        <v>46241</v>
      </c>
      <c r="C7044" s="1" t="n">
        <v>100</v>
      </c>
      <c r="D7044" s="1" t="s">
        <v>3988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3985</v>
      </c>
      <c r="N7044" s="1" t="n">
        <v>14.665</v>
      </c>
      <c r="O7044" s="1" t="n">
        <v>385.32</v>
      </c>
      <c r="P7044" s="1" t="s">
        <v>3814</v>
      </c>
    </row>
    <row r="7045" customFormat="false" ht="15" hidden="false" customHeight="true" outlineLevel="0" collapsed="false">
      <c r="A7045" s="1" t="n">
        <v>3</v>
      </c>
      <c r="B7045" s="76" t="n">
        <v>46241</v>
      </c>
      <c r="C7045" s="1" t="n">
        <v>100</v>
      </c>
      <c r="D7045" s="1" t="s">
        <v>3988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4199</v>
      </c>
      <c r="N7045" s="1" t="n">
        <v>1.61</v>
      </c>
      <c r="O7045" s="1" t="n">
        <v>27.79</v>
      </c>
      <c r="P7045" s="1" t="s">
        <v>3814</v>
      </c>
    </row>
    <row r="7046" customFormat="false" ht="15" hidden="false" customHeight="true" outlineLevel="0" collapsed="false">
      <c r="A7046" s="1" t="n">
        <v>3</v>
      </c>
      <c r="B7046" s="76" t="n">
        <v>46241</v>
      </c>
      <c r="C7046" s="1" t="n">
        <v>100</v>
      </c>
      <c r="D7046" s="1" t="s">
        <v>3988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3986</v>
      </c>
      <c r="N7046" s="1" t="n">
        <v>5.156</v>
      </c>
      <c r="O7046" s="1" t="n">
        <v>131.6</v>
      </c>
      <c r="P7046" s="1" t="s">
        <v>3814</v>
      </c>
    </row>
    <row r="7047" customFormat="false" ht="15" hidden="false" customHeight="true" outlineLevel="0" collapsed="false">
      <c r="A7047" s="1" t="n">
        <v>3</v>
      </c>
      <c r="B7047" s="76" t="n">
        <v>46241</v>
      </c>
      <c r="C7047" s="1" t="n">
        <v>100</v>
      </c>
      <c r="D7047" s="1" t="s">
        <v>3988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3979</v>
      </c>
      <c r="N7047" s="1" t="n">
        <v>1.892</v>
      </c>
      <c r="O7047" s="1" t="n">
        <v>2.83</v>
      </c>
      <c r="P7047" s="1" t="s">
        <v>3814</v>
      </c>
    </row>
    <row r="7048" customFormat="false" ht="15" hidden="false" customHeight="true" outlineLevel="0" collapsed="false">
      <c r="A7048" s="1" t="n">
        <v>3</v>
      </c>
      <c r="B7048" s="76" t="n">
        <v>46241</v>
      </c>
      <c r="C7048" s="1" t="n">
        <v>100</v>
      </c>
      <c r="D7048" s="1" t="s">
        <v>3988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3980</v>
      </c>
      <c r="N7048" s="1" t="n">
        <v>3.154</v>
      </c>
      <c r="O7048" s="1" t="n">
        <v>7.08</v>
      </c>
      <c r="P7048" s="1" t="s">
        <v>3814</v>
      </c>
    </row>
    <row r="7049" customFormat="false" ht="15" hidden="false" customHeight="true" outlineLevel="0" collapsed="false">
      <c r="A7049" s="1" t="n">
        <v>3</v>
      </c>
      <c r="B7049" s="76" t="n">
        <v>46241</v>
      </c>
      <c r="C7049" s="1" t="n">
        <v>100</v>
      </c>
      <c r="D7049" s="1" t="s">
        <v>3988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3981</v>
      </c>
      <c r="N7049" s="1" t="n">
        <v>0.695</v>
      </c>
      <c r="O7049" s="1" t="n">
        <v>0.01</v>
      </c>
      <c r="P7049" s="1" t="s">
        <v>3814</v>
      </c>
    </row>
    <row r="7050" customFormat="false" ht="15" hidden="false" customHeight="true" outlineLevel="0" collapsed="false">
      <c r="A7050" s="1" t="n">
        <v>3</v>
      </c>
      <c r="B7050" s="76" t="n">
        <v>46241</v>
      </c>
      <c r="C7050" s="1" t="n">
        <v>100</v>
      </c>
      <c r="D7050" s="1" t="s">
        <v>3988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3982</v>
      </c>
      <c r="N7050" s="1" t="n">
        <v>2.438</v>
      </c>
      <c r="O7050" s="1" t="n">
        <v>53.53</v>
      </c>
      <c r="P7050" s="1" t="s">
        <v>3814</v>
      </c>
    </row>
    <row r="7051" customFormat="false" ht="15" hidden="false" customHeight="true" outlineLevel="0" collapsed="false">
      <c r="A7051" s="1" t="n">
        <v>3</v>
      </c>
      <c r="B7051" s="76" t="n">
        <v>46241</v>
      </c>
      <c r="C7051" s="1" t="n">
        <v>100</v>
      </c>
      <c r="D7051" s="1" t="s">
        <v>3988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3983</v>
      </c>
      <c r="N7051" s="1" t="n">
        <v>8.45</v>
      </c>
      <c r="O7051" s="1" t="n">
        <v>198.34</v>
      </c>
      <c r="P7051" s="1" t="s">
        <v>3814</v>
      </c>
    </row>
    <row r="7052" customFormat="false" ht="15" hidden="false" customHeight="true" outlineLevel="0" collapsed="false">
      <c r="A7052" s="1" t="n">
        <v>3</v>
      </c>
      <c r="B7052" s="76" t="n">
        <v>46241</v>
      </c>
      <c r="C7052" s="1" t="n">
        <v>100</v>
      </c>
      <c r="D7052" s="1" t="s">
        <v>3988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3984</v>
      </c>
      <c r="N7052" s="1" t="n">
        <v>19.45</v>
      </c>
      <c r="O7052" s="1" t="n">
        <v>471.28</v>
      </c>
      <c r="P7052" s="1" t="s">
        <v>3814</v>
      </c>
    </row>
    <row r="7053" customFormat="false" ht="15" hidden="false" customHeight="true" outlineLevel="0" collapsed="false">
      <c r="A7053" s="1" t="n">
        <v>3</v>
      </c>
      <c r="B7053" s="76" t="n">
        <v>46241</v>
      </c>
      <c r="C7053" s="1" t="n">
        <v>100</v>
      </c>
      <c r="D7053" s="1" t="s">
        <v>3988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3985</v>
      </c>
      <c r="N7053" s="1" t="n">
        <v>13.9</v>
      </c>
      <c r="O7053" s="1" t="n">
        <v>368.38</v>
      </c>
      <c r="P7053" s="1" t="s">
        <v>3814</v>
      </c>
    </row>
    <row r="7054" customFormat="false" ht="15" hidden="false" customHeight="true" outlineLevel="0" collapsed="false">
      <c r="A7054" s="1" t="n">
        <v>3</v>
      </c>
      <c r="B7054" s="76" t="n">
        <v>46241</v>
      </c>
      <c r="C7054" s="1" t="n">
        <v>100</v>
      </c>
      <c r="D7054" s="1" t="s">
        <v>3988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4199</v>
      </c>
      <c r="N7054" s="1" t="n">
        <v>1.95</v>
      </c>
      <c r="O7054" s="1" t="n">
        <v>33.96</v>
      </c>
      <c r="P7054" s="1" t="s">
        <v>3814</v>
      </c>
    </row>
    <row r="7055" customFormat="false" ht="15" hidden="false" customHeight="true" outlineLevel="0" collapsed="false">
      <c r="A7055" s="1" t="n">
        <v>3</v>
      </c>
      <c r="B7055" s="76" t="n">
        <v>46241</v>
      </c>
      <c r="C7055" s="1" t="n">
        <v>100</v>
      </c>
      <c r="D7055" s="1" t="s">
        <v>3988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3968</v>
      </c>
      <c r="N7055" s="1" t="n">
        <v>2.412</v>
      </c>
      <c r="O7055" s="1" t="n">
        <v>73.06</v>
      </c>
      <c r="P7055" s="1" t="s">
        <v>3814</v>
      </c>
    </row>
    <row r="7056" customFormat="false" ht="15" hidden="false" customHeight="true" outlineLevel="0" collapsed="false">
      <c r="A7056" s="1" t="n">
        <v>3</v>
      </c>
      <c r="B7056" s="76" t="n">
        <v>46241</v>
      </c>
      <c r="C7056" s="1" t="n">
        <v>100</v>
      </c>
      <c r="D7056" s="1" t="s">
        <v>3988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3986</v>
      </c>
      <c r="N7056" s="1" t="n">
        <v>4.578</v>
      </c>
      <c r="O7056" s="1" t="n">
        <v>117.86</v>
      </c>
      <c r="P7056" s="1" t="s">
        <v>3814</v>
      </c>
    </row>
    <row r="7057" customFormat="false" ht="15" hidden="false" customHeight="true" outlineLevel="0" collapsed="false">
      <c r="A7057" s="1" t="n">
        <v>3</v>
      </c>
      <c r="B7057" s="76" t="n">
        <v>46241</v>
      </c>
      <c r="C7057" s="1" t="n">
        <v>100</v>
      </c>
      <c r="D7057" s="1" t="s">
        <v>3988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3979</v>
      </c>
      <c r="N7057" s="1" t="n">
        <v>2.682</v>
      </c>
      <c r="O7057" s="1" t="n">
        <v>4.04</v>
      </c>
      <c r="P7057" s="1" t="s">
        <v>3814</v>
      </c>
    </row>
    <row r="7058" customFormat="false" ht="15" hidden="false" customHeight="true" outlineLevel="0" collapsed="false">
      <c r="A7058" s="1" t="n">
        <v>3</v>
      </c>
      <c r="B7058" s="76" t="n">
        <v>46241</v>
      </c>
      <c r="C7058" s="1" t="n">
        <v>100</v>
      </c>
      <c r="D7058" s="1" t="s">
        <v>3988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3980</v>
      </c>
      <c r="N7058" s="1" t="n">
        <v>3.684</v>
      </c>
      <c r="O7058" s="1" t="n">
        <v>8.34</v>
      </c>
      <c r="P7058" s="1" t="s">
        <v>3814</v>
      </c>
    </row>
    <row r="7059" customFormat="false" ht="15" hidden="false" customHeight="true" outlineLevel="0" collapsed="false">
      <c r="A7059" s="1" t="n">
        <v>3</v>
      </c>
      <c r="B7059" s="76" t="n">
        <v>46241</v>
      </c>
      <c r="C7059" s="1" t="n">
        <v>100</v>
      </c>
      <c r="D7059" s="1" t="s">
        <v>3988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3981</v>
      </c>
      <c r="N7059" s="1" t="n">
        <v>0.856</v>
      </c>
      <c r="O7059" s="1" t="n">
        <v>0.01</v>
      </c>
      <c r="P7059" s="1" t="s">
        <v>3814</v>
      </c>
    </row>
    <row r="7060" customFormat="false" ht="15" hidden="false" customHeight="true" outlineLevel="0" collapsed="false">
      <c r="A7060" s="1" t="n">
        <v>3</v>
      </c>
      <c r="B7060" s="76" t="n">
        <v>46241</v>
      </c>
      <c r="C7060" s="1" t="n">
        <v>100</v>
      </c>
      <c r="D7060" s="1" t="s">
        <v>3988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3968</v>
      </c>
      <c r="N7060" s="1" t="n">
        <v>4.73</v>
      </c>
      <c r="O7060" s="1" t="n">
        <v>161.02</v>
      </c>
      <c r="P7060" s="1" t="s">
        <v>3814</v>
      </c>
    </row>
    <row r="7061" customFormat="false" ht="15" hidden="false" customHeight="true" outlineLevel="0" collapsed="false">
      <c r="A7061" s="1" t="n">
        <v>3</v>
      </c>
      <c r="B7061" s="76" t="n">
        <v>46241</v>
      </c>
      <c r="C7061" s="1" t="n">
        <v>100</v>
      </c>
      <c r="D7061" s="1" t="s">
        <v>3988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3986</v>
      </c>
      <c r="N7061" s="1" t="n">
        <v>3.988</v>
      </c>
      <c r="O7061" s="1" t="n">
        <v>115.39</v>
      </c>
      <c r="P7061" s="1" t="s">
        <v>3814</v>
      </c>
    </row>
    <row r="7062" customFormat="false" ht="15" hidden="false" customHeight="true" outlineLevel="0" collapsed="false">
      <c r="A7062" s="1" t="n">
        <v>3</v>
      </c>
      <c r="B7062" s="76" t="n">
        <v>46241</v>
      </c>
      <c r="C7062" s="1" t="n">
        <v>100</v>
      </c>
      <c r="D7062" s="1" t="s">
        <v>3988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3969</v>
      </c>
      <c r="N7062" s="1" t="n">
        <v>12.74</v>
      </c>
      <c r="O7062" s="1" t="n">
        <v>444.54</v>
      </c>
      <c r="P7062" s="1" t="s">
        <v>3814</v>
      </c>
    </row>
    <row r="7063" customFormat="false" ht="15" hidden="false" customHeight="true" outlineLevel="0" collapsed="false">
      <c r="A7063" s="1" t="n">
        <v>3</v>
      </c>
      <c r="B7063" s="76" t="n">
        <v>46241</v>
      </c>
      <c r="C7063" s="1" t="n">
        <v>100</v>
      </c>
      <c r="D7063" s="1" t="s">
        <v>3988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3970</v>
      </c>
      <c r="N7063" s="1" t="n">
        <v>3.326</v>
      </c>
      <c r="O7063" s="1" t="n">
        <v>133.04</v>
      </c>
      <c r="P7063" s="1" t="s">
        <v>3814</v>
      </c>
    </row>
    <row r="7064" customFormat="false" ht="15" hidden="false" customHeight="true" outlineLevel="0" collapsed="false">
      <c r="A7064" s="1" t="n">
        <v>3</v>
      </c>
      <c r="B7064" s="76" t="n">
        <v>46241</v>
      </c>
      <c r="C7064" s="1" t="n">
        <v>100</v>
      </c>
      <c r="D7064" s="1" t="s">
        <v>3988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3971</v>
      </c>
      <c r="N7064" s="1" t="n">
        <v>6.715</v>
      </c>
      <c r="O7064" s="1" t="n">
        <v>268.61</v>
      </c>
      <c r="P7064" s="1" t="s">
        <v>3814</v>
      </c>
    </row>
    <row r="7065" customFormat="false" ht="15" hidden="false" customHeight="true" outlineLevel="0" collapsed="false">
      <c r="A7065" s="1" t="n">
        <v>3</v>
      </c>
      <c r="B7065" s="76" t="n">
        <v>46241</v>
      </c>
      <c r="C7065" s="1" t="n">
        <v>100</v>
      </c>
      <c r="D7065" s="1" t="s">
        <v>3988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3972</v>
      </c>
      <c r="N7065" s="1" t="n">
        <v>5.676</v>
      </c>
      <c r="O7065" s="1" t="n">
        <v>246.37</v>
      </c>
      <c r="P7065" s="1" t="s">
        <v>3814</v>
      </c>
    </row>
    <row r="7066" customFormat="false" ht="15" hidden="false" customHeight="true" outlineLevel="0" collapsed="false">
      <c r="A7066" s="1" t="n">
        <v>3</v>
      </c>
      <c r="B7066" s="76" t="n">
        <v>46241</v>
      </c>
      <c r="C7066" s="1" t="n">
        <v>100</v>
      </c>
      <c r="D7066" s="1" t="s">
        <v>3988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3973</v>
      </c>
      <c r="N7066" s="1" t="n">
        <v>8.545</v>
      </c>
      <c r="O7066" s="1" t="n">
        <v>400</v>
      </c>
      <c r="P7066" s="1" t="s">
        <v>3814</v>
      </c>
    </row>
    <row r="7067" customFormat="false" ht="15" hidden="false" customHeight="true" outlineLevel="0" collapsed="false">
      <c r="A7067" s="1" t="n">
        <v>3</v>
      </c>
      <c r="B7067" s="76" t="n">
        <v>46241</v>
      </c>
      <c r="C7067" s="1" t="n">
        <v>100</v>
      </c>
      <c r="D7067" s="1" t="s">
        <v>3988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3974</v>
      </c>
      <c r="N7067" s="1" t="n">
        <v>3.74</v>
      </c>
      <c r="O7067" s="1" t="n">
        <v>178.26</v>
      </c>
      <c r="P7067" s="1" t="s">
        <v>3814</v>
      </c>
    </row>
    <row r="7068" customFormat="false" ht="15" hidden="false" customHeight="true" outlineLevel="0" collapsed="false">
      <c r="A7068" s="1" t="n">
        <v>3</v>
      </c>
      <c r="B7068" s="76" t="n">
        <v>46241</v>
      </c>
      <c r="C7068" s="1" t="n">
        <v>100</v>
      </c>
      <c r="D7068" s="1" t="s">
        <v>3988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3975</v>
      </c>
      <c r="N7068" s="1" t="n">
        <v>1.404</v>
      </c>
      <c r="O7068" s="1" t="n">
        <v>60.94</v>
      </c>
      <c r="P7068" s="1" t="s">
        <v>3814</v>
      </c>
    </row>
    <row r="7069" customFormat="false" ht="15" hidden="false" customHeight="true" outlineLevel="0" collapsed="false">
      <c r="A7069" s="1" t="n">
        <v>3</v>
      </c>
      <c r="B7069" s="76" t="n">
        <v>46241</v>
      </c>
      <c r="C7069" s="1" t="n">
        <v>100</v>
      </c>
      <c r="D7069" s="1" t="s">
        <v>3988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3976</v>
      </c>
      <c r="N7069" s="1" t="n">
        <v>2.422</v>
      </c>
      <c r="O7069" s="1" t="n">
        <v>113.38</v>
      </c>
      <c r="P7069" s="1" t="s">
        <v>3814</v>
      </c>
    </row>
    <row r="7070" customFormat="false" ht="15" hidden="false" customHeight="true" outlineLevel="0" collapsed="false">
      <c r="A7070" s="1" t="n">
        <v>3</v>
      </c>
      <c r="B7070" s="76" t="n">
        <v>46241</v>
      </c>
      <c r="C7070" s="1" t="n">
        <v>100</v>
      </c>
      <c r="D7070" s="1" t="s">
        <v>3988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3977</v>
      </c>
      <c r="N7070" s="1" t="n">
        <v>1.468</v>
      </c>
      <c r="O7070" s="1" t="n">
        <v>81.22</v>
      </c>
      <c r="P7070" s="1" t="s">
        <v>3814</v>
      </c>
    </row>
    <row r="7071" customFormat="false" ht="15" hidden="false" customHeight="true" outlineLevel="0" collapsed="false">
      <c r="A7071" s="1" t="n">
        <v>3</v>
      </c>
      <c r="B7071" s="76" t="n">
        <v>46241</v>
      </c>
      <c r="C7071" s="1" t="n">
        <v>100</v>
      </c>
      <c r="D7071" s="1" t="s">
        <v>3988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3987</v>
      </c>
      <c r="N7071" s="1" t="n">
        <v>1.972</v>
      </c>
      <c r="O7071" s="1" t="n">
        <v>68.81</v>
      </c>
      <c r="P7071" s="1" t="s">
        <v>3814</v>
      </c>
    </row>
    <row r="7072" customFormat="false" ht="15" hidden="false" customHeight="true" outlineLevel="0" collapsed="false">
      <c r="A7072" s="1" t="n">
        <v>3</v>
      </c>
      <c r="B7072" s="76" t="n">
        <v>46241</v>
      </c>
      <c r="C7072" s="1" t="n">
        <v>100</v>
      </c>
      <c r="D7072" s="1" t="s">
        <v>3988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6172</v>
      </c>
      <c r="N7072" s="1" t="n">
        <v>1.646</v>
      </c>
      <c r="O7072" s="1" t="n">
        <v>58.84</v>
      </c>
      <c r="P7072" s="1" t="s">
        <v>3814</v>
      </c>
    </row>
    <row r="7073" customFormat="false" ht="15" hidden="false" customHeight="true" outlineLevel="0" collapsed="false">
      <c r="A7073" s="1" t="n">
        <v>3</v>
      </c>
      <c r="B7073" s="76" t="n">
        <v>46241</v>
      </c>
      <c r="C7073" s="1" t="n">
        <v>100</v>
      </c>
      <c r="D7073" s="1" t="s">
        <v>3988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3979</v>
      </c>
      <c r="N7073" s="1" t="n">
        <v>2.042</v>
      </c>
      <c r="O7073" s="1" t="n">
        <v>3.46</v>
      </c>
      <c r="P7073" s="1" t="s">
        <v>3814</v>
      </c>
    </row>
    <row r="7074" customFormat="false" ht="15" hidden="false" customHeight="true" outlineLevel="0" collapsed="false">
      <c r="A7074" s="1" t="n">
        <v>3</v>
      </c>
      <c r="B7074" s="76" t="n">
        <v>46241</v>
      </c>
      <c r="C7074" s="1" t="n">
        <v>100</v>
      </c>
      <c r="D7074" s="1" t="s">
        <v>3988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3980</v>
      </c>
      <c r="N7074" s="1" t="n">
        <v>12.78</v>
      </c>
      <c r="O7074" s="1" t="n">
        <v>32.53</v>
      </c>
      <c r="P7074" s="1" t="s">
        <v>3814</v>
      </c>
    </row>
    <row r="7075" customFormat="false" ht="15" hidden="false" customHeight="true" outlineLevel="0" collapsed="false">
      <c r="A7075" s="1" t="n">
        <v>3</v>
      </c>
      <c r="B7075" s="76" t="n">
        <v>46241</v>
      </c>
      <c r="C7075" s="1" t="n">
        <v>100</v>
      </c>
      <c r="D7075" s="1" t="s">
        <v>3988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3981</v>
      </c>
      <c r="N7075" s="1" t="n">
        <v>0.756</v>
      </c>
      <c r="O7075" s="1" t="n">
        <v>0</v>
      </c>
      <c r="P7075" s="1" t="s">
        <v>3814</v>
      </c>
    </row>
    <row r="7076" customFormat="false" ht="15" hidden="false" customHeight="true" outlineLevel="0" collapsed="false">
      <c r="A7076" s="1" t="n">
        <v>3</v>
      </c>
      <c r="B7076" s="76" t="n">
        <v>46241</v>
      </c>
      <c r="C7076" s="1" t="n">
        <v>107</v>
      </c>
      <c r="D7076" s="1" t="s">
        <v>4267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6209</v>
      </c>
      <c r="N7076" s="1" t="n">
        <v>2</v>
      </c>
      <c r="O7076" s="1" t="n">
        <v>27.6</v>
      </c>
      <c r="P7076" s="1" t="s">
        <v>3814</v>
      </c>
    </row>
    <row r="7077" customFormat="false" ht="15" hidden="false" customHeight="true" outlineLevel="0" collapsed="false">
      <c r="A7077" s="1" t="n">
        <v>3</v>
      </c>
      <c r="B7077" s="76" t="n">
        <v>46241</v>
      </c>
      <c r="C7077" s="1" t="n">
        <v>107</v>
      </c>
      <c r="D7077" s="1" t="s">
        <v>4267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5766</v>
      </c>
      <c r="N7077" s="1" t="n">
        <v>1</v>
      </c>
      <c r="O7077" s="1" t="n">
        <v>19.7</v>
      </c>
      <c r="P7077" s="1" t="s">
        <v>3814</v>
      </c>
    </row>
    <row r="7078" customFormat="false" ht="15" hidden="false" customHeight="true" outlineLevel="0" collapsed="false">
      <c r="A7078" s="1" t="n">
        <v>3</v>
      </c>
      <c r="B7078" s="76" t="n">
        <v>46241</v>
      </c>
      <c r="C7078" s="1" t="n">
        <v>107</v>
      </c>
      <c r="D7078" s="1" t="s">
        <v>4267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5298</v>
      </c>
      <c r="N7078" s="1" t="n">
        <v>2</v>
      </c>
      <c r="O7078" s="1" t="n">
        <v>6.6</v>
      </c>
      <c r="P7078" s="1" t="s">
        <v>3814</v>
      </c>
    </row>
    <row r="7079" customFormat="false" ht="15" hidden="false" customHeight="true" outlineLevel="0" collapsed="false">
      <c r="A7079" s="1" t="n">
        <v>3</v>
      </c>
      <c r="B7079" s="76" t="n">
        <v>46241</v>
      </c>
      <c r="C7079" s="1" t="n">
        <v>107</v>
      </c>
      <c r="D7079" s="1" t="s">
        <v>4267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5304</v>
      </c>
      <c r="N7079" s="1" t="n">
        <v>1</v>
      </c>
      <c r="O7079" s="1" t="n">
        <v>5</v>
      </c>
      <c r="P7079" s="1" t="s">
        <v>3814</v>
      </c>
    </row>
    <row r="7080" customFormat="false" ht="15" hidden="false" customHeight="true" outlineLevel="0" collapsed="false">
      <c r="A7080" s="1" t="n">
        <v>3</v>
      </c>
      <c r="B7080" s="76" t="n">
        <v>46241</v>
      </c>
      <c r="C7080" s="1" t="n">
        <v>107</v>
      </c>
      <c r="D7080" s="1" t="s">
        <v>4267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6210</v>
      </c>
      <c r="N7080" s="1" t="n">
        <v>1</v>
      </c>
      <c r="O7080" s="1" t="n">
        <v>13.8</v>
      </c>
      <c r="P7080" s="1" t="s">
        <v>3814</v>
      </c>
    </row>
    <row r="7081" customFormat="false" ht="15" hidden="false" customHeight="true" outlineLevel="0" collapsed="false">
      <c r="A7081" s="1" t="n">
        <v>3</v>
      </c>
      <c r="B7081" s="76" t="n">
        <v>46241</v>
      </c>
      <c r="C7081" s="1" t="n">
        <v>107</v>
      </c>
      <c r="D7081" s="1" t="s">
        <v>4267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4404</v>
      </c>
      <c r="N7081" s="1" t="n">
        <v>1</v>
      </c>
      <c r="O7081" s="1" t="n">
        <v>5</v>
      </c>
      <c r="P7081" s="1" t="s">
        <v>3814</v>
      </c>
    </row>
    <row r="7082" customFormat="false" ht="15" hidden="false" customHeight="true" outlineLevel="0" collapsed="false">
      <c r="A7082" s="1" t="n">
        <v>3</v>
      </c>
      <c r="B7082" s="76" t="n">
        <v>46241</v>
      </c>
      <c r="C7082" s="1" t="n">
        <v>107</v>
      </c>
      <c r="D7082" s="1" t="s">
        <v>4267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4406</v>
      </c>
      <c r="N7082" s="1" t="n">
        <v>1</v>
      </c>
      <c r="O7082" s="1" t="n">
        <v>4.5</v>
      </c>
      <c r="P7082" s="1" t="s">
        <v>3814</v>
      </c>
    </row>
    <row r="7083" customFormat="false" ht="15" hidden="false" customHeight="true" outlineLevel="0" collapsed="false">
      <c r="A7083" s="1" t="n">
        <v>3</v>
      </c>
      <c r="B7083" s="76" t="n">
        <v>46241</v>
      </c>
      <c r="C7083" s="1" t="n">
        <v>107</v>
      </c>
      <c r="D7083" s="1" t="s">
        <v>4267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6211</v>
      </c>
      <c r="N7083" s="1" t="n">
        <v>1</v>
      </c>
      <c r="O7083" s="1" t="n">
        <v>13.8</v>
      </c>
      <c r="P7083" s="1" t="s">
        <v>3814</v>
      </c>
    </row>
    <row r="7084" customFormat="false" ht="15" hidden="false" customHeight="true" outlineLevel="0" collapsed="false">
      <c r="A7084" s="1" t="n">
        <v>3</v>
      </c>
      <c r="B7084" s="76" t="n">
        <v>46241</v>
      </c>
      <c r="C7084" s="1" t="n">
        <v>107</v>
      </c>
      <c r="D7084" s="1" t="s">
        <v>4267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6212</v>
      </c>
      <c r="N7084" s="1" t="n">
        <v>1</v>
      </c>
      <c r="O7084" s="1" t="n">
        <v>9.7</v>
      </c>
      <c r="P7084" s="1" t="s">
        <v>3814</v>
      </c>
    </row>
    <row r="7085" customFormat="false" ht="15" hidden="false" customHeight="true" outlineLevel="0" collapsed="false">
      <c r="A7085" s="1" t="n">
        <v>3</v>
      </c>
      <c r="B7085" s="76" t="n">
        <v>46241</v>
      </c>
      <c r="C7085" s="1" t="n">
        <v>171</v>
      </c>
      <c r="D7085" s="1" t="s">
        <v>4048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6186</v>
      </c>
      <c r="N7085" s="1" t="n">
        <v>6</v>
      </c>
      <c r="O7085" s="1" t="n">
        <v>67.26</v>
      </c>
      <c r="P7085" s="1" t="s">
        <v>4050</v>
      </c>
    </row>
    <row r="7086" customFormat="false" ht="15" hidden="false" customHeight="true" outlineLevel="0" collapsed="false">
      <c r="A7086" s="1" t="n">
        <v>3</v>
      </c>
      <c r="B7086" s="76" t="n">
        <v>46241</v>
      </c>
      <c r="C7086" s="1" t="n">
        <v>171</v>
      </c>
      <c r="D7086" s="1" t="s">
        <v>4048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6193</v>
      </c>
      <c r="N7086" s="1" t="n">
        <v>1</v>
      </c>
      <c r="O7086" s="1" t="n">
        <v>36.83</v>
      </c>
      <c r="P7086" s="1" t="s">
        <v>4050</v>
      </c>
    </row>
    <row r="7087" customFormat="false" ht="15" hidden="false" customHeight="true" outlineLevel="0" collapsed="false">
      <c r="A7087" s="1" t="n">
        <v>3</v>
      </c>
      <c r="B7087" s="76" t="n">
        <v>46242</v>
      </c>
      <c r="C7087" s="1" t="n">
        <v>1</v>
      </c>
      <c r="D7087" s="1" t="s">
        <v>3848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3849</v>
      </c>
      <c r="N7087" s="1" t="n">
        <v>120</v>
      </c>
      <c r="O7087" s="1" t="n">
        <v>180</v>
      </c>
      <c r="P7087" s="1" t="s">
        <v>3814</v>
      </c>
    </row>
    <row r="7088" customFormat="false" ht="15" hidden="false" customHeight="true" outlineLevel="0" collapsed="false">
      <c r="A7088" s="1" t="n">
        <v>3</v>
      </c>
      <c r="B7088" s="76" t="n">
        <v>46242</v>
      </c>
      <c r="C7088" s="1" t="n">
        <v>6</v>
      </c>
      <c r="D7088" s="1" t="s">
        <v>3819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3813</v>
      </c>
      <c r="N7088" s="1" t="n">
        <v>10</v>
      </c>
      <c r="O7088" s="1" t="n">
        <v>25</v>
      </c>
      <c r="P7088" s="1" t="s">
        <v>3814</v>
      </c>
    </row>
    <row r="7089" customFormat="false" ht="15" hidden="false" customHeight="true" outlineLevel="0" collapsed="false">
      <c r="A7089" s="1" t="n">
        <v>3</v>
      </c>
      <c r="B7089" s="76" t="n">
        <v>46242</v>
      </c>
      <c r="C7089" s="1" t="n">
        <v>6</v>
      </c>
      <c r="D7089" s="1" t="s">
        <v>3819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3815</v>
      </c>
      <c r="N7089" s="1" t="n">
        <v>5</v>
      </c>
      <c r="O7089" s="1" t="n">
        <v>20</v>
      </c>
      <c r="P7089" s="1" t="s">
        <v>3814</v>
      </c>
    </row>
    <row r="7090" customFormat="false" ht="15" hidden="false" customHeight="true" outlineLevel="0" collapsed="false">
      <c r="A7090" s="1" t="n">
        <v>3</v>
      </c>
      <c r="B7090" s="76" t="n">
        <v>46242</v>
      </c>
      <c r="C7090" s="1" t="n">
        <v>6</v>
      </c>
      <c r="D7090" s="1" t="s">
        <v>3819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3816</v>
      </c>
      <c r="N7090" s="1" t="n">
        <v>100</v>
      </c>
      <c r="O7090" s="1" t="n">
        <v>200</v>
      </c>
      <c r="P7090" s="1" t="s">
        <v>3814</v>
      </c>
    </row>
    <row r="7091" customFormat="false" ht="15" hidden="false" customHeight="true" outlineLevel="0" collapsed="false">
      <c r="A7091" s="1" t="n">
        <v>3</v>
      </c>
      <c r="B7091" s="76" t="n">
        <v>46242</v>
      </c>
      <c r="C7091" s="1" t="n">
        <v>6</v>
      </c>
      <c r="D7091" s="1" t="s">
        <v>3819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3817</v>
      </c>
      <c r="N7091" s="1" t="n">
        <v>40</v>
      </c>
      <c r="O7091" s="1" t="n">
        <v>250</v>
      </c>
      <c r="P7091" s="1" t="s">
        <v>3814</v>
      </c>
    </row>
    <row r="7092" customFormat="false" ht="15" hidden="false" customHeight="true" outlineLevel="0" collapsed="false">
      <c r="A7092" s="1" t="n">
        <v>3</v>
      </c>
      <c r="B7092" s="76" t="n">
        <v>46242</v>
      </c>
      <c r="C7092" s="1" t="n">
        <v>6</v>
      </c>
      <c r="D7092" s="1" t="s">
        <v>3819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6213</v>
      </c>
      <c r="N7092" s="1" t="n">
        <v>30</v>
      </c>
      <c r="O7092" s="1" t="n">
        <v>90</v>
      </c>
      <c r="P7092" s="1" t="s">
        <v>3814</v>
      </c>
    </row>
    <row r="7093" customFormat="false" ht="15" hidden="false" customHeight="true" outlineLevel="0" collapsed="false">
      <c r="A7093" s="1" t="n">
        <v>3</v>
      </c>
      <c r="B7093" s="76" t="n">
        <v>46242</v>
      </c>
      <c r="C7093" s="1" t="n">
        <v>11</v>
      </c>
      <c r="D7093" s="1" t="s">
        <v>3820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3872</v>
      </c>
      <c r="N7093" s="1" t="n">
        <v>5</v>
      </c>
      <c r="O7093" s="1" t="n">
        <v>22.5</v>
      </c>
      <c r="P7093" s="1" t="s">
        <v>3814</v>
      </c>
    </row>
    <row r="7094" customFormat="false" ht="15" hidden="false" customHeight="true" outlineLevel="0" collapsed="false">
      <c r="A7094" s="1" t="n">
        <v>3</v>
      </c>
      <c r="B7094" s="76" t="n">
        <v>46242</v>
      </c>
      <c r="C7094" s="1" t="n">
        <v>11</v>
      </c>
      <c r="D7094" s="1" t="s">
        <v>3820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3873</v>
      </c>
      <c r="N7094" s="1" t="n">
        <v>3</v>
      </c>
      <c r="O7094" s="1" t="n">
        <v>14.4</v>
      </c>
      <c r="P7094" s="1" t="s">
        <v>3814</v>
      </c>
    </row>
    <row r="7095" customFormat="false" ht="15" hidden="false" customHeight="true" outlineLevel="0" collapsed="false">
      <c r="A7095" s="1" t="n">
        <v>3</v>
      </c>
      <c r="B7095" s="76" t="n">
        <v>46242</v>
      </c>
      <c r="C7095" s="1" t="n">
        <v>11</v>
      </c>
      <c r="D7095" s="1" t="s">
        <v>3820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3874</v>
      </c>
      <c r="N7095" s="1" t="n">
        <v>4</v>
      </c>
      <c r="O7095" s="1" t="n">
        <v>31.2</v>
      </c>
      <c r="P7095" s="1" t="s">
        <v>3814</v>
      </c>
    </row>
    <row r="7096" customFormat="false" ht="15" hidden="false" customHeight="true" outlineLevel="0" collapsed="false">
      <c r="A7096" s="1" t="n">
        <v>3</v>
      </c>
      <c r="B7096" s="76" t="n">
        <v>46242</v>
      </c>
      <c r="C7096" s="1" t="n">
        <v>11</v>
      </c>
      <c r="D7096" s="1" t="s">
        <v>3820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3875</v>
      </c>
      <c r="N7096" s="1" t="n">
        <v>30</v>
      </c>
      <c r="O7096" s="1" t="n">
        <v>174</v>
      </c>
      <c r="P7096" s="1" t="s">
        <v>3814</v>
      </c>
    </row>
    <row r="7097" customFormat="false" ht="15" hidden="false" customHeight="true" outlineLevel="0" collapsed="false">
      <c r="A7097" s="1" t="n">
        <v>3</v>
      </c>
      <c r="B7097" s="76" t="n">
        <v>46242</v>
      </c>
      <c r="C7097" s="1" t="n">
        <v>11</v>
      </c>
      <c r="D7097" s="1" t="s">
        <v>3820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6214</v>
      </c>
      <c r="N7097" s="1" t="n">
        <v>48</v>
      </c>
      <c r="O7097" s="1" t="n">
        <v>175.68</v>
      </c>
      <c r="P7097" s="1" t="s">
        <v>3814</v>
      </c>
    </row>
    <row r="7098" customFormat="false" ht="15" hidden="false" customHeight="true" outlineLevel="0" collapsed="false">
      <c r="A7098" s="1" t="n">
        <v>3</v>
      </c>
      <c r="B7098" s="76" t="n">
        <v>46242</v>
      </c>
      <c r="C7098" s="1" t="n">
        <v>11</v>
      </c>
      <c r="D7098" s="1" t="s">
        <v>3820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6215</v>
      </c>
      <c r="N7098" s="1" t="n">
        <v>12</v>
      </c>
      <c r="O7098" s="1" t="n">
        <v>92.04</v>
      </c>
      <c r="P7098" s="1" t="s">
        <v>3814</v>
      </c>
    </row>
    <row r="7099" customFormat="false" ht="15" hidden="false" customHeight="true" outlineLevel="0" collapsed="false">
      <c r="A7099" s="1" t="n">
        <v>3</v>
      </c>
      <c r="B7099" s="76" t="n">
        <v>46242</v>
      </c>
      <c r="C7099" s="1" t="n">
        <v>11</v>
      </c>
      <c r="D7099" s="1" t="s">
        <v>3820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6216</v>
      </c>
      <c r="N7099" s="1" t="n">
        <v>24</v>
      </c>
      <c r="O7099" s="1" t="n">
        <v>120.48</v>
      </c>
      <c r="P7099" s="1" t="s">
        <v>3814</v>
      </c>
    </row>
    <row r="7100" customFormat="false" ht="15" hidden="false" customHeight="true" outlineLevel="0" collapsed="false">
      <c r="A7100" s="1" t="n">
        <v>3</v>
      </c>
      <c r="B7100" s="76" t="n">
        <v>46242</v>
      </c>
      <c r="C7100" s="1" t="n">
        <v>11</v>
      </c>
      <c r="D7100" s="1" t="s">
        <v>3820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6217</v>
      </c>
      <c r="N7100" s="1" t="n">
        <v>24</v>
      </c>
      <c r="O7100" s="1" t="n">
        <v>120.48</v>
      </c>
      <c r="P7100" s="1" t="s">
        <v>3814</v>
      </c>
    </row>
    <row r="7101" customFormat="false" ht="15" hidden="false" customHeight="true" outlineLevel="0" collapsed="false">
      <c r="A7101" s="1" t="n">
        <v>3</v>
      </c>
      <c r="B7101" s="76" t="n">
        <v>46242</v>
      </c>
      <c r="C7101" s="1" t="n">
        <v>11</v>
      </c>
      <c r="D7101" s="1" t="s">
        <v>3820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6218</v>
      </c>
      <c r="N7101" s="1" t="n">
        <v>24</v>
      </c>
      <c r="O7101" s="1" t="n">
        <v>64.8</v>
      </c>
      <c r="P7101" s="1" t="s">
        <v>3814</v>
      </c>
    </row>
    <row r="7102" customFormat="false" ht="15" hidden="false" customHeight="true" outlineLevel="0" collapsed="false">
      <c r="A7102" s="1" t="n">
        <v>3</v>
      </c>
      <c r="B7102" s="76" t="n">
        <v>46242</v>
      </c>
      <c r="C7102" s="1" t="n">
        <v>11</v>
      </c>
      <c r="D7102" s="1" t="s">
        <v>3820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6219</v>
      </c>
      <c r="N7102" s="1" t="n">
        <v>24</v>
      </c>
      <c r="O7102" s="1" t="n">
        <v>109.68</v>
      </c>
      <c r="P7102" s="1" t="s">
        <v>3814</v>
      </c>
    </row>
    <row r="7103" customFormat="false" ht="15" hidden="false" customHeight="true" outlineLevel="0" collapsed="false">
      <c r="A7103" s="1" t="n">
        <v>3</v>
      </c>
      <c r="B7103" s="76" t="n">
        <v>46242</v>
      </c>
      <c r="C7103" s="1" t="n">
        <v>11</v>
      </c>
      <c r="D7103" s="1" t="s">
        <v>3820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6220</v>
      </c>
      <c r="N7103" s="1" t="n">
        <v>36</v>
      </c>
      <c r="O7103" s="1" t="n">
        <v>107.64</v>
      </c>
      <c r="P7103" s="1" t="s">
        <v>3814</v>
      </c>
    </row>
    <row r="7104" customFormat="false" ht="15" hidden="false" customHeight="true" outlineLevel="0" collapsed="false">
      <c r="A7104" s="1" t="n">
        <v>3</v>
      </c>
      <c r="B7104" s="76" t="n">
        <v>46242</v>
      </c>
      <c r="C7104" s="1" t="n">
        <v>11</v>
      </c>
      <c r="D7104" s="1" t="s">
        <v>3820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6221</v>
      </c>
      <c r="N7104" s="1" t="n">
        <v>12</v>
      </c>
      <c r="O7104" s="1" t="n">
        <v>103.2</v>
      </c>
      <c r="P7104" s="1" t="s">
        <v>3814</v>
      </c>
    </row>
    <row r="7105" customFormat="false" ht="15" hidden="false" customHeight="true" outlineLevel="0" collapsed="false">
      <c r="A7105" s="1" t="n">
        <v>3</v>
      </c>
      <c r="B7105" s="76" t="n">
        <v>46242</v>
      </c>
      <c r="C7105" s="1" t="n">
        <v>11</v>
      </c>
      <c r="D7105" s="1" t="s">
        <v>3820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6222</v>
      </c>
      <c r="N7105" s="1" t="n">
        <v>1</v>
      </c>
      <c r="O7105" s="1" t="n">
        <v>7.62</v>
      </c>
      <c r="P7105" s="1" t="s">
        <v>3814</v>
      </c>
    </row>
    <row r="7106" customFormat="false" ht="15" hidden="false" customHeight="true" outlineLevel="0" collapsed="false">
      <c r="A7106" s="1" t="n">
        <v>3</v>
      </c>
      <c r="B7106" s="76" t="n">
        <v>46242</v>
      </c>
      <c r="C7106" s="1" t="n">
        <v>171</v>
      </c>
      <c r="D7106" s="1" t="s">
        <v>4048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6223</v>
      </c>
      <c r="N7106" s="1" t="n">
        <v>24</v>
      </c>
      <c r="O7106" s="1" t="n">
        <v>74.88</v>
      </c>
      <c r="P7106" s="1" t="s">
        <v>4050</v>
      </c>
    </row>
    <row r="7107" customFormat="false" ht="15" hidden="false" customHeight="true" outlineLevel="0" collapsed="false">
      <c r="A7107" s="1" t="n">
        <v>3</v>
      </c>
      <c r="B7107" s="76" t="n">
        <v>46244</v>
      </c>
      <c r="C7107" s="1" t="n">
        <v>6</v>
      </c>
      <c r="D7107" s="1" t="s">
        <v>3819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3813</v>
      </c>
      <c r="N7107" s="1" t="n">
        <v>7</v>
      </c>
      <c r="O7107" s="1" t="n">
        <v>42</v>
      </c>
      <c r="P7107" s="1" t="s">
        <v>3814</v>
      </c>
    </row>
    <row r="7108" customFormat="false" ht="15" hidden="false" customHeight="true" outlineLevel="0" collapsed="false">
      <c r="A7108" s="1" t="n">
        <v>3</v>
      </c>
      <c r="B7108" s="76" t="n">
        <v>46244</v>
      </c>
      <c r="C7108" s="1" t="n">
        <v>6</v>
      </c>
      <c r="D7108" s="1" t="s">
        <v>3819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3815</v>
      </c>
      <c r="N7108" s="1" t="n">
        <v>13</v>
      </c>
      <c r="O7108" s="1" t="n">
        <v>32</v>
      </c>
      <c r="P7108" s="1" t="s">
        <v>3814</v>
      </c>
    </row>
    <row r="7109" customFormat="false" ht="15" hidden="false" customHeight="true" outlineLevel="0" collapsed="false">
      <c r="A7109" s="1" t="n">
        <v>3</v>
      </c>
      <c r="B7109" s="76" t="n">
        <v>46244</v>
      </c>
      <c r="C7109" s="1" t="n">
        <v>6</v>
      </c>
      <c r="D7109" s="1" t="s">
        <v>3819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3816</v>
      </c>
      <c r="N7109" s="1" t="n">
        <v>50</v>
      </c>
      <c r="O7109" s="1" t="n">
        <v>100</v>
      </c>
      <c r="P7109" s="1" t="s">
        <v>3814</v>
      </c>
    </row>
    <row r="7110" customFormat="false" ht="15" hidden="false" customHeight="true" outlineLevel="0" collapsed="false">
      <c r="A7110" s="1" t="n">
        <v>3</v>
      </c>
      <c r="B7110" s="76" t="n">
        <v>46244</v>
      </c>
      <c r="C7110" s="1" t="n">
        <v>6</v>
      </c>
      <c r="D7110" s="1" t="s">
        <v>3819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3817</v>
      </c>
      <c r="N7110" s="1" t="n">
        <v>20</v>
      </c>
      <c r="O7110" s="1" t="n">
        <v>125</v>
      </c>
      <c r="P7110" s="1" t="s">
        <v>3814</v>
      </c>
    </row>
    <row r="7111" customFormat="false" ht="15" hidden="false" customHeight="true" outlineLevel="0" collapsed="false">
      <c r="A7111" s="1" t="n">
        <v>3</v>
      </c>
      <c r="B7111" s="76" t="n">
        <v>46244</v>
      </c>
      <c r="C7111" s="1" t="n">
        <v>11</v>
      </c>
      <c r="D7111" s="1" t="s">
        <v>3820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3870</v>
      </c>
      <c r="N7111" s="1" t="n">
        <v>20</v>
      </c>
      <c r="O7111" s="1" t="n">
        <v>240</v>
      </c>
      <c r="P7111" s="1" t="s">
        <v>3814</v>
      </c>
    </row>
    <row r="7112" customFormat="false" ht="15" hidden="false" customHeight="true" outlineLevel="0" collapsed="false">
      <c r="A7112" s="1" t="n">
        <v>3</v>
      </c>
      <c r="B7112" s="76" t="n">
        <v>46244</v>
      </c>
      <c r="C7112" s="1" t="n">
        <v>11</v>
      </c>
      <c r="D7112" s="1" t="s">
        <v>3820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4098</v>
      </c>
      <c r="N7112" s="1" t="n">
        <v>25</v>
      </c>
      <c r="O7112" s="1" t="n">
        <v>300</v>
      </c>
      <c r="P7112" s="1" t="s">
        <v>3814</v>
      </c>
    </row>
    <row r="7113" customFormat="false" ht="15" hidden="false" customHeight="true" outlineLevel="0" collapsed="false">
      <c r="A7113" s="1" t="n">
        <v>3</v>
      </c>
      <c r="B7113" s="76" t="n">
        <v>46244</v>
      </c>
      <c r="C7113" s="1" t="n">
        <v>11</v>
      </c>
      <c r="D7113" s="1" t="s">
        <v>3820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3891</v>
      </c>
      <c r="N7113" s="1" t="n">
        <v>66.55</v>
      </c>
      <c r="O7113" s="1" t="n">
        <v>2129.6</v>
      </c>
      <c r="P7113" s="1" t="s">
        <v>3814</v>
      </c>
    </row>
    <row r="7114" customFormat="false" ht="15" hidden="false" customHeight="true" outlineLevel="0" collapsed="false">
      <c r="A7114" s="1" t="n">
        <v>3</v>
      </c>
      <c r="B7114" s="76" t="n">
        <v>46244</v>
      </c>
      <c r="C7114" s="1" t="n">
        <v>11</v>
      </c>
      <c r="D7114" s="1" t="s">
        <v>3820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3893</v>
      </c>
      <c r="N7114" s="1" t="n">
        <v>52.5</v>
      </c>
      <c r="O7114" s="1" t="n">
        <v>1155</v>
      </c>
      <c r="P7114" s="1" t="s">
        <v>3814</v>
      </c>
    </row>
    <row r="7115" customFormat="false" ht="15" hidden="false" customHeight="true" outlineLevel="0" collapsed="false">
      <c r="A7115" s="1" t="n">
        <v>3</v>
      </c>
      <c r="B7115" s="76" t="n">
        <v>46244</v>
      </c>
      <c r="C7115" s="1" t="n">
        <v>22</v>
      </c>
      <c r="D7115" s="1" t="s">
        <v>3967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3982</v>
      </c>
      <c r="N7115" s="1" t="n">
        <v>1.926</v>
      </c>
      <c r="O7115" s="1" t="n">
        <v>41.39</v>
      </c>
      <c r="P7115" s="1" t="s">
        <v>3814</v>
      </c>
    </row>
    <row r="7116" customFormat="false" ht="15" hidden="false" customHeight="true" outlineLevel="0" collapsed="false">
      <c r="A7116" s="1" t="n">
        <v>3</v>
      </c>
      <c r="B7116" s="76" t="n">
        <v>46244</v>
      </c>
      <c r="C7116" s="1" t="n">
        <v>22</v>
      </c>
      <c r="D7116" s="1" t="s">
        <v>3967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3983</v>
      </c>
      <c r="N7116" s="1" t="n">
        <v>11.795</v>
      </c>
      <c r="O7116" s="1" t="n">
        <v>270.94</v>
      </c>
      <c r="P7116" s="1" t="s">
        <v>3814</v>
      </c>
    </row>
    <row r="7117" customFormat="false" ht="15" hidden="false" customHeight="true" outlineLevel="0" collapsed="false">
      <c r="A7117" s="1" t="n">
        <v>3</v>
      </c>
      <c r="B7117" s="76" t="n">
        <v>46244</v>
      </c>
      <c r="C7117" s="1" t="n">
        <v>22</v>
      </c>
      <c r="D7117" s="1" t="s">
        <v>3967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3984</v>
      </c>
      <c r="N7117" s="1" t="n">
        <v>15.59</v>
      </c>
      <c r="O7117" s="1" t="n">
        <v>369.67</v>
      </c>
      <c r="P7117" s="1" t="s">
        <v>3814</v>
      </c>
    </row>
    <row r="7118" customFormat="false" ht="15" hidden="false" customHeight="true" outlineLevel="0" collapsed="false">
      <c r="A7118" s="1" t="n">
        <v>3</v>
      </c>
      <c r="B7118" s="76" t="n">
        <v>46244</v>
      </c>
      <c r="C7118" s="1" t="n">
        <v>22</v>
      </c>
      <c r="D7118" s="1" t="s">
        <v>3967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3985</v>
      </c>
      <c r="N7118" s="1" t="n">
        <v>14.466</v>
      </c>
      <c r="O7118" s="1" t="n">
        <v>375.18</v>
      </c>
      <c r="P7118" s="1" t="s">
        <v>3814</v>
      </c>
    </row>
    <row r="7119" customFormat="false" ht="15" hidden="false" customHeight="true" outlineLevel="0" collapsed="false">
      <c r="A7119" s="1" t="n">
        <v>3</v>
      </c>
      <c r="B7119" s="76" t="n">
        <v>46244</v>
      </c>
      <c r="C7119" s="1" t="n">
        <v>22</v>
      </c>
      <c r="D7119" s="1" t="s">
        <v>3967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3968</v>
      </c>
      <c r="N7119" s="1" t="n">
        <v>6.56</v>
      </c>
      <c r="O7119" s="1" t="n">
        <v>215.1</v>
      </c>
      <c r="P7119" s="1" t="s">
        <v>3814</v>
      </c>
    </row>
    <row r="7120" customFormat="false" ht="15" hidden="false" customHeight="true" outlineLevel="0" collapsed="false">
      <c r="A7120" s="1" t="n">
        <v>3</v>
      </c>
      <c r="B7120" s="76" t="n">
        <v>46244</v>
      </c>
      <c r="C7120" s="1" t="n">
        <v>22</v>
      </c>
      <c r="D7120" s="1" t="s">
        <v>3967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3986</v>
      </c>
      <c r="N7120" s="1" t="n">
        <v>3.57</v>
      </c>
      <c r="O7120" s="1" t="n">
        <v>89.94</v>
      </c>
      <c r="P7120" s="1" t="s">
        <v>3814</v>
      </c>
    </row>
    <row r="7121" customFormat="false" ht="15" hidden="false" customHeight="true" outlineLevel="0" collapsed="false">
      <c r="A7121" s="1" t="n">
        <v>3</v>
      </c>
      <c r="B7121" s="76" t="n">
        <v>46244</v>
      </c>
      <c r="C7121" s="1" t="n">
        <v>22</v>
      </c>
      <c r="D7121" s="1" t="s">
        <v>3967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3969</v>
      </c>
      <c r="N7121" s="1" t="n">
        <v>12.575</v>
      </c>
      <c r="O7121" s="1" t="n">
        <v>422.64</v>
      </c>
      <c r="P7121" s="1" t="s">
        <v>3814</v>
      </c>
    </row>
    <row r="7122" customFormat="false" ht="15" hidden="false" customHeight="true" outlineLevel="0" collapsed="false">
      <c r="A7122" s="1" t="n">
        <v>3</v>
      </c>
      <c r="B7122" s="76" t="n">
        <v>46244</v>
      </c>
      <c r="C7122" s="1" t="n">
        <v>22</v>
      </c>
      <c r="D7122" s="1" t="s">
        <v>3967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3970</v>
      </c>
      <c r="N7122" s="1" t="n">
        <v>2.794</v>
      </c>
      <c r="O7122" s="1" t="n">
        <v>107.65</v>
      </c>
      <c r="P7122" s="1" t="s">
        <v>3814</v>
      </c>
    </row>
    <row r="7123" customFormat="false" ht="15" hidden="false" customHeight="true" outlineLevel="0" collapsed="false">
      <c r="A7123" s="1" t="n">
        <v>3</v>
      </c>
      <c r="B7123" s="76" t="n">
        <v>46244</v>
      </c>
      <c r="C7123" s="1" t="n">
        <v>22</v>
      </c>
      <c r="D7123" s="1" t="s">
        <v>3967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3971</v>
      </c>
      <c r="N7123" s="1" t="n">
        <v>5.748</v>
      </c>
      <c r="O7123" s="1" t="n">
        <v>221.47</v>
      </c>
      <c r="P7123" s="1" t="s">
        <v>3814</v>
      </c>
    </row>
    <row r="7124" customFormat="false" ht="15" hidden="false" customHeight="true" outlineLevel="0" collapsed="false">
      <c r="A7124" s="1" t="n">
        <v>3</v>
      </c>
      <c r="B7124" s="76" t="n">
        <v>46244</v>
      </c>
      <c r="C7124" s="1" t="n">
        <v>22</v>
      </c>
      <c r="D7124" s="1" t="s">
        <v>3967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3972</v>
      </c>
      <c r="N7124" s="1" t="n">
        <v>5.954</v>
      </c>
      <c r="O7124" s="1" t="n">
        <v>248.93</v>
      </c>
      <c r="P7124" s="1" t="s">
        <v>3814</v>
      </c>
    </row>
    <row r="7125" customFormat="false" ht="15" hidden="false" customHeight="true" outlineLevel="0" collapsed="false">
      <c r="A7125" s="1" t="n">
        <v>3</v>
      </c>
      <c r="B7125" s="76" t="n">
        <v>46244</v>
      </c>
      <c r="C7125" s="1" t="n">
        <v>22</v>
      </c>
      <c r="D7125" s="1" t="s">
        <v>3967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3973</v>
      </c>
      <c r="N7125" s="1" t="n">
        <v>9.635</v>
      </c>
      <c r="O7125" s="1" t="n">
        <v>434.43</v>
      </c>
      <c r="P7125" s="1" t="s">
        <v>3814</v>
      </c>
    </row>
    <row r="7126" customFormat="false" ht="15" hidden="false" customHeight="true" outlineLevel="0" collapsed="false">
      <c r="A7126" s="1" t="n">
        <v>3</v>
      </c>
      <c r="B7126" s="76" t="n">
        <v>46244</v>
      </c>
      <c r="C7126" s="1" t="n">
        <v>22</v>
      </c>
      <c r="D7126" s="1" t="s">
        <v>3967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3974</v>
      </c>
      <c r="N7126" s="1" t="n">
        <v>3.81</v>
      </c>
      <c r="O7126" s="1" t="n">
        <v>174.91</v>
      </c>
      <c r="P7126" s="1" t="s">
        <v>3814</v>
      </c>
    </row>
    <row r="7127" customFormat="false" ht="15" hidden="false" customHeight="true" outlineLevel="0" collapsed="false">
      <c r="A7127" s="1" t="n">
        <v>3</v>
      </c>
      <c r="B7127" s="76" t="n">
        <v>46244</v>
      </c>
      <c r="C7127" s="1" t="n">
        <v>22</v>
      </c>
      <c r="D7127" s="1" t="s">
        <v>3967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3975</v>
      </c>
      <c r="N7127" s="1" t="n">
        <v>1.236</v>
      </c>
      <c r="O7127" s="1" t="n">
        <v>51.68</v>
      </c>
      <c r="P7127" s="1" t="s">
        <v>3814</v>
      </c>
    </row>
    <row r="7128" customFormat="false" ht="15" hidden="false" customHeight="true" outlineLevel="0" collapsed="false">
      <c r="A7128" s="1" t="n">
        <v>3</v>
      </c>
      <c r="B7128" s="76" t="n">
        <v>46244</v>
      </c>
      <c r="C7128" s="1" t="n">
        <v>22</v>
      </c>
      <c r="D7128" s="1" t="s">
        <v>3967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3976</v>
      </c>
      <c r="N7128" s="1" t="n">
        <v>1.722</v>
      </c>
      <c r="O7128" s="1" t="n">
        <v>77.64</v>
      </c>
      <c r="P7128" s="1" t="s">
        <v>3814</v>
      </c>
    </row>
    <row r="7129" customFormat="false" ht="15" hidden="false" customHeight="true" outlineLevel="0" collapsed="false">
      <c r="A7129" s="1" t="n">
        <v>3</v>
      </c>
      <c r="B7129" s="76" t="n">
        <v>46244</v>
      </c>
      <c r="C7129" s="1" t="n">
        <v>22</v>
      </c>
      <c r="D7129" s="1" t="s">
        <v>3967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3977</v>
      </c>
      <c r="N7129" s="1" t="n">
        <v>1.728</v>
      </c>
      <c r="O7129" s="1" t="n">
        <v>92.08</v>
      </c>
      <c r="P7129" s="1" t="s">
        <v>3814</v>
      </c>
    </row>
    <row r="7130" customFormat="false" ht="15" hidden="false" customHeight="true" outlineLevel="0" collapsed="false">
      <c r="A7130" s="1" t="n">
        <v>3</v>
      </c>
      <c r="B7130" s="76" t="n">
        <v>46244</v>
      </c>
      <c r="C7130" s="1" t="n">
        <v>22</v>
      </c>
      <c r="D7130" s="1" t="s">
        <v>3967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3978</v>
      </c>
      <c r="N7130" s="1" t="n">
        <v>1.456</v>
      </c>
      <c r="O7130" s="1" t="n">
        <v>53.71</v>
      </c>
      <c r="P7130" s="1" t="s">
        <v>3814</v>
      </c>
    </row>
    <row r="7131" customFormat="false" ht="15" hidden="false" customHeight="true" outlineLevel="0" collapsed="false">
      <c r="A7131" s="1" t="n">
        <v>3</v>
      </c>
      <c r="B7131" s="76" t="n">
        <v>46244</v>
      </c>
      <c r="C7131" s="1" t="n">
        <v>22</v>
      </c>
      <c r="D7131" s="1" t="s">
        <v>3967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3979</v>
      </c>
      <c r="N7131" s="1" t="n">
        <v>1.616</v>
      </c>
      <c r="O7131" s="1" t="n">
        <v>2.64</v>
      </c>
      <c r="P7131" s="1" t="s">
        <v>3814</v>
      </c>
    </row>
    <row r="7132" customFormat="false" ht="15" hidden="false" customHeight="true" outlineLevel="0" collapsed="false">
      <c r="A7132" s="1" t="n">
        <v>3</v>
      </c>
      <c r="B7132" s="76" t="n">
        <v>46244</v>
      </c>
      <c r="C7132" s="1" t="n">
        <v>22</v>
      </c>
      <c r="D7132" s="1" t="s">
        <v>3967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3979</v>
      </c>
      <c r="N7132" s="1" t="n">
        <v>2.302</v>
      </c>
      <c r="O7132" s="1" t="n">
        <v>3.4</v>
      </c>
      <c r="P7132" s="1" t="s">
        <v>3814</v>
      </c>
    </row>
    <row r="7133" customFormat="false" ht="15" hidden="false" customHeight="true" outlineLevel="0" collapsed="false">
      <c r="A7133" s="1" t="n">
        <v>3</v>
      </c>
      <c r="B7133" s="76" t="n">
        <v>46244</v>
      </c>
      <c r="C7133" s="1" t="n">
        <v>22</v>
      </c>
      <c r="D7133" s="1" t="s">
        <v>3967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3980</v>
      </c>
      <c r="N7133" s="1" t="n">
        <v>10.893</v>
      </c>
      <c r="O7133" s="1" t="n">
        <v>26.71</v>
      </c>
      <c r="P7133" s="1" t="s">
        <v>3814</v>
      </c>
    </row>
    <row r="7134" customFormat="false" ht="15" hidden="false" customHeight="true" outlineLevel="0" collapsed="false">
      <c r="A7134" s="1" t="n">
        <v>3</v>
      </c>
      <c r="B7134" s="76" t="n">
        <v>46244</v>
      </c>
      <c r="C7134" s="1" t="n">
        <v>22</v>
      </c>
      <c r="D7134" s="1" t="s">
        <v>3967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3980</v>
      </c>
      <c r="N7134" s="1" t="n">
        <v>2.024</v>
      </c>
      <c r="O7134" s="1" t="n">
        <v>4.49</v>
      </c>
      <c r="P7134" s="1" t="s">
        <v>3814</v>
      </c>
    </row>
    <row r="7135" customFormat="false" ht="15" hidden="false" customHeight="true" outlineLevel="0" collapsed="false">
      <c r="A7135" s="1" t="n">
        <v>3</v>
      </c>
      <c r="B7135" s="76" t="n">
        <v>46244</v>
      </c>
      <c r="C7135" s="1" t="n">
        <v>22</v>
      </c>
      <c r="D7135" s="1" t="s">
        <v>3967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3981</v>
      </c>
      <c r="N7135" s="1" t="n">
        <v>0.827</v>
      </c>
      <c r="O7135" s="1" t="n">
        <v>0</v>
      </c>
      <c r="P7135" s="1" t="s">
        <v>3814</v>
      </c>
    </row>
    <row r="7136" customFormat="false" ht="15" hidden="false" customHeight="true" outlineLevel="0" collapsed="false">
      <c r="A7136" s="1" t="n">
        <v>3</v>
      </c>
      <c r="B7136" s="76" t="n">
        <v>46244</v>
      </c>
      <c r="C7136" s="1" t="n">
        <v>22</v>
      </c>
      <c r="D7136" s="1" t="s">
        <v>3967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3981</v>
      </c>
      <c r="N7136" s="1" t="n">
        <v>0.823</v>
      </c>
      <c r="O7136" s="1" t="n">
        <v>0.01</v>
      </c>
      <c r="P7136" s="1" t="s">
        <v>3814</v>
      </c>
    </row>
    <row r="7137" customFormat="false" ht="15" hidden="false" customHeight="true" outlineLevel="0" collapsed="false">
      <c r="A7137" s="1" t="n">
        <v>3</v>
      </c>
      <c r="B7137" s="76" t="n">
        <v>46244</v>
      </c>
      <c r="C7137" s="1" t="n">
        <v>100</v>
      </c>
      <c r="D7137" s="1" t="s">
        <v>3988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3982</v>
      </c>
      <c r="N7137" s="1" t="n">
        <v>1.926</v>
      </c>
      <c r="O7137" s="1" t="n">
        <v>41.39</v>
      </c>
      <c r="P7137" s="1" t="s">
        <v>3814</v>
      </c>
    </row>
    <row r="7138" customFormat="false" ht="15" hidden="false" customHeight="true" outlineLevel="0" collapsed="false">
      <c r="A7138" s="1" t="n">
        <v>3</v>
      </c>
      <c r="B7138" s="76" t="n">
        <v>46244</v>
      </c>
      <c r="C7138" s="1" t="n">
        <v>100</v>
      </c>
      <c r="D7138" s="1" t="s">
        <v>3988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3983</v>
      </c>
      <c r="N7138" s="1" t="n">
        <v>11.795</v>
      </c>
      <c r="O7138" s="1" t="n">
        <v>270.94</v>
      </c>
      <c r="P7138" s="1" t="s">
        <v>3814</v>
      </c>
    </row>
    <row r="7139" customFormat="false" ht="15" hidden="false" customHeight="true" outlineLevel="0" collapsed="false">
      <c r="A7139" s="1" t="n">
        <v>3</v>
      </c>
      <c r="B7139" s="76" t="n">
        <v>46244</v>
      </c>
      <c r="C7139" s="1" t="n">
        <v>100</v>
      </c>
      <c r="D7139" s="1" t="s">
        <v>3988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3984</v>
      </c>
      <c r="N7139" s="1" t="n">
        <v>15.59</v>
      </c>
      <c r="O7139" s="1" t="n">
        <v>369.67</v>
      </c>
      <c r="P7139" s="1" t="s">
        <v>3814</v>
      </c>
    </row>
    <row r="7140" customFormat="false" ht="15" hidden="false" customHeight="true" outlineLevel="0" collapsed="false">
      <c r="A7140" s="1" t="n">
        <v>3</v>
      </c>
      <c r="B7140" s="76" t="n">
        <v>46244</v>
      </c>
      <c r="C7140" s="1" t="n">
        <v>100</v>
      </c>
      <c r="D7140" s="1" t="s">
        <v>3988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3985</v>
      </c>
      <c r="N7140" s="1" t="n">
        <v>14.466</v>
      </c>
      <c r="O7140" s="1" t="n">
        <v>375.18</v>
      </c>
      <c r="P7140" s="1" t="s">
        <v>3814</v>
      </c>
    </row>
    <row r="7141" customFormat="false" ht="15" hidden="false" customHeight="true" outlineLevel="0" collapsed="false">
      <c r="A7141" s="1" t="n">
        <v>3</v>
      </c>
      <c r="B7141" s="76" t="n">
        <v>46244</v>
      </c>
      <c r="C7141" s="1" t="n">
        <v>100</v>
      </c>
      <c r="D7141" s="1" t="s">
        <v>3988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3986</v>
      </c>
      <c r="N7141" s="1" t="n">
        <v>3.57</v>
      </c>
      <c r="O7141" s="1" t="n">
        <v>89.94</v>
      </c>
      <c r="P7141" s="1" t="s">
        <v>3814</v>
      </c>
    </row>
    <row r="7142" customFormat="false" ht="15" hidden="false" customHeight="true" outlineLevel="0" collapsed="false">
      <c r="A7142" s="1" t="n">
        <v>3</v>
      </c>
      <c r="B7142" s="76" t="n">
        <v>46244</v>
      </c>
      <c r="C7142" s="1" t="n">
        <v>100</v>
      </c>
      <c r="D7142" s="1" t="s">
        <v>3988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3979</v>
      </c>
      <c r="N7142" s="1" t="n">
        <v>2.302</v>
      </c>
      <c r="O7142" s="1" t="n">
        <v>3.4</v>
      </c>
      <c r="P7142" s="1" t="s">
        <v>3814</v>
      </c>
    </row>
    <row r="7143" customFormat="false" ht="15" hidden="false" customHeight="true" outlineLevel="0" collapsed="false">
      <c r="A7143" s="1" t="n">
        <v>3</v>
      </c>
      <c r="B7143" s="76" t="n">
        <v>46244</v>
      </c>
      <c r="C7143" s="1" t="n">
        <v>100</v>
      </c>
      <c r="D7143" s="1" t="s">
        <v>3988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3980</v>
      </c>
      <c r="N7143" s="1" t="n">
        <v>2.024</v>
      </c>
      <c r="O7143" s="1" t="n">
        <v>4.49</v>
      </c>
      <c r="P7143" s="1" t="s">
        <v>3814</v>
      </c>
    </row>
    <row r="7144" customFormat="false" ht="15" hidden="false" customHeight="true" outlineLevel="0" collapsed="false">
      <c r="A7144" s="1" t="n">
        <v>3</v>
      </c>
      <c r="B7144" s="76" t="n">
        <v>46244</v>
      </c>
      <c r="C7144" s="1" t="n">
        <v>100</v>
      </c>
      <c r="D7144" s="1" t="s">
        <v>3988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3981</v>
      </c>
      <c r="N7144" s="1" t="n">
        <v>0.827</v>
      </c>
      <c r="O7144" s="1" t="n">
        <v>0</v>
      </c>
      <c r="P7144" s="1" t="s">
        <v>3814</v>
      </c>
    </row>
    <row r="7145" customFormat="false" ht="15" hidden="false" customHeight="true" outlineLevel="0" collapsed="false">
      <c r="A7145" s="1" t="n">
        <v>3</v>
      </c>
      <c r="B7145" s="76" t="n">
        <v>46244</v>
      </c>
      <c r="C7145" s="1" t="n">
        <v>100</v>
      </c>
      <c r="D7145" s="1" t="s">
        <v>3988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3968</v>
      </c>
      <c r="N7145" s="1" t="n">
        <v>6.56</v>
      </c>
      <c r="O7145" s="1" t="n">
        <v>215.1</v>
      </c>
      <c r="P7145" s="1" t="s">
        <v>3814</v>
      </c>
    </row>
    <row r="7146" customFormat="false" ht="15" hidden="false" customHeight="true" outlineLevel="0" collapsed="false">
      <c r="A7146" s="1" t="n">
        <v>3</v>
      </c>
      <c r="B7146" s="76" t="n">
        <v>46244</v>
      </c>
      <c r="C7146" s="1" t="n">
        <v>100</v>
      </c>
      <c r="D7146" s="1" t="s">
        <v>3988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3969</v>
      </c>
      <c r="N7146" s="1" t="n">
        <v>12.575</v>
      </c>
      <c r="O7146" s="1" t="n">
        <v>422.64</v>
      </c>
      <c r="P7146" s="1" t="s">
        <v>3814</v>
      </c>
    </row>
    <row r="7147" customFormat="false" ht="15" hidden="false" customHeight="true" outlineLevel="0" collapsed="false">
      <c r="A7147" s="1" t="n">
        <v>3</v>
      </c>
      <c r="B7147" s="76" t="n">
        <v>46244</v>
      </c>
      <c r="C7147" s="1" t="n">
        <v>100</v>
      </c>
      <c r="D7147" s="1" t="s">
        <v>3988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3970</v>
      </c>
      <c r="N7147" s="1" t="n">
        <v>2.794</v>
      </c>
      <c r="O7147" s="1" t="n">
        <v>107.65</v>
      </c>
      <c r="P7147" s="1" t="s">
        <v>3814</v>
      </c>
    </row>
    <row r="7148" customFormat="false" ht="15" hidden="false" customHeight="true" outlineLevel="0" collapsed="false">
      <c r="A7148" s="1" t="n">
        <v>3</v>
      </c>
      <c r="B7148" s="76" t="n">
        <v>46244</v>
      </c>
      <c r="C7148" s="1" t="n">
        <v>100</v>
      </c>
      <c r="D7148" s="1" t="s">
        <v>3988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3971</v>
      </c>
      <c r="N7148" s="1" t="n">
        <v>5.748</v>
      </c>
      <c r="O7148" s="1" t="n">
        <v>221.47</v>
      </c>
      <c r="P7148" s="1" t="s">
        <v>3814</v>
      </c>
    </row>
    <row r="7149" customFormat="false" ht="15" hidden="false" customHeight="true" outlineLevel="0" collapsed="false">
      <c r="A7149" s="1" t="n">
        <v>3</v>
      </c>
      <c r="B7149" s="76" t="n">
        <v>46244</v>
      </c>
      <c r="C7149" s="1" t="n">
        <v>100</v>
      </c>
      <c r="D7149" s="1" t="s">
        <v>3988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3972</v>
      </c>
      <c r="N7149" s="1" t="n">
        <v>5.954</v>
      </c>
      <c r="O7149" s="1" t="n">
        <v>248.93</v>
      </c>
      <c r="P7149" s="1" t="s">
        <v>3814</v>
      </c>
    </row>
    <row r="7150" customFormat="false" ht="15" hidden="false" customHeight="true" outlineLevel="0" collapsed="false">
      <c r="A7150" s="1" t="n">
        <v>3</v>
      </c>
      <c r="B7150" s="76" t="n">
        <v>46244</v>
      </c>
      <c r="C7150" s="1" t="n">
        <v>100</v>
      </c>
      <c r="D7150" s="1" t="s">
        <v>3988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3973</v>
      </c>
      <c r="N7150" s="1" t="n">
        <v>9.635</v>
      </c>
      <c r="O7150" s="1" t="n">
        <v>434.43</v>
      </c>
      <c r="P7150" s="1" t="s">
        <v>3814</v>
      </c>
    </row>
    <row r="7151" customFormat="false" ht="15" hidden="false" customHeight="true" outlineLevel="0" collapsed="false">
      <c r="A7151" s="1" t="n">
        <v>3</v>
      </c>
      <c r="B7151" s="76" t="n">
        <v>46244</v>
      </c>
      <c r="C7151" s="1" t="n">
        <v>100</v>
      </c>
      <c r="D7151" s="1" t="s">
        <v>3988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3974</v>
      </c>
      <c r="N7151" s="1" t="n">
        <v>3.81</v>
      </c>
      <c r="O7151" s="1" t="n">
        <v>174.91</v>
      </c>
      <c r="P7151" s="1" t="s">
        <v>3814</v>
      </c>
    </row>
    <row r="7152" customFormat="false" ht="15" hidden="false" customHeight="true" outlineLevel="0" collapsed="false">
      <c r="A7152" s="1" t="n">
        <v>3</v>
      </c>
      <c r="B7152" s="76" t="n">
        <v>46244</v>
      </c>
      <c r="C7152" s="1" t="n">
        <v>100</v>
      </c>
      <c r="D7152" s="1" t="s">
        <v>3988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3975</v>
      </c>
      <c r="N7152" s="1" t="n">
        <v>1.236</v>
      </c>
      <c r="O7152" s="1" t="n">
        <v>51.68</v>
      </c>
      <c r="P7152" s="1" t="s">
        <v>3814</v>
      </c>
    </row>
    <row r="7153" customFormat="false" ht="15" hidden="false" customHeight="true" outlineLevel="0" collapsed="false">
      <c r="A7153" s="1" t="n">
        <v>3</v>
      </c>
      <c r="B7153" s="76" t="n">
        <v>46244</v>
      </c>
      <c r="C7153" s="1" t="n">
        <v>100</v>
      </c>
      <c r="D7153" s="1" t="s">
        <v>3988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3976</v>
      </c>
      <c r="N7153" s="1" t="n">
        <v>1.722</v>
      </c>
      <c r="O7153" s="1" t="n">
        <v>77.64</v>
      </c>
      <c r="P7153" s="1" t="s">
        <v>3814</v>
      </c>
    </row>
    <row r="7154" customFormat="false" ht="15" hidden="false" customHeight="true" outlineLevel="0" collapsed="false">
      <c r="A7154" s="1" t="n">
        <v>3</v>
      </c>
      <c r="B7154" s="76" t="n">
        <v>46244</v>
      </c>
      <c r="C7154" s="1" t="n">
        <v>100</v>
      </c>
      <c r="D7154" s="1" t="s">
        <v>3988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3977</v>
      </c>
      <c r="N7154" s="1" t="n">
        <v>1.728</v>
      </c>
      <c r="O7154" s="1" t="n">
        <v>92.08</v>
      </c>
      <c r="P7154" s="1" t="s">
        <v>3814</v>
      </c>
    </row>
    <row r="7155" customFormat="false" ht="15" hidden="false" customHeight="true" outlineLevel="0" collapsed="false">
      <c r="A7155" s="1" t="n">
        <v>3</v>
      </c>
      <c r="B7155" s="76" t="n">
        <v>46244</v>
      </c>
      <c r="C7155" s="1" t="n">
        <v>100</v>
      </c>
      <c r="D7155" s="1" t="s">
        <v>3988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3978</v>
      </c>
      <c r="N7155" s="1" t="n">
        <v>1.456</v>
      </c>
      <c r="O7155" s="1" t="n">
        <v>53.71</v>
      </c>
      <c r="P7155" s="1" t="s">
        <v>3814</v>
      </c>
    </row>
    <row r="7156" customFormat="false" ht="15" hidden="false" customHeight="true" outlineLevel="0" collapsed="false">
      <c r="A7156" s="1" t="n">
        <v>3</v>
      </c>
      <c r="B7156" s="76" t="n">
        <v>46244</v>
      </c>
      <c r="C7156" s="1" t="n">
        <v>100</v>
      </c>
      <c r="D7156" s="1" t="s">
        <v>3988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3979</v>
      </c>
      <c r="N7156" s="1" t="n">
        <v>1.616</v>
      </c>
      <c r="O7156" s="1" t="n">
        <v>2.64</v>
      </c>
      <c r="P7156" s="1" t="s">
        <v>3814</v>
      </c>
    </row>
    <row r="7157" customFormat="false" ht="15" hidden="false" customHeight="true" outlineLevel="0" collapsed="false">
      <c r="A7157" s="1" t="n">
        <v>3</v>
      </c>
      <c r="B7157" s="76" t="n">
        <v>46244</v>
      </c>
      <c r="C7157" s="1" t="n">
        <v>100</v>
      </c>
      <c r="D7157" s="1" t="s">
        <v>3988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3980</v>
      </c>
      <c r="N7157" s="1" t="n">
        <v>10.893</v>
      </c>
      <c r="O7157" s="1" t="n">
        <v>26.71</v>
      </c>
      <c r="P7157" s="1" t="s">
        <v>3814</v>
      </c>
    </row>
    <row r="7158" customFormat="false" ht="15" hidden="false" customHeight="true" outlineLevel="0" collapsed="false">
      <c r="A7158" s="1" t="n">
        <v>3</v>
      </c>
      <c r="B7158" s="76" t="n">
        <v>46244</v>
      </c>
      <c r="C7158" s="1" t="n">
        <v>100</v>
      </c>
      <c r="D7158" s="1" t="s">
        <v>3988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3981</v>
      </c>
      <c r="N7158" s="1" t="n">
        <v>0.823</v>
      </c>
      <c r="O7158" s="1" t="n">
        <v>0.01</v>
      </c>
      <c r="P7158" s="1" t="s">
        <v>3814</v>
      </c>
    </row>
    <row r="7159" customFormat="false" ht="15" hidden="false" customHeight="true" outlineLevel="0" collapsed="false">
      <c r="A7159" s="1" t="n">
        <v>3</v>
      </c>
      <c r="B7159" s="76" t="n">
        <v>46245</v>
      </c>
      <c r="C7159" s="1" t="n">
        <v>6</v>
      </c>
      <c r="D7159" s="1" t="s">
        <v>3819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3813</v>
      </c>
      <c r="N7159" s="1" t="n">
        <v>6</v>
      </c>
      <c r="O7159" s="1" t="n">
        <v>15</v>
      </c>
      <c r="P7159" s="1" t="s">
        <v>3814</v>
      </c>
    </row>
    <row r="7160" customFormat="false" ht="15" hidden="false" customHeight="true" outlineLevel="0" collapsed="false">
      <c r="A7160" s="1" t="n">
        <v>3</v>
      </c>
      <c r="B7160" s="76" t="n">
        <v>46245</v>
      </c>
      <c r="C7160" s="1" t="n">
        <v>6</v>
      </c>
      <c r="D7160" s="1" t="s">
        <v>3819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3815</v>
      </c>
      <c r="N7160" s="1" t="n">
        <v>5</v>
      </c>
      <c r="O7160" s="1" t="n">
        <v>30</v>
      </c>
      <c r="P7160" s="1" t="s">
        <v>3814</v>
      </c>
    </row>
    <row r="7161" customFormat="false" ht="15" hidden="false" customHeight="true" outlineLevel="0" collapsed="false">
      <c r="A7161" s="1" t="n">
        <v>3</v>
      </c>
      <c r="B7161" s="76" t="n">
        <v>46245</v>
      </c>
      <c r="C7161" s="1" t="n">
        <v>6</v>
      </c>
      <c r="D7161" s="1" t="s">
        <v>3819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3816</v>
      </c>
      <c r="N7161" s="1" t="n">
        <v>40</v>
      </c>
      <c r="O7161" s="1" t="n">
        <v>80</v>
      </c>
      <c r="P7161" s="1" t="s">
        <v>3814</v>
      </c>
    </row>
    <row r="7162" customFormat="false" ht="15" hidden="false" customHeight="true" outlineLevel="0" collapsed="false">
      <c r="A7162" s="1" t="n">
        <v>3</v>
      </c>
      <c r="B7162" s="76" t="n">
        <v>46245</v>
      </c>
      <c r="C7162" s="1" t="n">
        <v>6</v>
      </c>
      <c r="D7162" s="1" t="s">
        <v>3819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3818</v>
      </c>
      <c r="N7162" s="1" t="n">
        <v>20</v>
      </c>
      <c r="O7162" s="1" t="n">
        <v>300</v>
      </c>
      <c r="P7162" s="1" t="s">
        <v>3814</v>
      </c>
    </row>
    <row r="7163" customFormat="false" ht="15" hidden="false" customHeight="true" outlineLevel="0" collapsed="false">
      <c r="A7163" s="1" t="n">
        <v>3</v>
      </c>
      <c r="B7163" s="76" t="n">
        <v>46245</v>
      </c>
      <c r="C7163" s="1" t="n">
        <v>6</v>
      </c>
      <c r="D7163" s="1" t="s">
        <v>3819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3817</v>
      </c>
      <c r="N7163" s="1" t="n">
        <v>40</v>
      </c>
      <c r="O7163" s="1" t="n">
        <v>250</v>
      </c>
      <c r="P7163" s="1" t="s">
        <v>3814</v>
      </c>
    </row>
    <row r="7164" customFormat="false" ht="15" hidden="false" customHeight="true" outlineLevel="0" collapsed="false">
      <c r="A7164" s="1" t="n">
        <v>3</v>
      </c>
      <c r="B7164" s="76" t="n">
        <v>46245</v>
      </c>
      <c r="C7164" s="1" t="n">
        <v>6</v>
      </c>
      <c r="D7164" s="1" t="s">
        <v>3819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3851</v>
      </c>
      <c r="N7164" s="1" t="n">
        <v>8.37</v>
      </c>
      <c r="O7164" s="1" t="n">
        <v>100.5</v>
      </c>
      <c r="P7164" s="1" t="s">
        <v>3814</v>
      </c>
    </row>
    <row r="7165" customFormat="false" ht="15" hidden="false" customHeight="true" outlineLevel="0" collapsed="false">
      <c r="A7165" s="1" t="n">
        <v>3</v>
      </c>
      <c r="B7165" s="76" t="n">
        <v>46245</v>
      </c>
      <c r="C7165" s="1" t="n">
        <v>6</v>
      </c>
      <c r="D7165" s="1" t="s">
        <v>3819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3852</v>
      </c>
      <c r="N7165" s="1" t="n">
        <v>4</v>
      </c>
      <c r="O7165" s="1" t="n">
        <v>28</v>
      </c>
      <c r="P7165" s="1" t="s">
        <v>3814</v>
      </c>
    </row>
    <row r="7166" customFormat="false" ht="15" hidden="false" customHeight="true" outlineLevel="0" collapsed="false">
      <c r="A7166" s="1" t="n">
        <v>3</v>
      </c>
      <c r="B7166" s="76" t="n">
        <v>46245</v>
      </c>
      <c r="C7166" s="1" t="n">
        <v>6</v>
      </c>
      <c r="D7166" s="1" t="s">
        <v>3819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3853</v>
      </c>
      <c r="N7166" s="1" t="n">
        <v>48</v>
      </c>
      <c r="O7166" s="1" t="n">
        <v>320</v>
      </c>
      <c r="P7166" s="1" t="s">
        <v>3814</v>
      </c>
    </row>
    <row r="7167" customFormat="false" ht="15" hidden="false" customHeight="true" outlineLevel="0" collapsed="false">
      <c r="A7167" s="1" t="n">
        <v>3</v>
      </c>
      <c r="B7167" s="76" t="n">
        <v>46245</v>
      </c>
      <c r="C7167" s="1" t="n">
        <v>6</v>
      </c>
      <c r="D7167" s="1" t="s">
        <v>3819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3854</v>
      </c>
      <c r="N7167" s="1" t="n">
        <v>3</v>
      </c>
      <c r="O7167" s="1" t="n">
        <v>36</v>
      </c>
      <c r="P7167" s="1" t="s">
        <v>3814</v>
      </c>
    </row>
    <row r="7168" customFormat="false" ht="15" hidden="false" customHeight="true" outlineLevel="0" collapsed="false">
      <c r="A7168" s="1" t="n">
        <v>3</v>
      </c>
      <c r="B7168" s="76" t="n">
        <v>46245</v>
      </c>
      <c r="C7168" s="1" t="n">
        <v>6</v>
      </c>
      <c r="D7168" s="1" t="s">
        <v>3819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3855</v>
      </c>
      <c r="N7168" s="1" t="n">
        <v>20</v>
      </c>
      <c r="O7168" s="1" t="n">
        <v>130</v>
      </c>
      <c r="P7168" s="1" t="s">
        <v>3814</v>
      </c>
    </row>
    <row r="7169" customFormat="false" ht="15" hidden="false" customHeight="true" outlineLevel="0" collapsed="false">
      <c r="A7169" s="1" t="n">
        <v>3</v>
      </c>
      <c r="B7169" s="76" t="n">
        <v>46245</v>
      </c>
      <c r="C7169" s="1" t="n">
        <v>6</v>
      </c>
      <c r="D7169" s="1" t="s">
        <v>3819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3857</v>
      </c>
      <c r="N7169" s="1" t="n">
        <v>20</v>
      </c>
      <c r="O7169" s="1" t="n">
        <v>80</v>
      </c>
      <c r="P7169" s="1" t="s">
        <v>3814</v>
      </c>
    </row>
    <row r="7170" customFormat="false" ht="15" hidden="false" customHeight="true" outlineLevel="0" collapsed="false">
      <c r="A7170" s="1" t="n">
        <v>3</v>
      </c>
      <c r="B7170" s="76" t="n">
        <v>46245</v>
      </c>
      <c r="C7170" s="1" t="n">
        <v>6</v>
      </c>
      <c r="D7170" s="1" t="s">
        <v>3819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4005</v>
      </c>
      <c r="N7170" s="1" t="n">
        <v>15</v>
      </c>
      <c r="O7170" s="1" t="n">
        <v>180</v>
      </c>
      <c r="P7170" s="1" t="s">
        <v>3814</v>
      </c>
    </row>
    <row r="7171" customFormat="false" ht="15" hidden="false" customHeight="true" outlineLevel="0" collapsed="false">
      <c r="A7171" s="1" t="n">
        <v>3</v>
      </c>
      <c r="B7171" s="76" t="n">
        <v>46245</v>
      </c>
      <c r="C7171" s="1" t="n">
        <v>6</v>
      </c>
      <c r="D7171" s="1" t="s">
        <v>3819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3858</v>
      </c>
      <c r="N7171" s="1" t="n">
        <v>4</v>
      </c>
      <c r="O7171" s="1" t="n">
        <v>76</v>
      </c>
      <c r="P7171" s="1" t="s">
        <v>3814</v>
      </c>
    </row>
    <row r="7172" customFormat="false" ht="15" hidden="false" customHeight="true" outlineLevel="0" collapsed="false">
      <c r="A7172" s="1" t="n">
        <v>3</v>
      </c>
      <c r="B7172" s="76" t="n">
        <v>46245</v>
      </c>
      <c r="C7172" s="1" t="n">
        <v>6</v>
      </c>
      <c r="D7172" s="1" t="s">
        <v>3819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3859</v>
      </c>
      <c r="N7172" s="1" t="n">
        <v>10</v>
      </c>
      <c r="O7172" s="1" t="n">
        <v>90</v>
      </c>
      <c r="P7172" s="1" t="s">
        <v>3814</v>
      </c>
    </row>
    <row r="7173" customFormat="false" ht="15" hidden="false" customHeight="true" outlineLevel="0" collapsed="false">
      <c r="A7173" s="1" t="n">
        <v>3</v>
      </c>
      <c r="B7173" s="76" t="n">
        <v>46245</v>
      </c>
      <c r="C7173" s="1" t="n">
        <v>6</v>
      </c>
      <c r="D7173" s="1" t="s">
        <v>3819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3860</v>
      </c>
      <c r="N7173" s="1" t="n">
        <v>5</v>
      </c>
      <c r="O7173" s="1" t="n">
        <v>90</v>
      </c>
      <c r="P7173" s="1" t="s">
        <v>3814</v>
      </c>
    </row>
    <row r="7174" customFormat="false" ht="15" hidden="false" customHeight="true" outlineLevel="0" collapsed="false">
      <c r="A7174" s="1" t="n">
        <v>3</v>
      </c>
      <c r="B7174" s="76" t="n">
        <v>46245</v>
      </c>
      <c r="C7174" s="1" t="n">
        <v>6</v>
      </c>
      <c r="D7174" s="1" t="s">
        <v>3819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3861</v>
      </c>
      <c r="N7174" s="1" t="n">
        <v>5</v>
      </c>
      <c r="O7174" s="1" t="n">
        <v>50</v>
      </c>
      <c r="P7174" s="1" t="s">
        <v>3814</v>
      </c>
    </row>
    <row r="7175" customFormat="false" ht="15" hidden="false" customHeight="true" outlineLevel="0" collapsed="false">
      <c r="A7175" s="1" t="n">
        <v>3</v>
      </c>
      <c r="B7175" s="76" t="n">
        <v>46245</v>
      </c>
      <c r="C7175" s="1" t="n">
        <v>6</v>
      </c>
      <c r="D7175" s="1" t="s">
        <v>3819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4006</v>
      </c>
      <c r="N7175" s="1" t="n">
        <v>6</v>
      </c>
      <c r="O7175" s="1" t="n">
        <v>33</v>
      </c>
      <c r="P7175" s="1" t="s">
        <v>3814</v>
      </c>
    </row>
    <row r="7176" customFormat="false" ht="15" hidden="false" customHeight="true" outlineLevel="0" collapsed="false">
      <c r="A7176" s="1" t="n">
        <v>3</v>
      </c>
      <c r="B7176" s="76" t="n">
        <v>46245</v>
      </c>
      <c r="C7176" s="1" t="n">
        <v>6</v>
      </c>
      <c r="D7176" s="1" t="s">
        <v>3819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3863</v>
      </c>
      <c r="N7176" s="1" t="n">
        <v>10</v>
      </c>
      <c r="O7176" s="1" t="n">
        <v>70</v>
      </c>
      <c r="P7176" s="1" t="s">
        <v>3814</v>
      </c>
    </row>
    <row r="7177" customFormat="false" ht="15" hidden="false" customHeight="true" outlineLevel="0" collapsed="false">
      <c r="A7177" s="1" t="n">
        <v>3</v>
      </c>
      <c r="B7177" s="76" t="n">
        <v>46245</v>
      </c>
      <c r="C7177" s="1" t="n">
        <v>6</v>
      </c>
      <c r="D7177" s="1" t="s">
        <v>3819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4208</v>
      </c>
      <c r="N7177" s="1" t="n">
        <v>6</v>
      </c>
      <c r="O7177" s="1" t="n">
        <v>72</v>
      </c>
      <c r="P7177" s="1" t="s">
        <v>3814</v>
      </c>
    </row>
    <row r="7178" customFormat="false" ht="15" hidden="false" customHeight="true" outlineLevel="0" collapsed="false">
      <c r="A7178" s="1" t="n">
        <v>3</v>
      </c>
      <c r="B7178" s="76" t="n">
        <v>46245</v>
      </c>
      <c r="C7178" s="1" t="n">
        <v>6</v>
      </c>
      <c r="D7178" s="1" t="s">
        <v>3819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3865</v>
      </c>
      <c r="N7178" s="1" t="n">
        <v>20</v>
      </c>
      <c r="O7178" s="1" t="n">
        <v>120</v>
      </c>
      <c r="P7178" s="1" t="s">
        <v>3814</v>
      </c>
    </row>
    <row r="7179" customFormat="false" ht="15" hidden="false" customHeight="true" outlineLevel="0" collapsed="false">
      <c r="A7179" s="1" t="n">
        <v>3</v>
      </c>
      <c r="B7179" s="76" t="n">
        <v>46245</v>
      </c>
      <c r="C7179" s="1" t="n">
        <v>6</v>
      </c>
      <c r="D7179" s="1" t="s">
        <v>3819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5819</v>
      </c>
      <c r="N7179" s="1" t="n">
        <v>27</v>
      </c>
      <c r="O7179" s="1" t="n">
        <v>40</v>
      </c>
      <c r="P7179" s="1" t="s">
        <v>3814</v>
      </c>
    </row>
    <row r="7180" customFormat="false" ht="15" hidden="false" customHeight="true" outlineLevel="0" collapsed="false">
      <c r="A7180" s="1" t="n">
        <v>3</v>
      </c>
      <c r="B7180" s="76" t="n">
        <v>46245</v>
      </c>
      <c r="C7180" s="1" t="n">
        <v>6</v>
      </c>
      <c r="D7180" s="1" t="s">
        <v>3819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4009</v>
      </c>
      <c r="N7180" s="1" t="n">
        <v>9.58</v>
      </c>
      <c r="O7180" s="1" t="n">
        <v>114.5</v>
      </c>
      <c r="P7180" s="1" t="s">
        <v>3814</v>
      </c>
    </row>
    <row r="7181" customFormat="false" ht="15" hidden="false" customHeight="true" outlineLevel="0" collapsed="false">
      <c r="A7181" s="1" t="n">
        <v>3</v>
      </c>
      <c r="B7181" s="76" t="n">
        <v>46245</v>
      </c>
      <c r="C7181" s="1" t="n">
        <v>6</v>
      </c>
      <c r="D7181" s="1" t="s">
        <v>3819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4010</v>
      </c>
      <c r="N7181" s="1" t="n">
        <v>10</v>
      </c>
      <c r="O7181" s="1" t="n">
        <v>60</v>
      </c>
      <c r="P7181" s="1" t="s">
        <v>3814</v>
      </c>
    </row>
    <row r="7182" customFormat="false" ht="15" hidden="false" customHeight="true" outlineLevel="0" collapsed="false">
      <c r="A7182" s="1" t="n">
        <v>3</v>
      </c>
      <c r="B7182" s="76" t="n">
        <v>46245</v>
      </c>
      <c r="C7182" s="1" t="n">
        <v>11</v>
      </c>
      <c r="D7182" s="1" t="s">
        <v>3820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3891</v>
      </c>
      <c r="N7182" s="1" t="n">
        <v>66.6</v>
      </c>
      <c r="O7182" s="1" t="n">
        <v>2131.2</v>
      </c>
      <c r="P7182" s="1" t="s">
        <v>3814</v>
      </c>
    </row>
    <row r="7183" customFormat="false" ht="15" hidden="false" customHeight="true" outlineLevel="0" collapsed="false">
      <c r="A7183" s="1" t="n">
        <v>3</v>
      </c>
      <c r="B7183" s="76" t="n">
        <v>46245</v>
      </c>
      <c r="C7183" s="1" t="n">
        <v>11</v>
      </c>
      <c r="D7183" s="1" t="s">
        <v>3820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3891</v>
      </c>
      <c r="N7183" s="1" t="n">
        <v>65.2</v>
      </c>
      <c r="O7183" s="1" t="n">
        <v>2086.4</v>
      </c>
      <c r="P7183" s="1" t="s">
        <v>3814</v>
      </c>
    </row>
    <row r="7184" customFormat="false" ht="15" hidden="false" customHeight="true" outlineLevel="0" collapsed="false">
      <c r="A7184" s="1" t="n">
        <v>3</v>
      </c>
      <c r="B7184" s="76" t="n">
        <v>46245</v>
      </c>
      <c r="C7184" s="1" t="n">
        <v>11</v>
      </c>
      <c r="D7184" s="1" t="s">
        <v>3820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3893</v>
      </c>
      <c r="N7184" s="1" t="n">
        <v>54.8</v>
      </c>
      <c r="O7184" s="1" t="n">
        <v>1233</v>
      </c>
      <c r="P7184" s="1" t="s">
        <v>3814</v>
      </c>
    </row>
    <row r="7185" customFormat="false" ht="15" hidden="false" customHeight="true" outlineLevel="0" collapsed="false">
      <c r="A7185" s="1" t="n">
        <v>3</v>
      </c>
      <c r="B7185" s="76" t="n">
        <v>46245</v>
      </c>
      <c r="C7185" s="1" t="n">
        <v>11</v>
      </c>
      <c r="D7185" s="1" t="s">
        <v>3820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3892</v>
      </c>
      <c r="N7185" s="1" t="n">
        <v>19</v>
      </c>
      <c r="O7185" s="1" t="n">
        <v>608</v>
      </c>
      <c r="P7185" s="1" t="s">
        <v>3814</v>
      </c>
    </row>
    <row r="7186" customFormat="false" ht="15" hidden="false" customHeight="true" outlineLevel="0" collapsed="false">
      <c r="A7186" s="1" t="n">
        <v>3</v>
      </c>
      <c r="B7186" s="76" t="n">
        <v>46245</v>
      </c>
      <c r="C7186" s="1" t="n">
        <v>11</v>
      </c>
      <c r="D7186" s="1" t="s">
        <v>3820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3892</v>
      </c>
      <c r="N7186" s="1" t="n">
        <v>18.7</v>
      </c>
      <c r="O7186" s="1" t="n">
        <v>598.4</v>
      </c>
      <c r="P7186" s="1" t="s">
        <v>3814</v>
      </c>
    </row>
    <row r="7187" customFormat="false" ht="15" hidden="false" customHeight="true" outlineLevel="0" collapsed="false">
      <c r="A7187" s="1" t="n">
        <v>3</v>
      </c>
      <c r="B7187" s="76" t="n">
        <v>46245</v>
      </c>
      <c r="C7187" s="1" t="n">
        <v>11</v>
      </c>
      <c r="D7187" s="1" t="s">
        <v>3820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4117</v>
      </c>
      <c r="N7187" s="1" t="n">
        <v>31.2</v>
      </c>
      <c r="O7187" s="1" t="n">
        <v>639.6</v>
      </c>
      <c r="P7187" s="1" t="s">
        <v>3814</v>
      </c>
    </row>
    <row r="7188" customFormat="false" ht="15" hidden="false" customHeight="true" outlineLevel="0" collapsed="false">
      <c r="A7188" s="1" t="n">
        <v>3</v>
      </c>
      <c r="B7188" s="76" t="n">
        <v>46245</v>
      </c>
      <c r="C7188" s="1" t="n">
        <v>11</v>
      </c>
      <c r="D7188" s="1" t="s">
        <v>3820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4100</v>
      </c>
      <c r="N7188" s="1" t="n">
        <v>18</v>
      </c>
      <c r="O7188" s="1" t="n">
        <v>180</v>
      </c>
      <c r="P7188" s="1" t="s">
        <v>3814</v>
      </c>
    </row>
    <row r="7189" customFormat="false" ht="15" hidden="false" customHeight="true" outlineLevel="0" collapsed="false">
      <c r="A7189" s="1" t="n">
        <v>3</v>
      </c>
      <c r="B7189" s="76" t="n">
        <v>46245</v>
      </c>
      <c r="C7189" s="1" t="n">
        <v>11</v>
      </c>
      <c r="D7189" s="1" t="s">
        <v>3820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4101</v>
      </c>
      <c r="N7189" s="1" t="n">
        <v>20</v>
      </c>
      <c r="O7189" s="1" t="n">
        <v>140</v>
      </c>
      <c r="P7189" s="1" t="s">
        <v>3814</v>
      </c>
    </row>
    <row r="7190" customFormat="false" ht="15" hidden="false" customHeight="true" outlineLevel="0" collapsed="false">
      <c r="A7190" s="1" t="n">
        <v>3</v>
      </c>
      <c r="B7190" s="76" t="n">
        <v>46245</v>
      </c>
      <c r="C7190" s="1" t="n">
        <v>11</v>
      </c>
      <c r="D7190" s="1" t="s">
        <v>3820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6224</v>
      </c>
      <c r="N7190" s="1" t="n">
        <v>151.5</v>
      </c>
      <c r="O7190" s="1" t="n">
        <v>1714.5</v>
      </c>
      <c r="P7190" s="1" t="s">
        <v>3814</v>
      </c>
    </row>
    <row r="7191" customFormat="false" ht="15" hidden="false" customHeight="true" outlineLevel="0" collapsed="false">
      <c r="A7191" s="1" t="n">
        <v>3</v>
      </c>
      <c r="B7191" s="76" t="n">
        <v>46245</v>
      </c>
      <c r="C7191" s="1" t="n">
        <v>11</v>
      </c>
      <c r="D7191" s="1" t="s">
        <v>3820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4240</v>
      </c>
      <c r="N7191" s="1" t="n">
        <v>101</v>
      </c>
      <c r="O7191" s="1" t="n">
        <v>1143</v>
      </c>
      <c r="P7191" s="1" t="s">
        <v>3814</v>
      </c>
    </row>
    <row r="7192" customFormat="false" ht="15" hidden="false" customHeight="true" outlineLevel="0" collapsed="false">
      <c r="A7192" s="1" t="n">
        <v>3</v>
      </c>
      <c r="B7192" s="76" t="n">
        <v>46245</v>
      </c>
      <c r="C7192" s="1" t="n">
        <v>11</v>
      </c>
      <c r="D7192" s="1" t="s">
        <v>3820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4242</v>
      </c>
      <c r="N7192" s="1" t="n">
        <v>151.5</v>
      </c>
      <c r="O7192" s="1" t="n">
        <v>1714.5</v>
      </c>
      <c r="P7192" s="1" t="s">
        <v>3814</v>
      </c>
    </row>
    <row r="7193" customFormat="false" ht="15" hidden="false" customHeight="true" outlineLevel="0" collapsed="false">
      <c r="A7193" s="1" t="n">
        <v>3</v>
      </c>
      <c r="B7193" s="76" t="n">
        <v>46245</v>
      </c>
      <c r="C7193" s="1" t="n">
        <v>11</v>
      </c>
      <c r="D7193" s="1" t="s">
        <v>3820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4243</v>
      </c>
      <c r="N7193" s="1" t="n">
        <v>50.5</v>
      </c>
      <c r="O7193" s="1" t="n">
        <v>571.5</v>
      </c>
      <c r="P7193" s="1" t="s">
        <v>3814</v>
      </c>
    </row>
    <row r="7194" customFormat="false" ht="15" hidden="false" customHeight="true" outlineLevel="0" collapsed="false">
      <c r="A7194" s="1" t="n">
        <v>3</v>
      </c>
      <c r="B7194" s="76" t="n">
        <v>46245</v>
      </c>
      <c r="C7194" s="1" t="n">
        <v>11</v>
      </c>
      <c r="D7194" s="1" t="s">
        <v>3820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4244</v>
      </c>
      <c r="N7194" s="1" t="n">
        <v>150</v>
      </c>
      <c r="O7194" s="1" t="n">
        <v>1325.8</v>
      </c>
      <c r="P7194" s="1" t="s">
        <v>3814</v>
      </c>
    </row>
    <row r="7195" customFormat="false" ht="15" hidden="false" customHeight="true" outlineLevel="0" collapsed="false">
      <c r="A7195" s="1" t="n">
        <v>3</v>
      </c>
      <c r="B7195" s="76" t="n">
        <v>46245</v>
      </c>
      <c r="C7195" s="1" t="n">
        <v>11</v>
      </c>
      <c r="D7195" s="1" t="s">
        <v>3820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4246</v>
      </c>
      <c r="N7195" s="1" t="n">
        <v>50.5</v>
      </c>
      <c r="O7195" s="1" t="n">
        <v>571.5</v>
      </c>
      <c r="P7195" s="1" t="s">
        <v>3814</v>
      </c>
    </row>
    <row r="7196" customFormat="false" ht="15" hidden="false" customHeight="true" outlineLevel="0" collapsed="false">
      <c r="A7196" s="1" t="n">
        <v>3</v>
      </c>
      <c r="B7196" s="76" t="n">
        <v>46245</v>
      </c>
      <c r="C7196" s="1" t="n">
        <v>22</v>
      </c>
      <c r="D7196" s="1" t="s">
        <v>3967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3982</v>
      </c>
      <c r="N7196" s="1" t="n">
        <v>5.646</v>
      </c>
      <c r="O7196" s="1" t="n">
        <v>124.65</v>
      </c>
      <c r="P7196" s="1" t="s">
        <v>3814</v>
      </c>
    </row>
    <row r="7197" customFormat="false" ht="15" hidden="false" customHeight="true" outlineLevel="0" collapsed="false">
      <c r="A7197" s="1" t="n">
        <v>3</v>
      </c>
      <c r="B7197" s="76" t="n">
        <v>46245</v>
      </c>
      <c r="C7197" s="1" t="n">
        <v>22</v>
      </c>
      <c r="D7197" s="1" t="s">
        <v>3967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3983</v>
      </c>
      <c r="N7197" s="1" t="n">
        <v>8.05</v>
      </c>
      <c r="O7197" s="1" t="n">
        <v>189.98</v>
      </c>
      <c r="P7197" s="1" t="s">
        <v>3814</v>
      </c>
    </row>
    <row r="7198" customFormat="false" ht="15" hidden="false" customHeight="true" outlineLevel="0" collapsed="false">
      <c r="A7198" s="1" t="n">
        <v>3</v>
      </c>
      <c r="B7198" s="76" t="n">
        <v>46245</v>
      </c>
      <c r="C7198" s="1" t="n">
        <v>22</v>
      </c>
      <c r="D7198" s="1" t="s">
        <v>3967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3984</v>
      </c>
      <c r="N7198" s="1" t="n">
        <v>17.76</v>
      </c>
      <c r="O7198" s="1" t="n">
        <v>432.67</v>
      </c>
      <c r="P7198" s="1" t="s">
        <v>3814</v>
      </c>
    </row>
    <row r="7199" customFormat="false" ht="15" hidden="false" customHeight="true" outlineLevel="0" collapsed="false">
      <c r="A7199" s="1" t="n">
        <v>3</v>
      </c>
      <c r="B7199" s="76" t="n">
        <v>46245</v>
      </c>
      <c r="C7199" s="1" t="n">
        <v>22</v>
      </c>
      <c r="D7199" s="1" t="s">
        <v>3967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3985</v>
      </c>
      <c r="N7199" s="1" t="n">
        <v>12.765</v>
      </c>
      <c r="O7199" s="1" t="n">
        <v>340.14</v>
      </c>
      <c r="P7199" s="1" t="s">
        <v>3814</v>
      </c>
    </row>
    <row r="7200" customFormat="false" ht="15" hidden="false" customHeight="true" outlineLevel="0" collapsed="false">
      <c r="A7200" s="1" t="n">
        <v>3</v>
      </c>
      <c r="B7200" s="76" t="n">
        <v>46245</v>
      </c>
      <c r="C7200" s="1" t="n">
        <v>22</v>
      </c>
      <c r="D7200" s="1" t="s">
        <v>3967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4199</v>
      </c>
      <c r="N7200" s="1" t="n">
        <v>23.71</v>
      </c>
      <c r="O7200" s="1" t="n">
        <v>456.35</v>
      </c>
      <c r="P7200" s="1" t="s">
        <v>3814</v>
      </c>
    </row>
    <row r="7201" customFormat="false" ht="15" hidden="false" customHeight="true" outlineLevel="0" collapsed="false">
      <c r="A7201" s="1" t="n">
        <v>3</v>
      </c>
      <c r="B7201" s="76" t="n">
        <v>46245</v>
      </c>
      <c r="C7201" s="1" t="n">
        <v>22</v>
      </c>
      <c r="D7201" s="1" t="s">
        <v>3967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4199</v>
      </c>
      <c r="N7201" s="1" t="n">
        <v>1.356</v>
      </c>
      <c r="O7201" s="1" t="n">
        <v>23.74</v>
      </c>
      <c r="P7201" s="1" t="s">
        <v>3814</v>
      </c>
    </row>
    <row r="7202" customFormat="false" ht="15" hidden="false" customHeight="true" outlineLevel="0" collapsed="false">
      <c r="A7202" s="1" t="n">
        <v>3</v>
      </c>
      <c r="B7202" s="76" t="n">
        <v>46245</v>
      </c>
      <c r="C7202" s="1" t="n">
        <v>22</v>
      </c>
      <c r="D7202" s="1" t="s">
        <v>3967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3968</v>
      </c>
      <c r="N7202" s="1" t="n">
        <v>1.65</v>
      </c>
      <c r="O7202" s="1" t="n">
        <v>55.26</v>
      </c>
      <c r="P7202" s="1" t="s">
        <v>3814</v>
      </c>
    </row>
    <row r="7203" customFormat="false" ht="15" hidden="false" customHeight="true" outlineLevel="0" collapsed="false">
      <c r="A7203" s="1" t="n">
        <v>3</v>
      </c>
      <c r="B7203" s="76" t="n">
        <v>46245</v>
      </c>
      <c r="C7203" s="1" t="n">
        <v>22</v>
      </c>
      <c r="D7203" s="1" t="s">
        <v>3967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3968</v>
      </c>
      <c r="N7203" s="1" t="n">
        <v>7.453</v>
      </c>
      <c r="O7203" s="1" t="n">
        <v>238.22</v>
      </c>
      <c r="P7203" s="1" t="s">
        <v>3814</v>
      </c>
    </row>
    <row r="7204" customFormat="false" ht="15" hidden="false" customHeight="true" outlineLevel="0" collapsed="false">
      <c r="A7204" s="1" t="n">
        <v>3</v>
      </c>
      <c r="B7204" s="76" t="n">
        <v>46245</v>
      </c>
      <c r="C7204" s="1" t="n">
        <v>22</v>
      </c>
      <c r="D7204" s="1" t="s">
        <v>3967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3986</v>
      </c>
      <c r="N7204" s="1" t="n">
        <v>1.184</v>
      </c>
      <c r="O7204" s="1" t="n">
        <v>33.69</v>
      </c>
      <c r="P7204" s="1" t="s">
        <v>3814</v>
      </c>
    </row>
    <row r="7205" customFormat="false" ht="15" hidden="false" customHeight="true" outlineLevel="0" collapsed="false">
      <c r="A7205" s="1" t="n">
        <v>3</v>
      </c>
      <c r="B7205" s="76" t="n">
        <v>46245</v>
      </c>
      <c r="C7205" s="1" t="n">
        <v>22</v>
      </c>
      <c r="D7205" s="1" t="s">
        <v>3967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3986</v>
      </c>
      <c r="N7205" s="1" t="n">
        <v>2.026</v>
      </c>
      <c r="O7205" s="1" t="n">
        <v>53.88</v>
      </c>
      <c r="P7205" s="1" t="s">
        <v>3814</v>
      </c>
    </row>
    <row r="7206" customFormat="false" ht="15" hidden="false" customHeight="true" outlineLevel="0" collapsed="false">
      <c r="A7206" s="1" t="n">
        <v>3</v>
      </c>
      <c r="B7206" s="76" t="n">
        <v>46245</v>
      </c>
      <c r="C7206" s="1" t="n">
        <v>22</v>
      </c>
      <c r="D7206" s="1" t="s">
        <v>3967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3986</v>
      </c>
      <c r="N7206" s="1" t="n">
        <v>4.366</v>
      </c>
      <c r="O7206" s="1" t="n">
        <v>113.01</v>
      </c>
      <c r="P7206" s="1" t="s">
        <v>3814</v>
      </c>
    </row>
    <row r="7207" customFormat="false" ht="15" hidden="false" customHeight="true" outlineLevel="0" collapsed="false">
      <c r="A7207" s="1" t="n">
        <v>3</v>
      </c>
      <c r="B7207" s="76" t="n">
        <v>46245</v>
      </c>
      <c r="C7207" s="1" t="n">
        <v>22</v>
      </c>
      <c r="D7207" s="1" t="s">
        <v>3967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3986</v>
      </c>
      <c r="N7207" s="1" t="n">
        <v>0.978</v>
      </c>
      <c r="O7207" s="1" t="n">
        <v>27.84</v>
      </c>
      <c r="P7207" s="1" t="s">
        <v>3814</v>
      </c>
    </row>
    <row r="7208" customFormat="false" ht="15" hidden="false" customHeight="true" outlineLevel="0" collapsed="false">
      <c r="A7208" s="1" t="n">
        <v>3</v>
      </c>
      <c r="B7208" s="76" t="n">
        <v>46245</v>
      </c>
      <c r="C7208" s="1" t="n">
        <v>22</v>
      </c>
      <c r="D7208" s="1" t="s">
        <v>3967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3969</v>
      </c>
      <c r="N7208" s="1" t="n">
        <v>24.265</v>
      </c>
      <c r="O7208" s="1" t="n">
        <v>833.08</v>
      </c>
      <c r="P7208" s="1" t="s">
        <v>3814</v>
      </c>
    </row>
    <row r="7209" customFormat="false" ht="15" hidden="false" customHeight="true" outlineLevel="0" collapsed="false">
      <c r="A7209" s="1" t="n">
        <v>3</v>
      </c>
      <c r="B7209" s="76" t="n">
        <v>46245</v>
      </c>
      <c r="C7209" s="1" t="n">
        <v>22</v>
      </c>
      <c r="D7209" s="1" t="s">
        <v>3967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3969</v>
      </c>
      <c r="N7209" s="1" t="n">
        <v>13.096</v>
      </c>
      <c r="O7209" s="1" t="n">
        <v>437.16</v>
      </c>
      <c r="P7209" s="1" t="s">
        <v>3814</v>
      </c>
    </row>
    <row r="7210" customFormat="false" ht="15" hidden="false" customHeight="true" outlineLevel="0" collapsed="false">
      <c r="A7210" s="1" t="n">
        <v>3</v>
      </c>
      <c r="B7210" s="76" t="n">
        <v>46245</v>
      </c>
      <c r="C7210" s="1" t="n">
        <v>22</v>
      </c>
      <c r="D7210" s="1" t="s">
        <v>3967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3970</v>
      </c>
      <c r="N7210" s="1" t="n">
        <v>5.064</v>
      </c>
      <c r="O7210" s="1" t="n">
        <v>189.93</v>
      </c>
      <c r="P7210" s="1" t="s">
        <v>3814</v>
      </c>
    </row>
    <row r="7211" customFormat="false" ht="15" hidden="false" customHeight="true" outlineLevel="0" collapsed="false">
      <c r="A7211" s="1" t="n">
        <v>3</v>
      </c>
      <c r="B7211" s="76" t="n">
        <v>46245</v>
      </c>
      <c r="C7211" s="1" t="n">
        <v>22</v>
      </c>
      <c r="D7211" s="1" t="s">
        <v>3967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3971</v>
      </c>
      <c r="N7211" s="1" t="n">
        <v>12.864</v>
      </c>
      <c r="O7211" s="1" t="n">
        <v>482.25</v>
      </c>
      <c r="P7211" s="1" t="s">
        <v>3814</v>
      </c>
    </row>
    <row r="7212" customFormat="false" ht="15" hidden="false" customHeight="true" outlineLevel="0" collapsed="false">
      <c r="A7212" s="1" t="n">
        <v>3</v>
      </c>
      <c r="B7212" s="76" t="n">
        <v>46245</v>
      </c>
      <c r="C7212" s="1" t="n">
        <v>22</v>
      </c>
      <c r="D7212" s="1" t="s">
        <v>3967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3972</v>
      </c>
      <c r="N7212" s="1" t="n">
        <v>10.08</v>
      </c>
      <c r="O7212" s="1" t="n">
        <v>410.89</v>
      </c>
      <c r="P7212" s="1" t="s">
        <v>3814</v>
      </c>
    </row>
    <row r="7213" customFormat="false" ht="15" hidden="false" customHeight="true" outlineLevel="0" collapsed="false">
      <c r="A7213" s="1" t="n">
        <v>3</v>
      </c>
      <c r="B7213" s="76" t="n">
        <v>46245</v>
      </c>
      <c r="C7213" s="1" t="n">
        <v>22</v>
      </c>
      <c r="D7213" s="1" t="s">
        <v>3967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3973</v>
      </c>
      <c r="N7213" s="1" t="n">
        <v>19.999</v>
      </c>
      <c r="O7213" s="1" t="n">
        <v>878.35</v>
      </c>
      <c r="P7213" s="1" t="s">
        <v>3814</v>
      </c>
    </row>
    <row r="7214" customFormat="false" ht="15" hidden="false" customHeight="true" outlineLevel="0" collapsed="false">
      <c r="A7214" s="1" t="n">
        <v>3</v>
      </c>
      <c r="B7214" s="76" t="n">
        <v>46245</v>
      </c>
      <c r="C7214" s="1" t="n">
        <v>22</v>
      </c>
      <c r="D7214" s="1" t="s">
        <v>3967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3974</v>
      </c>
      <c r="N7214" s="1" t="n">
        <v>7.451</v>
      </c>
      <c r="O7214" s="1" t="n">
        <v>333.86</v>
      </c>
      <c r="P7214" s="1" t="s">
        <v>3814</v>
      </c>
    </row>
    <row r="7215" customFormat="false" ht="15" hidden="false" customHeight="true" outlineLevel="0" collapsed="false">
      <c r="A7215" s="1" t="n">
        <v>3</v>
      </c>
      <c r="B7215" s="76" t="n">
        <v>46245</v>
      </c>
      <c r="C7215" s="1" t="n">
        <v>22</v>
      </c>
      <c r="D7215" s="1" t="s">
        <v>3967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3975</v>
      </c>
      <c r="N7215" s="1" t="n">
        <v>2.936</v>
      </c>
      <c r="O7215" s="1" t="n">
        <v>119.65</v>
      </c>
      <c r="P7215" s="1" t="s">
        <v>3814</v>
      </c>
    </row>
    <row r="7216" customFormat="false" ht="15" hidden="false" customHeight="true" outlineLevel="0" collapsed="false">
      <c r="A7216" s="1" t="n">
        <v>3</v>
      </c>
      <c r="B7216" s="76" t="n">
        <v>46245</v>
      </c>
      <c r="C7216" s="1" t="n">
        <v>22</v>
      </c>
      <c r="D7216" s="1" t="s">
        <v>3967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3976</v>
      </c>
      <c r="N7216" s="1" t="n">
        <v>4.112</v>
      </c>
      <c r="O7216" s="1" t="n">
        <v>189.33</v>
      </c>
      <c r="P7216" s="1" t="s">
        <v>3814</v>
      </c>
    </row>
    <row r="7217" customFormat="false" ht="15" hidden="false" customHeight="true" outlineLevel="0" collapsed="false">
      <c r="A7217" s="1" t="n">
        <v>3</v>
      </c>
      <c r="B7217" s="76" t="n">
        <v>46245</v>
      </c>
      <c r="C7217" s="1" t="n">
        <v>22</v>
      </c>
      <c r="D7217" s="1" t="s">
        <v>3967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3976</v>
      </c>
      <c r="N7217" s="1" t="n">
        <v>3.439</v>
      </c>
      <c r="O7217" s="1" t="n">
        <v>151.27</v>
      </c>
      <c r="P7217" s="1" t="s">
        <v>3814</v>
      </c>
    </row>
    <row r="7218" customFormat="false" ht="15" hidden="false" customHeight="true" outlineLevel="0" collapsed="false">
      <c r="A7218" s="1" t="n">
        <v>3</v>
      </c>
      <c r="B7218" s="76" t="n">
        <v>46245</v>
      </c>
      <c r="C7218" s="1" t="n">
        <v>22</v>
      </c>
      <c r="D7218" s="1" t="s">
        <v>3967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3977</v>
      </c>
      <c r="N7218" s="1" t="n">
        <v>3.657</v>
      </c>
      <c r="O7218" s="1" t="n">
        <v>189.75</v>
      </c>
      <c r="P7218" s="1" t="s">
        <v>3814</v>
      </c>
    </row>
    <row r="7219" customFormat="false" ht="15" hidden="false" customHeight="true" outlineLevel="0" collapsed="false">
      <c r="A7219" s="1" t="n">
        <v>3</v>
      </c>
      <c r="B7219" s="76" t="n">
        <v>46245</v>
      </c>
      <c r="C7219" s="1" t="n">
        <v>22</v>
      </c>
      <c r="D7219" s="1" t="s">
        <v>3967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6225</v>
      </c>
      <c r="N7219" s="1" t="n">
        <v>9.467</v>
      </c>
      <c r="O7219" s="1" t="n">
        <v>422.11</v>
      </c>
      <c r="P7219" s="1" t="s">
        <v>3814</v>
      </c>
    </row>
    <row r="7220" customFormat="false" ht="15" hidden="false" customHeight="true" outlineLevel="0" collapsed="false">
      <c r="A7220" s="1" t="n">
        <v>3</v>
      </c>
      <c r="B7220" s="76" t="n">
        <v>46245</v>
      </c>
      <c r="C7220" s="1" t="n">
        <v>22</v>
      </c>
      <c r="D7220" s="1" t="s">
        <v>3967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5675</v>
      </c>
      <c r="N7220" s="1" t="n">
        <v>2.851</v>
      </c>
      <c r="O7220" s="1" t="n">
        <v>97.21</v>
      </c>
      <c r="P7220" s="1" t="s">
        <v>3814</v>
      </c>
    </row>
    <row r="7221" customFormat="false" ht="15" hidden="false" customHeight="true" outlineLevel="0" collapsed="false">
      <c r="A7221" s="1" t="n">
        <v>3</v>
      </c>
      <c r="B7221" s="76" t="n">
        <v>46245</v>
      </c>
      <c r="C7221" s="1" t="n">
        <v>22</v>
      </c>
      <c r="D7221" s="1" t="s">
        <v>3967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3987</v>
      </c>
      <c r="N7221" s="1" t="n">
        <v>4.288</v>
      </c>
      <c r="O7221" s="1" t="n">
        <v>147.15</v>
      </c>
      <c r="P7221" s="1" t="s">
        <v>3814</v>
      </c>
    </row>
    <row r="7222" customFormat="false" ht="15" hidden="false" customHeight="true" outlineLevel="0" collapsed="false">
      <c r="A7222" s="1" t="n">
        <v>3</v>
      </c>
      <c r="B7222" s="76" t="n">
        <v>46245</v>
      </c>
      <c r="C7222" s="1" t="n">
        <v>22</v>
      </c>
      <c r="D7222" s="1" t="s">
        <v>3967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3978</v>
      </c>
      <c r="N7222" s="1" t="n">
        <v>2.843</v>
      </c>
      <c r="O7222" s="1" t="n">
        <v>100.07</v>
      </c>
      <c r="P7222" s="1" t="s">
        <v>3814</v>
      </c>
    </row>
    <row r="7223" customFormat="false" ht="15" hidden="false" customHeight="true" outlineLevel="0" collapsed="false">
      <c r="A7223" s="1" t="n">
        <v>3</v>
      </c>
      <c r="B7223" s="76" t="n">
        <v>46245</v>
      </c>
      <c r="C7223" s="1" t="n">
        <v>22</v>
      </c>
      <c r="D7223" s="1" t="s">
        <v>3967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3978</v>
      </c>
      <c r="N7223" s="1" t="n">
        <v>2.436</v>
      </c>
      <c r="O7223" s="1" t="n">
        <v>91.78</v>
      </c>
      <c r="P7223" s="1" t="s">
        <v>3814</v>
      </c>
    </row>
    <row r="7224" customFormat="false" ht="15" hidden="false" customHeight="true" outlineLevel="0" collapsed="false">
      <c r="A7224" s="1" t="n">
        <v>3</v>
      </c>
      <c r="B7224" s="76" t="n">
        <v>46245</v>
      </c>
      <c r="C7224" s="1" t="n">
        <v>22</v>
      </c>
      <c r="D7224" s="1" t="s">
        <v>3967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6172</v>
      </c>
      <c r="N7224" s="1" t="n">
        <v>1.602</v>
      </c>
      <c r="O7224" s="1" t="n">
        <v>54.78</v>
      </c>
      <c r="P7224" s="1" t="s">
        <v>3814</v>
      </c>
    </row>
    <row r="7225" customFormat="false" ht="15" hidden="false" customHeight="true" outlineLevel="0" collapsed="false">
      <c r="A7225" s="1" t="n">
        <v>3</v>
      </c>
      <c r="B7225" s="76" t="n">
        <v>46245</v>
      </c>
      <c r="C7225" s="1" t="n">
        <v>22</v>
      </c>
      <c r="D7225" s="1" t="s">
        <v>3967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3979</v>
      </c>
      <c r="N7225" s="1" t="n">
        <v>4.36</v>
      </c>
      <c r="O7225" s="1" t="n">
        <v>6.91</v>
      </c>
      <c r="P7225" s="1" t="s">
        <v>3814</v>
      </c>
    </row>
    <row r="7226" customFormat="false" ht="15" hidden="false" customHeight="true" outlineLevel="0" collapsed="false">
      <c r="A7226" s="1" t="n">
        <v>3</v>
      </c>
      <c r="B7226" s="76" t="n">
        <v>46245</v>
      </c>
      <c r="C7226" s="1" t="n">
        <v>22</v>
      </c>
      <c r="D7226" s="1" t="s">
        <v>3967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3979</v>
      </c>
      <c r="N7226" s="1" t="n">
        <v>0.854</v>
      </c>
      <c r="O7226" s="1" t="n">
        <v>1.29</v>
      </c>
      <c r="P7226" s="1" t="s">
        <v>3814</v>
      </c>
    </row>
    <row r="7227" customFormat="false" ht="15" hidden="false" customHeight="true" outlineLevel="0" collapsed="false">
      <c r="A7227" s="1" t="n">
        <v>3</v>
      </c>
      <c r="B7227" s="76" t="n">
        <v>46245</v>
      </c>
      <c r="C7227" s="1" t="n">
        <v>22</v>
      </c>
      <c r="D7227" s="1" t="s">
        <v>3967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3979</v>
      </c>
      <c r="N7227" s="1" t="n">
        <v>0.641</v>
      </c>
      <c r="O7227" s="1" t="n">
        <v>1.08</v>
      </c>
      <c r="P7227" s="1" t="s">
        <v>3814</v>
      </c>
    </row>
    <row r="7228" customFormat="false" ht="15" hidden="false" customHeight="true" outlineLevel="0" collapsed="false">
      <c r="A7228" s="1" t="n">
        <v>3</v>
      </c>
      <c r="B7228" s="76" t="n">
        <v>46245</v>
      </c>
      <c r="C7228" s="1" t="n">
        <v>22</v>
      </c>
      <c r="D7228" s="1" t="s">
        <v>3967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3979</v>
      </c>
      <c r="N7228" s="1" t="n">
        <v>1.442</v>
      </c>
      <c r="O7228" s="1" t="n">
        <v>2.4</v>
      </c>
      <c r="P7228" s="1" t="s">
        <v>3814</v>
      </c>
    </row>
    <row r="7229" customFormat="false" ht="15" hidden="false" customHeight="true" outlineLevel="0" collapsed="false">
      <c r="A7229" s="1" t="n">
        <v>3</v>
      </c>
      <c r="B7229" s="76" t="n">
        <v>46245</v>
      </c>
      <c r="C7229" s="1" t="n">
        <v>22</v>
      </c>
      <c r="D7229" s="1" t="s">
        <v>3967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3980</v>
      </c>
      <c r="N7229" s="1" t="n">
        <v>21.487</v>
      </c>
      <c r="O7229" s="1" t="n">
        <v>51.32</v>
      </c>
      <c r="P7229" s="1" t="s">
        <v>3814</v>
      </c>
    </row>
    <row r="7230" customFormat="false" ht="15" hidden="false" customHeight="true" outlineLevel="0" collapsed="false">
      <c r="A7230" s="1" t="n">
        <v>3</v>
      </c>
      <c r="B7230" s="76" t="n">
        <v>46245</v>
      </c>
      <c r="C7230" s="1" t="n">
        <v>22</v>
      </c>
      <c r="D7230" s="1" t="s">
        <v>3967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3980</v>
      </c>
      <c r="N7230" s="1" t="n">
        <v>3.296</v>
      </c>
      <c r="O7230" s="1" t="n">
        <v>7.51</v>
      </c>
      <c r="P7230" s="1" t="s">
        <v>3814</v>
      </c>
    </row>
    <row r="7231" customFormat="false" ht="15" hidden="false" customHeight="true" outlineLevel="0" collapsed="false">
      <c r="A7231" s="1" t="n">
        <v>3</v>
      </c>
      <c r="B7231" s="76" t="n">
        <v>46245</v>
      </c>
      <c r="C7231" s="1" t="n">
        <v>22</v>
      </c>
      <c r="D7231" s="1" t="s">
        <v>3967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3980</v>
      </c>
      <c r="N7231" s="1" t="n">
        <v>3.206</v>
      </c>
      <c r="O7231" s="1" t="n">
        <v>8.02</v>
      </c>
      <c r="P7231" s="1" t="s">
        <v>3814</v>
      </c>
    </row>
    <row r="7232" customFormat="false" ht="15" hidden="false" customHeight="true" outlineLevel="0" collapsed="false">
      <c r="A7232" s="1" t="n">
        <v>3</v>
      </c>
      <c r="B7232" s="76" t="n">
        <v>46245</v>
      </c>
      <c r="C7232" s="1" t="n">
        <v>22</v>
      </c>
      <c r="D7232" s="1" t="s">
        <v>3967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3981</v>
      </c>
      <c r="N7232" s="1" t="n">
        <v>0.576</v>
      </c>
      <c r="O7232" s="1" t="n">
        <v>0.01</v>
      </c>
      <c r="P7232" s="1" t="s">
        <v>3814</v>
      </c>
    </row>
    <row r="7233" customFormat="false" ht="15" hidden="false" customHeight="true" outlineLevel="0" collapsed="false">
      <c r="A7233" s="1" t="n">
        <v>3</v>
      </c>
      <c r="B7233" s="76" t="n">
        <v>46245</v>
      </c>
      <c r="C7233" s="1" t="n">
        <v>22</v>
      </c>
      <c r="D7233" s="1" t="s">
        <v>3967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3981</v>
      </c>
      <c r="N7233" s="1" t="n">
        <v>1.125</v>
      </c>
      <c r="O7233" s="1" t="n">
        <v>0</v>
      </c>
      <c r="P7233" s="1" t="s">
        <v>3814</v>
      </c>
    </row>
    <row r="7234" customFormat="false" ht="15" hidden="false" customHeight="true" outlineLevel="0" collapsed="false">
      <c r="A7234" s="1" t="n">
        <v>3</v>
      </c>
      <c r="B7234" s="76" t="n">
        <v>46245</v>
      </c>
      <c r="C7234" s="1" t="n">
        <v>22</v>
      </c>
      <c r="D7234" s="1" t="s">
        <v>3967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3981</v>
      </c>
      <c r="N7234" s="1" t="n">
        <v>0.707</v>
      </c>
      <c r="O7234" s="1" t="n">
        <v>0.01</v>
      </c>
      <c r="P7234" s="1" t="s">
        <v>3814</v>
      </c>
    </row>
    <row r="7235" customFormat="false" ht="15" hidden="false" customHeight="true" outlineLevel="0" collapsed="false">
      <c r="A7235" s="1" t="n">
        <v>3</v>
      </c>
      <c r="B7235" s="76" t="n">
        <v>46245</v>
      </c>
      <c r="C7235" s="1" t="n">
        <v>22</v>
      </c>
      <c r="D7235" s="1" t="s">
        <v>3967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3981</v>
      </c>
      <c r="N7235" s="1" t="n">
        <v>0.412</v>
      </c>
      <c r="O7235" s="1" t="n">
        <v>0.01</v>
      </c>
      <c r="P7235" s="1" t="s">
        <v>3814</v>
      </c>
    </row>
    <row r="7236" customFormat="false" ht="15" hidden="false" customHeight="true" outlineLevel="0" collapsed="false">
      <c r="A7236" s="1" t="n">
        <v>3</v>
      </c>
      <c r="B7236" s="76" t="n">
        <v>46245</v>
      </c>
      <c r="C7236" s="1" t="n">
        <v>100</v>
      </c>
      <c r="D7236" s="1" t="s">
        <v>3988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3968</v>
      </c>
      <c r="N7236" s="1" t="n">
        <v>3.937</v>
      </c>
      <c r="O7236" s="1" t="n">
        <v>128.21</v>
      </c>
      <c r="P7236" s="1" t="s">
        <v>3814</v>
      </c>
    </row>
    <row r="7237" customFormat="false" ht="15" hidden="false" customHeight="true" outlineLevel="0" collapsed="false">
      <c r="A7237" s="1" t="n">
        <v>3</v>
      </c>
      <c r="B7237" s="76" t="n">
        <v>46245</v>
      </c>
      <c r="C7237" s="1" t="n">
        <v>100</v>
      </c>
      <c r="D7237" s="1" t="s">
        <v>3988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3969</v>
      </c>
      <c r="N7237" s="1" t="n">
        <v>13.096</v>
      </c>
      <c r="O7237" s="1" t="n">
        <v>437.16</v>
      </c>
      <c r="P7237" s="1" t="s">
        <v>3814</v>
      </c>
    </row>
    <row r="7238" customFormat="false" ht="15" hidden="false" customHeight="true" outlineLevel="0" collapsed="false">
      <c r="A7238" s="1" t="n">
        <v>3</v>
      </c>
      <c r="B7238" s="76" t="n">
        <v>46245</v>
      </c>
      <c r="C7238" s="1" t="n">
        <v>100</v>
      </c>
      <c r="D7238" s="1" t="s">
        <v>3988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3970</v>
      </c>
      <c r="N7238" s="1" t="n">
        <v>2.503</v>
      </c>
      <c r="O7238" s="1" t="n">
        <v>95.78</v>
      </c>
      <c r="P7238" s="1" t="s">
        <v>3814</v>
      </c>
    </row>
    <row r="7239" customFormat="false" ht="15" hidden="false" customHeight="true" outlineLevel="0" collapsed="false">
      <c r="A7239" s="1" t="n">
        <v>3</v>
      </c>
      <c r="B7239" s="76" t="n">
        <v>46245</v>
      </c>
      <c r="C7239" s="1" t="n">
        <v>100</v>
      </c>
      <c r="D7239" s="1" t="s">
        <v>3988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3971</v>
      </c>
      <c r="N7239" s="1" t="n">
        <v>6.195</v>
      </c>
      <c r="O7239" s="1" t="n">
        <v>237.07</v>
      </c>
      <c r="P7239" s="1" t="s">
        <v>3814</v>
      </c>
    </row>
    <row r="7240" customFormat="false" ht="15" hidden="false" customHeight="true" outlineLevel="0" collapsed="false">
      <c r="A7240" s="1" t="n">
        <v>3</v>
      </c>
      <c r="B7240" s="76" t="n">
        <v>46245</v>
      </c>
      <c r="C7240" s="1" t="n">
        <v>100</v>
      </c>
      <c r="D7240" s="1" t="s">
        <v>3988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3972</v>
      </c>
      <c r="N7240" s="1" t="n">
        <v>5.369</v>
      </c>
      <c r="O7240" s="1" t="n">
        <v>222.95</v>
      </c>
      <c r="P7240" s="1" t="s">
        <v>3814</v>
      </c>
    </row>
    <row r="7241" customFormat="false" ht="15" hidden="false" customHeight="true" outlineLevel="0" collapsed="false">
      <c r="A7241" s="1" t="n">
        <v>3</v>
      </c>
      <c r="B7241" s="76" t="n">
        <v>46245</v>
      </c>
      <c r="C7241" s="1" t="n">
        <v>100</v>
      </c>
      <c r="D7241" s="1" t="s">
        <v>3988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3973</v>
      </c>
      <c r="N7241" s="1" t="n">
        <v>10.194</v>
      </c>
      <c r="O7241" s="1" t="n">
        <v>456.51</v>
      </c>
      <c r="P7241" s="1" t="s">
        <v>3814</v>
      </c>
    </row>
    <row r="7242" customFormat="false" ht="15" hidden="false" customHeight="true" outlineLevel="0" collapsed="false">
      <c r="A7242" s="1" t="n">
        <v>3</v>
      </c>
      <c r="B7242" s="76" t="n">
        <v>46245</v>
      </c>
      <c r="C7242" s="1" t="n">
        <v>100</v>
      </c>
      <c r="D7242" s="1" t="s">
        <v>3988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3974</v>
      </c>
      <c r="N7242" s="1" t="n">
        <v>4.168</v>
      </c>
      <c r="O7242" s="1" t="n">
        <v>190.05</v>
      </c>
      <c r="P7242" s="1" t="s">
        <v>3814</v>
      </c>
    </row>
    <row r="7243" customFormat="false" ht="15" hidden="false" customHeight="true" outlineLevel="0" collapsed="false">
      <c r="A7243" s="1" t="n">
        <v>3</v>
      </c>
      <c r="B7243" s="76" t="n">
        <v>46245</v>
      </c>
      <c r="C7243" s="1" t="n">
        <v>100</v>
      </c>
      <c r="D7243" s="1" t="s">
        <v>3988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3975</v>
      </c>
      <c r="N7243" s="1" t="n">
        <v>1.546</v>
      </c>
      <c r="O7243" s="1" t="n">
        <v>64.2</v>
      </c>
      <c r="P7243" s="1" t="s">
        <v>3814</v>
      </c>
    </row>
    <row r="7244" customFormat="false" ht="15" hidden="false" customHeight="true" outlineLevel="0" collapsed="false">
      <c r="A7244" s="1" t="n">
        <v>3</v>
      </c>
      <c r="B7244" s="76" t="n">
        <v>46245</v>
      </c>
      <c r="C7244" s="1" t="n">
        <v>100</v>
      </c>
      <c r="D7244" s="1" t="s">
        <v>3988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3976</v>
      </c>
      <c r="N7244" s="1" t="n">
        <v>1.879</v>
      </c>
      <c r="O7244" s="1" t="n">
        <v>84.15</v>
      </c>
      <c r="P7244" s="1" t="s">
        <v>3814</v>
      </c>
    </row>
    <row r="7245" customFormat="false" ht="15" hidden="false" customHeight="true" outlineLevel="0" collapsed="false">
      <c r="A7245" s="1" t="n">
        <v>3</v>
      </c>
      <c r="B7245" s="76" t="n">
        <v>46245</v>
      </c>
      <c r="C7245" s="1" t="n">
        <v>100</v>
      </c>
      <c r="D7245" s="1" t="s">
        <v>3988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3977</v>
      </c>
      <c r="N7245" s="1" t="n">
        <v>1.83</v>
      </c>
      <c r="O7245" s="1" t="n">
        <v>96.85</v>
      </c>
      <c r="P7245" s="1" t="s">
        <v>3814</v>
      </c>
    </row>
    <row r="7246" customFormat="false" ht="15" hidden="false" customHeight="true" outlineLevel="0" collapsed="false">
      <c r="A7246" s="1" t="n">
        <v>3</v>
      </c>
      <c r="B7246" s="76" t="n">
        <v>46245</v>
      </c>
      <c r="C7246" s="1" t="n">
        <v>100</v>
      </c>
      <c r="D7246" s="1" t="s">
        <v>3988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5675</v>
      </c>
      <c r="N7246" s="1" t="n">
        <v>0.96</v>
      </c>
      <c r="O7246" s="1" t="n">
        <v>33.61</v>
      </c>
      <c r="P7246" s="1" t="s">
        <v>3814</v>
      </c>
    </row>
    <row r="7247" customFormat="false" ht="15" hidden="false" customHeight="true" outlineLevel="0" collapsed="false">
      <c r="A7247" s="1" t="n">
        <v>3</v>
      </c>
      <c r="B7247" s="76" t="n">
        <v>46245</v>
      </c>
      <c r="C7247" s="1" t="n">
        <v>100</v>
      </c>
      <c r="D7247" s="1" t="s">
        <v>3988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6172</v>
      </c>
      <c r="N7247" s="1" t="n">
        <v>1.602</v>
      </c>
      <c r="O7247" s="1" t="n">
        <v>54.78</v>
      </c>
      <c r="P7247" s="1" t="s">
        <v>3814</v>
      </c>
    </row>
    <row r="7248" customFormat="false" ht="15" hidden="false" customHeight="true" outlineLevel="0" collapsed="false">
      <c r="A7248" s="1" t="n">
        <v>3</v>
      </c>
      <c r="B7248" s="76" t="n">
        <v>46245</v>
      </c>
      <c r="C7248" s="1" t="n">
        <v>100</v>
      </c>
      <c r="D7248" s="1" t="s">
        <v>3988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3979</v>
      </c>
      <c r="N7248" s="1" t="n">
        <v>1.959</v>
      </c>
      <c r="O7248" s="1" t="n">
        <v>3.17</v>
      </c>
      <c r="P7248" s="1" t="s">
        <v>3814</v>
      </c>
    </row>
    <row r="7249" customFormat="false" ht="15" hidden="false" customHeight="true" outlineLevel="0" collapsed="false">
      <c r="A7249" s="1" t="n">
        <v>3</v>
      </c>
      <c r="B7249" s="76" t="n">
        <v>46245</v>
      </c>
      <c r="C7249" s="1" t="n">
        <v>100</v>
      </c>
      <c r="D7249" s="1" t="s">
        <v>3988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3980</v>
      </c>
      <c r="N7249" s="1" t="n">
        <v>10.972</v>
      </c>
      <c r="O7249" s="1" t="n">
        <v>26.72</v>
      </c>
      <c r="P7249" s="1" t="s">
        <v>3814</v>
      </c>
    </row>
    <row r="7250" customFormat="false" ht="15" hidden="false" customHeight="true" outlineLevel="0" collapsed="false">
      <c r="A7250" s="1" t="n">
        <v>3</v>
      </c>
      <c r="B7250" s="76" t="n">
        <v>46245</v>
      </c>
      <c r="C7250" s="1" t="n">
        <v>100</v>
      </c>
      <c r="D7250" s="1" t="s">
        <v>3988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3981</v>
      </c>
      <c r="N7250" s="1" t="n">
        <v>0.39</v>
      </c>
      <c r="O7250" s="1" t="n">
        <v>0</v>
      </c>
      <c r="P7250" s="1" t="s">
        <v>3814</v>
      </c>
    </row>
    <row r="7251" customFormat="false" ht="15" hidden="false" customHeight="true" outlineLevel="0" collapsed="false">
      <c r="A7251" s="1" t="n">
        <v>3</v>
      </c>
      <c r="B7251" s="76" t="n">
        <v>46245</v>
      </c>
      <c r="C7251" s="1" t="n">
        <v>100</v>
      </c>
      <c r="D7251" s="1" t="s">
        <v>3988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3968</v>
      </c>
      <c r="N7251" s="1" t="n">
        <v>3.516</v>
      </c>
      <c r="O7251" s="1" t="n">
        <v>110.01</v>
      </c>
      <c r="P7251" s="1" t="s">
        <v>3814</v>
      </c>
    </row>
    <row r="7252" customFormat="false" ht="15" hidden="false" customHeight="true" outlineLevel="0" collapsed="false">
      <c r="A7252" s="1" t="n">
        <v>3</v>
      </c>
      <c r="B7252" s="76" t="n">
        <v>46245</v>
      </c>
      <c r="C7252" s="1" t="n">
        <v>100</v>
      </c>
      <c r="D7252" s="1" t="s">
        <v>3988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3986</v>
      </c>
      <c r="N7252" s="1" t="n">
        <v>2.026</v>
      </c>
      <c r="O7252" s="1" t="n">
        <v>53.88</v>
      </c>
      <c r="P7252" s="1" t="s">
        <v>3814</v>
      </c>
    </row>
    <row r="7253" customFormat="false" ht="15" hidden="false" customHeight="true" outlineLevel="0" collapsed="false">
      <c r="A7253" s="1" t="n">
        <v>3</v>
      </c>
      <c r="B7253" s="76" t="n">
        <v>46245</v>
      </c>
      <c r="C7253" s="1" t="n">
        <v>100</v>
      </c>
      <c r="D7253" s="1" t="s">
        <v>3988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3970</v>
      </c>
      <c r="N7253" s="1" t="n">
        <v>2.561</v>
      </c>
      <c r="O7253" s="1" t="n">
        <v>94.15</v>
      </c>
      <c r="P7253" s="1" t="s">
        <v>3814</v>
      </c>
    </row>
    <row r="7254" customFormat="false" ht="15" hidden="false" customHeight="true" outlineLevel="0" collapsed="false">
      <c r="A7254" s="1" t="n">
        <v>3</v>
      </c>
      <c r="B7254" s="76" t="n">
        <v>46245</v>
      </c>
      <c r="C7254" s="1" t="n">
        <v>100</v>
      </c>
      <c r="D7254" s="1" t="s">
        <v>3988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3971</v>
      </c>
      <c r="N7254" s="1" t="n">
        <v>6.669</v>
      </c>
      <c r="O7254" s="1" t="n">
        <v>245.18</v>
      </c>
      <c r="P7254" s="1" t="s">
        <v>3814</v>
      </c>
    </row>
    <row r="7255" customFormat="false" ht="15" hidden="false" customHeight="true" outlineLevel="0" collapsed="false">
      <c r="A7255" s="1" t="n">
        <v>3</v>
      </c>
      <c r="B7255" s="76" t="n">
        <v>46245</v>
      </c>
      <c r="C7255" s="1" t="n">
        <v>100</v>
      </c>
      <c r="D7255" s="1" t="s">
        <v>3988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3972</v>
      </c>
      <c r="N7255" s="1" t="n">
        <v>4.711</v>
      </c>
      <c r="O7255" s="1" t="n">
        <v>187.94</v>
      </c>
      <c r="P7255" s="1" t="s">
        <v>3814</v>
      </c>
    </row>
    <row r="7256" customFormat="false" ht="15" hidden="false" customHeight="true" outlineLevel="0" collapsed="false">
      <c r="A7256" s="1" t="n">
        <v>3</v>
      </c>
      <c r="B7256" s="76" t="n">
        <v>46245</v>
      </c>
      <c r="C7256" s="1" t="n">
        <v>100</v>
      </c>
      <c r="D7256" s="1" t="s">
        <v>3988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3973</v>
      </c>
      <c r="N7256" s="1" t="n">
        <v>9.805</v>
      </c>
      <c r="O7256" s="1" t="n">
        <v>421.84</v>
      </c>
      <c r="P7256" s="1" t="s">
        <v>3814</v>
      </c>
    </row>
    <row r="7257" customFormat="false" ht="15" hidden="false" customHeight="true" outlineLevel="0" collapsed="false">
      <c r="A7257" s="1" t="n">
        <v>3</v>
      </c>
      <c r="B7257" s="76" t="n">
        <v>46245</v>
      </c>
      <c r="C7257" s="1" t="n">
        <v>100</v>
      </c>
      <c r="D7257" s="1" t="s">
        <v>3988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3974</v>
      </c>
      <c r="N7257" s="1" t="n">
        <v>3.283</v>
      </c>
      <c r="O7257" s="1" t="n">
        <v>143.81</v>
      </c>
      <c r="P7257" s="1" t="s">
        <v>3814</v>
      </c>
    </row>
    <row r="7258" customFormat="false" ht="15" hidden="false" customHeight="true" outlineLevel="0" collapsed="false">
      <c r="A7258" s="1" t="n">
        <v>3</v>
      </c>
      <c r="B7258" s="76" t="n">
        <v>46245</v>
      </c>
      <c r="C7258" s="1" t="n">
        <v>100</v>
      </c>
      <c r="D7258" s="1" t="s">
        <v>3988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3975</v>
      </c>
      <c r="N7258" s="1" t="n">
        <v>1.39</v>
      </c>
      <c r="O7258" s="1" t="n">
        <v>55.45</v>
      </c>
      <c r="P7258" s="1" t="s">
        <v>3814</v>
      </c>
    </row>
    <row r="7259" customFormat="false" ht="15" hidden="false" customHeight="true" outlineLevel="0" collapsed="false">
      <c r="A7259" s="1" t="n">
        <v>3</v>
      </c>
      <c r="B7259" s="76" t="n">
        <v>46245</v>
      </c>
      <c r="C7259" s="1" t="n">
        <v>100</v>
      </c>
      <c r="D7259" s="1" t="s">
        <v>3988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3976</v>
      </c>
      <c r="N7259" s="1" t="n">
        <v>1.56</v>
      </c>
      <c r="O7259" s="1" t="n">
        <v>67.12</v>
      </c>
      <c r="P7259" s="1" t="s">
        <v>3814</v>
      </c>
    </row>
    <row r="7260" customFormat="false" ht="15" hidden="false" customHeight="true" outlineLevel="0" collapsed="false">
      <c r="A7260" s="1" t="n">
        <v>3</v>
      </c>
      <c r="B7260" s="76" t="n">
        <v>46245</v>
      </c>
      <c r="C7260" s="1" t="n">
        <v>100</v>
      </c>
      <c r="D7260" s="1" t="s">
        <v>3988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3977</v>
      </c>
      <c r="N7260" s="1" t="n">
        <v>1.827</v>
      </c>
      <c r="O7260" s="1" t="n">
        <v>92.9</v>
      </c>
      <c r="P7260" s="1" t="s">
        <v>3814</v>
      </c>
    </row>
    <row r="7261" customFormat="false" ht="15" hidden="false" customHeight="true" outlineLevel="0" collapsed="false">
      <c r="A7261" s="1" t="n">
        <v>3</v>
      </c>
      <c r="B7261" s="76" t="n">
        <v>46245</v>
      </c>
      <c r="C7261" s="1" t="n">
        <v>100</v>
      </c>
      <c r="D7261" s="1" t="s">
        <v>3988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6225</v>
      </c>
      <c r="N7261" s="1" t="n">
        <v>9.467</v>
      </c>
      <c r="O7261" s="1" t="n">
        <v>422.11</v>
      </c>
      <c r="P7261" s="1" t="s">
        <v>3814</v>
      </c>
    </row>
    <row r="7262" customFormat="false" ht="15" hidden="false" customHeight="true" outlineLevel="0" collapsed="false">
      <c r="A7262" s="1" t="n">
        <v>3</v>
      </c>
      <c r="B7262" s="76" t="n">
        <v>46245</v>
      </c>
      <c r="C7262" s="1" t="n">
        <v>100</v>
      </c>
      <c r="D7262" s="1" t="s">
        <v>3988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5675</v>
      </c>
      <c r="N7262" s="1" t="n">
        <v>1.891</v>
      </c>
      <c r="O7262" s="1" t="n">
        <v>63.6</v>
      </c>
      <c r="P7262" s="1" t="s">
        <v>3814</v>
      </c>
    </row>
    <row r="7263" customFormat="false" ht="15" hidden="false" customHeight="true" outlineLevel="0" collapsed="false">
      <c r="A7263" s="1" t="n">
        <v>3</v>
      </c>
      <c r="B7263" s="76" t="n">
        <v>46245</v>
      </c>
      <c r="C7263" s="1" t="n">
        <v>100</v>
      </c>
      <c r="D7263" s="1" t="s">
        <v>3988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3978</v>
      </c>
      <c r="N7263" s="1" t="n">
        <v>2.843</v>
      </c>
      <c r="O7263" s="1" t="n">
        <v>100.07</v>
      </c>
      <c r="P7263" s="1" t="s">
        <v>3814</v>
      </c>
    </row>
    <row r="7264" customFormat="false" ht="15" hidden="false" customHeight="true" outlineLevel="0" collapsed="false">
      <c r="A7264" s="1" t="n">
        <v>3</v>
      </c>
      <c r="B7264" s="76" t="n">
        <v>46245</v>
      </c>
      <c r="C7264" s="1" t="n">
        <v>100</v>
      </c>
      <c r="D7264" s="1" t="s">
        <v>3988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3979</v>
      </c>
      <c r="N7264" s="1" t="n">
        <v>2.401</v>
      </c>
      <c r="O7264" s="1" t="n">
        <v>3.74</v>
      </c>
      <c r="P7264" s="1" t="s">
        <v>3814</v>
      </c>
    </row>
    <row r="7265" customFormat="false" ht="15" hidden="false" customHeight="true" outlineLevel="0" collapsed="false">
      <c r="A7265" s="1" t="n">
        <v>3</v>
      </c>
      <c r="B7265" s="76" t="n">
        <v>46245</v>
      </c>
      <c r="C7265" s="1" t="n">
        <v>100</v>
      </c>
      <c r="D7265" s="1" t="s">
        <v>3988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3980</v>
      </c>
      <c r="N7265" s="1" t="n">
        <v>10.515</v>
      </c>
      <c r="O7265" s="1" t="n">
        <v>24.6</v>
      </c>
      <c r="P7265" s="1" t="s">
        <v>3814</v>
      </c>
    </row>
    <row r="7266" customFormat="false" ht="15" hidden="false" customHeight="true" outlineLevel="0" collapsed="false">
      <c r="A7266" s="1" t="n">
        <v>3</v>
      </c>
      <c r="B7266" s="76" t="n">
        <v>46245</v>
      </c>
      <c r="C7266" s="1" t="n">
        <v>100</v>
      </c>
      <c r="D7266" s="1" t="s">
        <v>3988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3981</v>
      </c>
      <c r="N7266" s="1" t="n">
        <v>0.735</v>
      </c>
      <c r="O7266" s="1" t="n">
        <v>0</v>
      </c>
      <c r="P7266" s="1" t="s">
        <v>3814</v>
      </c>
    </row>
    <row r="7267" customFormat="false" ht="15" hidden="false" customHeight="true" outlineLevel="0" collapsed="false">
      <c r="A7267" s="1" t="n">
        <v>3</v>
      </c>
      <c r="B7267" s="76" t="n">
        <v>46245</v>
      </c>
      <c r="C7267" s="1" t="n">
        <v>100</v>
      </c>
      <c r="D7267" s="1" t="s">
        <v>3988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3982</v>
      </c>
      <c r="N7267" s="1" t="n">
        <v>5.646</v>
      </c>
      <c r="O7267" s="1" t="n">
        <v>124.65</v>
      </c>
      <c r="P7267" s="1" t="s">
        <v>3814</v>
      </c>
    </row>
    <row r="7268" customFormat="false" ht="15" hidden="false" customHeight="true" outlineLevel="0" collapsed="false">
      <c r="A7268" s="1" t="n">
        <v>3</v>
      </c>
      <c r="B7268" s="76" t="n">
        <v>46245</v>
      </c>
      <c r="C7268" s="1" t="n">
        <v>100</v>
      </c>
      <c r="D7268" s="1" t="s">
        <v>3988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3983</v>
      </c>
      <c r="N7268" s="1" t="n">
        <v>8.05</v>
      </c>
      <c r="O7268" s="1" t="n">
        <v>189.98</v>
      </c>
      <c r="P7268" s="1" t="s">
        <v>3814</v>
      </c>
    </row>
    <row r="7269" customFormat="false" ht="15" hidden="false" customHeight="true" outlineLevel="0" collapsed="false">
      <c r="A7269" s="1" t="n">
        <v>3</v>
      </c>
      <c r="B7269" s="76" t="n">
        <v>46245</v>
      </c>
      <c r="C7269" s="1" t="n">
        <v>100</v>
      </c>
      <c r="D7269" s="1" t="s">
        <v>3988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3984</v>
      </c>
      <c r="N7269" s="1" t="n">
        <v>17.76</v>
      </c>
      <c r="O7269" s="1" t="n">
        <v>432.67</v>
      </c>
      <c r="P7269" s="1" t="s">
        <v>3814</v>
      </c>
    </row>
    <row r="7270" customFormat="false" ht="15" hidden="false" customHeight="true" outlineLevel="0" collapsed="false">
      <c r="A7270" s="1" t="n">
        <v>3</v>
      </c>
      <c r="B7270" s="76" t="n">
        <v>46245</v>
      </c>
      <c r="C7270" s="1" t="n">
        <v>100</v>
      </c>
      <c r="D7270" s="1" t="s">
        <v>3988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3985</v>
      </c>
      <c r="N7270" s="1" t="n">
        <v>12.765</v>
      </c>
      <c r="O7270" s="1" t="n">
        <v>340.14</v>
      </c>
      <c r="P7270" s="1" t="s">
        <v>3814</v>
      </c>
    </row>
    <row r="7271" customFormat="false" ht="15" hidden="false" customHeight="true" outlineLevel="0" collapsed="false">
      <c r="A7271" s="1" t="n">
        <v>3</v>
      </c>
      <c r="B7271" s="76" t="n">
        <v>46245</v>
      </c>
      <c r="C7271" s="1" t="n">
        <v>100</v>
      </c>
      <c r="D7271" s="1" t="s">
        <v>3988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4199</v>
      </c>
      <c r="N7271" s="1" t="n">
        <v>1.356</v>
      </c>
      <c r="O7271" s="1" t="n">
        <v>23.74</v>
      </c>
      <c r="P7271" s="1" t="s">
        <v>3814</v>
      </c>
    </row>
    <row r="7272" customFormat="false" ht="15" hidden="false" customHeight="true" outlineLevel="0" collapsed="false">
      <c r="A7272" s="1" t="n">
        <v>3</v>
      </c>
      <c r="B7272" s="76" t="n">
        <v>46245</v>
      </c>
      <c r="C7272" s="1" t="n">
        <v>100</v>
      </c>
      <c r="D7272" s="1" t="s">
        <v>3988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3986</v>
      </c>
      <c r="N7272" s="1" t="n">
        <v>4.366</v>
      </c>
      <c r="O7272" s="1" t="n">
        <v>113.01</v>
      </c>
      <c r="P7272" s="1" t="s">
        <v>3814</v>
      </c>
    </row>
    <row r="7273" customFormat="false" ht="15" hidden="false" customHeight="true" outlineLevel="0" collapsed="false">
      <c r="A7273" s="1" t="n">
        <v>3</v>
      </c>
      <c r="B7273" s="76" t="n">
        <v>46245</v>
      </c>
      <c r="C7273" s="1" t="n">
        <v>100</v>
      </c>
      <c r="D7273" s="1" t="s">
        <v>3988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3979</v>
      </c>
      <c r="N7273" s="1" t="n">
        <v>0.854</v>
      </c>
      <c r="O7273" s="1" t="n">
        <v>1.29</v>
      </c>
      <c r="P7273" s="1" t="s">
        <v>3814</v>
      </c>
    </row>
    <row r="7274" customFormat="false" ht="15" hidden="false" customHeight="true" outlineLevel="0" collapsed="false">
      <c r="A7274" s="1" t="n">
        <v>3</v>
      </c>
      <c r="B7274" s="76" t="n">
        <v>46245</v>
      </c>
      <c r="C7274" s="1" t="n">
        <v>100</v>
      </c>
      <c r="D7274" s="1" t="s">
        <v>3988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3980</v>
      </c>
      <c r="N7274" s="1" t="n">
        <v>3.296</v>
      </c>
      <c r="O7274" s="1" t="n">
        <v>7.51</v>
      </c>
      <c r="P7274" s="1" t="s">
        <v>3814</v>
      </c>
    </row>
    <row r="7275" customFormat="false" ht="15" hidden="false" customHeight="true" outlineLevel="0" collapsed="false">
      <c r="A7275" s="1" t="n">
        <v>3</v>
      </c>
      <c r="B7275" s="76" t="n">
        <v>46245</v>
      </c>
      <c r="C7275" s="1" t="n">
        <v>100</v>
      </c>
      <c r="D7275" s="1" t="s">
        <v>3988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3981</v>
      </c>
      <c r="N7275" s="1" t="n">
        <v>0.707</v>
      </c>
      <c r="O7275" s="1" t="n">
        <v>0.01</v>
      </c>
      <c r="P7275" s="1" t="s">
        <v>3814</v>
      </c>
    </row>
    <row r="7276" customFormat="false" ht="15" hidden="false" customHeight="true" outlineLevel="0" collapsed="false">
      <c r="A7276" s="1" t="n">
        <v>3</v>
      </c>
      <c r="B7276" s="76" t="n">
        <v>46245</v>
      </c>
      <c r="C7276" s="1" t="n">
        <v>100</v>
      </c>
      <c r="D7276" s="1" t="s">
        <v>3988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4199</v>
      </c>
      <c r="N7276" s="1" t="n">
        <v>23.71</v>
      </c>
      <c r="O7276" s="1" t="n">
        <v>456.35</v>
      </c>
      <c r="P7276" s="1" t="s">
        <v>3814</v>
      </c>
    </row>
    <row r="7277" customFormat="false" ht="15" hidden="false" customHeight="true" outlineLevel="0" collapsed="false">
      <c r="A7277" s="1" t="n">
        <v>3</v>
      </c>
      <c r="B7277" s="76" t="n">
        <v>46245</v>
      </c>
      <c r="C7277" s="1" t="n">
        <v>100</v>
      </c>
      <c r="D7277" s="1" t="s">
        <v>3988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3986</v>
      </c>
      <c r="N7277" s="1" t="n">
        <v>1.184</v>
      </c>
      <c r="O7277" s="1" t="n">
        <v>33.69</v>
      </c>
      <c r="P7277" s="1" t="s">
        <v>3814</v>
      </c>
    </row>
    <row r="7278" customFormat="false" ht="15" hidden="false" customHeight="true" outlineLevel="0" collapsed="false">
      <c r="A7278" s="1" t="n">
        <v>3</v>
      </c>
      <c r="B7278" s="76" t="n">
        <v>46245</v>
      </c>
      <c r="C7278" s="1" t="n">
        <v>100</v>
      </c>
      <c r="D7278" s="1" t="s">
        <v>3988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3987</v>
      </c>
      <c r="N7278" s="1" t="n">
        <v>4.288</v>
      </c>
      <c r="O7278" s="1" t="n">
        <v>147.15</v>
      </c>
      <c r="P7278" s="1" t="s">
        <v>3814</v>
      </c>
    </row>
    <row r="7279" customFormat="false" ht="15" hidden="false" customHeight="true" outlineLevel="0" collapsed="false">
      <c r="A7279" s="1" t="n">
        <v>3</v>
      </c>
      <c r="B7279" s="76" t="n">
        <v>46245</v>
      </c>
      <c r="C7279" s="1" t="n">
        <v>100</v>
      </c>
      <c r="D7279" s="1" t="s">
        <v>3988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3979</v>
      </c>
      <c r="N7279" s="1" t="n">
        <v>1.442</v>
      </c>
      <c r="O7279" s="1" t="n">
        <v>2.4</v>
      </c>
      <c r="P7279" s="1" t="s">
        <v>3814</v>
      </c>
    </row>
    <row r="7280" customFormat="false" ht="15" hidden="false" customHeight="true" outlineLevel="0" collapsed="false">
      <c r="A7280" s="1" t="n">
        <v>3</v>
      </c>
      <c r="B7280" s="76" t="n">
        <v>46245</v>
      </c>
      <c r="C7280" s="1" t="n">
        <v>100</v>
      </c>
      <c r="D7280" s="1" t="s">
        <v>3988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3981</v>
      </c>
      <c r="N7280" s="1" t="n">
        <v>0.576</v>
      </c>
      <c r="O7280" s="1" t="n">
        <v>0.01</v>
      </c>
      <c r="P7280" s="1" t="s">
        <v>3814</v>
      </c>
    </row>
    <row r="7281" customFormat="false" ht="15" hidden="false" customHeight="true" outlineLevel="0" collapsed="false">
      <c r="A7281" s="1" t="n">
        <v>3</v>
      </c>
      <c r="B7281" s="76" t="n">
        <v>46245</v>
      </c>
      <c r="C7281" s="1" t="n">
        <v>100</v>
      </c>
      <c r="D7281" s="1" t="s">
        <v>3988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3968</v>
      </c>
      <c r="N7281" s="1" t="n">
        <v>0.825</v>
      </c>
      <c r="O7281" s="1" t="n">
        <v>27.42</v>
      </c>
      <c r="P7281" s="1" t="s">
        <v>3814</v>
      </c>
    </row>
    <row r="7282" customFormat="false" ht="15" hidden="false" customHeight="true" outlineLevel="0" collapsed="false">
      <c r="A7282" s="1" t="n">
        <v>3</v>
      </c>
      <c r="B7282" s="76" t="n">
        <v>46245</v>
      </c>
      <c r="C7282" s="1" t="n">
        <v>100</v>
      </c>
      <c r="D7282" s="1" t="s">
        <v>3988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3986</v>
      </c>
      <c r="N7282" s="1" t="n">
        <v>0.489</v>
      </c>
      <c r="O7282" s="1" t="n">
        <v>13.81</v>
      </c>
      <c r="P7282" s="1" t="s">
        <v>3814</v>
      </c>
    </row>
    <row r="7283" customFormat="false" ht="15" hidden="false" customHeight="true" outlineLevel="0" collapsed="false">
      <c r="A7283" s="1" t="n">
        <v>3</v>
      </c>
      <c r="B7283" s="76" t="n">
        <v>46245</v>
      </c>
      <c r="C7283" s="1" t="n">
        <v>100</v>
      </c>
      <c r="D7283" s="1" t="s">
        <v>3988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3969</v>
      </c>
      <c r="N7283" s="1" t="n">
        <v>12.03</v>
      </c>
      <c r="O7283" s="1" t="n">
        <v>409.85</v>
      </c>
      <c r="P7283" s="1" t="s">
        <v>3814</v>
      </c>
    </row>
    <row r="7284" customFormat="false" ht="15" hidden="false" customHeight="true" outlineLevel="0" collapsed="false">
      <c r="A7284" s="1" t="n">
        <v>3</v>
      </c>
      <c r="B7284" s="76" t="n">
        <v>46245</v>
      </c>
      <c r="C7284" s="1" t="n">
        <v>100</v>
      </c>
      <c r="D7284" s="1" t="s">
        <v>3988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3976</v>
      </c>
      <c r="N7284" s="1" t="n">
        <v>2.136</v>
      </c>
      <c r="O7284" s="1" t="n">
        <v>97.63</v>
      </c>
      <c r="P7284" s="1" t="s">
        <v>3814</v>
      </c>
    </row>
    <row r="7285" customFormat="false" ht="15" hidden="false" customHeight="true" outlineLevel="0" collapsed="false">
      <c r="A7285" s="1" t="n">
        <v>3</v>
      </c>
      <c r="B7285" s="76" t="n">
        <v>46245</v>
      </c>
      <c r="C7285" s="1" t="n">
        <v>100</v>
      </c>
      <c r="D7285" s="1" t="s">
        <v>3988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3978</v>
      </c>
      <c r="N7285" s="1" t="n">
        <v>1.218</v>
      </c>
      <c r="O7285" s="1" t="n">
        <v>45.54</v>
      </c>
      <c r="P7285" s="1" t="s">
        <v>3814</v>
      </c>
    </row>
    <row r="7286" customFormat="false" ht="15" hidden="false" customHeight="true" outlineLevel="0" collapsed="false">
      <c r="A7286" s="1" t="n">
        <v>3</v>
      </c>
      <c r="B7286" s="76" t="n">
        <v>46245</v>
      </c>
      <c r="C7286" s="1" t="n">
        <v>100</v>
      </c>
      <c r="D7286" s="1" t="s">
        <v>3988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3979</v>
      </c>
      <c r="N7286" s="1" t="n">
        <v>0.1</v>
      </c>
      <c r="O7286" s="1" t="n">
        <v>0.17</v>
      </c>
      <c r="P7286" s="1" t="s">
        <v>3814</v>
      </c>
    </row>
    <row r="7287" customFormat="false" ht="15" hidden="false" customHeight="true" outlineLevel="0" collapsed="false">
      <c r="A7287" s="1" t="n">
        <v>3</v>
      </c>
      <c r="B7287" s="76" t="n">
        <v>46245</v>
      </c>
      <c r="C7287" s="1" t="n">
        <v>100</v>
      </c>
      <c r="D7287" s="1" t="s">
        <v>3988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3980</v>
      </c>
      <c r="N7287" s="1" t="n">
        <v>1.603</v>
      </c>
      <c r="O7287" s="1" t="n">
        <v>3.98</v>
      </c>
      <c r="P7287" s="1" t="s">
        <v>3814</v>
      </c>
    </row>
    <row r="7288" customFormat="false" ht="15" hidden="false" customHeight="true" outlineLevel="0" collapsed="false">
      <c r="A7288" s="1" t="n">
        <v>3</v>
      </c>
      <c r="B7288" s="76" t="n">
        <v>46245</v>
      </c>
      <c r="C7288" s="1" t="n">
        <v>100</v>
      </c>
      <c r="D7288" s="1" t="s">
        <v>3988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3981</v>
      </c>
      <c r="N7288" s="1" t="n">
        <v>0.299</v>
      </c>
      <c r="O7288" s="1" t="n">
        <v>0</v>
      </c>
      <c r="P7288" s="1" t="s">
        <v>3814</v>
      </c>
    </row>
    <row r="7289" customFormat="false" ht="15" hidden="false" customHeight="true" outlineLevel="0" collapsed="false">
      <c r="A7289" s="1" t="n">
        <v>3</v>
      </c>
      <c r="B7289" s="76" t="n">
        <v>46245</v>
      </c>
      <c r="C7289" s="1" t="n">
        <v>100</v>
      </c>
      <c r="D7289" s="1" t="s">
        <v>3988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3968</v>
      </c>
      <c r="N7289" s="1" t="n">
        <v>0.825</v>
      </c>
      <c r="O7289" s="1" t="n">
        <v>27.84</v>
      </c>
      <c r="P7289" s="1" t="s">
        <v>3814</v>
      </c>
    </row>
    <row r="7290" customFormat="false" ht="15" hidden="false" customHeight="true" outlineLevel="0" collapsed="false">
      <c r="A7290" s="1" t="n">
        <v>3</v>
      </c>
      <c r="B7290" s="76" t="n">
        <v>46245</v>
      </c>
      <c r="C7290" s="1" t="n">
        <v>100</v>
      </c>
      <c r="D7290" s="1" t="s">
        <v>3988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3986</v>
      </c>
      <c r="N7290" s="1" t="n">
        <v>0.489</v>
      </c>
      <c r="O7290" s="1" t="n">
        <v>14.03</v>
      </c>
      <c r="P7290" s="1" t="s">
        <v>3814</v>
      </c>
    </row>
    <row r="7291" customFormat="false" ht="15" hidden="false" customHeight="true" outlineLevel="0" collapsed="false">
      <c r="A7291" s="1" t="n">
        <v>3</v>
      </c>
      <c r="B7291" s="76" t="n">
        <v>46245</v>
      </c>
      <c r="C7291" s="1" t="n">
        <v>100</v>
      </c>
      <c r="D7291" s="1" t="s">
        <v>3988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3969</v>
      </c>
      <c r="N7291" s="1" t="n">
        <v>12.235</v>
      </c>
      <c r="O7291" s="1" t="n">
        <v>423.23</v>
      </c>
      <c r="P7291" s="1" t="s">
        <v>3814</v>
      </c>
    </row>
    <row r="7292" customFormat="false" ht="15" hidden="false" customHeight="true" outlineLevel="0" collapsed="false">
      <c r="A7292" s="1" t="n">
        <v>3</v>
      </c>
      <c r="B7292" s="76" t="n">
        <v>46245</v>
      </c>
      <c r="C7292" s="1" t="n">
        <v>100</v>
      </c>
      <c r="D7292" s="1" t="s">
        <v>3988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3976</v>
      </c>
      <c r="N7292" s="1" t="n">
        <v>1.976</v>
      </c>
      <c r="O7292" s="1" t="n">
        <v>91.7</v>
      </c>
      <c r="P7292" s="1" t="s">
        <v>3814</v>
      </c>
    </row>
    <row r="7293" customFormat="false" ht="15" hidden="false" customHeight="true" outlineLevel="0" collapsed="false">
      <c r="A7293" s="1" t="n">
        <v>3</v>
      </c>
      <c r="B7293" s="76" t="n">
        <v>46245</v>
      </c>
      <c r="C7293" s="1" t="n">
        <v>100</v>
      </c>
      <c r="D7293" s="1" t="s">
        <v>3988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3978</v>
      </c>
      <c r="N7293" s="1" t="n">
        <v>1.218</v>
      </c>
      <c r="O7293" s="1" t="n">
        <v>46.24</v>
      </c>
      <c r="P7293" s="1" t="s">
        <v>3814</v>
      </c>
    </row>
    <row r="7294" customFormat="false" ht="15" hidden="false" customHeight="true" outlineLevel="0" collapsed="false">
      <c r="A7294" s="1" t="n">
        <v>3</v>
      </c>
      <c r="B7294" s="76" t="n">
        <v>46245</v>
      </c>
      <c r="C7294" s="1" t="n">
        <v>100</v>
      </c>
      <c r="D7294" s="1" t="s">
        <v>3988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3979</v>
      </c>
      <c r="N7294" s="1" t="n">
        <v>0.541</v>
      </c>
      <c r="O7294" s="1" t="n">
        <v>0.91</v>
      </c>
      <c r="P7294" s="1" t="s">
        <v>3814</v>
      </c>
    </row>
    <row r="7295" customFormat="false" ht="15" hidden="false" customHeight="true" outlineLevel="0" collapsed="false">
      <c r="A7295" s="1" t="n">
        <v>3</v>
      </c>
      <c r="B7295" s="76" t="n">
        <v>46245</v>
      </c>
      <c r="C7295" s="1" t="n">
        <v>100</v>
      </c>
      <c r="D7295" s="1" t="s">
        <v>3988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3980</v>
      </c>
      <c r="N7295" s="1" t="n">
        <v>1.603</v>
      </c>
      <c r="O7295" s="1" t="n">
        <v>4.04</v>
      </c>
      <c r="P7295" s="1" t="s">
        <v>3814</v>
      </c>
    </row>
    <row r="7296" customFormat="false" ht="15" hidden="false" customHeight="true" outlineLevel="0" collapsed="false">
      <c r="A7296" s="1" t="n">
        <v>3</v>
      </c>
      <c r="B7296" s="76" t="n">
        <v>46245</v>
      </c>
      <c r="C7296" s="1" t="n">
        <v>100</v>
      </c>
      <c r="D7296" s="1" t="s">
        <v>3988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3981</v>
      </c>
      <c r="N7296" s="1" t="n">
        <v>0.113</v>
      </c>
      <c r="O7296" s="1" t="n">
        <v>0.01</v>
      </c>
      <c r="P7296" s="1" t="s">
        <v>3814</v>
      </c>
    </row>
    <row r="7297" customFormat="false" ht="15" hidden="false" customHeight="true" outlineLevel="0" collapsed="false">
      <c r="A7297" s="1" t="n">
        <v>3</v>
      </c>
      <c r="B7297" s="76" t="n">
        <v>46245</v>
      </c>
      <c r="C7297" s="1" t="n">
        <v>107</v>
      </c>
      <c r="D7297" s="1" t="s">
        <v>4267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3841</v>
      </c>
      <c r="N7297" s="1" t="n">
        <v>6</v>
      </c>
      <c r="O7297" s="1" t="n">
        <v>32.34</v>
      </c>
      <c r="P7297" s="1" t="s">
        <v>3814</v>
      </c>
    </row>
    <row r="7298" customFormat="false" ht="15" hidden="false" customHeight="true" outlineLevel="0" collapsed="false">
      <c r="A7298" s="1" t="n">
        <v>3</v>
      </c>
      <c r="B7298" s="76" t="n">
        <v>46246</v>
      </c>
      <c r="C7298" s="1" t="n">
        <v>1</v>
      </c>
      <c r="D7298" s="1" t="s">
        <v>3848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3849</v>
      </c>
      <c r="N7298" s="1" t="n">
        <v>120</v>
      </c>
      <c r="O7298" s="1" t="n">
        <v>180</v>
      </c>
      <c r="P7298" s="1" t="s">
        <v>3814</v>
      </c>
    </row>
    <row r="7299" customFormat="false" ht="15" hidden="false" customHeight="true" outlineLevel="0" collapsed="false">
      <c r="A7299" s="1" t="n">
        <v>3</v>
      </c>
      <c r="B7299" s="76" t="n">
        <v>46246</v>
      </c>
      <c r="C7299" s="1" t="n">
        <v>6</v>
      </c>
      <c r="D7299" s="1" t="s">
        <v>3819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3813</v>
      </c>
      <c r="N7299" s="1" t="n">
        <v>10</v>
      </c>
      <c r="O7299" s="1" t="n">
        <v>25</v>
      </c>
      <c r="P7299" s="1" t="s">
        <v>3814</v>
      </c>
    </row>
    <row r="7300" customFormat="false" ht="15" hidden="false" customHeight="true" outlineLevel="0" collapsed="false">
      <c r="A7300" s="1" t="n">
        <v>3</v>
      </c>
      <c r="B7300" s="76" t="n">
        <v>46246</v>
      </c>
      <c r="C7300" s="1" t="n">
        <v>6</v>
      </c>
      <c r="D7300" s="1" t="s">
        <v>3819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3816</v>
      </c>
      <c r="N7300" s="1" t="n">
        <v>20</v>
      </c>
      <c r="O7300" s="1" t="n">
        <v>40</v>
      </c>
      <c r="P7300" s="1" t="s">
        <v>3814</v>
      </c>
    </row>
    <row r="7301" customFormat="false" ht="15" hidden="false" customHeight="true" outlineLevel="0" collapsed="false">
      <c r="A7301" s="1" t="n">
        <v>3</v>
      </c>
      <c r="B7301" s="76" t="n">
        <v>46246</v>
      </c>
      <c r="C7301" s="1" t="n">
        <v>11</v>
      </c>
      <c r="D7301" s="1" t="s">
        <v>3820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3870</v>
      </c>
      <c r="N7301" s="1" t="n">
        <v>20</v>
      </c>
      <c r="O7301" s="1" t="n">
        <v>240</v>
      </c>
      <c r="P7301" s="1" t="s">
        <v>3814</v>
      </c>
    </row>
    <row r="7302" customFormat="false" ht="15" hidden="false" customHeight="true" outlineLevel="0" collapsed="false">
      <c r="A7302" s="1" t="n">
        <v>3</v>
      </c>
      <c r="B7302" s="76" t="n">
        <v>46246</v>
      </c>
      <c r="C7302" s="1" t="n">
        <v>11</v>
      </c>
      <c r="D7302" s="1" t="s">
        <v>3820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4098</v>
      </c>
      <c r="N7302" s="1" t="n">
        <v>25</v>
      </c>
      <c r="O7302" s="1" t="n">
        <v>300</v>
      </c>
      <c r="P7302" s="1" t="s">
        <v>3814</v>
      </c>
    </row>
    <row r="7303" customFormat="false" ht="15" hidden="false" customHeight="true" outlineLevel="0" collapsed="false">
      <c r="A7303" s="1" t="n">
        <v>3</v>
      </c>
      <c r="B7303" s="76" t="n">
        <v>46246</v>
      </c>
      <c r="C7303" s="1" t="n">
        <v>11</v>
      </c>
      <c r="D7303" s="1" t="s">
        <v>3820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4054</v>
      </c>
      <c r="N7303" s="1" t="n">
        <v>12</v>
      </c>
      <c r="O7303" s="1" t="n">
        <v>45</v>
      </c>
      <c r="P7303" s="1" t="s">
        <v>3814</v>
      </c>
    </row>
    <row r="7304" customFormat="false" ht="15" hidden="false" customHeight="true" outlineLevel="0" collapsed="false">
      <c r="A7304" s="1" t="n">
        <v>3</v>
      </c>
      <c r="B7304" s="76" t="n">
        <v>46246</v>
      </c>
      <c r="C7304" s="1" t="n">
        <v>11</v>
      </c>
      <c r="D7304" s="1" t="s">
        <v>3820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4055</v>
      </c>
      <c r="N7304" s="1" t="n">
        <v>18</v>
      </c>
      <c r="O7304" s="1" t="n">
        <v>110</v>
      </c>
      <c r="P7304" s="1" t="s">
        <v>3814</v>
      </c>
    </row>
    <row r="7305" customFormat="false" ht="15" hidden="false" customHeight="true" outlineLevel="0" collapsed="false">
      <c r="A7305" s="1" t="n">
        <v>3</v>
      </c>
      <c r="B7305" s="76" t="n">
        <v>46246</v>
      </c>
      <c r="C7305" s="1" t="n">
        <v>11</v>
      </c>
      <c r="D7305" s="1" t="s">
        <v>3820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4056</v>
      </c>
      <c r="N7305" s="1" t="n">
        <v>18</v>
      </c>
      <c r="O7305" s="1" t="n">
        <v>160</v>
      </c>
      <c r="P7305" s="1" t="s">
        <v>3814</v>
      </c>
    </row>
    <row r="7306" customFormat="false" ht="15" hidden="false" customHeight="true" outlineLevel="0" collapsed="false">
      <c r="A7306" s="1" t="n">
        <v>3</v>
      </c>
      <c r="B7306" s="76" t="n">
        <v>46246</v>
      </c>
      <c r="C7306" s="1" t="n">
        <v>11</v>
      </c>
      <c r="D7306" s="1" t="s">
        <v>3820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4057</v>
      </c>
      <c r="N7306" s="1" t="n">
        <v>30</v>
      </c>
      <c r="O7306" s="1" t="n">
        <v>57</v>
      </c>
      <c r="P7306" s="1" t="s">
        <v>3814</v>
      </c>
    </row>
    <row r="7307" customFormat="false" ht="15" hidden="false" customHeight="true" outlineLevel="0" collapsed="false">
      <c r="A7307" s="1" t="n">
        <v>3</v>
      </c>
      <c r="B7307" s="76" t="n">
        <v>46246</v>
      </c>
      <c r="C7307" s="1" t="n">
        <v>11</v>
      </c>
      <c r="D7307" s="1" t="s">
        <v>3820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4058</v>
      </c>
      <c r="N7307" s="1" t="n">
        <v>20</v>
      </c>
      <c r="O7307" s="1" t="n">
        <v>61</v>
      </c>
      <c r="P7307" s="1" t="s">
        <v>3814</v>
      </c>
    </row>
    <row r="7308" customFormat="false" ht="15" hidden="false" customHeight="true" outlineLevel="0" collapsed="false">
      <c r="A7308" s="1" t="n">
        <v>3</v>
      </c>
      <c r="B7308" s="76" t="n">
        <v>46246</v>
      </c>
      <c r="C7308" s="1" t="n">
        <v>11</v>
      </c>
      <c r="D7308" s="1" t="s">
        <v>3820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4059</v>
      </c>
      <c r="N7308" s="1" t="n">
        <v>9</v>
      </c>
      <c r="O7308" s="1" t="n">
        <v>70.65</v>
      </c>
      <c r="P7308" s="1" t="s">
        <v>3814</v>
      </c>
    </row>
    <row r="7309" customFormat="false" ht="15" hidden="false" customHeight="true" outlineLevel="0" collapsed="false">
      <c r="A7309" s="1" t="n">
        <v>3</v>
      </c>
      <c r="B7309" s="76" t="n">
        <v>46246</v>
      </c>
      <c r="C7309" s="1" t="n">
        <v>11</v>
      </c>
      <c r="D7309" s="1" t="s">
        <v>3820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4060</v>
      </c>
      <c r="N7309" s="1" t="n">
        <v>40</v>
      </c>
      <c r="O7309" s="1" t="n">
        <v>132</v>
      </c>
      <c r="P7309" s="1" t="s">
        <v>3814</v>
      </c>
    </row>
    <row r="7310" customFormat="false" ht="15" hidden="false" customHeight="true" outlineLevel="0" collapsed="false">
      <c r="A7310" s="1" t="n">
        <v>3</v>
      </c>
      <c r="B7310" s="76" t="n">
        <v>46246</v>
      </c>
      <c r="C7310" s="1" t="n">
        <v>11</v>
      </c>
      <c r="D7310" s="1" t="s">
        <v>3820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4061</v>
      </c>
      <c r="N7310" s="1" t="n">
        <v>40</v>
      </c>
      <c r="O7310" s="1" t="n">
        <v>132</v>
      </c>
      <c r="P7310" s="1" t="s">
        <v>3814</v>
      </c>
    </row>
    <row r="7311" customFormat="false" ht="15" hidden="false" customHeight="true" outlineLevel="0" collapsed="false">
      <c r="A7311" s="1" t="n">
        <v>3</v>
      </c>
      <c r="B7311" s="76" t="n">
        <v>46246</v>
      </c>
      <c r="C7311" s="1" t="n">
        <v>11</v>
      </c>
      <c r="D7311" s="1" t="s">
        <v>3820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5744</v>
      </c>
      <c r="N7311" s="1" t="n">
        <v>3</v>
      </c>
      <c r="O7311" s="1" t="n">
        <v>23.55</v>
      </c>
      <c r="P7311" s="1" t="s">
        <v>3814</v>
      </c>
    </row>
    <row r="7312" customFormat="false" ht="15" hidden="false" customHeight="true" outlineLevel="0" collapsed="false">
      <c r="A7312" s="1" t="n">
        <v>3</v>
      </c>
      <c r="B7312" s="76" t="n">
        <v>46246</v>
      </c>
      <c r="C7312" s="1" t="n">
        <v>11</v>
      </c>
      <c r="D7312" s="1" t="s">
        <v>3820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5745</v>
      </c>
      <c r="N7312" s="1" t="n">
        <v>3</v>
      </c>
      <c r="O7312" s="1" t="n">
        <v>23.55</v>
      </c>
      <c r="P7312" s="1" t="s">
        <v>3814</v>
      </c>
    </row>
    <row r="7313" customFormat="false" ht="15" hidden="false" customHeight="true" outlineLevel="0" collapsed="false">
      <c r="A7313" s="1" t="n">
        <v>3</v>
      </c>
      <c r="B7313" s="76" t="n">
        <v>46246</v>
      </c>
      <c r="C7313" s="1" t="n">
        <v>11</v>
      </c>
      <c r="D7313" s="1" t="s">
        <v>3820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5747</v>
      </c>
      <c r="N7313" s="1" t="n">
        <v>3</v>
      </c>
      <c r="O7313" s="1" t="n">
        <v>23.55</v>
      </c>
      <c r="P7313" s="1" t="s">
        <v>3814</v>
      </c>
    </row>
    <row r="7314" customFormat="false" ht="15" hidden="false" customHeight="true" outlineLevel="0" collapsed="false">
      <c r="A7314" s="1" t="n">
        <v>3</v>
      </c>
      <c r="B7314" s="76" t="n">
        <v>46246</v>
      </c>
      <c r="C7314" s="1" t="n">
        <v>11</v>
      </c>
      <c r="D7314" s="1" t="s">
        <v>3820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4062</v>
      </c>
      <c r="N7314" s="1" t="n">
        <v>20</v>
      </c>
      <c r="O7314" s="1" t="n">
        <v>81</v>
      </c>
      <c r="P7314" s="1" t="s">
        <v>3814</v>
      </c>
    </row>
    <row r="7315" customFormat="false" ht="15" hidden="false" customHeight="true" outlineLevel="0" collapsed="false">
      <c r="A7315" s="1" t="n">
        <v>3</v>
      </c>
      <c r="B7315" s="76" t="n">
        <v>46246</v>
      </c>
      <c r="C7315" s="1" t="n">
        <v>11</v>
      </c>
      <c r="D7315" s="1" t="s">
        <v>3820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3872</v>
      </c>
      <c r="N7315" s="1" t="n">
        <v>6</v>
      </c>
      <c r="O7315" s="1" t="n">
        <v>27</v>
      </c>
      <c r="P7315" s="1" t="s">
        <v>3814</v>
      </c>
    </row>
    <row r="7316" customFormat="false" ht="15" hidden="false" customHeight="true" outlineLevel="0" collapsed="false">
      <c r="A7316" s="1" t="n">
        <v>3</v>
      </c>
      <c r="B7316" s="76" t="n">
        <v>46246</v>
      </c>
      <c r="C7316" s="1" t="n">
        <v>11</v>
      </c>
      <c r="D7316" s="1" t="s">
        <v>3820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3875</v>
      </c>
      <c r="N7316" s="1" t="n">
        <v>20</v>
      </c>
      <c r="O7316" s="1" t="n">
        <v>116</v>
      </c>
      <c r="P7316" s="1" t="s">
        <v>3814</v>
      </c>
    </row>
    <row r="7317" customFormat="false" ht="15" hidden="false" customHeight="true" outlineLevel="0" collapsed="false">
      <c r="A7317" s="1" t="n">
        <v>3</v>
      </c>
      <c r="B7317" s="76" t="n">
        <v>46246</v>
      </c>
      <c r="C7317" s="1" t="n">
        <v>11</v>
      </c>
      <c r="D7317" s="1" t="s">
        <v>3820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3891</v>
      </c>
      <c r="N7317" s="1" t="n">
        <v>61.35</v>
      </c>
      <c r="O7317" s="1" t="n">
        <v>1963.2</v>
      </c>
      <c r="P7317" s="1" t="s">
        <v>3814</v>
      </c>
    </row>
    <row r="7318" customFormat="false" ht="15" hidden="false" customHeight="true" outlineLevel="0" collapsed="false">
      <c r="A7318" s="1" t="n">
        <v>3</v>
      </c>
      <c r="B7318" s="76" t="n">
        <v>46246</v>
      </c>
      <c r="C7318" s="1" t="n">
        <v>11</v>
      </c>
      <c r="D7318" s="1" t="s">
        <v>3820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3912</v>
      </c>
      <c r="N7318" s="1" t="n">
        <v>4</v>
      </c>
      <c r="O7318" s="1" t="n">
        <v>79.72</v>
      </c>
      <c r="P7318" s="1" t="s">
        <v>3814</v>
      </c>
    </row>
    <row r="7319" customFormat="false" ht="15" hidden="false" customHeight="true" outlineLevel="0" collapsed="false">
      <c r="A7319" s="1" t="n">
        <v>3</v>
      </c>
      <c r="B7319" s="76" t="n">
        <v>46246</v>
      </c>
      <c r="C7319" s="1" t="n">
        <v>11</v>
      </c>
      <c r="D7319" s="1" t="s">
        <v>3820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4233</v>
      </c>
      <c r="N7319" s="1" t="n">
        <v>4</v>
      </c>
      <c r="O7319" s="1" t="n">
        <v>50.35</v>
      </c>
      <c r="P7319" s="1" t="s">
        <v>3814</v>
      </c>
    </row>
    <row r="7320" customFormat="false" ht="15" hidden="false" customHeight="true" outlineLevel="0" collapsed="false">
      <c r="A7320" s="1" t="n">
        <v>3</v>
      </c>
      <c r="B7320" s="76" t="n">
        <v>46246</v>
      </c>
      <c r="C7320" s="1" t="n">
        <v>11</v>
      </c>
      <c r="D7320" s="1" t="s">
        <v>3820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3913</v>
      </c>
      <c r="N7320" s="1" t="n">
        <v>4</v>
      </c>
      <c r="O7320" s="1" t="n">
        <v>79.72</v>
      </c>
      <c r="P7320" s="1" t="s">
        <v>3814</v>
      </c>
    </row>
    <row r="7321" customFormat="false" ht="15" hidden="false" customHeight="true" outlineLevel="0" collapsed="false">
      <c r="A7321" s="1" t="n">
        <v>3</v>
      </c>
      <c r="B7321" s="76" t="n">
        <v>46246</v>
      </c>
      <c r="C7321" s="1" t="n">
        <v>11</v>
      </c>
      <c r="D7321" s="1" t="s">
        <v>3820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4234</v>
      </c>
      <c r="N7321" s="1" t="n">
        <v>4</v>
      </c>
      <c r="O7321" s="1" t="n">
        <v>79.72</v>
      </c>
      <c r="P7321" s="1" t="s">
        <v>3814</v>
      </c>
    </row>
    <row r="7322" customFormat="false" ht="15" hidden="false" customHeight="true" outlineLevel="0" collapsed="false">
      <c r="A7322" s="1" t="n">
        <v>3</v>
      </c>
      <c r="B7322" s="76" t="n">
        <v>46246</v>
      </c>
      <c r="C7322" s="1" t="n">
        <v>11</v>
      </c>
      <c r="D7322" s="1" t="s">
        <v>3820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4235</v>
      </c>
      <c r="N7322" s="1" t="n">
        <v>4</v>
      </c>
      <c r="O7322" s="1" t="n">
        <v>50.35</v>
      </c>
      <c r="P7322" s="1" t="s">
        <v>3814</v>
      </c>
    </row>
    <row r="7323" customFormat="false" ht="15" hidden="false" customHeight="true" outlineLevel="0" collapsed="false">
      <c r="A7323" s="1" t="n">
        <v>3</v>
      </c>
      <c r="B7323" s="76" t="n">
        <v>46246</v>
      </c>
      <c r="C7323" s="1" t="n">
        <v>11</v>
      </c>
      <c r="D7323" s="1" t="s">
        <v>3820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5374</v>
      </c>
      <c r="N7323" s="1" t="n">
        <v>4</v>
      </c>
      <c r="O7323" s="1" t="n">
        <v>79.72</v>
      </c>
      <c r="P7323" s="1" t="s">
        <v>3814</v>
      </c>
    </row>
    <row r="7324" customFormat="false" ht="15" hidden="false" customHeight="true" outlineLevel="0" collapsed="false">
      <c r="A7324" s="1" t="n">
        <v>3</v>
      </c>
      <c r="B7324" s="76" t="n">
        <v>46246</v>
      </c>
      <c r="C7324" s="1" t="n">
        <v>11</v>
      </c>
      <c r="D7324" s="1" t="s">
        <v>3820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3913</v>
      </c>
      <c r="N7324" s="1" t="n">
        <v>4</v>
      </c>
      <c r="O7324" s="1" t="n">
        <v>79.72</v>
      </c>
      <c r="P7324" s="1" t="s">
        <v>3814</v>
      </c>
    </row>
    <row r="7325" customFormat="false" ht="15" hidden="false" customHeight="true" outlineLevel="0" collapsed="false">
      <c r="A7325" s="1" t="n">
        <v>3</v>
      </c>
      <c r="B7325" s="76" t="n">
        <v>46246</v>
      </c>
      <c r="C7325" s="1" t="n">
        <v>11</v>
      </c>
      <c r="D7325" s="1" t="s">
        <v>3820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4239</v>
      </c>
      <c r="N7325" s="1" t="n">
        <v>4</v>
      </c>
      <c r="O7325" s="1" t="n">
        <v>79.72</v>
      </c>
      <c r="P7325" s="1" t="s">
        <v>3814</v>
      </c>
    </row>
    <row r="7326" customFormat="false" ht="15" hidden="false" customHeight="true" outlineLevel="0" collapsed="false">
      <c r="A7326" s="1" t="n">
        <v>3</v>
      </c>
      <c r="B7326" s="76" t="n">
        <v>46246</v>
      </c>
      <c r="C7326" s="1" t="n">
        <v>11</v>
      </c>
      <c r="D7326" s="1" t="s">
        <v>3820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3918</v>
      </c>
      <c r="N7326" s="1" t="n">
        <v>4</v>
      </c>
      <c r="O7326" s="1" t="n">
        <v>79.72</v>
      </c>
      <c r="P7326" s="1" t="s">
        <v>3814</v>
      </c>
    </row>
    <row r="7327" customFormat="false" ht="15" hidden="false" customHeight="true" outlineLevel="0" collapsed="false">
      <c r="A7327" s="1" t="n">
        <v>3</v>
      </c>
      <c r="B7327" s="76" t="n">
        <v>46246</v>
      </c>
      <c r="C7327" s="1" t="n">
        <v>11</v>
      </c>
      <c r="D7327" s="1" t="s">
        <v>3820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3919</v>
      </c>
      <c r="N7327" s="1" t="n">
        <v>4</v>
      </c>
      <c r="O7327" s="1" t="n">
        <v>79.72</v>
      </c>
      <c r="P7327" s="1" t="s">
        <v>3814</v>
      </c>
    </row>
    <row r="7328" customFormat="false" ht="15" hidden="false" customHeight="true" outlineLevel="0" collapsed="false">
      <c r="A7328" s="1" t="n">
        <v>3</v>
      </c>
      <c r="B7328" s="76" t="n">
        <v>46246</v>
      </c>
      <c r="C7328" s="1" t="n">
        <v>11</v>
      </c>
      <c r="D7328" s="1" t="s">
        <v>3820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4776</v>
      </c>
      <c r="N7328" s="1" t="n">
        <v>4</v>
      </c>
      <c r="O7328" s="1" t="n">
        <v>79.72</v>
      </c>
      <c r="P7328" s="1" t="s">
        <v>3814</v>
      </c>
    </row>
    <row r="7329" customFormat="false" ht="15" hidden="false" customHeight="true" outlineLevel="0" collapsed="false">
      <c r="A7329" s="1" t="n">
        <v>3</v>
      </c>
      <c r="B7329" s="76" t="n">
        <v>46246</v>
      </c>
      <c r="C7329" s="1" t="n">
        <v>11</v>
      </c>
      <c r="D7329" s="1" t="s">
        <v>3820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6226</v>
      </c>
      <c r="N7329" s="1" t="n">
        <v>4</v>
      </c>
      <c r="O7329" s="1" t="n">
        <v>79.72</v>
      </c>
      <c r="P7329" s="1" t="s">
        <v>3814</v>
      </c>
    </row>
    <row r="7330" customFormat="false" ht="15" hidden="false" customHeight="true" outlineLevel="0" collapsed="false">
      <c r="A7330" s="1" t="n">
        <v>3</v>
      </c>
      <c r="B7330" s="76" t="n">
        <v>46246</v>
      </c>
      <c r="C7330" s="1" t="n">
        <v>11</v>
      </c>
      <c r="D7330" s="1" t="s">
        <v>3820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6227</v>
      </c>
      <c r="N7330" s="1" t="n">
        <v>12</v>
      </c>
      <c r="O7330" s="1" t="n">
        <v>67.98</v>
      </c>
      <c r="P7330" s="1" t="s">
        <v>3814</v>
      </c>
    </row>
    <row r="7331" customFormat="false" ht="15" hidden="false" customHeight="true" outlineLevel="0" collapsed="false">
      <c r="A7331" s="1" t="n">
        <v>3</v>
      </c>
      <c r="B7331" s="76" t="n">
        <v>46246</v>
      </c>
      <c r="C7331" s="1" t="n">
        <v>11</v>
      </c>
      <c r="D7331" s="1" t="s">
        <v>3820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4251</v>
      </c>
      <c r="N7331" s="1" t="n">
        <v>20</v>
      </c>
      <c r="O7331" s="1" t="n">
        <v>159.45</v>
      </c>
      <c r="P7331" s="1" t="s">
        <v>3814</v>
      </c>
    </row>
    <row r="7332" customFormat="false" ht="15" hidden="false" customHeight="true" outlineLevel="0" collapsed="false">
      <c r="A7332" s="1" t="n">
        <v>3</v>
      </c>
      <c r="B7332" s="76" t="n">
        <v>46246</v>
      </c>
      <c r="C7332" s="1" t="n">
        <v>11</v>
      </c>
      <c r="D7332" s="1" t="s">
        <v>3820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4252</v>
      </c>
      <c r="N7332" s="1" t="n">
        <v>20</v>
      </c>
      <c r="O7332" s="1" t="n">
        <v>56.65</v>
      </c>
      <c r="P7332" s="1" t="s">
        <v>3814</v>
      </c>
    </row>
    <row r="7333" customFormat="false" ht="15" hidden="false" customHeight="true" outlineLevel="0" collapsed="false">
      <c r="A7333" s="1" t="n">
        <v>3</v>
      </c>
      <c r="B7333" s="76" t="n">
        <v>46246</v>
      </c>
      <c r="C7333" s="1" t="n">
        <v>11</v>
      </c>
      <c r="D7333" s="1" t="s">
        <v>3820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4739</v>
      </c>
      <c r="N7333" s="1" t="n">
        <v>20</v>
      </c>
      <c r="O7333" s="1" t="n">
        <v>56.65</v>
      </c>
      <c r="P7333" s="1" t="s">
        <v>3814</v>
      </c>
    </row>
    <row r="7334" customFormat="false" ht="15" hidden="false" customHeight="true" outlineLevel="0" collapsed="false">
      <c r="A7334" s="1" t="n">
        <v>3</v>
      </c>
      <c r="B7334" s="76" t="n">
        <v>46246</v>
      </c>
      <c r="C7334" s="1" t="n">
        <v>11</v>
      </c>
      <c r="D7334" s="1" t="s">
        <v>3820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3909</v>
      </c>
      <c r="N7334" s="1" t="n">
        <v>20</v>
      </c>
      <c r="O7334" s="1" t="n">
        <v>111.19</v>
      </c>
      <c r="P7334" s="1" t="s">
        <v>3814</v>
      </c>
    </row>
    <row r="7335" customFormat="false" ht="15" hidden="false" customHeight="true" outlineLevel="0" collapsed="false">
      <c r="A7335" s="1" t="n">
        <v>3</v>
      </c>
      <c r="B7335" s="76" t="n">
        <v>46246</v>
      </c>
      <c r="C7335" s="1" t="n">
        <v>11</v>
      </c>
      <c r="D7335" s="1" t="s">
        <v>3820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4255</v>
      </c>
      <c r="N7335" s="1" t="n">
        <v>12</v>
      </c>
      <c r="O7335" s="1" t="n">
        <v>67.98</v>
      </c>
      <c r="P7335" s="1" t="s">
        <v>3814</v>
      </c>
    </row>
    <row r="7336" customFormat="false" ht="15" hidden="false" customHeight="true" outlineLevel="0" collapsed="false">
      <c r="A7336" s="1" t="n">
        <v>3</v>
      </c>
      <c r="B7336" s="76" t="n">
        <v>46246</v>
      </c>
      <c r="C7336" s="1" t="n">
        <v>11</v>
      </c>
      <c r="D7336" s="1" t="s">
        <v>3820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4257</v>
      </c>
      <c r="N7336" s="1" t="n">
        <v>16</v>
      </c>
      <c r="O7336" s="1" t="n">
        <v>82.24</v>
      </c>
      <c r="P7336" s="1" t="s">
        <v>3814</v>
      </c>
    </row>
    <row r="7337" customFormat="false" ht="15" hidden="false" customHeight="true" outlineLevel="0" collapsed="false">
      <c r="A7337" s="1" t="n">
        <v>3</v>
      </c>
      <c r="B7337" s="76" t="n">
        <v>46246</v>
      </c>
      <c r="C7337" s="1" t="n">
        <v>11</v>
      </c>
      <c r="D7337" s="1" t="s">
        <v>3820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4258</v>
      </c>
      <c r="N7337" s="1" t="n">
        <v>8</v>
      </c>
      <c r="O7337" s="1" t="n">
        <v>54.55</v>
      </c>
      <c r="P7337" s="1" t="s">
        <v>3814</v>
      </c>
    </row>
    <row r="7338" customFormat="false" ht="15" hidden="false" customHeight="true" outlineLevel="0" collapsed="false">
      <c r="A7338" s="1" t="n">
        <v>3</v>
      </c>
      <c r="B7338" s="76" t="n">
        <v>46246</v>
      </c>
      <c r="C7338" s="1" t="n">
        <v>11</v>
      </c>
      <c r="D7338" s="1" t="s">
        <v>3820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4325</v>
      </c>
      <c r="N7338" s="1" t="n">
        <v>60</v>
      </c>
      <c r="O7338" s="1" t="n">
        <v>1254</v>
      </c>
      <c r="P7338" s="1" t="s">
        <v>3814</v>
      </c>
    </row>
    <row r="7339" customFormat="false" ht="15" hidden="false" customHeight="true" outlineLevel="0" collapsed="false">
      <c r="A7339" s="1" t="n">
        <v>3</v>
      </c>
      <c r="B7339" s="76" t="n">
        <v>46246</v>
      </c>
      <c r="C7339" s="1" t="n">
        <v>11</v>
      </c>
      <c r="D7339" s="1" t="s">
        <v>3820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5381</v>
      </c>
      <c r="N7339" s="1" t="n">
        <v>90</v>
      </c>
      <c r="O7339" s="1" t="n">
        <v>407.7</v>
      </c>
      <c r="P7339" s="1" t="s">
        <v>3814</v>
      </c>
    </row>
    <row r="7340" customFormat="false" ht="15" hidden="false" customHeight="true" outlineLevel="0" collapsed="false">
      <c r="A7340" s="1" t="n">
        <v>3</v>
      </c>
      <c r="B7340" s="76" t="n">
        <v>46246</v>
      </c>
      <c r="C7340" s="1" t="n">
        <v>11</v>
      </c>
      <c r="D7340" s="1" t="s">
        <v>3820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4832</v>
      </c>
      <c r="N7340" s="1" t="n">
        <v>90</v>
      </c>
      <c r="O7340" s="1" t="n">
        <v>362.7</v>
      </c>
      <c r="P7340" s="1" t="s">
        <v>3814</v>
      </c>
    </row>
    <row r="7341" customFormat="false" ht="15" hidden="false" customHeight="true" outlineLevel="0" collapsed="false">
      <c r="A7341" s="1" t="n">
        <v>3</v>
      </c>
      <c r="B7341" s="76" t="n">
        <v>46246</v>
      </c>
      <c r="C7341" s="1" t="n">
        <v>11</v>
      </c>
      <c r="D7341" s="1" t="s">
        <v>3820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4332</v>
      </c>
      <c r="N7341" s="1" t="n">
        <v>90</v>
      </c>
      <c r="O7341" s="1" t="n">
        <v>362.7</v>
      </c>
      <c r="P7341" s="1" t="s">
        <v>3814</v>
      </c>
    </row>
    <row r="7342" customFormat="false" ht="15" hidden="false" customHeight="true" outlineLevel="0" collapsed="false">
      <c r="A7342" s="1" t="n">
        <v>3</v>
      </c>
      <c r="B7342" s="76" t="n">
        <v>46246</v>
      </c>
      <c r="C7342" s="1" t="n">
        <v>11</v>
      </c>
      <c r="D7342" s="1" t="s">
        <v>3820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4118</v>
      </c>
      <c r="N7342" s="1" t="n">
        <v>144</v>
      </c>
      <c r="O7342" s="1" t="n">
        <v>179.6</v>
      </c>
      <c r="P7342" s="1" t="s">
        <v>3814</v>
      </c>
    </row>
    <row r="7343" customFormat="false" ht="15" hidden="false" customHeight="true" outlineLevel="0" collapsed="false">
      <c r="A7343" s="1" t="n">
        <v>3</v>
      </c>
      <c r="B7343" s="76" t="n">
        <v>46246</v>
      </c>
      <c r="C7343" s="1" t="n">
        <v>11</v>
      </c>
      <c r="D7343" s="1" t="s">
        <v>3820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4834</v>
      </c>
      <c r="N7343" s="1" t="n">
        <v>100</v>
      </c>
      <c r="O7343" s="1" t="n">
        <v>199.5</v>
      </c>
      <c r="P7343" s="1" t="s">
        <v>3814</v>
      </c>
    </row>
    <row r="7344" customFormat="false" ht="15" hidden="false" customHeight="true" outlineLevel="0" collapsed="false">
      <c r="A7344" s="1" t="n">
        <v>3</v>
      </c>
      <c r="B7344" s="76" t="n">
        <v>46246</v>
      </c>
      <c r="C7344" s="1" t="n">
        <v>11</v>
      </c>
      <c r="D7344" s="1" t="s">
        <v>3820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4344</v>
      </c>
      <c r="N7344" s="1" t="n">
        <v>20</v>
      </c>
      <c r="O7344" s="1" t="n">
        <v>151</v>
      </c>
      <c r="P7344" s="1" t="s">
        <v>3814</v>
      </c>
    </row>
    <row r="7345" customFormat="false" ht="15" hidden="false" customHeight="true" outlineLevel="0" collapsed="false">
      <c r="A7345" s="1" t="n">
        <v>3</v>
      </c>
      <c r="B7345" s="76" t="n">
        <v>46246</v>
      </c>
      <c r="C7345" s="1" t="n">
        <v>11</v>
      </c>
      <c r="D7345" s="1" t="s">
        <v>3820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4835</v>
      </c>
      <c r="N7345" s="1" t="n">
        <v>90</v>
      </c>
      <c r="O7345" s="1" t="n">
        <v>255</v>
      </c>
      <c r="P7345" s="1" t="s">
        <v>3814</v>
      </c>
    </row>
    <row r="7346" customFormat="false" ht="15" hidden="false" customHeight="true" outlineLevel="0" collapsed="false">
      <c r="A7346" s="1" t="n">
        <v>3</v>
      </c>
      <c r="B7346" s="76" t="n">
        <v>46246</v>
      </c>
      <c r="C7346" s="1" t="n">
        <v>11</v>
      </c>
      <c r="D7346" s="1" t="s">
        <v>3820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4347</v>
      </c>
      <c r="N7346" s="1" t="n">
        <v>24</v>
      </c>
      <c r="O7346" s="1" t="n">
        <v>454.9</v>
      </c>
      <c r="P7346" s="1" t="s">
        <v>3814</v>
      </c>
    </row>
    <row r="7347" customFormat="false" ht="15" hidden="false" customHeight="true" outlineLevel="0" collapsed="false">
      <c r="A7347" s="1" t="n">
        <v>3</v>
      </c>
      <c r="B7347" s="76" t="n">
        <v>46246</v>
      </c>
      <c r="C7347" s="1" t="n">
        <v>11</v>
      </c>
      <c r="D7347" s="1" t="s">
        <v>3820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6228</v>
      </c>
      <c r="N7347" s="1" t="n">
        <v>25</v>
      </c>
      <c r="O7347" s="1" t="n">
        <v>524.9</v>
      </c>
      <c r="P7347" s="1" t="s">
        <v>3814</v>
      </c>
    </row>
    <row r="7348" customFormat="false" ht="15" hidden="false" customHeight="true" outlineLevel="0" collapsed="false">
      <c r="A7348" s="1" t="n">
        <v>3</v>
      </c>
      <c r="B7348" s="76" t="n">
        <v>46246</v>
      </c>
      <c r="C7348" s="1" t="n">
        <v>11</v>
      </c>
      <c r="D7348" s="1" t="s">
        <v>3820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4684</v>
      </c>
      <c r="N7348" s="1" t="n">
        <v>54</v>
      </c>
      <c r="O7348" s="1" t="n">
        <v>204</v>
      </c>
      <c r="P7348" s="1" t="s">
        <v>3814</v>
      </c>
    </row>
    <row r="7349" customFormat="false" ht="15" hidden="false" customHeight="true" outlineLevel="0" collapsed="false">
      <c r="A7349" s="1" t="n">
        <v>3</v>
      </c>
      <c r="B7349" s="76" t="n">
        <v>46246</v>
      </c>
      <c r="C7349" s="1" t="n">
        <v>11</v>
      </c>
      <c r="D7349" s="1" t="s">
        <v>3820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4685</v>
      </c>
      <c r="N7349" s="1" t="n">
        <v>54</v>
      </c>
      <c r="O7349" s="1" t="n">
        <v>204</v>
      </c>
      <c r="P7349" s="1" t="s">
        <v>3814</v>
      </c>
    </row>
    <row r="7350" customFormat="false" ht="15" hidden="false" customHeight="true" outlineLevel="0" collapsed="false">
      <c r="A7350" s="1" t="n">
        <v>3</v>
      </c>
      <c r="B7350" s="76" t="n">
        <v>46246</v>
      </c>
      <c r="C7350" s="1" t="n">
        <v>11</v>
      </c>
      <c r="D7350" s="1" t="s">
        <v>3820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4686</v>
      </c>
      <c r="N7350" s="1" t="n">
        <v>48</v>
      </c>
      <c r="O7350" s="1" t="n">
        <v>36</v>
      </c>
      <c r="P7350" s="1" t="s">
        <v>3814</v>
      </c>
    </row>
    <row r="7351" customFormat="false" ht="15" hidden="false" customHeight="true" outlineLevel="0" collapsed="false">
      <c r="A7351" s="1" t="n">
        <v>3</v>
      </c>
      <c r="B7351" s="76" t="n">
        <v>46246</v>
      </c>
      <c r="C7351" s="1" t="n">
        <v>22</v>
      </c>
      <c r="D7351" s="1" t="s">
        <v>3967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3968</v>
      </c>
      <c r="N7351" s="1" t="n">
        <v>3.742</v>
      </c>
      <c r="O7351" s="1" t="n">
        <v>125.5</v>
      </c>
      <c r="P7351" s="1" t="s">
        <v>3814</v>
      </c>
    </row>
    <row r="7352" customFormat="false" ht="15" hidden="false" customHeight="true" outlineLevel="0" collapsed="false">
      <c r="A7352" s="1" t="n">
        <v>3</v>
      </c>
      <c r="B7352" s="76" t="n">
        <v>46246</v>
      </c>
      <c r="C7352" s="1" t="n">
        <v>22</v>
      </c>
      <c r="D7352" s="1" t="s">
        <v>3967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3986</v>
      </c>
      <c r="N7352" s="1" t="n">
        <v>3.266</v>
      </c>
      <c r="O7352" s="1" t="n">
        <v>93.1</v>
      </c>
      <c r="P7352" s="1" t="s">
        <v>3814</v>
      </c>
    </row>
    <row r="7353" customFormat="false" ht="15" hidden="false" customHeight="true" outlineLevel="0" collapsed="false">
      <c r="A7353" s="1" t="n">
        <v>3</v>
      </c>
      <c r="B7353" s="76" t="n">
        <v>46246</v>
      </c>
      <c r="C7353" s="1" t="n">
        <v>22</v>
      </c>
      <c r="D7353" s="1" t="s">
        <v>3967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3969</v>
      </c>
      <c r="N7353" s="1" t="n">
        <v>10.69</v>
      </c>
      <c r="O7353" s="1" t="n">
        <v>367.49</v>
      </c>
      <c r="P7353" s="1" t="s">
        <v>3814</v>
      </c>
    </row>
    <row r="7354" customFormat="false" ht="15" hidden="false" customHeight="true" outlineLevel="0" collapsed="false">
      <c r="A7354" s="1" t="n">
        <v>3</v>
      </c>
      <c r="B7354" s="76" t="n">
        <v>46246</v>
      </c>
      <c r="C7354" s="1" t="n">
        <v>22</v>
      </c>
      <c r="D7354" s="1" t="s">
        <v>3967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3971</v>
      </c>
      <c r="N7354" s="1" t="n">
        <v>7.855</v>
      </c>
      <c r="O7354" s="1" t="n">
        <v>309.56</v>
      </c>
      <c r="P7354" s="1" t="s">
        <v>3814</v>
      </c>
    </row>
    <row r="7355" customFormat="false" ht="15" hidden="false" customHeight="true" outlineLevel="0" collapsed="false">
      <c r="A7355" s="1" t="n">
        <v>3</v>
      </c>
      <c r="B7355" s="76" t="n">
        <v>46246</v>
      </c>
      <c r="C7355" s="1" t="n">
        <v>22</v>
      </c>
      <c r="D7355" s="1" t="s">
        <v>3967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3972</v>
      </c>
      <c r="N7355" s="1" t="n">
        <v>4.346</v>
      </c>
      <c r="O7355" s="1" t="n">
        <v>185.85</v>
      </c>
      <c r="P7355" s="1" t="s">
        <v>3814</v>
      </c>
    </row>
    <row r="7356" customFormat="false" ht="15" hidden="false" customHeight="true" outlineLevel="0" collapsed="false">
      <c r="A7356" s="1" t="n">
        <v>3</v>
      </c>
      <c r="B7356" s="76" t="n">
        <v>46246</v>
      </c>
      <c r="C7356" s="1" t="n">
        <v>22</v>
      </c>
      <c r="D7356" s="1" t="s">
        <v>3967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3973</v>
      </c>
      <c r="N7356" s="1" t="n">
        <v>7.845</v>
      </c>
      <c r="O7356" s="1" t="n">
        <v>361.8</v>
      </c>
      <c r="P7356" s="1" t="s">
        <v>3814</v>
      </c>
    </row>
    <row r="7357" customFormat="false" ht="15" hidden="false" customHeight="true" outlineLevel="0" collapsed="false">
      <c r="A7357" s="1" t="n">
        <v>3</v>
      </c>
      <c r="B7357" s="76" t="n">
        <v>46246</v>
      </c>
      <c r="C7357" s="1" t="n">
        <v>22</v>
      </c>
      <c r="D7357" s="1" t="s">
        <v>3967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3974</v>
      </c>
      <c r="N7357" s="1" t="n">
        <v>3.452</v>
      </c>
      <c r="O7357" s="1" t="n">
        <v>162.1</v>
      </c>
      <c r="P7357" s="1" t="s">
        <v>3814</v>
      </c>
    </row>
    <row r="7358" customFormat="false" ht="15" hidden="false" customHeight="true" outlineLevel="0" collapsed="false">
      <c r="A7358" s="1" t="n">
        <v>3</v>
      </c>
      <c r="B7358" s="76" t="n">
        <v>46246</v>
      </c>
      <c r="C7358" s="1" t="n">
        <v>22</v>
      </c>
      <c r="D7358" s="1" t="s">
        <v>3967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3975</v>
      </c>
      <c r="N7358" s="1" t="n">
        <v>1.656</v>
      </c>
      <c r="O7358" s="1" t="n">
        <v>70.82</v>
      </c>
      <c r="P7358" s="1" t="s">
        <v>3814</v>
      </c>
    </row>
    <row r="7359" customFormat="false" ht="15" hidden="false" customHeight="true" outlineLevel="0" collapsed="false">
      <c r="A7359" s="1" t="n">
        <v>3</v>
      </c>
      <c r="B7359" s="76" t="n">
        <v>46246</v>
      </c>
      <c r="C7359" s="1" t="n">
        <v>22</v>
      </c>
      <c r="D7359" s="1" t="s">
        <v>3967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3976</v>
      </c>
      <c r="N7359" s="1" t="n">
        <v>1.526</v>
      </c>
      <c r="O7359" s="1" t="n">
        <v>70.38</v>
      </c>
      <c r="P7359" s="1" t="s">
        <v>3814</v>
      </c>
    </row>
    <row r="7360" customFormat="false" ht="15" hidden="false" customHeight="true" outlineLevel="0" collapsed="false">
      <c r="A7360" s="1" t="n">
        <v>3</v>
      </c>
      <c r="B7360" s="76" t="n">
        <v>46246</v>
      </c>
      <c r="C7360" s="1" t="n">
        <v>22</v>
      </c>
      <c r="D7360" s="1" t="s">
        <v>3967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3977</v>
      </c>
      <c r="N7360" s="1" t="n">
        <v>1.466</v>
      </c>
      <c r="O7360" s="1" t="n">
        <v>79.9</v>
      </c>
      <c r="P7360" s="1" t="s">
        <v>3814</v>
      </c>
    </row>
    <row r="7361" customFormat="false" ht="15" hidden="false" customHeight="true" outlineLevel="0" collapsed="false">
      <c r="A7361" s="1" t="n">
        <v>3</v>
      </c>
      <c r="B7361" s="76" t="n">
        <v>46246</v>
      </c>
      <c r="C7361" s="1" t="n">
        <v>22</v>
      </c>
      <c r="D7361" s="1" t="s">
        <v>3967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3978</v>
      </c>
      <c r="N7361" s="1" t="n">
        <v>2.872</v>
      </c>
      <c r="O7361" s="1" t="n">
        <v>108.37</v>
      </c>
      <c r="P7361" s="1" t="s">
        <v>3814</v>
      </c>
    </row>
    <row r="7362" customFormat="false" ht="15" hidden="false" customHeight="true" outlineLevel="0" collapsed="false">
      <c r="A7362" s="1" t="n">
        <v>3</v>
      </c>
      <c r="B7362" s="76" t="n">
        <v>46246</v>
      </c>
      <c r="C7362" s="1" t="n">
        <v>22</v>
      </c>
      <c r="D7362" s="1" t="s">
        <v>3967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3979</v>
      </c>
      <c r="N7362" s="1" t="n">
        <v>2.05</v>
      </c>
      <c r="O7362" s="1" t="n">
        <v>3.42</v>
      </c>
      <c r="P7362" s="1" t="s">
        <v>3814</v>
      </c>
    </row>
    <row r="7363" customFormat="false" ht="15" hidden="false" customHeight="true" outlineLevel="0" collapsed="false">
      <c r="A7363" s="1" t="n">
        <v>3</v>
      </c>
      <c r="B7363" s="76" t="n">
        <v>46246</v>
      </c>
      <c r="C7363" s="1" t="n">
        <v>22</v>
      </c>
      <c r="D7363" s="1" t="s">
        <v>3967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3980</v>
      </c>
      <c r="N7363" s="1" t="n">
        <v>9.937</v>
      </c>
      <c r="O7363" s="1" t="n">
        <v>24.92</v>
      </c>
      <c r="P7363" s="1" t="s">
        <v>3814</v>
      </c>
    </row>
    <row r="7364" customFormat="false" ht="15" hidden="false" customHeight="true" outlineLevel="0" collapsed="false">
      <c r="A7364" s="1" t="n">
        <v>3</v>
      </c>
      <c r="B7364" s="76" t="n">
        <v>46246</v>
      </c>
      <c r="C7364" s="1" t="n">
        <v>22</v>
      </c>
      <c r="D7364" s="1" t="s">
        <v>3967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3981</v>
      </c>
      <c r="N7364" s="1" t="n">
        <v>0.647</v>
      </c>
      <c r="O7364" s="1" t="n">
        <v>0</v>
      </c>
      <c r="P7364" s="1" t="s">
        <v>3814</v>
      </c>
    </row>
    <row r="7365" customFormat="false" ht="15" hidden="false" customHeight="true" outlineLevel="0" collapsed="false">
      <c r="A7365" s="1" t="n">
        <v>3</v>
      </c>
      <c r="B7365" s="76" t="n">
        <v>46246</v>
      </c>
      <c r="C7365" s="1" t="n">
        <v>100</v>
      </c>
      <c r="D7365" s="1" t="s">
        <v>3988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3968</v>
      </c>
      <c r="N7365" s="1" t="n">
        <v>3.742</v>
      </c>
      <c r="O7365" s="1" t="n">
        <v>125.5</v>
      </c>
      <c r="P7365" s="1" t="s">
        <v>3814</v>
      </c>
    </row>
    <row r="7366" customFormat="false" ht="15" hidden="false" customHeight="true" outlineLevel="0" collapsed="false">
      <c r="A7366" s="1" t="n">
        <v>3</v>
      </c>
      <c r="B7366" s="76" t="n">
        <v>46246</v>
      </c>
      <c r="C7366" s="1" t="n">
        <v>100</v>
      </c>
      <c r="D7366" s="1" t="s">
        <v>3988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3986</v>
      </c>
      <c r="N7366" s="1" t="n">
        <v>3.266</v>
      </c>
      <c r="O7366" s="1" t="n">
        <v>93.1</v>
      </c>
      <c r="P7366" s="1" t="s">
        <v>3814</v>
      </c>
    </row>
    <row r="7367" customFormat="false" ht="15" hidden="false" customHeight="true" outlineLevel="0" collapsed="false">
      <c r="A7367" s="1" t="n">
        <v>3</v>
      </c>
      <c r="B7367" s="76" t="n">
        <v>46246</v>
      </c>
      <c r="C7367" s="1" t="n">
        <v>100</v>
      </c>
      <c r="D7367" s="1" t="s">
        <v>3988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3969</v>
      </c>
      <c r="N7367" s="1" t="n">
        <v>10.69</v>
      </c>
      <c r="O7367" s="1" t="n">
        <v>367.49</v>
      </c>
      <c r="P7367" s="1" t="s">
        <v>3814</v>
      </c>
    </row>
    <row r="7368" customFormat="false" ht="15" hidden="false" customHeight="true" outlineLevel="0" collapsed="false">
      <c r="A7368" s="1" t="n">
        <v>3</v>
      </c>
      <c r="B7368" s="76" t="n">
        <v>46246</v>
      </c>
      <c r="C7368" s="1" t="n">
        <v>100</v>
      </c>
      <c r="D7368" s="1" t="s">
        <v>3988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3971</v>
      </c>
      <c r="N7368" s="1" t="n">
        <v>7.855</v>
      </c>
      <c r="O7368" s="1" t="n">
        <v>309.56</v>
      </c>
      <c r="P7368" s="1" t="s">
        <v>3814</v>
      </c>
    </row>
    <row r="7369" customFormat="false" ht="15" hidden="false" customHeight="true" outlineLevel="0" collapsed="false">
      <c r="A7369" s="1" t="n">
        <v>3</v>
      </c>
      <c r="B7369" s="76" t="n">
        <v>46246</v>
      </c>
      <c r="C7369" s="1" t="n">
        <v>100</v>
      </c>
      <c r="D7369" s="1" t="s">
        <v>3988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3972</v>
      </c>
      <c r="N7369" s="1" t="n">
        <v>4.346</v>
      </c>
      <c r="O7369" s="1" t="n">
        <v>185.85</v>
      </c>
      <c r="P7369" s="1" t="s">
        <v>3814</v>
      </c>
    </row>
    <row r="7370" customFormat="false" ht="15" hidden="false" customHeight="true" outlineLevel="0" collapsed="false">
      <c r="A7370" s="1" t="n">
        <v>3</v>
      </c>
      <c r="B7370" s="76" t="n">
        <v>46246</v>
      </c>
      <c r="C7370" s="1" t="n">
        <v>100</v>
      </c>
      <c r="D7370" s="1" t="s">
        <v>3988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3973</v>
      </c>
      <c r="N7370" s="1" t="n">
        <v>7.845</v>
      </c>
      <c r="O7370" s="1" t="n">
        <v>361.8</v>
      </c>
      <c r="P7370" s="1" t="s">
        <v>3814</v>
      </c>
    </row>
    <row r="7371" customFormat="false" ht="15" hidden="false" customHeight="true" outlineLevel="0" collapsed="false">
      <c r="A7371" s="1" t="n">
        <v>3</v>
      </c>
      <c r="B7371" s="76" t="n">
        <v>46246</v>
      </c>
      <c r="C7371" s="1" t="n">
        <v>100</v>
      </c>
      <c r="D7371" s="1" t="s">
        <v>3988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3974</v>
      </c>
      <c r="N7371" s="1" t="n">
        <v>3.452</v>
      </c>
      <c r="O7371" s="1" t="n">
        <v>162.1</v>
      </c>
      <c r="P7371" s="1" t="s">
        <v>3814</v>
      </c>
    </row>
    <row r="7372" customFormat="false" ht="15" hidden="false" customHeight="true" outlineLevel="0" collapsed="false">
      <c r="A7372" s="1" t="n">
        <v>3</v>
      </c>
      <c r="B7372" s="76" t="n">
        <v>46246</v>
      </c>
      <c r="C7372" s="1" t="n">
        <v>100</v>
      </c>
      <c r="D7372" s="1" t="s">
        <v>3988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3975</v>
      </c>
      <c r="N7372" s="1" t="n">
        <v>1.656</v>
      </c>
      <c r="O7372" s="1" t="n">
        <v>70.82</v>
      </c>
      <c r="P7372" s="1" t="s">
        <v>3814</v>
      </c>
    </row>
    <row r="7373" customFormat="false" ht="15" hidden="false" customHeight="true" outlineLevel="0" collapsed="false">
      <c r="A7373" s="1" t="n">
        <v>3</v>
      </c>
      <c r="B7373" s="76" t="n">
        <v>46246</v>
      </c>
      <c r="C7373" s="1" t="n">
        <v>100</v>
      </c>
      <c r="D7373" s="1" t="s">
        <v>3988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3976</v>
      </c>
      <c r="N7373" s="1" t="n">
        <v>1.526</v>
      </c>
      <c r="O7373" s="1" t="n">
        <v>70.38</v>
      </c>
      <c r="P7373" s="1" t="s">
        <v>3814</v>
      </c>
    </row>
    <row r="7374" customFormat="false" ht="15" hidden="false" customHeight="true" outlineLevel="0" collapsed="false">
      <c r="A7374" s="1" t="n">
        <v>3</v>
      </c>
      <c r="B7374" s="76" t="n">
        <v>46246</v>
      </c>
      <c r="C7374" s="1" t="n">
        <v>100</v>
      </c>
      <c r="D7374" s="1" t="s">
        <v>3988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3977</v>
      </c>
      <c r="N7374" s="1" t="n">
        <v>1.466</v>
      </c>
      <c r="O7374" s="1" t="n">
        <v>79.9</v>
      </c>
      <c r="P7374" s="1" t="s">
        <v>3814</v>
      </c>
    </row>
    <row r="7375" customFormat="false" ht="15" hidden="false" customHeight="true" outlineLevel="0" collapsed="false">
      <c r="A7375" s="1" t="n">
        <v>3</v>
      </c>
      <c r="B7375" s="76" t="n">
        <v>46246</v>
      </c>
      <c r="C7375" s="1" t="n">
        <v>100</v>
      </c>
      <c r="D7375" s="1" t="s">
        <v>3988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3978</v>
      </c>
      <c r="N7375" s="1" t="n">
        <v>2.872</v>
      </c>
      <c r="O7375" s="1" t="n">
        <v>108.37</v>
      </c>
      <c r="P7375" s="1" t="s">
        <v>3814</v>
      </c>
    </row>
    <row r="7376" customFormat="false" ht="15" hidden="false" customHeight="true" outlineLevel="0" collapsed="false">
      <c r="A7376" s="1" t="n">
        <v>3</v>
      </c>
      <c r="B7376" s="76" t="n">
        <v>46246</v>
      </c>
      <c r="C7376" s="1" t="n">
        <v>100</v>
      </c>
      <c r="D7376" s="1" t="s">
        <v>3988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3979</v>
      </c>
      <c r="N7376" s="1" t="n">
        <v>2.05</v>
      </c>
      <c r="O7376" s="1" t="n">
        <v>3.42</v>
      </c>
      <c r="P7376" s="1" t="s">
        <v>3814</v>
      </c>
    </row>
    <row r="7377" customFormat="false" ht="15" hidden="false" customHeight="true" outlineLevel="0" collapsed="false">
      <c r="A7377" s="1" t="n">
        <v>3</v>
      </c>
      <c r="B7377" s="76" t="n">
        <v>46246</v>
      </c>
      <c r="C7377" s="1" t="n">
        <v>100</v>
      </c>
      <c r="D7377" s="1" t="s">
        <v>3988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3980</v>
      </c>
      <c r="N7377" s="1" t="n">
        <v>9.937</v>
      </c>
      <c r="O7377" s="1" t="n">
        <v>24.92</v>
      </c>
      <c r="P7377" s="1" t="s">
        <v>3814</v>
      </c>
    </row>
    <row r="7378" customFormat="false" ht="15" hidden="false" customHeight="true" outlineLevel="0" collapsed="false">
      <c r="A7378" s="1" t="n">
        <v>3</v>
      </c>
      <c r="B7378" s="76" t="n">
        <v>46246</v>
      </c>
      <c r="C7378" s="1" t="n">
        <v>100</v>
      </c>
      <c r="D7378" s="1" t="s">
        <v>3988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3981</v>
      </c>
      <c r="N7378" s="1" t="n">
        <v>0.647</v>
      </c>
      <c r="O7378" s="1" t="n">
        <v>0</v>
      </c>
      <c r="P7378" s="1" t="s">
        <v>3814</v>
      </c>
    </row>
    <row r="7379" customFormat="false" ht="15" hidden="false" customHeight="true" outlineLevel="0" collapsed="false">
      <c r="A7379" s="1" t="n">
        <v>3</v>
      </c>
      <c r="B7379" s="76" t="n">
        <v>46247</v>
      </c>
      <c r="C7379" s="1" t="n">
        <v>6</v>
      </c>
      <c r="D7379" s="1" t="s">
        <v>3819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4449</v>
      </c>
      <c r="N7379" s="1" t="n">
        <v>100</v>
      </c>
      <c r="O7379" s="1" t="n">
        <v>1040</v>
      </c>
      <c r="P7379" s="1" t="s">
        <v>3814</v>
      </c>
    </row>
    <row r="7380" customFormat="false" ht="15" hidden="false" customHeight="true" outlineLevel="0" collapsed="false">
      <c r="A7380" s="1" t="n">
        <v>3</v>
      </c>
      <c r="B7380" s="76" t="n">
        <v>46247</v>
      </c>
      <c r="C7380" s="1" t="n">
        <v>6</v>
      </c>
      <c r="D7380" s="1" t="s">
        <v>3819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4451</v>
      </c>
      <c r="N7380" s="1" t="n">
        <v>50</v>
      </c>
      <c r="O7380" s="1" t="n">
        <v>600</v>
      </c>
      <c r="P7380" s="1" t="s">
        <v>3814</v>
      </c>
    </row>
    <row r="7381" customFormat="false" ht="15" hidden="false" customHeight="true" outlineLevel="0" collapsed="false">
      <c r="A7381" s="1" t="n">
        <v>3</v>
      </c>
      <c r="B7381" s="76" t="n">
        <v>46247</v>
      </c>
      <c r="C7381" s="1" t="n">
        <v>6</v>
      </c>
      <c r="D7381" s="1" t="s">
        <v>3819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4452</v>
      </c>
      <c r="N7381" s="1" t="n">
        <v>50</v>
      </c>
      <c r="O7381" s="1" t="n">
        <v>240</v>
      </c>
      <c r="P7381" s="1" t="s">
        <v>3814</v>
      </c>
    </row>
    <row r="7382" customFormat="false" ht="15" hidden="false" customHeight="true" outlineLevel="0" collapsed="false">
      <c r="A7382" s="1" t="n">
        <v>3</v>
      </c>
      <c r="B7382" s="76" t="n">
        <v>46247</v>
      </c>
      <c r="C7382" s="1" t="n">
        <v>6</v>
      </c>
      <c r="D7382" s="1" t="s">
        <v>3819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3817</v>
      </c>
      <c r="N7382" s="1" t="n">
        <v>40</v>
      </c>
      <c r="O7382" s="1" t="n">
        <v>250</v>
      </c>
      <c r="P7382" s="1" t="s">
        <v>3814</v>
      </c>
    </row>
    <row r="7383" customFormat="false" ht="15" hidden="false" customHeight="true" outlineLevel="0" collapsed="false">
      <c r="A7383" s="1" t="n">
        <v>3</v>
      </c>
      <c r="B7383" s="76" t="n">
        <v>46247</v>
      </c>
      <c r="C7383" s="1" t="n">
        <v>6</v>
      </c>
      <c r="D7383" s="1" t="s">
        <v>3819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3813</v>
      </c>
      <c r="N7383" s="1" t="n">
        <v>8</v>
      </c>
      <c r="O7383" s="1" t="n">
        <v>20</v>
      </c>
      <c r="P7383" s="1" t="s">
        <v>3814</v>
      </c>
    </row>
    <row r="7384" customFormat="false" ht="15" hidden="false" customHeight="true" outlineLevel="0" collapsed="false">
      <c r="A7384" s="1" t="n">
        <v>3</v>
      </c>
      <c r="B7384" s="76" t="n">
        <v>46247</v>
      </c>
      <c r="C7384" s="1" t="n">
        <v>6</v>
      </c>
      <c r="D7384" s="1" t="s">
        <v>3819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3815</v>
      </c>
      <c r="N7384" s="1" t="n">
        <v>4</v>
      </c>
      <c r="O7384" s="1" t="n">
        <v>24</v>
      </c>
      <c r="P7384" s="1" t="s">
        <v>3814</v>
      </c>
    </row>
    <row r="7385" customFormat="false" ht="15" hidden="false" customHeight="true" outlineLevel="0" collapsed="false">
      <c r="A7385" s="1" t="n">
        <v>3</v>
      </c>
      <c r="B7385" s="76" t="n">
        <v>46247</v>
      </c>
      <c r="C7385" s="1" t="n">
        <v>6</v>
      </c>
      <c r="D7385" s="1" t="s">
        <v>3819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3816</v>
      </c>
      <c r="N7385" s="1" t="n">
        <v>50</v>
      </c>
      <c r="O7385" s="1" t="n">
        <v>100</v>
      </c>
      <c r="P7385" s="1" t="s">
        <v>3814</v>
      </c>
    </row>
    <row r="7386" customFormat="false" ht="15" hidden="false" customHeight="true" outlineLevel="0" collapsed="false">
      <c r="A7386" s="1" t="n">
        <v>3</v>
      </c>
      <c r="B7386" s="76" t="n">
        <v>46247</v>
      </c>
      <c r="C7386" s="1" t="n">
        <v>11</v>
      </c>
      <c r="D7386" s="1" t="s">
        <v>3820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3876</v>
      </c>
      <c r="N7386" s="1" t="n">
        <v>60</v>
      </c>
      <c r="O7386" s="1" t="n">
        <v>129.62</v>
      </c>
      <c r="P7386" s="1" t="s">
        <v>3814</v>
      </c>
    </row>
    <row r="7387" customFormat="false" ht="15" hidden="false" customHeight="true" outlineLevel="0" collapsed="false">
      <c r="A7387" s="1" t="n">
        <v>3</v>
      </c>
      <c r="B7387" s="76" t="n">
        <v>46247</v>
      </c>
      <c r="C7387" s="1" t="n">
        <v>11</v>
      </c>
      <c r="D7387" s="1" t="s">
        <v>3820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3877</v>
      </c>
      <c r="N7387" s="1" t="n">
        <v>60</v>
      </c>
      <c r="O7387" s="1" t="n">
        <v>182.08</v>
      </c>
      <c r="P7387" s="1" t="s">
        <v>3814</v>
      </c>
    </row>
    <row r="7388" customFormat="false" ht="15" hidden="false" customHeight="true" outlineLevel="0" collapsed="false">
      <c r="A7388" s="1" t="n">
        <v>3</v>
      </c>
      <c r="B7388" s="76" t="n">
        <v>46247</v>
      </c>
      <c r="C7388" s="1" t="n">
        <v>11</v>
      </c>
      <c r="D7388" s="1" t="s">
        <v>3820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4769</v>
      </c>
      <c r="N7388" s="1" t="n">
        <v>50</v>
      </c>
      <c r="O7388" s="1" t="n">
        <v>86.92</v>
      </c>
      <c r="P7388" s="1" t="s">
        <v>3814</v>
      </c>
    </row>
    <row r="7389" customFormat="false" ht="15" hidden="false" customHeight="true" outlineLevel="0" collapsed="false">
      <c r="A7389" s="1" t="n">
        <v>3</v>
      </c>
      <c r="B7389" s="76" t="n">
        <v>46247</v>
      </c>
      <c r="C7389" s="1" t="n">
        <v>11</v>
      </c>
      <c r="D7389" s="1" t="s">
        <v>3820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3878</v>
      </c>
      <c r="N7389" s="1" t="n">
        <v>60</v>
      </c>
      <c r="O7389" s="1" t="n">
        <v>67.89</v>
      </c>
      <c r="P7389" s="1" t="s">
        <v>3814</v>
      </c>
    </row>
    <row r="7390" customFormat="false" ht="15" hidden="false" customHeight="true" outlineLevel="0" collapsed="false">
      <c r="A7390" s="1" t="n">
        <v>3</v>
      </c>
      <c r="B7390" s="76" t="n">
        <v>46247</v>
      </c>
      <c r="C7390" s="1" t="n">
        <v>11</v>
      </c>
      <c r="D7390" s="1" t="s">
        <v>3820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3879</v>
      </c>
      <c r="N7390" s="1" t="n">
        <v>100</v>
      </c>
      <c r="O7390" s="1" t="n">
        <v>128.59</v>
      </c>
      <c r="P7390" s="1" t="s">
        <v>3814</v>
      </c>
    </row>
    <row r="7391" customFormat="false" ht="15" hidden="false" customHeight="true" outlineLevel="0" collapsed="false">
      <c r="A7391" s="1" t="n">
        <v>3</v>
      </c>
      <c r="B7391" s="76" t="n">
        <v>46247</v>
      </c>
      <c r="C7391" s="1" t="n">
        <v>11</v>
      </c>
      <c r="D7391" s="1" t="s">
        <v>3820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4770</v>
      </c>
      <c r="N7391" s="1" t="n">
        <v>60</v>
      </c>
      <c r="O7391" s="1" t="n">
        <v>107.4</v>
      </c>
      <c r="P7391" s="1" t="s">
        <v>3814</v>
      </c>
    </row>
    <row r="7392" customFormat="false" ht="15" hidden="false" customHeight="true" outlineLevel="0" collapsed="false">
      <c r="A7392" s="1" t="n">
        <v>3</v>
      </c>
      <c r="B7392" s="76" t="n">
        <v>46247</v>
      </c>
      <c r="C7392" s="1" t="n">
        <v>11</v>
      </c>
      <c r="D7392" s="1" t="s">
        <v>3820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3880</v>
      </c>
      <c r="N7392" s="1" t="n">
        <v>20</v>
      </c>
      <c r="O7392" s="1" t="n">
        <v>22.63</v>
      </c>
      <c r="P7392" s="1" t="s">
        <v>3814</v>
      </c>
    </row>
    <row r="7393" customFormat="false" ht="15" hidden="false" customHeight="true" outlineLevel="0" collapsed="false">
      <c r="A7393" s="1" t="n">
        <v>3</v>
      </c>
      <c r="B7393" s="76" t="n">
        <v>46247</v>
      </c>
      <c r="C7393" s="1" t="n">
        <v>11</v>
      </c>
      <c r="D7393" s="1" t="s">
        <v>3820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3881</v>
      </c>
      <c r="N7393" s="1" t="n">
        <v>100</v>
      </c>
      <c r="O7393" s="1" t="n">
        <v>138.87</v>
      </c>
      <c r="P7393" s="1" t="s">
        <v>3814</v>
      </c>
    </row>
    <row r="7394" customFormat="false" ht="15" hidden="false" customHeight="true" outlineLevel="0" collapsed="false">
      <c r="A7394" s="1" t="n">
        <v>3</v>
      </c>
      <c r="B7394" s="76" t="n">
        <v>46247</v>
      </c>
      <c r="C7394" s="1" t="n">
        <v>11</v>
      </c>
      <c r="D7394" s="1" t="s">
        <v>3820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3883</v>
      </c>
      <c r="N7394" s="1" t="n">
        <v>6</v>
      </c>
      <c r="O7394" s="1" t="n">
        <v>57.4</v>
      </c>
      <c r="P7394" s="1" t="s">
        <v>3814</v>
      </c>
    </row>
    <row r="7395" customFormat="false" ht="15" hidden="false" customHeight="true" outlineLevel="0" collapsed="false">
      <c r="A7395" s="1" t="n">
        <v>3</v>
      </c>
      <c r="B7395" s="76" t="n">
        <v>46247</v>
      </c>
      <c r="C7395" s="1" t="n">
        <v>11</v>
      </c>
      <c r="D7395" s="1" t="s">
        <v>3820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3886</v>
      </c>
      <c r="N7395" s="1" t="n">
        <v>5</v>
      </c>
      <c r="O7395" s="1" t="n">
        <v>90.02</v>
      </c>
      <c r="P7395" s="1" t="s">
        <v>3814</v>
      </c>
    </row>
    <row r="7396" customFormat="false" ht="15" hidden="false" customHeight="true" outlineLevel="0" collapsed="false">
      <c r="A7396" s="1" t="n">
        <v>3</v>
      </c>
      <c r="B7396" s="76" t="n">
        <v>46247</v>
      </c>
      <c r="C7396" s="1" t="n">
        <v>11</v>
      </c>
      <c r="D7396" s="1" t="s">
        <v>3820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3887</v>
      </c>
      <c r="N7396" s="1" t="n">
        <v>5</v>
      </c>
      <c r="O7396" s="1" t="n">
        <v>74.58</v>
      </c>
      <c r="P7396" s="1" t="s">
        <v>3814</v>
      </c>
    </row>
    <row r="7397" customFormat="false" ht="15" hidden="false" customHeight="true" outlineLevel="0" collapsed="false">
      <c r="A7397" s="1" t="n">
        <v>3</v>
      </c>
      <c r="B7397" s="76" t="n">
        <v>46247</v>
      </c>
      <c r="C7397" s="1" t="n">
        <v>11</v>
      </c>
      <c r="D7397" s="1" t="s">
        <v>3820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5424</v>
      </c>
      <c r="N7397" s="1" t="n">
        <v>5</v>
      </c>
      <c r="O7397" s="1" t="n">
        <v>79.5</v>
      </c>
      <c r="P7397" s="1" t="s">
        <v>3814</v>
      </c>
    </row>
    <row r="7398" customFormat="false" ht="15" hidden="false" customHeight="true" outlineLevel="0" collapsed="false">
      <c r="A7398" s="1" t="n">
        <v>3</v>
      </c>
      <c r="B7398" s="76" t="n">
        <v>46247</v>
      </c>
      <c r="C7398" s="1" t="n">
        <v>11</v>
      </c>
      <c r="D7398" s="1" t="s">
        <v>3820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3888</v>
      </c>
      <c r="N7398" s="1" t="n">
        <v>15</v>
      </c>
      <c r="O7398" s="1" t="n">
        <v>143.51</v>
      </c>
      <c r="P7398" s="1" t="s">
        <v>3814</v>
      </c>
    </row>
    <row r="7399" customFormat="false" ht="15" hidden="false" customHeight="true" outlineLevel="0" collapsed="false">
      <c r="A7399" s="1" t="n">
        <v>3</v>
      </c>
      <c r="B7399" s="76" t="n">
        <v>46247</v>
      </c>
      <c r="C7399" s="1" t="n">
        <v>11</v>
      </c>
      <c r="D7399" s="1" t="s">
        <v>3820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3890</v>
      </c>
      <c r="N7399" s="1" t="n">
        <v>10</v>
      </c>
      <c r="O7399" s="1" t="n">
        <v>122.42</v>
      </c>
      <c r="P7399" s="1" t="s">
        <v>3814</v>
      </c>
    </row>
    <row r="7400" customFormat="false" ht="15" hidden="false" customHeight="true" outlineLevel="0" collapsed="false">
      <c r="A7400" s="1" t="n">
        <v>3</v>
      </c>
      <c r="B7400" s="76" t="n">
        <v>46247</v>
      </c>
      <c r="C7400" s="1" t="n">
        <v>11</v>
      </c>
      <c r="D7400" s="1" t="s">
        <v>3820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4771</v>
      </c>
      <c r="N7400" s="1" t="n">
        <v>2</v>
      </c>
      <c r="O7400" s="1" t="n">
        <v>30</v>
      </c>
      <c r="P7400" s="1" t="s">
        <v>3814</v>
      </c>
    </row>
    <row r="7401" customFormat="false" ht="15" hidden="false" customHeight="true" outlineLevel="0" collapsed="false">
      <c r="A7401" s="1" t="n">
        <v>3</v>
      </c>
      <c r="B7401" s="76" t="n">
        <v>46247</v>
      </c>
      <c r="C7401" s="1" t="n">
        <v>11</v>
      </c>
      <c r="D7401" s="1" t="s">
        <v>3820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3899</v>
      </c>
      <c r="N7401" s="1" t="n">
        <v>120</v>
      </c>
      <c r="O7401" s="1" t="n">
        <v>390</v>
      </c>
      <c r="P7401" s="1" t="s">
        <v>3814</v>
      </c>
    </row>
    <row r="7402" customFormat="false" ht="15" hidden="false" customHeight="true" outlineLevel="0" collapsed="false">
      <c r="A7402" s="1" t="n">
        <v>3</v>
      </c>
      <c r="B7402" s="76" t="n">
        <v>46247</v>
      </c>
      <c r="C7402" s="1" t="n">
        <v>11</v>
      </c>
      <c r="D7402" s="1" t="s">
        <v>3820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3904</v>
      </c>
      <c r="N7402" s="1" t="n">
        <v>6</v>
      </c>
      <c r="O7402" s="1" t="n">
        <v>125.16</v>
      </c>
      <c r="P7402" s="1" t="s">
        <v>3814</v>
      </c>
    </row>
    <row r="7403" customFormat="false" ht="15" hidden="false" customHeight="true" outlineLevel="0" collapsed="false">
      <c r="A7403" s="1" t="n">
        <v>3</v>
      </c>
      <c r="B7403" s="76" t="n">
        <v>46247</v>
      </c>
      <c r="C7403" s="1" t="n">
        <v>11</v>
      </c>
      <c r="D7403" s="1" t="s">
        <v>3820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6229</v>
      </c>
      <c r="N7403" s="1" t="n">
        <v>12</v>
      </c>
      <c r="O7403" s="1" t="n">
        <v>62.95</v>
      </c>
      <c r="P7403" s="1" t="s">
        <v>3814</v>
      </c>
    </row>
    <row r="7404" customFormat="false" ht="15" hidden="false" customHeight="true" outlineLevel="0" collapsed="false">
      <c r="A7404" s="1" t="n">
        <v>3</v>
      </c>
      <c r="B7404" s="76" t="n">
        <v>46247</v>
      </c>
      <c r="C7404" s="1" t="n">
        <v>11</v>
      </c>
      <c r="D7404" s="1" t="s">
        <v>3820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6214</v>
      </c>
      <c r="N7404" s="1" t="n">
        <v>12</v>
      </c>
      <c r="O7404" s="1" t="n">
        <v>48.95</v>
      </c>
      <c r="P7404" s="1" t="s">
        <v>3814</v>
      </c>
    </row>
    <row r="7405" customFormat="false" ht="15" hidden="false" customHeight="true" outlineLevel="0" collapsed="false">
      <c r="A7405" s="1" t="n">
        <v>3</v>
      </c>
      <c r="B7405" s="76" t="n">
        <v>46247</v>
      </c>
      <c r="C7405" s="1" t="n">
        <v>11</v>
      </c>
      <c r="D7405" s="1" t="s">
        <v>3820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6230</v>
      </c>
      <c r="N7405" s="1" t="n">
        <v>12</v>
      </c>
      <c r="O7405" s="1" t="n">
        <v>58.95</v>
      </c>
      <c r="P7405" s="1" t="s">
        <v>3814</v>
      </c>
    </row>
    <row r="7406" customFormat="false" ht="15" hidden="false" customHeight="true" outlineLevel="0" collapsed="false">
      <c r="A7406" s="1" t="n">
        <v>3</v>
      </c>
      <c r="B7406" s="76" t="n">
        <v>46247</v>
      </c>
      <c r="C7406" s="1" t="n">
        <v>11</v>
      </c>
      <c r="D7406" s="1" t="s">
        <v>3820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4293</v>
      </c>
      <c r="N7406" s="1" t="n">
        <v>160</v>
      </c>
      <c r="O7406" s="1" t="n">
        <v>239.8</v>
      </c>
      <c r="P7406" s="1" t="s">
        <v>3814</v>
      </c>
    </row>
    <row r="7407" customFormat="false" ht="15" hidden="false" customHeight="true" outlineLevel="0" collapsed="false">
      <c r="A7407" s="1" t="n">
        <v>3</v>
      </c>
      <c r="B7407" s="76" t="n">
        <v>46247</v>
      </c>
      <c r="C7407" s="1" t="n">
        <v>11</v>
      </c>
      <c r="D7407" s="1" t="s">
        <v>3820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6231</v>
      </c>
      <c r="N7407" s="1" t="n">
        <v>24</v>
      </c>
      <c r="O7407" s="1" t="n">
        <v>129.95</v>
      </c>
      <c r="P7407" s="1" t="s">
        <v>3814</v>
      </c>
    </row>
    <row r="7408" customFormat="false" ht="15" hidden="false" customHeight="true" outlineLevel="0" collapsed="false">
      <c r="A7408" s="1" t="n">
        <v>3</v>
      </c>
      <c r="B7408" s="76" t="n">
        <v>46247</v>
      </c>
      <c r="C7408" s="1" t="n">
        <v>11</v>
      </c>
      <c r="D7408" s="1" t="s">
        <v>3820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5038</v>
      </c>
      <c r="N7408" s="1" t="n">
        <v>60</v>
      </c>
      <c r="O7408" s="1" t="n">
        <v>249.75</v>
      </c>
      <c r="P7408" s="1" t="s">
        <v>3814</v>
      </c>
    </row>
    <row r="7409" customFormat="false" ht="15" hidden="false" customHeight="true" outlineLevel="0" collapsed="false">
      <c r="A7409" s="1" t="n">
        <v>3</v>
      </c>
      <c r="B7409" s="76" t="n">
        <v>46247</v>
      </c>
      <c r="C7409" s="1" t="n">
        <v>11</v>
      </c>
      <c r="D7409" s="1" t="s">
        <v>3820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5006</v>
      </c>
      <c r="N7409" s="1" t="n">
        <v>12</v>
      </c>
      <c r="O7409" s="1" t="n">
        <v>74.95</v>
      </c>
      <c r="P7409" s="1" t="s">
        <v>3814</v>
      </c>
    </row>
    <row r="7410" customFormat="false" ht="15" hidden="false" customHeight="true" outlineLevel="0" collapsed="false">
      <c r="A7410" s="1" t="n">
        <v>3</v>
      </c>
      <c r="B7410" s="76" t="n">
        <v>46247</v>
      </c>
      <c r="C7410" s="1" t="n">
        <v>11</v>
      </c>
      <c r="D7410" s="1" t="s">
        <v>3820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5009</v>
      </c>
      <c r="N7410" s="1" t="n">
        <v>12</v>
      </c>
      <c r="O7410" s="1" t="n">
        <v>94.95</v>
      </c>
      <c r="P7410" s="1" t="s">
        <v>3814</v>
      </c>
    </row>
    <row r="7411" customFormat="false" ht="15" hidden="false" customHeight="true" outlineLevel="0" collapsed="false">
      <c r="A7411" s="1" t="n">
        <v>3</v>
      </c>
      <c r="B7411" s="76" t="n">
        <v>46247</v>
      </c>
      <c r="C7411" s="1" t="n">
        <v>11</v>
      </c>
      <c r="D7411" s="1" t="s">
        <v>3820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5116</v>
      </c>
      <c r="N7411" s="1" t="n">
        <v>10</v>
      </c>
      <c r="O7411" s="1" t="n">
        <v>45.49</v>
      </c>
      <c r="P7411" s="1" t="s">
        <v>3814</v>
      </c>
    </row>
    <row r="7412" customFormat="false" ht="15" hidden="false" customHeight="true" outlineLevel="0" collapsed="false">
      <c r="A7412" s="1" t="n">
        <v>3</v>
      </c>
      <c r="B7412" s="76" t="n">
        <v>46247</v>
      </c>
      <c r="C7412" s="1" t="n">
        <v>11</v>
      </c>
      <c r="D7412" s="1" t="s">
        <v>3820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5011</v>
      </c>
      <c r="N7412" s="1" t="n">
        <v>48</v>
      </c>
      <c r="O7412" s="1" t="n">
        <v>159.8</v>
      </c>
      <c r="P7412" s="1" t="s">
        <v>3814</v>
      </c>
    </row>
    <row r="7413" customFormat="false" ht="15" hidden="false" customHeight="true" outlineLevel="0" collapsed="false">
      <c r="A7413" s="1" t="n">
        <v>3</v>
      </c>
      <c r="B7413" s="76" t="n">
        <v>46247</v>
      </c>
      <c r="C7413" s="1" t="n">
        <v>11</v>
      </c>
      <c r="D7413" s="1" t="s">
        <v>3820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5117</v>
      </c>
      <c r="N7413" s="1" t="n">
        <v>40</v>
      </c>
      <c r="O7413" s="1" t="n">
        <v>119.8</v>
      </c>
      <c r="P7413" s="1" t="s">
        <v>3814</v>
      </c>
    </row>
    <row r="7414" customFormat="false" ht="15" hidden="false" customHeight="true" outlineLevel="0" collapsed="false">
      <c r="A7414" s="1" t="n">
        <v>3</v>
      </c>
      <c r="B7414" s="76" t="n">
        <v>46247</v>
      </c>
      <c r="C7414" s="1" t="n">
        <v>11</v>
      </c>
      <c r="D7414" s="1" t="s">
        <v>3820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4498</v>
      </c>
      <c r="N7414" s="1" t="n">
        <v>30</v>
      </c>
      <c r="O7414" s="1" t="n">
        <v>119.9</v>
      </c>
      <c r="P7414" s="1" t="s">
        <v>3814</v>
      </c>
    </row>
    <row r="7415" customFormat="false" ht="15" hidden="false" customHeight="true" outlineLevel="0" collapsed="false">
      <c r="A7415" s="1" t="n">
        <v>3</v>
      </c>
      <c r="B7415" s="76" t="n">
        <v>46247</v>
      </c>
      <c r="C7415" s="1" t="n">
        <v>11</v>
      </c>
      <c r="D7415" s="1" t="s">
        <v>3820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6232</v>
      </c>
      <c r="N7415" s="1" t="n">
        <v>12</v>
      </c>
      <c r="O7415" s="1" t="n">
        <v>139.95</v>
      </c>
      <c r="P7415" s="1" t="s">
        <v>3814</v>
      </c>
    </row>
    <row r="7416" customFormat="false" ht="15" hidden="false" customHeight="true" outlineLevel="0" collapsed="false">
      <c r="A7416" s="1" t="n">
        <v>3</v>
      </c>
      <c r="B7416" s="76" t="n">
        <v>46247</v>
      </c>
      <c r="C7416" s="1" t="n">
        <v>11</v>
      </c>
      <c r="D7416" s="1" t="s">
        <v>3820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5014</v>
      </c>
      <c r="N7416" s="1" t="n">
        <v>24</v>
      </c>
      <c r="O7416" s="1" t="n">
        <v>205.9</v>
      </c>
      <c r="P7416" s="1" t="s">
        <v>3814</v>
      </c>
    </row>
    <row r="7417" customFormat="false" ht="15" hidden="false" customHeight="true" outlineLevel="0" collapsed="false">
      <c r="A7417" s="1" t="n">
        <v>3</v>
      </c>
      <c r="B7417" s="76" t="n">
        <v>46247</v>
      </c>
      <c r="C7417" s="1" t="n">
        <v>11</v>
      </c>
      <c r="D7417" s="1" t="s">
        <v>3820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6233</v>
      </c>
      <c r="N7417" s="1" t="n">
        <v>12</v>
      </c>
      <c r="O7417" s="1" t="n">
        <v>51.95</v>
      </c>
      <c r="P7417" s="1" t="s">
        <v>3814</v>
      </c>
    </row>
    <row r="7418" customFormat="false" ht="15" hidden="false" customHeight="true" outlineLevel="0" collapsed="false">
      <c r="A7418" s="1" t="n">
        <v>3</v>
      </c>
      <c r="B7418" s="76" t="n">
        <v>46247</v>
      </c>
      <c r="C7418" s="1" t="n">
        <v>11</v>
      </c>
      <c r="D7418" s="1" t="s">
        <v>3820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5017</v>
      </c>
      <c r="N7418" s="1" t="n">
        <v>12</v>
      </c>
      <c r="O7418" s="1" t="n">
        <v>104.95</v>
      </c>
      <c r="P7418" s="1" t="s">
        <v>3814</v>
      </c>
    </row>
    <row r="7419" customFormat="false" ht="15" hidden="false" customHeight="true" outlineLevel="0" collapsed="false">
      <c r="A7419" s="1" t="n">
        <v>3</v>
      </c>
      <c r="B7419" s="76" t="n">
        <v>46247</v>
      </c>
      <c r="C7419" s="1" t="n">
        <v>11</v>
      </c>
      <c r="D7419" s="1" t="s">
        <v>3820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6234</v>
      </c>
      <c r="N7419" s="1" t="n">
        <v>54</v>
      </c>
      <c r="O7419" s="1" t="n">
        <v>229.9</v>
      </c>
      <c r="P7419" s="1" t="s">
        <v>3814</v>
      </c>
    </row>
    <row r="7420" customFormat="false" ht="15" hidden="false" customHeight="true" outlineLevel="0" collapsed="false">
      <c r="A7420" s="1" t="n">
        <v>3</v>
      </c>
      <c r="B7420" s="76" t="n">
        <v>46247</v>
      </c>
      <c r="C7420" s="1" t="n">
        <v>11</v>
      </c>
      <c r="D7420" s="1" t="s">
        <v>3820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5260</v>
      </c>
      <c r="N7420" s="1" t="n">
        <v>135</v>
      </c>
      <c r="O7420" s="1" t="n">
        <v>258.5</v>
      </c>
      <c r="P7420" s="1" t="s">
        <v>3814</v>
      </c>
    </row>
    <row r="7421" customFormat="false" ht="15" hidden="false" customHeight="true" outlineLevel="0" collapsed="false">
      <c r="A7421" s="1" t="n">
        <v>3</v>
      </c>
      <c r="B7421" s="76" t="n">
        <v>46247</v>
      </c>
      <c r="C7421" s="1" t="n">
        <v>11</v>
      </c>
      <c r="D7421" s="1" t="s">
        <v>3820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4301</v>
      </c>
      <c r="N7421" s="1" t="n">
        <v>80</v>
      </c>
      <c r="O7421" s="1" t="n">
        <v>215.8</v>
      </c>
      <c r="P7421" s="1" t="s">
        <v>3814</v>
      </c>
    </row>
    <row r="7422" customFormat="false" ht="15" hidden="false" customHeight="true" outlineLevel="0" collapsed="false">
      <c r="A7422" s="1" t="n">
        <v>3</v>
      </c>
      <c r="B7422" s="76" t="n">
        <v>46247</v>
      </c>
      <c r="C7422" s="1" t="n">
        <v>11</v>
      </c>
      <c r="D7422" s="1" t="s">
        <v>3820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5123</v>
      </c>
      <c r="N7422" s="1" t="n">
        <v>60</v>
      </c>
      <c r="O7422" s="1" t="n">
        <v>174.75</v>
      </c>
      <c r="P7422" s="1" t="s">
        <v>3814</v>
      </c>
    </row>
    <row r="7423" customFormat="false" ht="15" hidden="false" customHeight="true" outlineLevel="0" collapsed="false">
      <c r="A7423" s="1" t="n">
        <v>3</v>
      </c>
      <c r="B7423" s="76" t="n">
        <v>46247</v>
      </c>
      <c r="C7423" s="1" t="n">
        <v>11</v>
      </c>
      <c r="D7423" s="1" t="s">
        <v>3820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6235</v>
      </c>
      <c r="N7423" s="1" t="n">
        <v>100</v>
      </c>
      <c r="O7423" s="1" t="n">
        <v>129.75</v>
      </c>
      <c r="P7423" s="1" t="s">
        <v>3814</v>
      </c>
    </row>
    <row r="7424" customFormat="false" ht="15" hidden="false" customHeight="true" outlineLevel="0" collapsed="false">
      <c r="A7424" s="1" t="n">
        <v>3</v>
      </c>
      <c r="B7424" s="76" t="n">
        <v>46247</v>
      </c>
      <c r="C7424" s="1" t="n">
        <v>11</v>
      </c>
      <c r="D7424" s="1" t="s">
        <v>3820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5952</v>
      </c>
      <c r="N7424" s="1" t="n">
        <v>24</v>
      </c>
      <c r="O7424" s="1" t="n">
        <v>55.95</v>
      </c>
      <c r="P7424" s="1" t="s">
        <v>3814</v>
      </c>
    </row>
    <row r="7425" customFormat="false" ht="15" hidden="false" customHeight="true" outlineLevel="0" collapsed="false">
      <c r="A7425" s="1" t="n">
        <v>3</v>
      </c>
      <c r="B7425" s="76" t="n">
        <v>46247</v>
      </c>
      <c r="C7425" s="1" t="n">
        <v>11</v>
      </c>
      <c r="D7425" s="1" t="s">
        <v>3820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6236</v>
      </c>
      <c r="N7425" s="1" t="n">
        <v>24</v>
      </c>
      <c r="O7425" s="1" t="n">
        <v>111.9</v>
      </c>
      <c r="P7425" s="1" t="s">
        <v>3814</v>
      </c>
    </row>
    <row r="7426" customFormat="false" ht="15" hidden="false" customHeight="true" outlineLevel="0" collapsed="false">
      <c r="A7426" s="1" t="n">
        <v>3</v>
      </c>
      <c r="B7426" s="76" t="n">
        <v>46247</v>
      </c>
      <c r="C7426" s="1" t="n">
        <v>11</v>
      </c>
      <c r="D7426" s="1" t="s">
        <v>3820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6237</v>
      </c>
      <c r="N7426" s="1" t="n">
        <v>12</v>
      </c>
      <c r="O7426" s="1" t="n">
        <v>37.7</v>
      </c>
      <c r="P7426" s="1" t="s">
        <v>3814</v>
      </c>
    </row>
    <row r="7427" customFormat="false" ht="15" hidden="false" customHeight="true" outlineLevel="0" collapsed="false">
      <c r="A7427" s="1" t="n">
        <v>3</v>
      </c>
      <c r="B7427" s="76" t="n">
        <v>46247</v>
      </c>
      <c r="C7427" s="1" t="n">
        <v>11</v>
      </c>
      <c r="D7427" s="1" t="s">
        <v>3820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6238</v>
      </c>
      <c r="N7427" s="1" t="n">
        <v>25</v>
      </c>
      <c r="O7427" s="1" t="n">
        <v>36.5</v>
      </c>
      <c r="P7427" s="1" t="s">
        <v>3814</v>
      </c>
    </row>
    <row r="7428" customFormat="false" ht="15" hidden="false" customHeight="true" outlineLevel="0" collapsed="false">
      <c r="A7428" s="1" t="n">
        <v>3</v>
      </c>
      <c r="B7428" s="76" t="n">
        <v>46247</v>
      </c>
      <c r="C7428" s="1" t="n">
        <v>11</v>
      </c>
      <c r="D7428" s="1" t="s">
        <v>3820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6239</v>
      </c>
      <c r="N7428" s="1" t="n">
        <v>25</v>
      </c>
      <c r="O7428" s="1" t="n">
        <v>38.75</v>
      </c>
      <c r="P7428" s="1" t="s">
        <v>3814</v>
      </c>
    </row>
    <row r="7429" customFormat="false" ht="15" hidden="false" customHeight="true" outlineLevel="0" collapsed="false">
      <c r="A7429" s="1" t="n">
        <v>3</v>
      </c>
      <c r="B7429" s="76" t="n">
        <v>46247</v>
      </c>
      <c r="C7429" s="1" t="n">
        <v>11</v>
      </c>
      <c r="D7429" s="1" t="s">
        <v>3820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6240</v>
      </c>
      <c r="N7429" s="1" t="n">
        <v>25</v>
      </c>
      <c r="O7429" s="1" t="n">
        <v>38.75</v>
      </c>
      <c r="P7429" s="1" t="s">
        <v>3814</v>
      </c>
    </row>
    <row r="7430" customFormat="false" ht="15" hidden="false" customHeight="true" outlineLevel="0" collapsed="false">
      <c r="A7430" s="1" t="n">
        <v>3</v>
      </c>
      <c r="B7430" s="76" t="n">
        <v>46247</v>
      </c>
      <c r="C7430" s="1" t="n">
        <v>11</v>
      </c>
      <c r="D7430" s="1" t="s">
        <v>3820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6241</v>
      </c>
      <c r="N7430" s="1" t="n">
        <v>42</v>
      </c>
      <c r="O7430" s="1" t="n">
        <v>84</v>
      </c>
      <c r="P7430" s="1" t="s">
        <v>3814</v>
      </c>
    </row>
    <row r="7431" customFormat="false" ht="15" hidden="false" customHeight="true" outlineLevel="0" collapsed="false">
      <c r="A7431" s="1" t="n">
        <v>3</v>
      </c>
      <c r="B7431" s="76" t="n">
        <v>46247</v>
      </c>
      <c r="C7431" s="1" t="n">
        <v>11</v>
      </c>
      <c r="D7431" s="1" t="s">
        <v>3820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6242</v>
      </c>
      <c r="N7431" s="1" t="n">
        <v>10</v>
      </c>
      <c r="O7431" s="1" t="n">
        <v>34.4</v>
      </c>
      <c r="P7431" s="1" t="s">
        <v>3814</v>
      </c>
    </row>
    <row r="7432" customFormat="false" ht="15" hidden="false" customHeight="true" outlineLevel="0" collapsed="false">
      <c r="A7432" s="1" t="n">
        <v>3</v>
      </c>
      <c r="B7432" s="76" t="n">
        <v>46247</v>
      </c>
      <c r="C7432" s="1" t="n">
        <v>11</v>
      </c>
      <c r="D7432" s="1" t="s">
        <v>3820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6243</v>
      </c>
      <c r="N7432" s="1" t="n">
        <v>30</v>
      </c>
      <c r="O7432" s="1" t="n">
        <v>89.7</v>
      </c>
      <c r="P7432" s="1" t="s">
        <v>3814</v>
      </c>
    </row>
    <row r="7433" customFormat="false" ht="15" hidden="false" customHeight="true" outlineLevel="0" collapsed="false">
      <c r="A7433" s="1" t="n">
        <v>3</v>
      </c>
      <c r="B7433" s="76" t="n">
        <v>46247</v>
      </c>
      <c r="C7433" s="1" t="n">
        <v>11</v>
      </c>
      <c r="D7433" s="1" t="s">
        <v>3820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6244</v>
      </c>
      <c r="N7433" s="1" t="n">
        <v>30</v>
      </c>
      <c r="O7433" s="1" t="n">
        <v>89.7</v>
      </c>
      <c r="P7433" s="1" t="s">
        <v>3814</v>
      </c>
    </row>
    <row r="7434" customFormat="false" ht="15" hidden="false" customHeight="true" outlineLevel="0" collapsed="false">
      <c r="A7434" s="1" t="n">
        <v>3</v>
      </c>
      <c r="B7434" s="76" t="n">
        <v>46247</v>
      </c>
      <c r="C7434" s="1" t="n">
        <v>11</v>
      </c>
      <c r="D7434" s="1" t="s">
        <v>3820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6245</v>
      </c>
      <c r="N7434" s="1" t="n">
        <v>24</v>
      </c>
      <c r="O7434" s="1" t="n">
        <v>42</v>
      </c>
      <c r="P7434" s="1" t="s">
        <v>3814</v>
      </c>
    </row>
    <row r="7435" customFormat="false" ht="15" hidden="false" customHeight="true" outlineLevel="0" collapsed="false">
      <c r="A7435" s="1" t="n">
        <v>3</v>
      </c>
      <c r="B7435" s="76" t="n">
        <v>46247</v>
      </c>
      <c r="C7435" s="1" t="n">
        <v>11</v>
      </c>
      <c r="D7435" s="1" t="s">
        <v>3820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6246</v>
      </c>
      <c r="N7435" s="1" t="n">
        <v>12</v>
      </c>
      <c r="O7435" s="1" t="n">
        <v>35.72</v>
      </c>
      <c r="P7435" s="1" t="s">
        <v>3814</v>
      </c>
    </row>
    <row r="7436" customFormat="false" ht="15" hidden="false" customHeight="true" outlineLevel="0" collapsed="false">
      <c r="A7436" s="1" t="n">
        <v>3</v>
      </c>
      <c r="B7436" s="76" t="n">
        <v>46247</v>
      </c>
      <c r="C7436" s="1" t="n">
        <v>11</v>
      </c>
      <c r="D7436" s="1" t="s">
        <v>3820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6247</v>
      </c>
      <c r="N7436" s="1" t="n">
        <v>6</v>
      </c>
      <c r="O7436" s="1" t="n">
        <v>23.94</v>
      </c>
      <c r="P7436" s="1" t="s">
        <v>3814</v>
      </c>
    </row>
    <row r="7437" customFormat="false" ht="15" hidden="false" customHeight="true" outlineLevel="0" collapsed="false">
      <c r="A7437" s="1" t="n">
        <v>3</v>
      </c>
      <c r="B7437" s="76" t="n">
        <v>46247</v>
      </c>
      <c r="C7437" s="1" t="n">
        <v>11</v>
      </c>
      <c r="D7437" s="1" t="s">
        <v>3820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4717</v>
      </c>
      <c r="N7437" s="1" t="n">
        <v>6</v>
      </c>
      <c r="O7437" s="1" t="n">
        <v>23.94</v>
      </c>
      <c r="P7437" s="1" t="s">
        <v>3814</v>
      </c>
    </row>
    <row r="7438" customFormat="false" ht="15" hidden="false" customHeight="true" outlineLevel="0" collapsed="false">
      <c r="A7438" s="1" t="n">
        <v>3</v>
      </c>
      <c r="B7438" s="76" t="n">
        <v>46247</v>
      </c>
      <c r="C7438" s="1" t="n">
        <v>11</v>
      </c>
      <c r="D7438" s="1" t="s">
        <v>3820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4718</v>
      </c>
      <c r="N7438" s="1" t="n">
        <v>6</v>
      </c>
      <c r="O7438" s="1" t="n">
        <v>23.94</v>
      </c>
      <c r="P7438" s="1" t="s">
        <v>3814</v>
      </c>
    </row>
    <row r="7439" customFormat="false" ht="15" hidden="false" customHeight="true" outlineLevel="0" collapsed="false">
      <c r="A7439" s="1" t="n">
        <v>3</v>
      </c>
      <c r="B7439" s="76" t="n">
        <v>46247</v>
      </c>
      <c r="C7439" s="1" t="n">
        <v>11</v>
      </c>
      <c r="D7439" s="1" t="s">
        <v>3820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4722</v>
      </c>
      <c r="N7439" s="1" t="n">
        <v>6</v>
      </c>
      <c r="O7439" s="1" t="n">
        <v>23.94</v>
      </c>
      <c r="P7439" s="1" t="s">
        <v>3814</v>
      </c>
    </row>
    <row r="7440" customFormat="false" ht="15" hidden="false" customHeight="true" outlineLevel="0" collapsed="false">
      <c r="A7440" s="1" t="n">
        <v>3</v>
      </c>
      <c r="B7440" s="76" t="n">
        <v>46247</v>
      </c>
      <c r="C7440" s="1" t="n">
        <v>11</v>
      </c>
      <c r="D7440" s="1" t="s">
        <v>3820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3998</v>
      </c>
      <c r="N7440" s="1" t="n">
        <v>10</v>
      </c>
      <c r="O7440" s="1" t="n">
        <v>106.7</v>
      </c>
      <c r="P7440" s="1" t="s">
        <v>3814</v>
      </c>
    </row>
    <row r="7441" customFormat="false" ht="15" hidden="false" customHeight="true" outlineLevel="0" collapsed="false">
      <c r="A7441" s="1" t="n">
        <v>3</v>
      </c>
      <c r="B7441" s="76" t="n">
        <v>46247</v>
      </c>
      <c r="C7441" s="1" t="n">
        <v>11</v>
      </c>
      <c r="D7441" s="1" t="s">
        <v>3820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3999</v>
      </c>
      <c r="N7441" s="1" t="n">
        <v>10</v>
      </c>
      <c r="O7441" s="1" t="n">
        <v>68.6</v>
      </c>
      <c r="P7441" s="1" t="s">
        <v>3814</v>
      </c>
    </row>
    <row r="7442" customFormat="false" ht="15" hidden="false" customHeight="true" outlineLevel="0" collapsed="false">
      <c r="A7442" s="1" t="n">
        <v>3</v>
      </c>
      <c r="B7442" s="76" t="n">
        <v>46247</v>
      </c>
      <c r="C7442" s="1" t="n">
        <v>11</v>
      </c>
      <c r="D7442" s="1" t="s">
        <v>3820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4000</v>
      </c>
      <c r="N7442" s="1" t="n">
        <v>8</v>
      </c>
      <c r="O7442" s="1" t="n">
        <v>109.6</v>
      </c>
      <c r="P7442" s="1" t="s">
        <v>3814</v>
      </c>
    </row>
    <row r="7443" customFormat="false" ht="15" hidden="false" customHeight="true" outlineLevel="0" collapsed="false">
      <c r="A7443" s="1" t="n">
        <v>3</v>
      </c>
      <c r="B7443" s="76" t="n">
        <v>46247</v>
      </c>
      <c r="C7443" s="1" t="n">
        <v>11</v>
      </c>
      <c r="D7443" s="1" t="s">
        <v>3820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4001</v>
      </c>
      <c r="N7443" s="1" t="n">
        <v>6</v>
      </c>
      <c r="O7443" s="1" t="n">
        <v>75.36</v>
      </c>
      <c r="P7443" s="1" t="s">
        <v>3814</v>
      </c>
    </row>
    <row r="7444" customFormat="false" ht="15" hidden="false" customHeight="true" outlineLevel="0" collapsed="false">
      <c r="A7444" s="1" t="n">
        <v>3</v>
      </c>
      <c r="B7444" s="76" t="n">
        <v>46247</v>
      </c>
      <c r="C7444" s="1" t="n">
        <v>11</v>
      </c>
      <c r="D7444" s="1" t="s">
        <v>3820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4002</v>
      </c>
      <c r="N7444" s="1" t="n">
        <v>6</v>
      </c>
      <c r="O7444" s="1" t="n">
        <v>75.36</v>
      </c>
      <c r="P7444" s="1" t="s">
        <v>3814</v>
      </c>
    </row>
    <row r="7445" customFormat="false" ht="15" hidden="false" customHeight="true" outlineLevel="0" collapsed="false">
      <c r="A7445" s="1" t="n">
        <v>3</v>
      </c>
      <c r="B7445" s="76" t="n">
        <v>46247</v>
      </c>
      <c r="C7445" s="1" t="n">
        <v>11</v>
      </c>
      <c r="D7445" s="1" t="s">
        <v>3820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4003</v>
      </c>
      <c r="N7445" s="1" t="n">
        <v>10</v>
      </c>
      <c r="O7445" s="1" t="n">
        <v>116.4</v>
      </c>
      <c r="P7445" s="1" t="s">
        <v>3814</v>
      </c>
    </row>
    <row r="7446" customFormat="false" ht="15" hidden="false" customHeight="true" outlineLevel="0" collapsed="false">
      <c r="A7446" s="1" t="n">
        <v>3</v>
      </c>
      <c r="B7446" s="76" t="n">
        <v>46247</v>
      </c>
      <c r="C7446" s="1" t="n">
        <v>11</v>
      </c>
      <c r="D7446" s="1" t="s">
        <v>3820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4015</v>
      </c>
      <c r="N7446" s="1" t="n">
        <v>5</v>
      </c>
      <c r="O7446" s="1" t="n">
        <v>18.9</v>
      </c>
      <c r="P7446" s="1" t="s">
        <v>3814</v>
      </c>
    </row>
    <row r="7447" customFormat="false" ht="15" hidden="false" customHeight="true" outlineLevel="0" collapsed="false">
      <c r="A7447" s="1" t="n">
        <v>3</v>
      </c>
      <c r="B7447" s="76" t="n">
        <v>46247</v>
      </c>
      <c r="C7447" s="1" t="n">
        <v>11</v>
      </c>
      <c r="D7447" s="1" t="s">
        <v>3820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6248</v>
      </c>
      <c r="N7447" s="1" t="n">
        <v>5</v>
      </c>
      <c r="O7447" s="1" t="n">
        <v>22.7</v>
      </c>
      <c r="P7447" s="1" t="s">
        <v>3814</v>
      </c>
    </row>
    <row r="7448" customFormat="false" ht="15" hidden="false" customHeight="true" outlineLevel="0" collapsed="false">
      <c r="A7448" s="1" t="n">
        <v>3</v>
      </c>
      <c r="B7448" s="76" t="n">
        <v>46247</v>
      </c>
      <c r="C7448" s="1" t="n">
        <v>11</v>
      </c>
      <c r="D7448" s="1" t="s">
        <v>3820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6249</v>
      </c>
      <c r="N7448" s="1" t="n">
        <v>5</v>
      </c>
      <c r="O7448" s="1" t="n">
        <v>21.7</v>
      </c>
      <c r="P7448" s="1" t="s">
        <v>3814</v>
      </c>
    </row>
    <row r="7449" customFormat="false" ht="15" hidden="false" customHeight="true" outlineLevel="0" collapsed="false">
      <c r="A7449" s="1" t="n">
        <v>3</v>
      </c>
      <c r="B7449" s="76" t="n">
        <v>46247</v>
      </c>
      <c r="C7449" s="1" t="n">
        <v>11</v>
      </c>
      <c r="D7449" s="1" t="s">
        <v>3820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4627</v>
      </c>
      <c r="N7449" s="1" t="n">
        <v>6</v>
      </c>
      <c r="O7449" s="1" t="n">
        <v>65.94</v>
      </c>
      <c r="P7449" s="1" t="s">
        <v>3814</v>
      </c>
    </row>
    <row r="7450" customFormat="false" ht="15" hidden="false" customHeight="true" outlineLevel="0" collapsed="false">
      <c r="A7450" s="1" t="n">
        <v>3</v>
      </c>
      <c r="B7450" s="76" t="n">
        <v>46247</v>
      </c>
      <c r="C7450" s="1" t="n">
        <v>11</v>
      </c>
      <c r="D7450" s="1" t="s">
        <v>3820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4049</v>
      </c>
      <c r="N7450" s="1" t="n">
        <v>4</v>
      </c>
      <c r="O7450" s="1" t="n">
        <v>43.96</v>
      </c>
      <c r="P7450" s="1" t="s">
        <v>3814</v>
      </c>
    </row>
    <row r="7451" customFormat="false" ht="15" hidden="false" customHeight="true" outlineLevel="0" collapsed="false">
      <c r="A7451" s="1" t="n">
        <v>3</v>
      </c>
      <c r="B7451" s="76" t="n">
        <v>46247</v>
      </c>
      <c r="C7451" s="1" t="n">
        <v>11</v>
      </c>
      <c r="D7451" s="1" t="s">
        <v>3820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4732</v>
      </c>
      <c r="N7451" s="1" t="n">
        <v>3</v>
      </c>
      <c r="O7451" s="1" t="n">
        <v>10.26</v>
      </c>
      <c r="P7451" s="1" t="s">
        <v>3814</v>
      </c>
    </row>
    <row r="7452" customFormat="false" ht="15" hidden="false" customHeight="true" outlineLevel="0" collapsed="false">
      <c r="A7452" s="1" t="n">
        <v>3</v>
      </c>
      <c r="B7452" s="76" t="n">
        <v>46247</v>
      </c>
      <c r="C7452" s="1" t="n">
        <v>11</v>
      </c>
      <c r="D7452" s="1" t="s">
        <v>3820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4628</v>
      </c>
      <c r="N7452" s="1" t="n">
        <v>3</v>
      </c>
      <c r="O7452" s="1" t="n">
        <v>10.26</v>
      </c>
      <c r="P7452" s="1" t="s">
        <v>3814</v>
      </c>
    </row>
    <row r="7453" customFormat="false" ht="15" hidden="false" customHeight="true" outlineLevel="0" collapsed="false">
      <c r="A7453" s="1" t="n">
        <v>3</v>
      </c>
      <c r="B7453" s="76" t="n">
        <v>46247</v>
      </c>
      <c r="C7453" s="1" t="n">
        <v>11</v>
      </c>
      <c r="D7453" s="1" t="s">
        <v>3820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4018</v>
      </c>
      <c r="N7453" s="1" t="n">
        <v>3</v>
      </c>
      <c r="O7453" s="1" t="n">
        <v>36.87</v>
      </c>
      <c r="P7453" s="1" t="s">
        <v>3814</v>
      </c>
    </row>
    <row r="7454" customFormat="false" ht="15" hidden="false" customHeight="true" outlineLevel="0" collapsed="false">
      <c r="A7454" s="1" t="n">
        <v>3</v>
      </c>
      <c r="B7454" s="76" t="n">
        <v>46247</v>
      </c>
      <c r="C7454" s="1" t="n">
        <v>11</v>
      </c>
      <c r="D7454" s="1" t="s">
        <v>3820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4629</v>
      </c>
      <c r="N7454" s="1" t="n">
        <v>3</v>
      </c>
      <c r="O7454" s="1" t="n">
        <v>8.73</v>
      </c>
      <c r="P7454" s="1" t="s">
        <v>3814</v>
      </c>
    </row>
    <row r="7455" customFormat="false" ht="15" hidden="false" customHeight="true" outlineLevel="0" collapsed="false">
      <c r="A7455" s="1" t="n">
        <v>3</v>
      </c>
      <c r="B7455" s="76" t="n">
        <v>46247</v>
      </c>
      <c r="C7455" s="1" t="n">
        <v>11</v>
      </c>
      <c r="D7455" s="1" t="s">
        <v>3820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6250</v>
      </c>
      <c r="N7455" s="1" t="n">
        <v>3</v>
      </c>
      <c r="O7455" s="1" t="n">
        <v>10.65</v>
      </c>
      <c r="P7455" s="1" t="s">
        <v>3814</v>
      </c>
    </row>
    <row r="7456" customFormat="false" ht="15" hidden="false" customHeight="true" outlineLevel="0" collapsed="false">
      <c r="A7456" s="1" t="n">
        <v>3</v>
      </c>
      <c r="B7456" s="76" t="n">
        <v>46247</v>
      </c>
      <c r="C7456" s="1" t="n">
        <v>11</v>
      </c>
      <c r="D7456" s="1" t="s">
        <v>3820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4020</v>
      </c>
      <c r="N7456" s="1" t="n">
        <v>6</v>
      </c>
      <c r="O7456" s="1" t="n">
        <v>53.1</v>
      </c>
      <c r="P7456" s="1" t="s">
        <v>3814</v>
      </c>
    </row>
    <row r="7457" customFormat="false" ht="15" hidden="false" customHeight="true" outlineLevel="0" collapsed="false">
      <c r="A7457" s="1" t="n">
        <v>3</v>
      </c>
      <c r="B7457" s="76" t="n">
        <v>46247</v>
      </c>
      <c r="C7457" s="1" t="n">
        <v>11</v>
      </c>
      <c r="D7457" s="1" t="s">
        <v>3820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5378</v>
      </c>
      <c r="N7457" s="1" t="n">
        <v>6</v>
      </c>
      <c r="O7457" s="1" t="n">
        <v>49.14</v>
      </c>
      <c r="P7457" s="1" t="s">
        <v>3814</v>
      </c>
    </row>
    <row r="7458" customFormat="false" ht="15" hidden="false" customHeight="true" outlineLevel="0" collapsed="false">
      <c r="A7458" s="1" t="n">
        <v>3</v>
      </c>
      <c r="B7458" s="76" t="n">
        <v>46247</v>
      </c>
      <c r="C7458" s="1" t="n">
        <v>11</v>
      </c>
      <c r="D7458" s="1" t="s">
        <v>3820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6251</v>
      </c>
      <c r="N7458" s="1" t="n">
        <v>6</v>
      </c>
      <c r="O7458" s="1" t="n">
        <v>49.74</v>
      </c>
      <c r="P7458" s="1" t="s">
        <v>3814</v>
      </c>
    </row>
    <row r="7459" customFormat="false" ht="15" hidden="false" customHeight="true" outlineLevel="0" collapsed="false">
      <c r="A7459" s="1" t="n">
        <v>3</v>
      </c>
      <c r="B7459" s="76" t="n">
        <v>46247</v>
      </c>
      <c r="C7459" s="1" t="n">
        <v>11</v>
      </c>
      <c r="D7459" s="1" t="s">
        <v>3820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4023</v>
      </c>
      <c r="N7459" s="1" t="n">
        <v>6</v>
      </c>
      <c r="O7459" s="1" t="n">
        <v>59.88</v>
      </c>
      <c r="P7459" s="1" t="s">
        <v>3814</v>
      </c>
    </row>
    <row r="7460" customFormat="false" ht="15" hidden="false" customHeight="true" outlineLevel="0" collapsed="false">
      <c r="A7460" s="1" t="n">
        <v>3</v>
      </c>
      <c r="B7460" s="76" t="n">
        <v>46247</v>
      </c>
      <c r="C7460" s="1" t="n">
        <v>11</v>
      </c>
      <c r="D7460" s="1" t="s">
        <v>3820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6252</v>
      </c>
      <c r="N7460" s="1" t="n">
        <v>5</v>
      </c>
      <c r="O7460" s="1" t="n">
        <v>18.9</v>
      </c>
      <c r="P7460" s="1" t="s">
        <v>3814</v>
      </c>
    </row>
    <row r="7461" customFormat="false" ht="15" hidden="false" customHeight="true" outlineLevel="0" collapsed="false">
      <c r="A7461" s="1" t="n">
        <v>3</v>
      </c>
      <c r="B7461" s="76" t="n">
        <v>46247</v>
      </c>
      <c r="C7461" s="1" t="n">
        <v>11</v>
      </c>
      <c r="D7461" s="1" t="s">
        <v>3820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6253</v>
      </c>
      <c r="N7461" s="1" t="n">
        <v>2</v>
      </c>
      <c r="O7461" s="1" t="n">
        <v>9.18</v>
      </c>
      <c r="P7461" s="1" t="s">
        <v>3814</v>
      </c>
    </row>
    <row r="7462" customFormat="false" ht="15" hidden="false" customHeight="true" outlineLevel="0" collapsed="false">
      <c r="A7462" s="1" t="n">
        <v>3</v>
      </c>
      <c r="B7462" s="76" t="n">
        <v>46247</v>
      </c>
      <c r="C7462" s="1" t="n">
        <v>11</v>
      </c>
      <c r="D7462" s="1" t="s">
        <v>3820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5610</v>
      </c>
      <c r="N7462" s="1" t="n">
        <v>12</v>
      </c>
      <c r="O7462" s="1" t="n">
        <v>99.96</v>
      </c>
      <c r="P7462" s="1" t="s">
        <v>3814</v>
      </c>
    </row>
    <row r="7463" customFormat="false" ht="15" hidden="false" customHeight="true" outlineLevel="0" collapsed="false">
      <c r="A7463" s="1" t="n">
        <v>3</v>
      </c>
      <c r="B7463" s="76" t="n">
        <v>46247</v>
      </c>
      <c r="C7463" s="1" t="n">
        <v>11</v>
      </c>
      <c r="D7463" s="1" t="s">
        <v>3820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4634</v>
      </c>
      <c r="N7463" s="1" t="n">
        <v>3</v>
      </c>
      <c r="O7463" s="1" t="n">
        <v>10.32</v>
      </c>
      <c r="P7463" s="1" t="s">
        <v>3814</v>
      </c>
    </row>
    <row r="7464" customFormat="false" ht="15" hidden="false" customHeight="true" outlineLevel="0" collapsed="false">
      <c r="A7464" s="1" t="n">
        <v>3</v>
      </c>
      <c r="B7464" s="76" t="n">
        <v>46247</v>
      </c>
      <c r="C7464" s="1" t="n">
        <v>11</v>
      </c>
      <c r="D7464" s="1" t="s">
        <v>3820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4023</v>
      </c>
      <c r="N7464" s="1" t="n">
        <v>6</v>
      </c>
      <c r="O7464" s="1" t="n">
        <v>95.88</v>
      </c>
      <c r="P7464" s="1" t="s">
        <v>3814</v>
      </c>
    </row>
    <row r="7465" customFormat="false" ht="15" hidden="false" customHeight="true" outlineLevel="0" collapsed="false">
      <c r="A7465" s="1" t="n">
        <v>3</v>
      </c>
      <c r="B7465" s="76" t="n">
        <v>46247</v>
      </c>
      <c r="C7465" s="1" t="n">
        <v>11</v>
      </c>
      <c r="D7465" s="1" t="s">
        <v>3820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6254</v>
      </c>
      <c r="N7465" s="1" t="n">
        <v>6</v>
      </c>
      <c r="O7465" s="1" t="n">
        <v>12.34</v>
      </c>
      <c r="P7465" s="1" t="s">
        <v>3814</v>
      </c>
    </row>
    <row r="7466" customFormat="false" ht="15" hidden="false" customHeight="true" outlineLevel="0" collapsed="false">
      <c r="A7466" s="1" t="n">
        <v>3</v>
      </c>
      <c r="B7466" s="76" t="n">
        <v>46247</v>
      </c>
      <c r="C7466" s="1" t="n">
        <v>11</v>
      </c>
      <c r="D7466" s="1" t="s">
        <v>3820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3965</v>
      </c>
      <c r="N7466" s="1" t="n">
        <v>50</v>
      </c>
      <c r="O7466" s="1" t="n">
        <v>375</v>
      </c>
      <c r="P7466" s="1" t="s">
        <v>3814</v>
      </c>
    </row>
    <row r="7467" customFormat="false" ht="15" hidden="false" customHeight="true" outlineLevel="0" collapsed="false">
      <c r="A7467" s="1" t="n">
        <v>3</v>
      </c>
      <c r="B7467" s="76" t="n">
        <v>46247</v>
      </c>
      <c r="C7467" s="1" t="n">
        <v>11</v>
      </c>
      <c r="D7467" s="1" t="s">
        <v>3820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3966</v>
      </c>
      <c r="N7467" s="1" t="n">
        <v>50</v>
      </c>
      <c r="O7467" s="1" t="n">
        <v>350</v>
      </c>
      <c r="P7467" s="1" t="s">
        <v>3814</v>
      </c>
    </row>
    <row r="7468" customFormat="false" ht="15" hidden="false" customHeight="true" outlineLevel="0" collapsed="false">
      <c r="A7468" s="1" t="n">
        <v>3</v>
      </c>
      <c r="B7468" s="76" t="n">
        <v>46247</v>
      </c>
      <c r="C7468" s="1" t="n">
        <v>11</v>
      </c>
      <c r="D7468" s="1" t="s">
        <v>3820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6255</v>
      </c>
      <c r="N7468" s="1" t="n">
        <v>48</v>
      </c>
      <c r="O7468" s="1" t="n">
        <v>95.63</v>
      </c>
      <c r="P7468" s="1" t="s">
        <v>3814</v>
      </c>
    </row>
    <row r="7469" customFormat="false" ht="15" hidden="false" customHeight="true" outlineLevel="0" collapsed="false">
      <c r="A7469" s="1" t="n">
        <v>3</v>
      </c>
      <c r="B7469" s="76" t="n">
        <v>46247</v>
      </c>
      <c r="C7469" s="1" t="n">
        <v>11</v>
      </c>
      <c r="D7469" s="1" t="s">
        <v>3820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6256</v>
      </c>
      <c r="N7469" s="1" t="n">
        <v>48</v>
      </c>
      <c r="O7469" s="1" t="n">
        <v>95.63</v>
      </c>
      <c r="P7469" s="1" t="s">
        <v>3814</v>
      </c>
    </row>
    <row r="7470" customFormat="false" ht="15" hidden="false" customHeight="true" outlineLevel="0" collapsed="false">
      <c r="A7470" s="1" t="n">
        <v>3</v>
      </c>
      <c r="B7470" s="76" t="n">
        <v>46247</v>
      </c>
      <c r="C7470" s="1" t="n">
        <v>11</v>
      </c>
      <c r="D7470" s="1" t="s">
        <v>3820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6257</v>
      </c>
      <c r="N7470" s="1" t="n">
        <v>48</v>
      </c>
      <c r="O7470" s="1" t="n">
        <v>95.63</v>
      </c>
      <c r="P7470" s="1" t="s">
        <v>3814</v>
      </c>
    </row>
    <row r="7471" customFormat="false" ht="15" hidden="false" customHeight="true" outlineLevel="0" collapsed="false">
      <c r="A7471" s="1" t="n">
        <v>3</v>
      </c>
      <c r="B7471" s="76" t="n">
        <v>46247</v>
      </c>
      <c r="C7471" s="1" t="n">
        <v>11</v>
      </c>
      <c r="D7471" s="1" t="s">
        <v>3820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6258</v>
      </c>
      <c r="N7471" s="1" t="n">
        <v>48</v>
      </c>
      <c r="O7471" s="1" t="n">
        <v>95.63</v>
      </c>
      <c r="P7471" s="1" t="s">
        <v>3814</v>
      </c>
    </row>
    <row r="7472" customFormat="false" ht="15" hidden="false" customHeight="true" outlineLevel="0" collapsed="false">
      <c r="A7472" s="1" t="n">
        <v>3</v>
      </c>
      <c r="B7472" s="76" t="n">
        <v>46247</v>
      </c>
      <c r="C7472" s="1" t="n">
        <v>11</v>
      </c>
      <c r="D7472" s="1" t="s">
        <v>3820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4952</v>
      </c>
      <c r="N7472" s="1" t="n">
        <v>6</v>
      </c>
      <c r="O7472" s="1" t="n">
        <v>77.52</v>
      </c>
      <c r="P7472" s="1" t="s">
        <v>3814</v>
      </c>
    </row>
    <row r="7473" customFormat="false" ht="15" hidden="false" customHeight="true" outlineLevel="0" collapsed="false">
      <c r="A7473" s="1" t="n">
        <v>3</v>
      </c>
      <c r="B7473" s="76" t="n">
        <v>46247</v>
      </c>
      <c r="C7473" s="1" t="n">
        <v>11</v>
      </c>
      <c r="D7473" s="1" t="s">
        <v>3820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6259</v>
      </c>
      <c r="N7473" s="1" t="n">
        <v>6</v>
      </c>
      <c r="O7473" s="1" t="n">
        <v>37.02</v>
      </c>
      <c r="P7473" s="1" t="s">
        <v>3814</v>
      </c>
    </row>
    <row r="7474" customFormat="false" ht="15" hidden="false" customHeight="true" outlineLevel="0" collapsed="false">
      <c r="A7474" s="1" t="n">
        <v>3</v>
      </c>
      <c r="B7474" s="76" t="n">
        <v>46247</v>
      </c>
      <c r="C7474" s="1" t="n">
        <v>11</v>
      </c>
      <c r="D7474" s="1" t="s">
        <v>3820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6260</v>
      </c>
      <c r="N7474" s="1" t="n">
        <v>24</v>
      </c>
      <c r="O7474" s="1" t="n">
        <v>208.08</v>
      </c>
      <c r="P7474" s="1" t="s">
        <v>3814</v>
      </c>
    </row>
    <row r="7475" customFormat="false" ht="15" hidden="false" customHeight="true" outlineLevel="0" collapsed="false">
      <c r="A7475" s="1" t="n">
        <v>3</v>
      </c>
      <c r="B7475" s="76" t="n">
        <v>46247</v>
      </c>
      <c r="C7475" s="1" t="n">
        <v>11</v>
      </c>
      <c r="D7475" s="1" t="s">
        <v>3820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6261</v>
      </c>
      <c r="N7475" s="1" t="n">
        <v>6</v>
      </c>
      <c r="O7475" s="1" t="n">
        <v>37.02</v>
      </c>
      <c r="P7475" s="1" t="s">
        <v>3814</v>
      </c>
    </row>
    <row r="7476" customFormat="false" ht="15" hidden="false" customHeight="true" outlineLevel="0" collapsed="false">
      <c r="A7476" s="1" t="n">
        <v>3</v>
      </c>
      <c r="B7476" s="76" t="n">
        <v>46247</v>
      </c>
      <c r="C7476" s="1" t="n">
        <v>11</v>
      </c>
      <c r="D7476" s="1" t="s">
        <v>3820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4958</v>
      </c>
      <c r="N7476" s="1" t="n">
        <v>6</v>
      </c>
      <c r="O7476" s="1" t="n">
        <v>91.86</v>
      </c>
      <c r="P7476" s="1" t="s">
        <v>3814</v>
      </c>
    </row>
    <row r="7477" customFormat="false" ht="15" hidden="false" customHeight="true" outlineLevel="0" collapsed="false">
      <c r="A7477" s="1" t="n">
        <v>3</v>
      </c>
      <c r="B7477" s="76" t="n">
        <v>46247</v>
      </c>
      <c r="C7477" s="1" t="n">
        <v>11</v>
      </c>
      <c r="D7477" s="1" t="s">
        <v>3820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5727</v>
      </c>
      <c r="N7477" s="1" t="n">
        <v>24</v>
      </c>
      <c r="O7477" s="1" t="n">
        <v>47.76</v>
      </c>
      <c r="P7477" s="1" t="s">
        <v>3814</v>
      </c>
    </row>
    <row r="7478" customFormat="false" ht="15" hidden="false" customHeight="true" outlineLevel="0" collapsed="false">
      <c r="A7478" s="1" t="n">
        <v>3</v>
      </c>
      <c r="B7478" s="76" t="n">
        <v>46247</v>
      </c>
      <c r="C7478" s="1" t="n">
        <v>11</v>
      </c>
      <c r="D7478" s="1" t="s">
        <v>3820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6262</v>
      </c>
      <c r="N7478" s="1" t="n">
        <v>6</v>
      </c>
      <c r="O7478" s="1" t="n">
        <v>37.02</v>
      </c>
      <c r="P7478" s="1" t="s">
        <v>3814</v>
      </c>
    </row>
    <row r="7479" customFormat="false" ht="15" hidden="false" customHeight="true" outlineLevel="0" collapsed="false">
      <c r="A7479" s="1" t="n">
        <v>3</v>
      </c>
      <c r="B7479" s="76" t="n">
        <v>46247</v>
      </c>
      <c r="C7479" s="1" t="n">
        <v>11</v>
      </c>
      <c r="D7479" s="1" t="s">
        <v>3820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4966</v>
      </c>
      <c r="N7479" s="1" t="n">
        <v>24</v>
      </c>
      <c r="O7479" s="1" t="n">
        <v>90.82</v>
      </c>
      <c r="P7479" s="1" t="s">
        <v>3814</v>
      </c>
    </row>
    <row r="7480" customFormat="false" ht="15" hidden="false" customHeight="true" outlineLevel="0" collapsed="false">
      <c r="A7480" s="1" t="n">
        <v>3</v>
      </c>
      <c r="B7480" s="76" t="n">
        <v>46247</v>
      </c>
      <c r="C7480" s="1" t="n">
        <v>11</v>
      </c>
      <c r="D7480" s="1" t="s">
        <v>3820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4967</v>
      </c>
      <c r="N7480" s="1" t="n">
        <v>40</v>
      </c>
      <c r="O7480" s="1" t="n">
        <v>111.6</v>
      </c>
      <c r="P7480" s="1" t="s">
        <v>3814</v>
      </c>
    </row>
    <row r="7481" customFormat="false" ht="15" hidden="false" customHeight="true" outlineLevel="0" collapsed="false">
      <c r="A7481" s="1" t="n">
        <v>3</v>
      </c>
      <c r="B7481" s="76" t="n">
        <v>46247</v>
      </c>
      <c r="C7481" s="1" t="n">
        <v>11</v>
      </c>
      <c r="D7481" s="1" t="s">
        <v>3820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4969</v>
      </c>
      <c r="N7481" s="1" t="n">
        <v>20</v>
      </c>
      <c r="O7481" s="1" t="n">
        <v>55.8</v>
      </c>
      <c r="P7481" s="1" t="s">
        <v>3814</v>
      </c>
    </row>
    <row r="7482" customFormat="false" ht="15" hidden="false" customHeight="true" outlineLevel="0" collapsed="false">
      <c r="A7482" s="1" t="n">
        <v>3</v>
      </c>
      <c r="B7482" s="76" t="n">
        <v>46247</v>
      </c>
      <c r="C7482" s="1" t="n">
        <v>11</v>
      </c>
      <c r="D7482" s="1" t="s">
        <v>3820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4970</v>
      </c>
      <c r="N7482" s="1" t="n">
        <v>24</v>
      </c>
      <c r="O7482" s="1" t="n">
        <v>170.4</v>
      </c>
      <c r="P7482" s="1" t="s">
        <v>3814</v>
      </c>
    </row>
    <row r="7483" customFormat="false" ht="15" hidden="false" customHeight="true" outlineLevel="0" collapsed="false">
      <c r="A7483" s="1" t="n">
        <v>3</v>
      </c>
      <c r="B7483" s="76" t="n">
        <v>46247</v>
      </c>
      <c r="C7483" s="1" t="n">
        <v>11</v>
      </c>
      <c r="D7483" s="1" t="s">
        <v>3820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4972</v>
      </c>
      <c r="N7483" s="1" t="n">
        <v>24</v>
      </c>
      <c r="O7483" s="1" t="n">
        <v>35.76</v>
      </c>
      <c r="P7483" s="1" t="s">
        <v>3814</v>
      </c>
    </row>
    <row r="7484" customFormat="false" ht="15" hidden="false" customHeight="true" outlineLevel="0" collapsed="false">
      <c r="A7484" s="1" t="n">
        <v>3</v>
      </c>
      <c r="B7484" s="76" t="n">
        <v>46247</v>
      </c>
      <c r="C7484" s="1" t="n">
        <v>11</v>
      </c>
      <c r="D7484" s="1" t="s">
        <v>3820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4973</v>
      </c>
      <c r="N7484" s="1" t="n">
        <v>24</v>
      </c>
      <c r="O7484" s="1" t="n">
        <v>42</v>
      </c>
      <c r="P7484" s="1" t="s">
        <v>3814</v>
      </c>
    </row>
    <row r="7485" customFormat="false" ht="15" hidden="false" customHeight="true" outlineLevel="0" collapsed="false">
      <c r="A7485" s="1" t="n">
        <v>3</v>
      </c>
      <c r="B7485" s="76" t="n">
        <v>46247</v>
      </c>
      <c r="C7485" s="1" t="n">
        <v>11</v>
      </c>
      <c r="D7485" s="1" t="s">
        <v>3820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6263</v>
      </c>
      <c r="N7485" s="1" t="n">
        <v>6</v>
      </c>
      <c r="O7485" s="1" t="n">
        <v>28.92</v>
      </c>
      <c r="P7485" s="1" t="s">
        <v>3814</v>
      </c>
    </row>
    <row r="7486" customFormat="false" ht="15" hidden="false" customHeight="true" outlineLevel="0" collapsed="false">
      <c r="A7486" s="1" t="n">
        <v>3</v>
      </c>
      <c r="B7486" s="76" t="n">
        <v>46247</v>
      </c>
      <c r="C7486" s="1" t="n">
        <v>11</v>
      </c>
      <c r="D7486" s="1" t="s">
        <v>3820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4983</v>
      </c>
      <c r="N7486" s="1" t="n">
        <v>20</v>
      </c>
      <c r="O7486" s="1" t="n">
        <v>55.8</v>
      </c>
      <c r="P7486" s="1" t="s">
        <v>3814</v>
      </c>
    </row>
    <row r="7487" customFormat="false" ht="15" hidden="false" customHeight="true" outlineLevel="0" collapsed="false">
      <c r="A7487" s="1" t="n">
        <v>3</v>
      </c>
      <c r="B7487" s="76" t="n">
        <v>46247</v>
      </c>
      <c r="C7487" s="1" t="n">
        <v>11</v>
      </c>
      <c r="D7487" s="1" t="s">
        <v>3820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5738</v>
      </c>
      <c r="N7487" s="1" t="n">
        <v>18</v>
      </c>
      <c r="O7487" s="1" t="n">
        <v>66.23</v>
      </c>
      <c r="P7487" s="1" t="s">
        <v>3814</v>
      </c>
    </row>
    <row r="7488" customFormat="false" ht="15" hidden="false" customHeight="true" outlineLevel="0" collapsed="false">
      <c r="A7488" s="1" t="n">
        <v>3</v>
      </c>
      <c r="B7488" s="76" t="n">
        <v>46247</v>
      </c>
      <c r="C7488" s="1" t="n">
        <v>11</v>
      </c>
      <c r="D7488" s="1" t="s">
        <v>3820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4984</v>
      </c>
      <c r="N7488" s="1" t="n">
        <v>18</v>
      </c>
      <c r="O7488" s="1" t="n">
        <v>66.23</v>
      </c>
      <c r="P7488" s="1" t="s">
        <v>3814</v>
      </c>
    </row>
    <row r="7489" customFormat="false" ht="15" hidden="false" customHeight="true" outlineLevel="0" collapsed="false">
      <c r="A7489" s="1" t="n">
        <v>3</v>
      </c>
      <c r="B7489" s="76" t="n">
        <v>46247</v>
      </c>
      <c r="C7489" s="1" t="n">
        <v>171</v>
      </c>
      <c r="D7489" s="1" t="s">
        <v>4048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6264</v>
      </c>
      <c r="N7489" s="1" t="n">
        <v>6</v>
      </c>
      <c r="O7489" s="1" t="n">
        <v>39.5</v>
      </c>
      <c r="P7489" s="1" t="s">
        <v>4050</v>
      </c>
    </row>
    <row r="7490" customFormat="false" ht="15" hidden="false" customHeight="true" outlineLevel="0" collapsed="false">
      <c r="A7490" s="1" t="n">
        <v>3</v>
      </c>
      <c r="B7490" s="76" t="n">
        <v>46247</v>
      </c>
      <c r="C7490" s="1" t="n">
        <v>171</v>
      </c>
      <c r="D7490" s="1" t="s">
        <v>4048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3896</v>
      </c>
      <c r="N7490" s="1" t="n">
        <v>6</v>
      </c>
      <c r="O7490" s="1" t="n">
        <v>72.74</v>
      </c>
      <c r="P7490" s="1" t="s">
        <v>4050</v>
      </c>
    </row>
    <row r="7491" customFormat="false" ht="15" hidden="false" customHeight="true" outlineLevel="0" collapsed="false">
      <c r="A7491" s="1" t="n">
        <v>3</v>
      </c>
      <c r="B7491" s="76" t="n">
        <v>46248</v>
      </c>
      <c r="C7491" s="1" t="n">
        <v>1</v>
      </c>
      <c r="D7491" s="1" t="s">
        <v>3848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3989</v>
      </c>
      <c r="N7491" s="1" t="n">
        <v>70</v>
      </c>
      <c r="O7491" s="1" t="n">
        <v>630</v>
      </c>
      <c r="P7491" s="1" t="s">
        <v>3814</v>
      </c>
    </row>
    <row r="7492" customFormat="false" ht="15" hidden="false" customHeight="true" outlineLevel="0" collapsed="false">
      <c r="A7492" s="1" t="n">
        <v>3</v>
      </c>
      <c r="B7492" s="76" t="n">
        <v>46248</v>
      </c>
      <c r="C7492" s="1" t="n">
        <v>1</v>
      </c>
      <c r="D7492" s="1" t="s">
        <v>3848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3990</v>
      </c>
      <c r="N7492" s="1" t="n">
        <v>50</v>
      </c>
      <c r="O7492" s="1" t="n">
        <v>240</v>
      </c>
      <c r="P7492" s="1" t="s">
        <v>3814</v>
      </c>
    </row>
    <row r="7493" customFormat="false" ht="15" hidden="false" customHeight="true" outlineLevel="0" collapsed="false">
      <c r="A7493" s="1" t="n">
        <v>3</v>
      </c>
      <c r="B7493" s="76" t="n">
        <v>46248</v>
      </c>
      <c r="C7493" s="1" t="n">
        <v>1</v>
      </c>
      <c r="D7493" s="1" t="s">
        <v>3848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3991</v>
      </c>
      <c r="N7493" s="1" t="n">
        <v>10</v>
      </c>
      <c r="O7493" s="1" t="n">
        <v>200</v>
      </c>
      <c r="P7493" s="1" t="s">
        <v>3814</v>
      </c>
    </row>
    <row r="7494" customFormat="false" ht="15" hidden="false" customHeight="true" outlineLevel="0" collapsed="false">
      <c r="A7494" s="1" t="n">
        <v>3</v>
      </c>
      <c r="B7494" s="76" t="n">
        <v>46248</v>
      </c>
      <c r="C7494" s="1" t="n">
        <v>1</v>
      </c>
      <c r="D7494" s="1" t="s">
        <v>3848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3866</v>
      </c>
      <c r="N7494" s="1" t="n">
        <v>20</v>
      </c>
      <c r="O7494" s="1" t="n">
        <v>160</v>
      </c>
      <c r="P7494" s="1" t="s">
        <v>3814</v>
      </c>
    </row>
    <row r="7495" customFormat="false" ht="15" hidden="false" customHeight="true" outlineLevel="0" collapsed="false">
      <c r="A7495" s="1" t="n">
        <v>3</v>
      </c>
      <c r="B7495" s="76" t="n">
        <v>46248</v>
      </c>
      <c r="C7495" s="1" t="n">
        <v>1</v>
      </c>
      <c r="D7495" s="1" t="s">
        <v>3848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3867</v>
      </c>
      <c r="N7495" s="1" t="n">
        <v>25</v>
      </c>
      <c r="O7495" s="1" t="n">
        <v>250</v>
      </c>
      <c r="P7495" s="1" t="s">
        <v>3814</v>
      </c>
    </row>
    <row r="7496" customFormat="false" ht="15" hidden="false" customHeight="true" outlineLevel="0" collapsed="false">
      <c r="A7496" s="1" t="n">
        <v>3</v>
      </c>
      <c r="B7496" s="76" t="n">
        <v>46248</v>
      </c>
      <c r="C7496" s="1" t="n">
        <v>1</v>
      </c>
      <c r="D7496" s="1" t="s">
        <v>3848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3868</v>
      </c>
      <c r="N7496" s="1" t="n">
        <v>6</v>
      </c>
      <c r="O7496" s="1" t="n">
        <v>72</v>
      </c>
      <c r="P7496" s="1" t="s">
        <v>3814</v>
      </c>
    </row>
    <row r="7497" customFormat="false" ht="15" hidden="false" customHeight="true" outlineLevel="0" collapsed="false">
      <c r="A7497" s="1" t="n">
        <v>3</v>
      </c>
      <c r="B7497" s="76" t="n">
        <v>46248</v>
      </c>
      <c r="C7497" s="1" t="n">
        <v>1</v>
      </c>
      <c r="D7497" s="1" t="s">
        <v>3848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3869</v>
      </c>
      <c r="N7497" s="1" t="n">
        <v>5</v>
      </c>
      <c r="O7497" s="1" t="n">
        <v>75</v>
      </c>
      <c r="P7497" s="1" t="s">
        <v>3814</v>
      </c>
    </row>
    <row r="7498" customFormat="false" ht="15" hidden="false" customHeight="true" outlineLevel="0" collapsed="false">
      <c r="A7498" s="1" t="n">
        <v>3</v>
      </c>
      <c r="B7498" s="76" t="n">
        <v>46248</v>
      </c>
      <c r="C7498" s="1" t="n">
        <v>6</v>
      </c>
      <c r="D7498" s="1" t="s">
        <v>3819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3815</v>
      </c>
      <c r="N7498" s="1" t="n">
        <v>6</v>
      </c>
      <c r="O7498" s="1" t="n">
        <v>36</v>
      </c>
      <c r="P7498" s="1" t="s">
        <v>3814</v>
      </c>
    </row>
    <row r="7499" customFormat="false" ht="15" hidden="false" customHeight="true" outlineLevel="0" collapsed="false">
      <c r="A7499" s="1" t="n">
        <v>3</v>
      </c>
      <c r="B7499" s="76" t="n">
        <v>46248</v>
      </c>
      <c r="C7499" s="1" t="n">
        <v>6</v>
      </c>
      <c r="D7499" s="1" t="s">
        <v>3819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3816</v>
      </c>
      <c r="N7499" s="1" t="n">
        <v>50</v>
      </c>
      <c r="O7499" s="1" t="n">
        <v>100</v>
      </c>
      <c r="P7499" s="1" t="s">
        <v>3814</v>
      </c>
    </row>
    <row r="7500" customFormat="false" ht="15" hidden="false" customHeight="true" outlineLevel="0" collapsed="false">
      <c r="A7500" s="1" t="n">
        <v>3</v>
      </c>
      <c r="B7500" s="76" t="n">
        <v>46248</v>
      </c>
      <c r="C7500" s="1" t="n">
        <v>6</v>
      </c>
      <c r="D7500" s="1" t="s">
        <v>3819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3817</v>
      </c>
      <c r="N7500" s="1" t="n">
        <v>40</v>
      </c>
      <c r="O7500" s="1" t="n">
        <v>250</v>
      </c>
      <c r="P7500" s="1" t="s">
        <v>3814</v>
      </c>
    </row>
    <row r="7501" customFormat="false" ht="15" hidden="false" customHeight="true" outlineLevel="0" collapsed="false">
      <c r="A7501" s="1" t="n">
        <v>3</v>
      </c>
      <c r="B7501" s="76" t="n">
        <v>46248</v>
      </c>
      <c r="C7501" s="1" t="n">
        <v>6</v>
      </c>
      <c r="D7501" s="1" t="s">
        <v>3819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3818</v>
      </c>
      <c r="N7501" s="1" t="n">
        <v>30</v>
      </c>
      <c r="O7501" s="1" t="n">
        <v>450</v>
      </c>
      <c r="P7501" s="1" t="s">
        <v>3814</v>
      </c>
    </row>
    <row r="7502" customFormat="false" ht="15" hidden="false" customHeight="true" outlineLevel="0" collapsed="false">
      <c r="A7502" s="1" t="n">
        <v>3</v>
      </c>
      <c r="B7502" s="76" t="n">
        <v>46248</v>
      </c>
      <c r="C7502" s="1" t="n">
        <v>6</v>
      </c>
      <c r="D7502" s="1" t="s">
        <v>3819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3851</v>
      </c>
      <c r="N7502" s="1" t="n">
        <v>9.2</v>
      </c>
      <c r="O7502" s="1" t="n">
        <v>110</v>
      </c>
      <c r="P7502" s="1" t="s">
        <v>3814</v>
      </c>
    </row>
    <row r="7503" customFormat="false" ht="15" hidden="false" customHeight="true" outlineLevel="0" collapsed="false">
      <c r="A7503" s="1" t="n">
        <v>3</v>
      </c>
      <c r="B7503" s="76" t="n">
        <v>46248</v>
      </c>
      <c r="C7503" s="1" t="n">
        <v>6</v>
      </c>
      <c r="D7503" s="1" t="s">
        <v>3819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3852</v>
      </c>
      <c r="N7503" s="1" t="n">
        <v>6</v>
      </c>
      <c r="O7503" s="1" t="n">
        <v>42</v>
      </c>
      <c r="P7503" s="1" t="s">
        <v>3814</v>
      </c>
    </row>
    <row r="7504" customFormat="false" ht="15" hidden="false" customHeight="true" outlineLevel="0" collapsed="false">
      <c r="A7504" s="1" t="n">
        <v>3</v>
      </c>
      <c r="B7504" s="76" t="n">
        <v>46248</v>
      </c>
      <c r="C7504" s="1" t="n">
        <v>6</v>
      </c>
      <c r="D7504" s="1" t="s">
        <v>3819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3853</v>
      </c>
      <c r="N7504" s="1" t="n">
        <v>24</v>
      </c>
      <c r="O7504" s="1" t="n">
        <v>160</v>
      </c>
      <c r="P7504" s="1" t="s">
        <v>3814</v>
      </c>
    </row>
    <row r="7505" customFormat="false" ht="15" hidden="false" customHeight="true" outlineLevel="0" collapsed="false">
      <c r="A7505" s="1" t="n">
        <v>3</v>
      </c>
      <c r="B7505" s="76" t="n">
        <v>46248</v>
      </c>
      <c r="C7505" s="1" t="n">
        <v>6</v>
      </c>
      <c r="D7505" s="1" t="s">
        <v>3819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3854</v>
      </c>
      <c r="N7505" s="1" t="n">
        <v>3</v>
      </c>
      <c r="O7505" s="1" t="n">
        <v>30</v>
      </c>
      <c r="P7505" s="1" t="s">
        <v>3814</v>
      </c>
    </row>
    <row r="7506" customFormat="false" ht="15" hidden="false" customHeight="true" outlineLevel="0" collapsed="false">
      <c r="A7506" s="1" t="n">
        <v>3</v>
      </c>
      <c r="B7506" s="76" t="n">
        <v>46248</v>
      </c>
      <c r="C7506" s="1" t="n">
        <v>6</v>
      </c>
      <c r="D7506" s="1" t="s">
        <v>3819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3855</v>
      </c>
      <c r="N7506" s="1" t="n">
        <v>20</v>
      </c>
      <c r="O7506" s="1" t="n">
        <v>130</v>
      </c>
      <c r="P7506" s="1" t="s">
        <v>3814</v>
      </c>
    </row>
    <row r="7507" customFormat="false" ht="15" hidden="false" customHeight="true" outlineLevel="0" collapsed="false">
      <c r="A7507" s="1" t="n">
        <v>3</v>
      </c>
      <c r="B7507" s="76" t="n">
        <v>46248</v>
      </c>
      <c r="C7507" s="1" t="n">
        <v>6</v>
      </c>
      <c r="D7507" s="1" t="s">
        <v>3819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4004</v>
      </c>
      <c r="N7507" s="1" t="n">
        <v>20</v>
      </c>
      <c r="O7507" s="1" t="n">
        <v>160</v>
      </c>
      <c r="P7507" s="1" t="s">
        <v>3814</v>
      </c>
    </row>
    <row r="7508" customFormat="false" ht="15" hidden="false" customHeight="true" outlineLevel="0" collapsed="false">
      <c r="A7508" s="1" t="n">
        <v>3</v>
      </c>
      <c r="B7508" s="76" t="n">
        <v>46248</v>
      </c>
      <c r="C7508" s="1" t="n">
        <v>6</v>
      </c>
      <c r="D7508" s="1" t="s">
        <v>3819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3857</v>
      </c>
      <c r="N7508" s="1" t="n">
        <v>40</v>
      </c>
      <c r="O7508" s="1" t="n">
        <v>180</v>
      </c>
      <c r="P7508" s="1" t="s">
        <v>3814</v>
      </c>
    </row>
    <row r="7509" customFormat="false" ht="15" hidden="false" customHeight="true" outlineLevel="0" collapsed="false">
      <c r="A7509" s="1" t="n">
        <v>3</v>
      </c>
      <c r="B7509" s="76" t="n">
        <v>46248</v>
      </c>
      <c r="C7509" s="1" t="n">
        <v>6</v>
      </c>
      <c r="D7509" s="1" t="s">
        <v>3819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4005</v>
      </c>
      <c r="N7509" s="1" t="n">
        <v>15</v>
      </c>
      <c r="O7509" s="1" t="n">
        <v>165</v>
      </c>
      <c r="P7509" s="1" t="s">
        <v>3814</v>
      </c>
    </row>
    <row r="7510" customFormat="false" ht="15" hidden="false" customHeight="true" outlineLevel="0" collapsed="false">
      <c r="A7510" s="1" t="n">
        <v>3</v>
      </c>
      <c r="B7510" s="76" t="n">
        <v>46248</v>
      </c>
      <c r="C7510" s="1" t="n">
        <v>6</v>
      </c>
      <c r="D7510" s="1" t="s">
        <v>3819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3859</v>
      </c>
      <c r="N7510" s="1" t="n">
        <v>10</v>
      </c>
      <c r="O7510" s="1" t="n">
        <v>80</v>
      </c>
      <c r="P7510" s="1" t="s">
        <v>3814</v>
      </c>
    </row>
    <row r="7511" customFormat="false" ht="15" hidden="false" customHeight="true" outlineLevel="0" collapsed="false">
      <c r="A7511" s="1" t="n">
        <v>3</v>
      </c>
      <c r="B7511" s="76" t="n">
        <v>46248</v>
      </c>
      <c r="C7511" s="1" t="n">
        <v>6</v>
      </c>
      <c r="D7511" s="1" t="s">
        <v>3819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3860</v>
      </c>
      <c r="N7511" s="1" t="n">
        <v>5</v>
      </c>
      <c r="O7511" s="1" t="n">
        <v>70</v>
      </c>
      <c r="P7511" s="1" t="s">
        <v>3814</v>
      </c>
    </row>
    <row r="7512" customFormat="false" ht="15" hidden="false" customHeight="true" outlineLevel="0" collapsed="false">
      <c r="A7512" s="1" t="n">
        <v>3</v>
      </c>
      <c r="B7512" s="76" t="n">
        <v>46248</v>
      </c>
      <c r="C7512" s="1" t="n">
        <v>6</v>
      </c>
      <c r="D7512" s="1" t="s">
        <v>3819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3861</v>
      </c>
      <c r="N7512" s="1" t="n">
        <v>5</v>
      </c>
      <c r="O7512" s="1" t="n">
        <v>50</v>
      </c>
      <c r="P7512" s="1" t="s">
        <v>3814</v>
      </c>
    </row>
    <row r="7513" customFormat="false" ht="15" hidden="false" customHeight="true" outlineLevel="0" collapsed="false">
      <c r="A7513" s="1" t="n">
        <v>3</v>
      </c>
      <c r="B7513" s="76" t="n">
        <v>46248</v>
      </c>
      <c r="C7513" s="1" t="n">
        <v>6</v>
      </c>
      <c r="D7513" s="1" t="s">
        <v>3819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4007</v>
      </c>
      <c r="N7513" s="1" t="n">
        <v>7.85</v>
      </c>
      <c r="O7513" s="1" t="n">
        <v>70.5</v>
      </c>
      <c r="P7513" s="1" t="s">
        <v>3814</v>
      </c>
    </row>
    <row r="7514" customFormat="false" ht="15" hidden="false" customHeight="true" outlineLevel="0" collapsed="false">
      <c r="A7514" s="1" t="n">
        <v>3</v>
      </c>
      <c r="B7514" s="76" t="n">
        <v>46248</v>
      </c>
      <c r="C7514" s="1" t="n">
        <v>6</v>
      </c>
      <c r="D7514" s="1" t="s">
        <v>3819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4008</v>
      </c>
      <c r="N7514" s="1" t="n">
        <v>40</v>
      </c>
      <c r="O7514" s="1" t="n">
        <v>300</v>
      </c>
      <c r="P7514" s="1" t="s">
        <v>3814</v>
      </c>
    </row>
    <row r="7515" customFormat="false" ht="15" hidden="false" customHeight="true" outlineLevel="0" collapsed="false">
      <c r="A7515" s="1" t="n">
        <v>3</v>
      </c>
      <c r="B7515" s="76" t="n">
        <v>46248</v>
      </c>
      <c r="C7515" s="1" t="n">
        <v>6</v>
      </c>
      <c r="D7515" s="1" t="s">
        <v>3819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3862</v>
      </c>
      <c r="N7515" s="1" t="n">
        <v>10</v>
      </c>
      <c r="O7515" s="1" t="n">
        <v>80</v>
      </c>
      <c r="P7515" s="1" t="s">
        <v>3814</v>
      </c>
    </row>
    <row r="7516" customFormat="false" ht="15" hidden="false" customHeight="true" outlineLevel="0" collapsed="false">
      <c r="A7516" s="1" t="n">
        <v>3</v>
      </c>
      <c r="B7516" s="76" t="n">
        <v>46248</v>
      </c>
      <c r="C7516" s="1" t="n">
        <v>6</v>
      </c>
      <c r="D7516" s="1" t="s">
        <v>3819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3863</v>
      </c>
      <c r="N7516" s="1" t="n">
        <v>10</v>
      </c>
      <c r="O7516" s="1" t="n">
        <v>70</v>
      </c>
      <c r="P7516" s="1" t="s">
        <v>3814</v>
      </c>
    </row>
    <row r="7517" customFormat="false" ht="15" hidden="false" customHeight="true" outlineLevel="0" collapsed="false">
      <c r="A7517" s="1" t="n">
        <v>3</v>
      </c>
      <c r="B7517" s="76" t="n">
        <v>46248</v>
      </c>
      <c r="C7517" s="1" t="n">
        <v>6</v>
      </c>
      <c r="D7517" s="1" t="s">
        <v>3819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4208</v>
      </c>
      <c r="N7517" s="1" t="n">
        <v>6.48</v>
      </c>
      <c r="O7517" s="1" t="n">
        <v>77.5</v>
      </c>
      <c r="P7517" s="1" t="s">
        <v>3814</v>
      </c>
    </row>
    <row r="7518" customFormat="false" ht="15" hidden="false" customHeight="true" outlineLevel="0" collapsed="false">
      <c r="A7518" s="1" t="n">
        <v>3</v>
      </c>
      <c r="B7518" s="76" t="n">
        <v>46248</v>
      </c>
      <c r="C7518" s="1" t="n">
        <v>6</v>
      </c>
      <c r="D7518" s="1" t="s">
        <v>3819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4009</v>
      </c>
      <c r="N7518" s="1" t="n">
        <v>7.8</v>
      </c>
      <c r="O7518" s="1" t="n">
        <v>109</v>
      </c>
      <c r="P7518" s="1" t="s">
        <v>3814</v>
      </c>
    </row>
    <row r="7519" customFormat="false" ht="15" hidden="false" customHeight="true" outlineLevel="0" collapsed="false">
      <c r="A7519" s="1" t="n">
        <v>3</v>
      </c>
      <c r="B7519" s="76" t="n">
        <v>46248</v>
      </c>
      <c r="C7519" s="1" t="n">
        <v>6</v>
      </c>
      <c r="D7519" s="1" t="s">
        <v>3819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3856</v>
      </c>
      <c r="N7519" s="1" t="n">
        <v>14.366</v>
      </c>
      <c r="O7519" s="1" t="n">
        <v>43.1</v>
      </c>
      <c r="P7519" s="1" t="s">
        <v>3814</v>
      </c>
    </row>
    <row r="7520" customFormat="false" ht="15" hidden="false" customHeight="true" outlineLevel="0" collapsed="false">
      <c r="A7520" s="1" t="n">
        <v>3</v>
      </c>
      <c r="B7520" s="76" t="n">
        <v>46248</v>
      </c>
      <c r="C7520" s="1" t="n">
        <v>6</v>
      </c>
      <c r="D7520" s="1" t="s">
        <v>3819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3858</v>
      </c>
      <c r="N7520" s="1" t="n">
        <v>3.662</v>
      </c>
      <c r="O7520" s="1" t="n">
        <v>43.94</v>
      </c>
      <c r="P7520" s="1" t="s">
        <v>3814</v>
      </c>
    </row>
    <row r="7521" customFormat="false" ht="15" hidden="false" customHeight="true" outlineLevel="0" collapsed="false">
      <c r="A7521" s="1" t="n">
        <v>3</v>
      </c>
      <c r="B7521" s="76" t="n">
        <v>46248</v>
      </c>
      <c r="C7521" s="1" t="n">
        <v>11</v>
      </c>
      <c r="D7521" s="1" t="s">
        <v>3820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4988</v>
      </c>
      <c r="N7521" s="1" t="n">
        <v>40</v>
      </c>
      <c r="O7521" s="1" t="n">
        <v>112</v>
      </c>
      <c r="P7521" s="1" t="s">
        <v>3814</v>
      </c>
    </row>
    <row r="7522" customFormat="false" ht="15" hidden="false" customHeight="true" outlineLevel="0" collapsed="false">
      <c r="A7522" s="1" t="n">
        <v>3</v>
      </c>
      <c r="B7522" s="76" t="n">
        <v>46248</v>
      </c>
      <c r="C7522" s="1" t="n">
        <v>11</v>
      </c>
      <c r="D7522" s="1" t="s">
        <v>3820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4103</v>
      </c>
      <c r="N7522" s="1" t="n">
        <v>25</v>
      </c>
      <c r="O7522" s="1" t="n">
        <v>137.5</v>
      </c>
      <c r="P7522" s="1" t="s">
        <v>3814</v>
      </c>
    </row>
    <row r="7523" customFormat="false" ht="15" hidden="false" customHeight="true" outlineLevel="0" collapsed="false">
      <c r="A7523" s="1" t="n">
        <v>3</v>
      </c>
      <c r="B7523" s="76" t="n">
        <v>46248</v>
      </c>
      <c r="C7523" s="1" t="n">
        <v>11</v>
      </c>
      <c r="D7523" s="1" t="s">
        <v>3820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4279</v>
      </c>
      <c r="N7523" s="1" t="n">
        <v>25</v>
      </c>
      <c r="O7523" s="1" t="n">
        <v>145</v>
      </c>
      <c r="P7523" s="1" t="s">
        <v>3814</v>
      </c>
    </row>
    <row r="7524" customFormat="false" ht="15" hidden="false" customHeight="true" outlineLevel="0" collapsed="false">
      <c r="A7524" s="1" t="n">
        <v>3</v>
      </c>
      <c r="B7524" s="76" t="n">
        <v>46248</v>
      </c>
      <c r="C7524" s="1" t="n">
        <v>11</v>
      </c>
      <c r="D7524" s="1" t="s">
        <v>3820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4280</v>
      </c>
      <c r="N7524" s="1" t="n">
        <v>35</v>
      </c>
      <c r="O7524" s="1" t="n">
        <v>245</v>
      </c>
      <c r="P7524" s="1" t="s">
        <v>3814</v>
      </c>
    </row>
    <row r="7525" customFormat="false" ht="15" hidden="false" customHeight="true" outlineLevel="0" collapsed="false">
      <c r="A7525" s="1" t="n">
        <v>3</v>
      </c>
      <c r="B7525" s="76" t="n">
        <v>46248</v>
      </c>
      <c r="C7525" s="1" t="n">
        <v>11</v>
      </c>
      <c r="D7525" s="1" t="s">
        <v>3820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4281</v>
      </c>
      <c r="N7525" s="1" t="n">
        <v>30</v>
      </c>
      <c r="O7525" s="1" t="n">
        <v>281.94</v>
      </c>
      <c r="P7525" s="1" t="s">
        <v>3814</v>
      </c>
    </row>
    <row r="7526" customFormat="false" ht="15" hidden="false" customHeight="true" outlineLevel="0" collapsed="false">
      <c r="A7526" s="1" t="n">
        <v>3</v>
      </c>
      <c r="B7526" s="76" t="n">
        <v>46248</v>
      </c>
      <c r="C7526" s="1" t="n">
        <v>11</v>
      </c>
      <c r="D7526" s="1" t="s">
        <v>3820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4282</v>
      </c>
      <c r="N7526" s="1" t="n">
        <v>10</v>
      </c>
      <c r="O7526" s="1" t="n">
        <v>40</v>
      </c>
      <c r="P7526" s="1" t="s">
        <v>3814</v>
      </c>
    </row>
    <row r="7527" customFormat="false" ht="15" hidden="false" customHeight="true" outlineLevel="0" collapsed="false">
      <c r="A7527" s="1" t="n">
        <v>3</v>
      </c>
      <c r="B7527" s="76" t="n">
        <v>46248</v>
      </c>
      <c r="C7527" s="1" t="n">
        <v>11</v>
      </c>
      <c r="D7527" s="1" t="s">
        <v>3820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4051</v>
      </c>
      <c r="N7527" s="1" t="n">
        <v>1080</v>
      </c>
      <c r="O7527" s="1" t="n">
        <v>570</v>
      </c>
      <c r="P7527" s="1" t="s">
        <v>3814</v>
      </c>
    </row>
    <row r="7528" customFormat="false" ht="15" hidden="false" customHeight="true" outlineLevel="0" collapsed="false">
      <c r="A7528" s="1" t="n">
        <v>3</v>
      </c>
      <c r="B7528" s="76" t="n">
        <v>46248</v>
      </c>
      <c r="C7528" s="1" t="n">
        <v>11</v>
      </c>
      <c r="D7528" s="1" t="s">
        <v>3820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4052</v>
      </c>
      <c r="N7528" s="1" t="n">
        <v>2520</v>
      </c>
      <c r="O7528" s="1" t="n">
        <v>1295</v>
      </c>
      <c r="P7528" s="1" t="s">
        <v>3814</v>
      </c>
    </row>
    <row r="7529" customFormat="false" ht="15" hidden="false" customHeight="true" outlineLevel="0" collapsed="false">
      <c r="A7529" s="1" t="n">
        <v>3</v>
      </c>
      <c r="B7529" s="76" t="n">
        <v>46248</v>
      </c>
      <c r="C7529" s="1" t="n">
        <v>11</v>
      </c>
      <c r="D7529" s="1" t="s">
        <v>3820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5130</v>
      </c>
      <c r="N7529" s="1" t="n">
        <v>12</v>
      </c>
      <c r="O7529" s="1" t="n">
        <v>80.28</v>
      </c>
      <c r="P7529" s="1" t="s">
        <v>3814</v>
      </c>
    </row>
    <row r="7530" customFormat="false" ht="15" hidden="false" customHeight="true" outlineLevel="0" collapsed="false">
      <c r="A7530" s="1" t="n">
        <v>3</v>
      </c>
      <c r="B7530" s="76" t="n">
        <v>46248</v>
      </c>
      <c r="C7530" s="1" t="n">
        <v>11</v>
      </c>
      <c r="D7530" s="1" t="s">
        <v>3820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4326</v>
      </c>
      <c r="N7530" s="1" t="n">
        <v>108</v>
      </c>
      <c r="O7530" s="1" t="n">
        <v>722.52</v>
      </c>
      <c r="P7530" s="1" t="s">
        <v>3814</v>
      </c>
    </row>
    <row r="7531" customFormat="false" ht="15" hidden="false" customHeight="true" outlineLevel="0" collapsed="false">
      <c r="A7531" s="1" t="n">
        <v>3</v>
      </c>
      <c r="B7531" s="76" t="n">
        <v>46248</v>
      </c>
      <c r="C7531" s="1" t="n">
        <v>11</v>
      </c>
      <c r="D7531" s="1" t="s">
        <v>3820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4203</v>
      </c>
      <c r="N7531" s="1" t="n">
        <v>10</v>
      </c>
      <c r="O7531" s="1" t="n">
        <v>240</v>
      </c>
      <c r="P7531" s="1" t="s">
        <v>3814</v>
      </c>
    </row>
    <row r="7532" customFormat="false" ht="15" hidden="false" customHeight="true" outlineLevel="0" collapsed="false">
      <c r="A7532" s="1" t="n">
        <v>3</v>
      </c>
      <c r="B7532" s="76" t="n">
        <v>46248</v>
      </c>
      <c r="C7532" s="1" t="n">
        <v>11</v>
      </c>
      <c r="D7532" s="1" t="s">
        <v>3820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4100</v>
      </c>
      <c r="N7532" s="1" t="n">
        <v>18</v>
      </c>
      <c r="O7532" s="1" t="n">
        <v>180</v>
      </c>
      <c r="P7532" s="1" t="s">
        <v>3814</v>
      </c>
    </row>
    <row r="7533" customFormat="false" ht="15" hidden="false" customHeight="true" outlineLevel="0" collapsed="false">
      <c r="A7533" s="1" t="n">
        <v>3</v>
      </c>
      <c r="B7533" s="76" t="n">
        <v>46248</v>
      </c>
      <c r="C7533" s="1" t="n">
        <v>11</v>
      </c>
      <c r="D7533" s="1" t="s">
        <v>3820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5267</v>
      </c>
      <c r="N7533" s="1" t="n">
        <v>9</v>
      </c>
      <c r="O7533" s="1" t="n">
        <v>130</v>
      </c>
      <c r="P7533" s="1" t="s">
        <v>3814</v>
      </c>
    </row>
    <row r="7534" customFormat="false" ht="15" hidden="false" customHeight="true" outlineLevel="0" collapsed="false">
      <c r="A7534" s="1" t="n">
        <v>3</v>
      </c>
      <c r="B7534" s="76" t="n">
        <v>46248</v>
      </c>
      <c r="C7534" s="1" t="n">
        <v>11</v>
      </c>
      <c r="D7534" s="1" t="s">
        <v>3820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4743</v>
      </c>
      <c r="N7534" s="1" t="n">
        <v>10</v>
      </c>
      <c r="O7534" s="1" t="n">
        <v>61.64</v>
      </c>
      <c r="P7534" s="1" t="s">
        <v>3814</v>
      </c>
    </row>
    <row r="7535" customFormat="false" ht="15" hidden="false" customHeight="true" outlineLevel="0" collapsed="false">
      <c r="A7535" s="1" t="n">
        <v>3</v>
      </c>
      <c r="B7535" s="76" t="n">
        <v>46248</v>
      </c>
      <c r="C7535" s="1" t="n">
        <v>11</v>
      </c>
      <c r="D7535" s="1" t="s">
        <v>3820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4746</v>
      </c>
      <c r="N7535" s="1" t="n">
        <v>30</v>
      </c>
      <c r="O7535" s="1" t="n">
        <v>63</v>
      </c>
      <c r="P7535" s="1" t="s">
        <v>3814</v>
      </c>
    </row>
    <row r="7536" customFormat="false" ht="15" hidden="false" customHeight="true" outlineLevel="0" collapsed="false">
      <c r="A7536" s="1" t="n">
        <v>3</v>
      </c>
      <c r="B7536" s="76" t="n">
        <v>46248</v>
      </c>
      <c r="C7536" s="1" t="n">
        <v>11</v>
      </c>
      <c r="D7536" s="1" t="s">
        <v>3820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4747</v>
      </c>
      <c r="N7536" s="1" t="n">
        <v>20</v>
      </c>
      <c r="O7536" s="1" t="n">
        <v>40.15</v>
      </c>
      <c r="P7536" s="1" t="s">
        <v>3814</v>
      </c>
    </row>
    <row r="7537" customFormat="false" ht="15" hidden="false" customHeight="true" outlineLevel="0" collapsed="false">
      <c r="A7537" s="1" t="n">
        <v>3</v>
      </c>
      <c r="B7537" s="76" t="n">
        <v>46248</v>
      </c>
      <c r="C7537" s="1" t="n">
        <v>11</v>
      </c>
      <c r="D7537" s="1" t="s">
        <v>3820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4748</v>
      </c>
      <c r="N7537" s="1" t="n">
        <v>20</v>
      </c>
      <c r="O7537" s="1" t="n">
        <v>48.75</v>
      </c>
      <c r="P7537" s="1" t="s">
        <v>3814</v>
      </c>
    </row>
    <row r="7538" customFormat="false" ht="15" hidden="false" customHeight="true" outlineLevel="0" collapsed="false">
      <c r="A7538" s="1" t="n">
        <v>3</v>
      </c>
      <c r="B7538" s="76" t="n">
        <v>46248</v>
      </c>
      <c r="C7538" s="1" t="n">
        <v>11</v>
      </c>
      <c r="D7538" s="1" t="s">
        <v>3820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6265</v>
      </c>
      <c r="N7538" s="1" t="n">
        <v>20</v>
      </c>
      <c r="O7538" s="1" t="n">
        <v>42.52</v>
      </c>
      <c r="P7538" s="1" t="s">
        <v>3814</v>
      </c>
    </row>
    <row r="7539" customFormat="false" ht="15" hidden="false" customHeight="true" outlineLevel="0" collapsed="false">
      <c r="A7539" s="1" t="n">
        <v>3</v>
      </c>
      <c r="B7539" s="76" t="n">
        <v>46248</v>
      </c>
      <c r="C7539" s="1" t="n">
        <v>11</v>
      </c>
      <c r="D7539" s="1" t="s">
        <v>3820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5752</v>
      </c>
      <c r="N7539" s="1" t="n">
        <v>20</v>
      </c>
      <c r="O7539" s="1" t="n">
        <v>43.26</v>
      </c>
      <c r="P7539" s="1" t="s">
        <v>3814</v>
      </c>
    </row>
    <row r="7540" customFormat="false" ht="15" hidden="false" customHeight="true" outlineLevel="0" collapsed="false">
      <c r="A7540" s="1" t="n">
        <v>3</v>
      </c>
      <c r="B7540" s="76" t="n">
        <v>46248</v>
      </c>
      <c r="C7540" s="1" t="n">
        <v>11</v>
      </c>
      <c r="D7540" s="1" t="s">
        <v>3820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4753</v>
      </c>
      <c r="N7540" s="1" t="n">
        <v>20</v>
      </c>
      <c r="O7540" s="1" t="n">
        <v>41.22</v>
      </c>
      <c r="P7540" s="1" t="s">
        <v>3814</v>
      </c>
    </row>
    <row r="7541" customFormat="false" ht="15" hidden="false" customHeight="true" outlineLevel="0" collapsed="false">
      <c r="A7541" s="1" t="n">
        <v>3</v>
      </c>
      <c r="B7541" s="76" t="n">
        <v>46248</v>
      </c>
      <c r="C7541" s="1" t="n">
        <v>11</v>
      </c>
      <c r="D7541" s="1" t="s">
        <v>3820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4754</v>
      </c>
      <c r="N7541" s="1" t="n">
        <v>15</v>
      </c>
      <c r="O7541" s="1" t="n">
        <v>65.93</v>
      </c>
      <c r="P7541" s="1" t="s">
        <v>3814</v>
      </c>
    </row>
    <row r="7542" customFormat="false" ht="15" hidden="false" customHeight="true" outlineLevel="0" collapsed="false">
      <c r="A7542" s="1" t="n">
        <v>3</v>
      </c>
      <c r="B7542" s="76" t="n">
        <v>46248</v>
      </c>
      <c r="C7542" s="1" t="n">
        <v>11</v>
      </c>
      <c r="D7542" s="1" t="s">
        <v>3820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4756</v>
      </c>
      <c r="N7542" s="1" t="n">
        <v>20</v>
      </c>
      <c r="O7542" s="1" t="n">
        <v>78.83</v>
      </c>
      <c r="P7542" s="1" t="s">
        <v>3814</v>
      </c>
    </row>
    <row r="7543" customFormat="false" ht="15" hidden="false" customHeight="true" outlineLevel="0" collapsed="false">
      <c r="A7543" s="1" t="n">
        <v>3</v>
      </c>
      <c r="B7543" s="76" t="n">
        <v>46248</v>
      </c>
      <c r="C7543" s="1" t="n">
        <v>11</v>
      </c>
      <c r="D7543" s="1" t="s">
        <v>3820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6266</v>
      </c>
      <c r="N7543" s="1" t="n">
        <v>20</v>
      </c>
      <c r="O7543" s="1" t="n">
        <v>46.69</v>
      </c>
      <c r="P7543" s="1" t="s">
        <v>3814</v>
      </c>
    </row>
    <row r="7544" customFormat="false" ht="15" hidden="false" customHeight="true" outlineLevel="0" collapsed="false">
      <c r="A7544" s="1" t="n">
        <v>3</v>
      </c>
      <c r="B7544" s="76" t="n">
        <v>46248</v>
      </c>
      <c r="C7544" s="1" t="n">
        <v>11</v>
      </c>
      <c r="D7544" s="1" t="s">
        <v>3820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6267</v>
      </c>
      <c r="N7544" s="1" t="n">
        <v>20</v>
      </c>
      <c r="O7544" s="1" t="n">
        <v>44.44</v>
      </c>
      <c r="P7544" s="1" t="s">
        <v>3814</v>
      </c>
    </row>
    <row r="7545" customFormat="false" ht="15" hidden="false" customHeight="true" outlineLevel="0" collapsed="false">
      <c r="A7545" s="1" t="n">
        <v>3</v>
      </c>
      <c r="B7545" s="76" t="n">
        <v>46248</v>
      </c>
      <c r="C7545" s="1" t="n">
        <v>11</v>
      </c>
      <c r="D7545" s="1" t="s">
        <v>3820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5753</v>
      </c>
      <c r="N7545" s="1" t="n">
        <v>30</v>
      </c>
      <c r="O7545" s="1" t="n">
        <v>41.22</v>
      </c>
      <c r="P7545" s="1" t="s">
        <v>3814</v>
      </c>
    </row>
    <row r="7546" customFormat="false" ht="15" hidden="false" customHeight="true" outlineLevel="0" collapsed="false">
      <c r="A7546" s="1" t="n">
        <v>3</v>
      </c>
      <c r="B7546" s="76" t="n">
        <v>46248</v>
      </c>
      <c r="C7546" s="1" t="n">
        <v>11</v>
      </c>
      <c r="D7546" s="1" t="s">
        <v>3820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4758</v>
      </c>
      <c r="N7546" s="1" t="n">
        <v>20</v>
      </c>
      <c r="O7546" s="1" t="n">
        <v>38</v>
      </c>
      <c r="P7546" s="1" t="s">
        <v>3814</v>
      </c>
    </row>
    <row r="7547" customFormat="false" ht="15" hidden="false" customHeight="true" outlineLevel="0" collapsed="false">
      <c r="A7547" s="1" t="n">
        <v>3</v>
      </c>
      <c r="B7547" s="76" t="n">
        <v>46248</v>
      </c>
      <c r="C7547" s="1" t="n">
        <v>11</v>
      </c>
      <c r="D7547" s="1" t="s">
        <v>3820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4760</v>
      </c>
      <c r="N7547" s="1" t="n">
        <v>20</v>
      </c>
      <c r="O7547" s="1" t="n">
        <v>45.52</v>
      </c>
      <c r="P7547" s="1" t="s">
        <v>3814</v>
      </c>
    </row>
    <row r="7548" customFormat="false" ht="15" hidden="false" customHeight="true" outlineLevel="0" collapsed="false">
      <c r="A7548" s="1" t="n">
        <v>3</v>
      </c>
      <c r="B7548" s="76" t="n">
        <v>46248</v>
      </c>
      <c r="C7548" s="1" t="n">
        <v>11</v>
      </c>
      <c r="D7548" s="1" t="s">
        <v>3820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5754</v>
      </c>
      <c r="N7548" s="1" t="n">
        <v>20</v>
      </c>
      <c r="O7548" s="1" t="n">
        <v>38</v>
      </c>
      <c r="P7548" s="1" t="s">
        <v>3814</v>
      </c>
    </row>
    <row r="7549" customFormat="false" ht="15" hidden="false" customHeight="true" outlineLevel="0" collapsed="false">
      <c r="A7549" s="1" t="n">
        <v>3</v>
      </c>
      <c r="B7549" s="76" t="n">
        <v>46248</v>
      </c>
      <c r="C7549" s="1" t="n">
        <v>11</v>
      </c>
      <c r="D7549" s="1" t="s">
        <v>3820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6268</v>
      </c>
      <c r="N7549" s="1" t="n">
        <v>10</v>
      </c>
      <c r="O7549" s="1" t="n">
        <v>28.33</v>
      </c>
      <c r="P7549" s="1" t="s">
        <v>3814</v>
      </c>
    </row>
    <row r="7550" customFormat="false" ht="15" hidden="false" customHeight="true" outlineLevel="0" collapsed="false">
      <c r="A7550" s="1" t="n">
        <v>3</v>
      </c>
      <c r="B7550" s="76" t="n">
        <v>46248</v>
      </c>
      <c r="C7550" s="1" t="n">
        <v>11</v>
      </c>
      <c r="D7550" s="1" t="s">
        <v>3820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4762</v>
      </c>
      <c r="N7550" s="1" t="n">
        <v>20</v>
      </c>
      <c r="O7550" s="1" t="n">
        <v>54.12</v>
      </c>
      <c r="P7550" s="1" t="s">
        <v>3814</v>
      </c>
    </row>
    <row r="7551" customFormat="false" ht="15" hidden="false" customHeight="true" outlineLevel="0" collapsed="false">
      <c r="A7551" s="1" t="n">
        <v>3</v>
      </c>
      <c r="B7551" s="76" t="n">
        <v>46248</v>
      </c>
      <c r="C7551" s="1" t="n">
        <v>11</v>
      </c>
      <c r="D7551" s="1" t="s">
        <v>3820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6269</v>
      </c>
      <c r="N7551" s="1" t="n">
        <v>20</v>
      </c>
      <c r="O7551" s="1" t="n">
        <v>41.22</v>
      </c>
      <c r="P7551" s="1" t="s">
        <v>3814</v>
      </c>
    </row>
    <row r="7552" customFormat="false" ht="15" hidden="false" customHeight="true" outlineLevel="0" collapsed="false">
      <c r="A7552" s="1" t="n">
        <v>3</v>
      </c>
      <c r="B7552" s="76" t="n">
        <v>46248</v>
      </c>
      <c r="C7552" s="1" t="n">
        <v>11</v>
      </c>
      <c r="D7552" s="1" t="s">
        <v>3820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4763</v>
      </c>
      <c r="N7552" s="1" t="n">
        <v>10</v>
      </c>
      <c r="O7552" s="1" t="n">
        <v>34.78</v>
      </c>
      <c r="P7552" s="1" t="s">
        <v>3814</v>
      </c>
    </row>
    <row r="7553" customFormat="false" ht="15" hidden="false" customHeight="true" outlineLevel="0" collapsed="false">
      <c r="A7553" s="1" t="n">
        <v>3</v>
      </c>
      <c r="B7553" s="76" t="n">
        <v>46248</v>
      </c>
      <c r="C7553" s="1" t="n">
        <v>11</v>
      </c>
      <c r="D7553" s="1" t="s">
        <v>3820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5755</v>
      </c>
      <c r="N7553" s="1" t="n">
        <v>20</v>
      </c>
      <c r="O7553" s="1" t="n">
        <v>41.22</v>
      </c>
      <c r="P7553" s="1" t="s">
        <v>3814</v>
      </c>
    </row>
    <row r="7554" customFormat="false" ht="15" hidden="false" customHeight="true" outlineLevel="0" collapsed="false">
      <c r="A7554" s="1" t="n">
        <v>3</v>
      </c>
      <c r="B7554" s="76" t="n">
        <v>46248</v>
      </c>
      <c r="C7554" s="1" t="n">
        <v>11</v>
      </c>
      <c r="D7554" s="1" t="s">
        <v>3820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6270</v>
      </c>
      <c r="N7554" s="1" t="n">
        <v>20</v>
      </c>
      <c r="O7554" s="1" t="n">
        <v>46.59</v>
      </c>
      <c r="P7554" s="1" t="s">
        <v>3814</v>
      </c>
    </row>
    <row r="7555" customFormat="false" ht="15" hidden="false" customHeight="true" outlineLevel="0" collapsed="false">
      <c r="A7555" s="1" t="n">
        <v>3</v>
      </c>
      <c r="B7555" s="76" t="n">
        <v>46248</v>
      </c>
      <c r="C7555" s="1" t="n">
        <v>11</v>
      </c>
      <c r="D7555" s="1" t="s">
        <v>3820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4764</v>
      </c>
      <c r="N7555" s="1" t="n">
        <v>20</v>
      </c>
      <c r="O7555" s="1" t="n">
        <v>41.22</v>
      </c>
      <c r="P7555" s="1" t="s">
        <v>3814</v>
      </c>
    </row>
    <row r="7556" customFormat="false" ht="15" hidden="false" customHeight="true" outlineLevel="0" collapsed="false">
      <c r="A7556" s="1" t="n">
        <v>3</v>
      </c>
      <c r="B7556" s="76" t="n">
        <v>46248</v>
      </c>
      <c r="C7556" s="1" t="n">
        <v>11</v>
      </c>
      <c r="D7556" s="1" t="s">
        <v>3820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6271</v>
      </c>
      <c r="N7556" s="1" t="n">
        <v>20</v>
      </c>
      <c r="O7556" s="1" t="n">
        <v>41.22</v>
      </c>
      <c r="P7556" s="1" t="s">
        <v>3814</v>
      </c>
    </row>
    <row r="7557" customFormat="false" ht="15" hidden="false" customHeight="true" outlineLevel="0" collapsed="false">
      <c r="A7557" s="1" t="n">
        <v>3</v>
      </c>
      <c r="B7557" s="76" t="n">
        <v>46248</v>
      </c>
      <c r="C7557" s="1" t="n">
        <v>11</v>
      </c>
      <c r="D7557" s="1" t="s">
        <v>3820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6272</v>
      </c>
      <c r="N7557" s="1" t="n">
        <v>24</v>
      </c>
      <c r="O7557" s="1" t="n">
        <v>161.76</v>
      </c>
      <c r="P7557" s="1" t="s">
        <v>3814</v>
      </c>
    </row>
    <row r="7558" customFormat="false" ht="15" hidden="false" customHeight="true" outlineLevel="0" collapsed="false">
      <c r="A7558" s="1" t="n">
        <v>3</v>
      </c>
      <c r="B7558" s="76" t="n">
        <v>46248</v>
      </c>
      <c r="C7558" s="1" t="n">
        <v>11</v>
      </c>
      <c r="D7558" s="1" t="s">
        <v>3820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4294</v>
      </c>
      <c r="N7558" s="1" t="n">
        <v>20</v>
      </c>
      <c r="O7558" s="1" t="n">
        <v>49.8</v>
      </c>
      <c r="P7558" s="1" t="s">
        <v>3814</v>
      </c>
    </row>
    <row r="7559" customFormat="false" ht="15" hidden="false" customHeight="true" outlineLevel="0" collapsed="false">
      <c r="A7559" s="1" t="n">
        <v>3</v>
      </c>
      <c r="B7559" s="76" t="n">
        <v>46248</v>
      </c>
      <c r="C7559" s="1" t="n">
        <v>11</v>
      </c>
      <c r="D7559" s="1" t="s">
        <v>3820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4295</v>
      </c>
      <c r="N7559" s="1" t="n">
        <v>20</v>
      </c>
      <c r="O7559" s="1" t="n">
        <v>49.8</v>
      </c>
      <c r="P7559" s="1" t="s">
        <v>3814</v>
      </c>
    </row>
    <row r="7560" customFormat="false" ht="15" hidden="false" customHeight="true" outlineLevel="0" collapsed="false">
      <c r="A7560" s="1" t="n">
        <v>3</v>
      </c>
      <c r="B7560" s="76" t="n">
        <v>46248</v>
      </c>
      <c r="C7560" s="1" t="n">
        <v>11</v>
      </c>
      <c r="D7560" s="1" t="s">
        <v>3820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4296</v>
      </c>
      <c r="N7560" s="1" t="n">
        <v>20</v>
      </c>
      <c r="O7560" s="1" t="n">
        <v>49.8</v>
      </c>
      <c r="P7560" s="1" t="s">
        <v>3814</v>
      </c>
    </row>
    <row r="7561" customFormat="false" ht="15" hidden="false" customHeight="true" outlineLevel="0" collapsed="false">
      <c r="A7561" s="1" t="n">
        <v>3</v>
      </c>
      <c r="B7561" s="76" t="n">
        <v>46248</v>
      </c>
      <c r="C7561" s="1" t="n">
        <v>11</v>
      </c>
      <c r="D7561" s="1" t="s">
        <v>3820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4506</v>
      </c>
      <c r="N7561" s="1" t="n">
        <v>12</v>
      </c>
      <c r="O7561" s="1" t="n">
        <v>115.8</v>
      </c>
      <c r="P7561" s="1" t="s">
        <v>3814</v>
      </c>
    </row>
    <row r="7562" customFormat="false" ht="15" hidden="false" customHeight="true" outlineLevel="0" collapsed="false">
      <c r="A7562" s="1" t="n">
        <v>3</v>
      </c>
      <c r="B7562" s="76" t="n">
        <v>46248</v>
      </c>
      <c r="C7562" s="1" t="n">
        <v>11</v>
      </c>
      <c r="D7562" s="1" t="s">
        <v>3820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5519</v>
      </c>
      <c r="N7562" s="1" t="n">
        <v>20</v>
      </c>
      <c r="O7562" s="1" t="n">
        <v>49.8</v>
      </c>
      <c r="P7562" s="1" t="s">
        <v>3814</v>
      </c>
    </row>
    <row r="7563" customFormat="false" ht="15" hidden="false" customHeight="true" outlineLevel="0" collapsed="false">
      <c r="A7563" s="1" t="n">
        <v>3</v>
      </c>
      <c r="B7563" s="76" t="n">
        <v>46248</v>
      </c>
      <c r="C7563" s="1" t="n">
        <v>11</v>
      </c>
      <c r="D7563" s="1" t="s">
        <v>3820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6273</v>
      </c>
      <c r="N7563" s="1" t="n">
        <v>24</v>
      </c>
      <c r="O7563" s="1" t="n">
        <v>161.76</v>
      </c>
      <c r="P7563" s="1" t="s">
        <v>3814</v>
      </c>
    </row>
    <row r="7564" customFormat="false" ht="15" hidden="false" customHeight="true" outlineLevel="0" collapsed="false">
      <c r="A7564" s="1" t="n">
        <v>3</v>
      </c>
      <c r="B7564" s="76" t="n">
        <v>46248</v>
      </c>
      <c r="C7564" s="1" t="n">
        <v>11</v>
      </c>
      <c r="D7564" s="1" t="s">
        <v>3820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6274</v>
      </c>
      <c r="N7564" s="1" t="n">
        <v>12</v>
      </c>
      <c r="O7564" s="1" t="n">
        <v>152.7</v>
      </c>
      <c r="P7564" s="1" t="s">
        <v>3814</v>
      </c>
    </row>
    <row r="7565" customFormat="false" ht="15" hidden="false" customHeight="true" outlineLevel="0" collapsed="false">
      <c r="A7565" s="1" t="n">
        <v>3</v>
      </c>
      <c r="B7565" s="76" t="n">
        <v>46248</v>
      </c>
      <c r="C7565" s="1" t="n">
        <v>11</v>
      </c>
      <c r="D7565" s="1" t="s">
        <v>3820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6275</v>
      </c>
      <c r="N7565" s="1" t="n">
        <v>12</v>
      </c>
      <c r="O7565" s="1" t="n">
        <v>152.7</v>
      </c>
      <c r="P7565" s="1" t="s">
        <v>3814</v>
      </c>
    </row>
    <row r="7566" customFormat="false" ht="15" hidden="false" customHeight="true" outlineLevel="0" collapsed="false">
      <c r="A7566" s="1" t="n">
        <v>3</v>
      </c>
      <c r="B7566" s="76" t="n">
        <v>46248</v>
      </c>
      <c r="C7566" s="1" t="n">
        <v>11</v>
      </c>
      <c r="D7566" s="1" t="s">
        <v>3820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6276</v>
      </c>
      <c r="N7566" s="1" t="n">
        <v>12</v>
      </c>
      <c r="O7566" s="1" t="n">
        <v>152.7</v>
      </c>
      <c r="P7566" s="1" t="s">
        <v>3814</v>
      </c>
    </row>
    <row r="7567" customFormat="false" ht="15" hidden="false" customHeight="true" outlineLevel="0" collapsed="false">
      <c r="A7567" s="1" t="n">
        <v>3</v>
      </c>
      <c r="B7567" s="76" t="n">
        <v>46248</v>
      </c>
      <c r="C7567" s="1" t="n">
        <v>11</v>
      </c>
      <c r="D7567" s="1" t="s">
        <v>3820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6277</v>
      </c>
      <c r="N7567" s="1" t="n">
        <v>12</v>
      </c>
      <c r="O7567" s="1" t="n">
        <v>152.7</v>
      </c>
      <c r="P7567" s="1" t="s">
        <v>3814</v>
      </c>
    </row>
    <row r="7568" customFormat="false" ht="15" hidden="false" customHeight="true" outlineLevel="0" collapsed="false">
      <c r="A7568" s="1" t="n">
        <v>3</v>
      </c>
      <c r="B7568" s="76" t="n">
        <v>46248</v>
      </c>
      <c r="C7568" s="1" t="n">
        <v>11</v>
      </c>
      <c r="D7568" s="1" t="s">
        <v>3820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6278</v>
      </c>
      <c r="N7568" s="1" t="n">
        <v>6</v>
      </c>
      <c r="O7568" s="1" t="n">
        <v>47.94</v>
      </c>
      <c r="P7568" s="1" t="s">
        <v>3814</v>
      </c>
    </row>
    <row r="7569" customFormat="false" ht="15" hidden="false" customHeight="true" outlineLevel="0" collapsed="false">
      <c r="A7569" s="1" t="n">
        <v>3</v>
      </c>
      <c r="B7569" s="76" t="n">
        <v>46248</v>
      </c>
      <c r="C7569" s="1" t="n">
        <v>11</v>
      </c>
      <c r="D7569" s="1" t="s">
        <v>3820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4308</v>
      </c>
      <c r="N7569" s="1" t="n">
        <v>20</v>
      </c>
      <c r="O7569" s="1" t="n">
        <v>49.8</v>
      </c>
      <c r="P7569" s="1" t="s">
        <v>3814</v>
      </c>
    </row>
    <row r="7570" customFormat="false" ht="15" hidden="false" customHeight="true" outlineLevel="0" collapsed="false">
      <c r="A7570" s="1" t="n">
        <v>3</v>
      </c>
      <c r="B7570" s="76" t="n">
        <v>46248</v>
      </c>
      <c r="C7570" s="1" t="n">
        <v>11</v>
      </c>
      <c r="D7570" s="1" t="s">
        <v>3820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6279</v>
      </c>
      <c r="N7570" s="1" t="n">
        <v>24</v>
      </c>
      <c r="O7570" s="1" t="n">
        <v>161.76</v>
      </c>
      <c r="P7570" s="1" t="s">
        <v>3814</v>
      </c>
    </row>
    <row r="7571" customFormat="false" ht="15" hidden="false" customHeight="true" outlineLevel="0" collapsed="false">
      <c r="A7571" s="1" t="n">
        <v>3</v>
      </c>
      <c r="B7571" s="76" t="n">
        <v>46248</v>
      </c>
      <c r="C7571" s="1" t="n">
        <v>11</v>
      </c>
      <c r="D7571" s="1" t="s">
        <v>3820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6280</v>
      </c>
      <c r="N7571" s="1" t="n">
        <v>6</v>
      </c>
      <c r="O7571" s="1" t="n">
        <v>47.94</v>
      </c>
      <c r="P7571" s="1" t="s">
        <v>3814</v>
      </c>
    </row>
    <row r="7572" customFormat="false" ht="15" hidden="false" customHeight="true" outlineLevel="0" collapsed="false">
      <c r="A7572" s="1" t="n">
        <v>3</v>
      </c>
      <c r="B7572" s="76" t="n">
        <v>46248</v>
      </c>
      <c r="C7572" s="1" t="n">
        <v>11</v>
      </c>
      <c r="D7572" s="1" t="s">
        <v>3820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4454</v>
      </c>
      <c r="N7572" s="1" t="n">
        <v>40</v>
      </c>
      <c r="O7572" s="1" t="n">
        <v>199.6</v>
      </c>
      <c r="P7572" s="1" t="s">
        <v>3814</v>
      </c>
    </row>
    <row r="7573" customFormat="false" ht="15" hidden="false" customHeight="true" outlineLevel="0" collapsed="false">
      <c r="A7573" s="1" t="n">
        <v>3</v>
      </c>
      <c r="B7573" s="76" t="n">
        <v>46248</v>
      </c>
      <c r="C7573" s="1" t="n">
        <v>11</v>
      </c>
      <c r="D7573" s="1" t="s">
        <v>3820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4454</v>
      </c>
      <c r="N7573" s="1" t="n">
        <v>40</v>
      </c>
      <c r="O7573" s="1" t="n">
        <v>199.6</v>
      </c>
      <c r="P7573" s="1" t="s">
        <v>3814</v>
      </c>
    </row>
    <row r="7574" customFormat="false" ht="15" hidden="false" customHeight="true" outlineLevel="0" collapsed="false">
      <c r="A7574" s="1" t="n">
        <v>3</v>
      </c>
      <c r="B7574" s="76" t="n">
        <v>46248</v>
      </c>
      <c r="C7574" s="1" t="n">
        <v>11</v>
      </c>
      <c r="D7574" s="1" t="s">
        <v>3820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6281</v>
      </c>
      <c r="N7574" s="1" t="n">
        <v>24</v>
      </c>
      <c r="O7574" s="1" t="n">
        <v>38.16</v>
      </c>
      <c r="P7574" s="1" t="s">
        <v>3814</v>
      </c>
    </row>
    <row r="7575" customFormat="false" ht="15" hidden="false" customHeight="true" outlineLevel="0" collapsed="false">
      <c r="A7575" s="1" t="n">
        <v>3</v>
      </c>
      <c r="B7575" s="76" t="n">
        <v>46248</v>
      </c>
      <c r="C7575" s="1" t="n">
        <v>11</v>
      </c>
      <c r="D7575" s="1" t="s">
        <v>3820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6281</v>
      </c>
      <c r="N7575" s="1" t="n">
        <v>24</v>
      </c>
      <c r="O7575" s="1" t="n">
        <v>38.16</v>
      </c>
      <c r="P7575" s="1" t="s">
        <v>3814</v>
      </c>
    </row>
    <row r="7576" customFormat="false" ht="15" hidden="false" customHeight="true" outlineLevel="0" collapsed="false">
      <c r="A7576" s="1" t="n">
        <v>3</v>
      </c>
      <c r="B7576" s="76" t="n">
        <v>46248</v>
      </c>
      <c r="C7576" s="1" t="n">
        <v>11</v>
      </c>
      <c r="D7576" s="1" t="s">
        <v>3820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6281</v>
      </c>
      <c r="N7576" s="1" t="n">
        <v>24</v>
      </c>
      <c r="O7576" s="1" t="n">
        <v>38.16</v>
      </c>
      <c r="P7576" s="1" t="s">
        <v>3814</v>
      </c>
    </row>
    <row r="7577" customFormat="false" ht="15" hidden="false" customHeight="true" outlineLevel="0" collapsed="false">
      <c r="A7577" s="1" t="n">
        <v>3</v>
      </c>
      <c r="B7577" s="76" t="n">
        <v>46248</v>
      </c>
      <c r="C7577" s="1" t="n">
        <v>11</v>
      </c>
      <c r="D7577" s="1" t="s">
        <v>3820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6282</v>
      </c>
      <c r="N7577" s="1" t="n">
        <v>6</v>
      </c>
      <c r="O7577" s="1" t="n">
        <v>47.94</v>
      </c>
      <c r="P7577" s="1" t="s">
        <v>3814</v>
      </c>
    </row>
    <row r="7578" customFormat="false" ht="15" hidden="false" customHeight="true" outlineLevel="0" collapsed="false">
      <c r="A7578" s="1" t="n">
        <v>3</v>
      </c>
      <c r="B7578" s="76" t="n">
        <v>46248</v>
      </c>
      <c r="C7578" s="1" t="n">
        <v>11</v>
      </c>
      <c r="D7578" s="1" t="s">
        <v>3820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6283</v>
      </c>
      <c r="N7578" s="1" t="n">
        <v>12</v>
      </c>
      <c r="O7578" s="1" t="n">
        <v>41.88</v>
      </c>
      <c r="P7578" s="1" t="s">
        <v>3814</v>
      </c>
    </row>
    <row r="7579" customFormat="false" ht="15" hidden="false" customHeight="true" outlineLevel="0" collapsed="false">
      <c r="A7579" s="1" t="n">
        <v>3</v>
      </c>
      <c r="B7579" s="76" t="n">
        <v>46248</v>
      </c>
      <c r="C7579" s="1" t="n">
        <v>11</v>
      </c>
      <c r="D7579" s="1" t="s">
        <v>3820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6284</v>
      </c>
      <c r="N7579" s="1" t="n">
        <v>12</v>
      </c>
      <c r="O7579" s="1" t="n">
        <v>41.88</v>
      </c>
      <c r="P7579" s="1" t="s">
        <v>3814</v>
      </c>
    </row>
    <row r="7580" customFormat="false" ht="15" hidden="false" customHeight="true" outlineLevel="0" collapsed="false">
      <c r="A7580" s="1" t="n">
        <v>3</v>
      </c>
      <c r="B7580" s="76" t="n">
        <v>46248</v>
      </c>
      <c r="C7580" s="1" t="n">
        <v>11</v>
      </c>
      <c r="D7580" s="1" t="s">
        <v>3820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6285</v>
      </c>
      <c r="N7580" s="1" t="n">
        <v>12</v>
      </c>
      <c r="O7580" s="1" t="n">
        <v>41.88</v>
      </c>
      <c r="P7580" s="1" t="s">
        <v>3814</v>
      </c>
    </row>
    <row r="7581" customFormat="false" ht="15" hidden="false" customHeight="true" outlineLevel="0" collapsed="false">
      <c r="A7581" s="1" t="n">
        <v>3</v>
      </c>
      <c r="B7581" s="76" t="n">
        <v>46248</v>
      </c>
      <c r="C7581" s="1" t="n">
        <v>11</v>
      </c>
      <c r="D7581" s="1" t="s">
        <v>3820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6286</v>
      </c>
      <c r="N7581" s="1" t="n">
        <v>12</v>
      </c>
      <c r="O7581" s="1" t="n">
        <v>41.88</v>
      </c>
      <c r="P7581" s="1" t="s">
        <v>3814</v>
      </c>
    </row>
    <row r="7582" customFormat="false" ht="15" hidden="false" customHeight="true" outlineLevel="0" collapsed="false">
      <c r="A7582" s="1" t="n">
        <v>3</v>
      </c>
      <c r="B7582" s="76" t="n">
        <v>46248</v>
      </c>
      <c r="C7582" s="1" t="n">
        <v>11</v>
      </c>
      <c r="D7582" s="1" t="s">
        <v>3820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6287</v>
      </c>
      <c r="N7582" s="1" t="n">
        <v>12</v>
      </c>
      <c r="O7582" s="1" t="n">
        <v>41.88</v>
      </c>
      <c r="P7582" s="1" t="s">
        <v>3814</v>
      </c>
    </row>
    <row r="7583" customFormat="false" ht="15" hidden="false" customHeight="true" outlineLevel="0" collapsed="false">
      <c r="A7583" s="1" t="n">
        <v>3</v>
      </c>
      <c r="B7583" s="76" t="n">
        <v>46248</v>
      </c>
      <c r="C7583" s="1" t="n">
        <v>11</v>
      </c>
      <c r="D7583" s="1" t="s">
        <v>3820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6288</v>
      </c>
      <c r="N7583" s="1" t="n">
        <v>40</v>
      </c>
      <c r="O7583" s="1" t="n">
        <v>110</v>
      </c>
      <c r="P7583" s="1" t="s">
        <v>3814</v>
      </c>
    </row>
    <row r="7584" customFormat="false" ht="15" hidden="false" customHeight="true" outlineLevel="0" collapsed="false">
      <c r="A7584" s="1" t="n">
        <v>3</v>
      </c>
      <c r="B7584" s="76" t="n">
        <v>46248</v>
      </c>
      <c r="C7584" s="1" t="n">
        <v>11</v>
      </c>
      <c r="D7584" s="1" t="s">
        <v>3820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6289</v>
      </c>
      <c r="N7584" s="1" t="n">
        <v>50</v>
      </c>
      <c r="O7584" s="1" t="n">
        <v>65</v>
      </c>
      <c r="P7584" s="1" t="s">
        <v>3814</v>
      </c>
    </row>
    <row r="7585" customFormat="false" ht="15" hidden="false" customHeight="true" outlineLevel="0" collapsed="false">
      <c r="A7585" s="1" t="n">
        <v>3</v>
      </c>
      <c r="B7585" s="76" t="n">
        <v>46248</v>
      </c>
      <c r="C7585" s="1" t="n">
        <v>11</v>
      </c>
      <c r="D7585" s="1" t="s">
        <v>3820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6290</v>
      </c>
      <c r="N7585" s="1" t="n">
        <v>12</v>
      </c>
      <c r="O7585" s="1" t="n">
        <v>26.4</v>
      </c>
      <c r="P7585" s="1" t="s">
        <v>3814</v>
      </c>
    </row>
    <row r="7586" customFormat="false" ht="15" hidden="false" customHeight="true" outlineLevel="0" collapsed="false">
      <c r="A7586" s="1" t="n">
        <v>3</v>
      </c>
      <c r="B7586" s="76" t="n">
        <v>46248</v>
      </c>
      <c r="C7586" s="1" t="n">
        <v>11</v>
      </c>
      <c r="D7586" s="1" t="s">
        <v>3820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6291</v>
      </c>
      <c r="N7586" s="1" t="n">
        <v>20</v>
      </c>
      <c r="O7586" s="1" t="n">
        <v>110</v>
      </c>
      <c r="P7586" s="1" t="s">
        <v>3814</v>
      </c>
    </row>
    <row r="7587" customFormat="false" ht="15" hidden="false" customHeight="true" outlineLevel="0" collapsed="false">
      <c r="A7587" s="1" t="n">
        <v>3</v>
      </c>
      <c r="B7587" s="76" t="n">
        <v>46248</v>
      </c>
      <c r="C7587" s="1" t="n">
        <v>11</v>
      </c>
      <c r="D7587" s="1" t="s">
        <v>3820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6292</v>
      </c>
      <c r="N7587" s="1" t="n">
        <v>6</v>
      </c>
      <c r="O7587" s="1" t="n">
        <v>37.5</v>
      </c>
      <c r="P7587" s="1" t="s">
        <v>3814</v>
      </c>
    </row>
    <row r="7588" customFormat="false" ht="15" hidden="false" customHeight="true" outlineLevel="0" collapsed="false">
      <c r="A7588" s="1" t="n">
        <v>3</v>
      </c>
      <c r="B7588" s="76" t="n">
        <v>46248</v>
      </c>
      <c r="C7588" s="1" t="n">
        <v>11</v>
      </c>
      <c r="D7588" s="1" t="s">
        <v>3820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6293</v>
      </c>
      <c r="N7588" s="1" t="n">
        <v>6</v>
      </c>
      <c r="O7588" s="1" t="n">
        <v>37.5</v>
      </c>
      <c r="P7588" s="1" t="s">
        <v>3814</v>
      </c>
    </row>
    <row r="7589" customFormat="false" ht="15" hidden="false" customHeight="true" outlineLevel="0" collapsed="false">
      <c r="A7589" s="1" t="n">
        <v>3</v>
      </c>
      <c r="B7589" s="76" t="n">
        <v>46248</v>
      </c>
      <c r="C7589" s="1" t="n">
        <v>11</v>
      </c>
      <c r="D7589" s="1" t="s">
        <v>3820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6294</v>
      </c>
      <c r="N7589" s="1" t="n">
        <v>12</v>
      </c>
      <c r="O7589" s="1" t="n">
        <v>53</v>
      </c>
      <c r="P7589" s="1" t="s">
        <v>3814</v>
      </c>
    </row>
    <row r="7590" customFormat="false" ht="15" hidden="false" customHeight="true" outlineLevel="0" collapsed="false">
      <c r="A7590" s="1" t="n">
        <v>3</v>
      </c>
      <c r="B7590" s="76" t="n">
        <v>46248</v>
      </c>
      <c r="C7590" s="1" t="n">
        <v>11</v>
      </c>
      <c r="D7590" s="1" t="s">
        <v>3820</v>
      </c>
      <c r="E7590" s="1" t="n">
        <v>1678</v>
      </c>
      <c r="F7590" s="1" t="s">
        <v>229</v>
      </c>
      <c r="I7590" s="1" t="n">
        <v>163841</v>
      </c>
      <c r="J7590" s="1" t="n">
        <v>13953</v>
      </c>
      <c r="K7590" s="1" t="n">
        <v>7898437140764</v>
      </c>
      <c r="L7590" s="1" t="s">
        <v>6295</v>
      </c>
      <c r="N7590" s="1" t="n">
        <v>6</v>
      </c>
      <c r="O7590" s="1" t="n">
        <v>33.75</v>
      </c>
      <c r="P7590" s="1" t="s">
        <v>3814</v>
      </c>
    </row>
    <row r="7591" customFormat="false" ht="15" hidden="false" customHeight="true" outlineLevel="0" collapsed="false">
      <c r="A7591" s="1" t="n">
        <v>3</v>
      </c>
      <c r="B7591" s="76" t="n">
        <v>46248</v>
      </c>
      <c r="C7591" s="1" t="n">
        <v>11</v>
      </c>
      <c r="D7591" s="1" t="s">
        <v>3820</v>
      </c>
      <c r="E7591" s="1" t="n">
        <v>1678</v>
      </c>
      <c r="F7591" s="1" t="s">
        <v>229</v>
      </c>
      <c r="I7591" s="1" t="n">
        <v>163841</v>
      </c>
      <c r="J7591" s="1" t="n">
        <v>105290</v>
      </c>
      <c r="K7591" s="1" t="n">
        <v>7898437140825</v>
      </c>
      <c r="L7591" s="1" t="s">
        <v>6296</v>
      </c>
      <c r="N7591" s="1" t="n">
        <v>6</v>
      </c>
      <c r="O7591" s="1" t="n">
        <v>33.75</v>
      </c>
      <c r="P7591" s="1" t="s">
        <v>3814</v>
      </c>
    </row>
    <row r="7592" customFormat="false" ht="15" hidden="false" customHeight="true" outlineLevel="0" collapsed="false">
      <c r="A7592" s="1" t="n">
        <v>3</v>
      </c>
      <c r="B7592" s="76" t="n">
        <v>46248</v>
      </c>
      <c r="C7592" s="1" t="n">
        <v>11</v>
      </c>
      <c r="D7592" s="1" t="s">
        <v>3820</v>
      </c>
      <c r="E7592" s="1" t="n">
        <v>1678</v>
      </c>
      <c r="F7592" s="1" t="s">
        <v>229</v>
      </c>
      <c r="I7592" s="1" t="n">
        <v>163841</v>
      </c>
      <c r="J7592" s="1" t="n">
        <v>13190</v>
      </c>
      <c r="K7592" s="1" t="n">
        <v>7898437140085</v>
      </c>
      <c r="L7592" s="1" t="s">
        <v>6297</v>
      </c>
      <c r="N7592" s="1" t="n">
        <v>6</v>
      </c>
      <c r="O7592" s="1" t="n">
        <v>37.5</v>
      </c>
      <c r="P7592" s="1" t="s">
        <v>3814</v>
      </c>
    </row>
    <row r="7593" customFormat="false" ht="15" hidden="false" customHeight="true" outlineLevel="0" collapsed="false">
      <c r="A7593" s="1" t="n">
        <v>3</v>
      </c>
      <c r="B7593" s="76" t="n">
        <v>46248</v>
      </c>
      <c r="C7593" s="1" t="n">
        <v>11</v>
      </c>
      <c r="D7593" s="1" t="s">
        <v>3820</v>
      </c>
      <c r="E7593" s="1" t="n">
        <v>1678</v>
      </c>
      <c r="F7593" s="1" t="s">
        <v>229</v>
      </c>
      <c r="I7593" s="1" t="n">
        <v>163841</v>
      </c>
      <c r="J7593" s="1" t="n">
        <v>13739</v>
      </c>
      <c r="K7593" s="1" t="n">
        <v>7898437140832</v>
      </c>
      <c r="L7593" s="1" t="s">
        <v>4493</v>
      </c>
      <c r="N7593" s="1" t="n">
        <v>6</v>
      </c>
      <c r="O7593" s="1" t="n">
        <v>33.75</v>
      </c>
      <c r="P7593" s="1" t="s">
        <v>3814</v>
      </c>
    </row>
    <row r="7594" customFormat="false" ht="15" hidden="false" customHeight="true" outlineLevel="0" collapsed="false">
      <c r="A7594" s="1" t="n">
        <v>3</v>
      </c>
      <c r="B7594" s="76" t="n">
        <v>46248</v>
      </c>
      <c r="C7594" s="1" t="n">
        <v>11</v>
      </c>
      <c r="D7594" s="1" t="s">
        <v>3820</v>
      </c>
      <c r="E7594" s="1" t="n">
        <v>1678</v>
      </c>
      <c r="F7594" s="1" t="s">
        <v>229</v>
      </c>
      <c r="I7594" s="1" t="n">
        <v>163841</v>
      </c>
      <c r="J7594" s="1" t="n">
        <v>13740</v>
      </c>
      <c r="K7594" s="1" t="n">
        <v>7898437140894</v>
      </c>
      <c r="L7594" s="1" t="s">
        <v>6298</v>
      </c>
      <c r="N7594" s="1" t="n">
        <v>6</v>
      </c>
      <c r="O7594" s="1" t="n">
        <v>35.5</v>
      </c>
      <c r="P7594" s="1" t="s">
        <v>3814</v>
      </c>
    </row>
    <row r="7595" customFormat="false" ht="15" hidden="false" customHeight="true" outlineLevel="0" collapsed="false">
      <c r="A7595" s="1" t="n">
        <v>3</v>
      </c>
      <c r="B7595" s="76" t="n">
        <v>46248</v>
      </c>
      <c r="C7595" s="1" t="n">
        <v>11</v>
      </c>
      <c r="D7595" s="1" t="s">
        <v>3820</v>
      </c>
      <c r="E7595" s="1" t="n">
        <v>1678</v>
      </c>
      <c r="F7595" s="1" t="s">
        <v>229</v>
      </c>
      <c r="I7595" s="1" t="n">
        <v>163841</v>
      </c>
      <c r="J7595" s="1" t="n">
        <v>13741</v>
      </c>
      <c r="K7595" s="1" t="n">
        <v>7898437140887</v>
      </c>
      <c r="L7595" s="1" t="s">
        <v>4494</v>
      </c>
      <c r="N7595" s="1" t="n">
        <v>6</v>
      </c>
      <c r="O7595" s="1" t="n">
        <v>35.5</v>
      </c>
      <c r="P7595" s="1" t="s">
        <v>3814</v>
      </c>
    </row>
    <row r="7596" customFormat="false" ht="15" hidden="false" customHeight="true" outlineLevel="0" collapsed="false">
      <c r="A7596" s="1" t="n">
        <v>3</v>
      </c>
      <c r="B7596" s="76" t="n">
        <v>46248</v>
      </c>
      <c r="C7596" s="1" t="n">
        <v>11</v>
      </c>
      <c r="D7596" s="1" t="s">
        <v>3820</v>
      </c>
      <c r="E7596" s="1" t="n">
        <v>1678</v>
      </c>
      <c r="F7596" s="1" t="s">
        <v>229</v>
      </c>
      <c r="I7596" s="1" t="n">
        <v>163841</v>
      </c>
      <c r="J7596" s="1" t="n">
        <v>13951</v>
      </c>
      <c r="K7596" s="1" t="n">
        <v>7898437140870</v>
      </c>
      <c r="L7596" s="1" t="s">
        <v>6299</v>
      </c>
      <c r="N7596" s="1" t="n">
        <v>6</v>
      </c>
      <c r="O7596" s="1" t="n">
        <v>35.5</v>
      </c>
      <c r="P7596" s="1" t="s">
        <v>3814</v>
      </c>
    </row>
    <row r="7597" customFormat="false" ht="15" hidden="false" customHeight="true" outlineLevel="0" collapsed="false">
      <c r="A7597" s="1" t="n">
        <v>3</v>
      </c>
      <c r="B7597" s="76" t="n">
        <v>46248</v>
      </c>
      <c r="C7597" s="1" t="n">
        <v>11</v>
      </c>
      <c r="D7597" s="1" t="s">
        <v>3820</v>
      </c>
      <c r="E7597" s="1" t="n">
        <v>1678</v>
      </c>
      <c r="F7597" s="1" t="s">
        <v>229</v>
      </c>
      <c r="I7597" s="1" t="n">
        <v>163841</v>
      </c>
      <c r="J7597" s="1" t="n">
        <v>13952</v>
      </c>
      <c r="K7597" s="1" t="n">
        <v>7898437140863</v>
      </c>
      <c r="L7597" s="1" t="s">
        <v>4495</v>
      </c>
      <c r="N7597" s="1" t="n">
        <v>6</v>
      </c>
      <c r="O7597" s="1" t="n">
        <v>35.5</v>
      </c>
      <c r="P7597" s="1" t="s">
        <v>3814</v>
      </c>
    </row>
    <row r="7598" customFormat="false" ht="15" hidden="false" customHeight="true" outlineLevel="0" collapsed="false">
      <c r="A7598" s="1" t="n">
        <v>3</v>
      </c>
      <c r="B7598" s="76" t="n">
        <v>46248</v>
      </c>
      <c r="C7598" s="1" t="n">
        <v>11</v>
      </c>
      <c r="D7598" s="1" t="s">
        <v>3820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4498</v>
      </c>
      <c r="N7598" s="1" t="n">
        <v>75</v>
      </c>
      <c r="O7598" s="1" t="n">
        <v>295</v>
      </c>
      <c r="P7598" s="1" t="s">
        <v>3814</v>
      </c>
    </row>
    <row r="7599" customFormat="false" ht="15" hidden="false" customHeight="true" outlineLevel="0" collapsed="false">
      <c r="A7599" s="1" t="n">
        <v>3</v>
      </c>
      <c r="B7599" s="76" t="n">
        <v>46248</v>
      </c>
      <c r="C7599" s="1" t="n">
        <v>11</v>
      </c>
      <c r="D7599" s="1" t="s">
        <v>3820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6300</v>
      </c>
      <c r="N7599" s="1" t="n">
        <v>6</v>
      </c>
      <c r="O7599" s="1" t="n">
        <v>83.5</v>
      </c>
      <c r="P7599" s="1" t="s">
        <v>3814</v>
      </c>
    </row>
    <row r="7600" customFormat="false" ht="15" hidden="false" customHeight="true" outlineLevel="0" collapsed="false">
      <c r="A7600" s="1" t="n">
        <v>3</v>
      </c>
      <c r="B7600" s="76" t="n">
        <v>46248</v>
      </c>
      <c r="C7600" s="1" t="n">
        <v>11</v>
      </c>
      <c r="D7600" s="1" t="s">
        <v>3820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4503</v>
      </c>
      <c r="N7600" s="1" t="n">
        <v>6</v>
      </c>
      <c r="O7600" s="1" t="n">
        <v>33.75</v>
      </c>
      <c r="P7600" s="1" t="s">
        <v>3814</v>
      </c>
    </row>
    <row r="7601" customFormat="false" ht="15" hidden="false" customHeight="true" outlineLevel="0" collapsed="false">
      <c r="A7601" s="1" t="n">
        <v>3</v>
      </c>
      <c r="B7601" s="76" t="n">
        <v>46248</v>
      </c>
      <c r="C7601" s="1" t="n">
        <v>11</v>
      </c>
      <c r="D7601" s="1" t="s">
        <v>3820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4505</v>
      </c>
      <c r="N7601" s="1" t="n">
        <v>24</v>
      </c>
      <c r="O7601" s="1" t="n">
        <v>74.5</v>
      </c>
      <c r="P7601" s="1" t="s">
        <v>3814</v>
      </c>
    </row>
    <row r="7602" customFormat="false" ht="15" hidden="false" customHeight="true" outlineLevel="0" collapsed="false">
      <c r="A7602" s="1" t="n">
        <v>3</v>
      </c>
      <c r="B7602" s="76" t="n">
        <v>46248</v>
      </c>
      <c r="C7602" s="1" t="n">
        <v>11</v>
      </c>
      <c r="D7602" s="1" t="s">
        <v>3820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6301</v>
      </c>
      <c r="N7602" s="1" t="n">
        <v>20</v>
      </c>
      <c r="O7602" s="1" t="n">
        <v>110</v>
      </c>
      <c r="P7602" s="1" t="s">
        <v>3814</v>
      </c>
    </row>
    <row r="7603" customFormat="false" ht="15" hidden="false" customHeight="true" outlineLevel="0" collapsed="false">
      <c r="A7603" s="1" t="n">
        <v>3</v>
      </c>
      <c r="B7603" s="76" t="n">
        <v>46248</v>
      </c>
      <c r="C7603" s="1" t="n">
        <v>11</v>
      </c>
      <c r="D7603" s="1" t="s">
        <v>3820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6264</v>
      </c>
      <c r="N7603" s="1" t="n">
        <v>60</v>
      </c>
      <c r="O7603" s="1" t="n">
        <v>395</v>
      </c>
      <c r="P7603" s="1" t="s">
        <v>3814</v>
      </c>
    </row>
    <row r="7604" customFormat="false" ht="15" hidden="false" customHeight="true" outlineLevel="0" collapsed="false">
      <c r="A7604" s="1" t="n">
        <v>3</v>
      </c>
      <c r="B7604" s="76" t="n">
        <v>46248</v>
      </c>
      <c r="C7604" s="1" t="n">
        <v>11</v>
      </c>
      <c r="D7604" s="1" t="s">
        <v>3820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6302</v>
      </c>
      <c r="N7604" s="1" t="n">
        <v>6</v>
      </c>
      <c r="O7604" s="1" t="n">
        <v>35.5</v>
      </c>
      <c r="P7604" s="1" t="s">
        <v>3814</v>
      </c>
    </row>
    <row r="7605" customFormat="false" ht="15" hidden="false" customHeight="true" outlineLevel="0" collapsed="false">
      <c r="A7605" s="1" t="n">
        <v>3</v>
      </c>
      <c r="B7605" s="76" t="n">
        <v>46248</v>
      </c>
      <c r="C7605" s="1" t="n">
        <v>11</v>
      </c>
      <c r="D7605" s="1" t="s">
        <v>3820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4507</v>
      </c>
      <c r="N7605" s="1" t="n">
        <v>24</v>
      </c>
      <c r="O7605" s="1" t="n">
        <v>163</v>
      </c>
      <c r="P7605" s="1" t="s">
        <v>3814</v>
      </c>
    </row>
    <row r="7606" customFormat="false" ht="15" hidden="false" customHeight="true" outlineLevel="0" collapsed="false">
      <c r="A7606" s="1" t="n">
        <v>3</v>
      </c>
      <c r="B7606" s="76" t="n">
        <v>46248</v>
      </c>
      <c r="C7606" s="1" t="n">
        <v>11</v>
      </c>
      <c r="D7606" s="1" t="s">
        <v>3820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6303</v>
      </c>
      <c r="N7606" s="1" t="n">
        <v>6</v>
      </c>
      <c r="O7606" s="1" t="n">
        <v>72</v>
      </c>
      <c r="P7606" s="1" t="s">
        <v>3814</v>
      </c>
    </row>
    <row r="7607" customFormat="false" ht="15" hidden="false" customHeight="true" outlineLevel="0" collapsed="false">
      <c r="A7607" s="1" t="n">
        <v>3</v>
      </c>
      <c r="B7607" s="76" t="n">
        <v>46248</v>
      </c>
      <c r="C7607" s="1" t="n">
        <v>11</v>
      </c>
      <c r="D7607" s="1" t="s">
        <v>3820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4510</v>
      </c>
      <c r="N7607" s="1" t="n">
        <v>6</v>
      </c>
      <c r="O7607" s="1" t="n">
        <v>60</v>
      </c>
      <c r="P7607" s="1" t="s">
        <v>3814</v>
      </c>
    </row>
    <row r="7608" customFormat="false" ht="15" hidden="false" customHeight="true" outlineLevel="0" collapsed="false">
      <c r="A7608" s="1" t="n">
        <v>3</v>
      </c>
      <c r="B7608" s="76" t="n">
        <v>46248</v>
      </c>
      <c r="C7608" s="1" t="n">
        <v>11</v>
      </c>
      <c r="D7608" s="1" t="s">
        <v>3820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4511</v>
      </c>
      <c r="N7608" s="1" t="n">
        <v>2</v>
      </c>
      <c r="O7608" s="1" t="n">
        <v>23.5</v>
      </c>
      <c r="P7608" s="1" t="s">
        <v>3814</v>
      </c>
    </row>
    <row r="7609" customFormat="false" ht="15" hidden="false" customHeight="true" outlineLevel="0" collapsed="false">
      <c r="A7609" s="1" t="n">
        <v>3</v>
      </c>
      <c r="B7609" s="76" t="n">
        <v>46248</v>
      </c>
      <c r="C7609" s="1" t="n">
        <v>11</v>
      </c>
      <c r="D7609" s="1" t="s">
        <v>3820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6304</v>
      </c>
      <c r="N7609" s="1" t="n">
        <v>30</v>
      </c>
      <c r="O7609" s="1" t="n">
        <v>197.5</v>
      </c>
      <c r="P7609" s="1" t="s">
        <v>3814</v>
      </c>
    </row>
    <row r="7610" customFormat="false" ht="15" hidden="false" customHeight="true" outlineLevel="0" collapsed="false">
      <c r="A7610" s="1" t="n">
        <v>3</v>
      </c>
      <c r="B7610" s="76" t="n">
        <v>46248</v>
      </c>
      <c r="C7610" s="1" t="n">
        <v>11</v>
      </c>
      <c r="D7610" s="1" t="s">
        <v>3820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6305</v>
      </c>
      <c r="N7610" s="1" t="n">
        <v>6</v>
      </c>
      <c r="O7610" s="1" t="n">
        <v>49.5</v>
      </c>
      <c r="P7610" s="1" t="s">
        <v>3814</v>
      </c>
    </row>
    <row r="7611" customFormat="false" ht="15" hidden="false" customHeight="true" outlineLevel="0" collapsed="false">
      <c r="A7611" s="1" t="n">
        <v>3</v>
      </c>
      <c r="B7611" s="76" t="n">
        <v>46248</v>
      </c>
      <c r="C7611" s="1" t="n">
        <v>11</v>
      </c>
      <c r="D7611" s="1" t="s">
        <v>3820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6306</v>
      </c>
      <c r="N7611" s="1" t="n">
        <v>6</v>
      </c>
      <c r="O7611" s="1" t="n">
        <v>69</v>
      </c>
      <c r="P7611" s="1" t="s">
        <v>3814</v>
      </c>
    </row>
    <row r="7612" customFormat="false" ht="15" hidden="false" customHeight="true" outlineLevel="0" collapsed="false">
      <c r="A7612" s="1" t="n">
        <v>3</v>
      </c>
      <c r="B7612" s="76" t="n">
        <v>46248</v>
      </c>
      <c r="C7612" s="1" t="n">
        <v>11</v>
      </c>
      <c r="D7612" s="1" t="s">
        <v>3820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6307</v>
      </c>
      <c r="N7612" s="1" t="n">
        <v>10</v>
      </c>
      <c r="O7612" s="1" t="n">
        <v>110</v>
      </c>
      <c r="P7612" s="1" t="s">
        <v>3814</v>
      </c>
    </row>
    <row r="7613" customFormat="false" ht="15" hidden="false" customHeight="true" outlineLevel="0" collapsed="false">
      <c r="A7613" s="1" t="n">
        <v>3</v>
      </c>
      <c r="B7613" s="76" t="n">
        <v>46248</v>
      </c>
      <c r="C7613" s="1" t="n">
        <v>11</v>
      </c>
      <c r="D7613" s="1" t="s">
        <v>3820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3893</v>
      </c>
      <c r="N7613" s="1" t="n">
        <v>57.95</v>
      </c>
      <c r="O7613" s="1" t="n">
        <v>1332.85</v>
      </c>
      <c r="P7613" s="1" t="s">
        <v>3814</v>
      </c>
    </row>
    <row r="7614" customFormat="false" ht="15" hidden="false" customHeight="true" outlineLevel="0" collapsed="false">
      <c r="A7614" s="1" t="n">
        <v>3</v>
      </c>
      <c r="B7614" s="76" t="n">
        <v>46248</v>
      </c>
      <c r="C7614" s="1" t="n">
        <v>11</v>
      </c>
      <c r="D7614" s="1" t="s">
        <v>3820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3894</v>
      </c>
      <c r="N7614" s="1" t="n">
        <v>96.6</v>
      </c>
      <c r="O7614" s="1" t="n">
        <v>3187.8</v>
      </c>
      <c r="P7614" s="1" t="s">
        <v>3814</v>
      </c>
    </row>
    <row r="7615" customFormat="false" ht="15" hidden="false" customHeight="true" outlineLevel="0" collapsed="false">
      <c r="A7615" s="1" t="n">
        <v>3</v>
      </c>
      <c r="B7615" s="76" t="n">
        <v>46248</v>
      </c>
      <c r="C7615" s="1" t="n">
        <v>11</v>
      </c>
      <c r="D7615" s="1" t="s">
        <v>3820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3893</v>
      </c>
      <c r="N7615" s="1" t="n">
        <v>57.15</v>
      </c>
      <c r="O7615" s="1" t="n">
        <v>1314.45</v>
      </c>
      <c r="P7615" s="1" t="s">
        <v>3814</v>
      </c>
    </row>
    <row r="7616" customFormat="false" ht="15" hidden="false" customHeight="true" outlineLevel="0" collapsed="false">
      <c r="A7616" s="1" t="n">
        <v>3</v>
      </c>
      <c r="B7616" s="76" t="n">
        <v>46248</v>
      </c>
      <c r="C7616" s="1" t="n">
        <v>22</v>
      </c>
      <c r="D7616" s="1" t="s">
        <v>3967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3982</v>
      </c>
      <c r="N7616" s="1" t="n">
        <v>2.796</v>
      </c>
      <c r="O7616" s="1" t="n">
        <v>69.86</v>
      </c>
      <c r="P7616" s="1" t="s">
        <v>3814</v>
      </c>
    </row>
    <row r="7617" customFormat="false" ht="15" hidden="false" customHeight="true" outlineLevel="0" collapsed="false">
      <c r="A7617" s="1" t="n">
        <v>3</v>
      </c>
      <c r="B7617" s="76" t="n">
        <v>46248</v>
      </c>
      <c r="C7617" s="1" t="n">
        <v>22</v>
      </c>
      <c r="D7617" s="1" t="s">
        <v>3967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3982</v>
      </c>
      <c r="N7617" s="1" t="n">
        <v>2.494</v>
      </c>
      <c r="O7617" s="1" t="n">
        <v>56.79</v>
      </c>
      <c r="P7617" s="1" t="s">
        <v>3814</v>
      </c>
    </row>
    <row r="7618" customFormat="false" ht="15" hidden="false" customHeight="true" outlineLevel="0" collapsed="false">
      <c r="A7618" s="1" t="n">
        <v>3</v>
      </c>
      <c r="B7618" s="76" t="n">
        <v>46248</v>
      </c>
      <c r="C7618" s="1" t="n">
        <v>22</v>
      </c>
      <c r="D7618" s="1" t="s">
        <v>3967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3983</v>
      </c>
      <c r="N7618" s="1" t="n">
        <v>11.35</v>
      </c>
      <c r="O7618" s="1" t="n">
        <v>276.29</v>
      </c>
      <c r="P7618" s="1" t="s">
        <v>3814</v>
      </c>
    </row>
    <row r="7619" customFormat="false" ht="15" hidden="false" customHeight="true" outlineLevel="0" collapsed="false">
      <c r="A7619" s="1" t="n">
        <v>3</v>
      </c>
      <c r="B7619" s="76" t="n">
        <v>46248</v>
      </c>
      <c r="C7619" s="1" t="n">
        <v>22</v>
      </c>
      <c r="D7619" s="1" t="s">
        <v>3967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3984</v>
      </c>
      <c r="N7619" s="1" t="n">
        <v>17.205</v>
      </c>
      <c r="O7619" s="1" t="n">
        <v>432.34</v>
      </c>
      <c r="P7619" s="1" t="s">
        <v>3814</v>
      </c>
    </row>
    <row r="7620" customFormat="false" ht="15" hidden="false" customHeight="true" outlineLevel="0" collapsed="false">
      <c r="A7620" s="1" t="n">
        <v>3</v>
      </c>
      <c r="B7620" s="76" t="n">
        <v>46248</v>
      </c>
      <c r="C7620" s="1" t="n">
        <v>22</v>
      </c>
      <c r="D7620" s="1" t="s">
        <v>3967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3985</v>
      </c>
      <c r="N7620" s="1" t="n">
        <v>15.938</v>
      </c>
      <c r="O7620" s="1" t="n">
        <v>438.06</v>
      </c>
      <c r="P7620" s="1" t="s">
        <v>3814</v>
      </c>
    </row>
    <row r="7621" customFormat="false" ht="15" hidden="false" customHeight="true" outlineLevel="0" collapsed="false">
      <c r="A7621" s="1" t="n">
        <v>3</v>
      </c>
      <c r="B7621" s="76" t="n">
        <v>46248</v>
      </c>
      <c r="C7621" s="1" t="n">
        <v>22</v>
      </c>
      <c r="D7621" s="1" t="s">
        <v>3967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3968</v>
      </c>
      <c r="N7621" s="1" t="n">
        <v>9.138</v>
      </c>
      <c r="O7621" s="1" t="n">
        <v>314.97</v>
      </c>
      <c r="P7621" s="1" t="s">
        <v>3814</v>
      </c>
    </row>
    <row r="7622" customFormat="false" ht="15" hidden="false" customHeight="true" outlineLevel="0" collapsed="false">
      <c r="A7622" s="1" t="n">
        <v>3</v>
      </c>
      <c r="B7622" s="76" t="n">
        <v>46248</v>
      </c>
      <c r="C7622" s="1" t="n">
        <v>22</v>
      </c>
      <c r="D7622" s="1" t="s">
        <v>3967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3986</v>
      </c>
      <c r="N7622" s="1" t="n">
        <v>4.394</v>
      </c>
      <c r="O7622" s="1" t="n">
        <v>117.32</v>
      </c>
      <c r="P7622" s="1" t="s">
        <v>3814</v>
      </c>
    </row>
    <row r="7623" customFormat="false" ht="15" hidden="false" customHeight="true" outlineLevel="0" collapsed="false">
      <c r="A7623" s="1" t="n">
        <v>3</v>
      </c>
      <c r="B7623" s="76" t="n">
        <v>46248</v>
      </c>
      <c r="C7623" s="1" t="n">
        <v>22</v>
      </c>
      <c r="D7623" s="1" t="s">
        <v>3967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3970</v>
      </c>
      <c r="N7623" s="1" t="n">
        <v>5.342</v>
      </c>
      <c r="O7623" s="1" t="n">
        <v>216.36</v>
      </c>
      <c r="P7623" s="1" t="s">
        <v>3814</v>
      </c>
    </row>
    <row r="7624" customFormat="false" ht="15" hidden="false" customHeight="true" outlineLevel="0" collapsed="false">
      <c r="A7624" s="1" t="n">
        <v>3</v>
      </c>
      <c r="B7624" s="76" t="n">
        <v>46248</v>
      </c>
      <c r="C7624" s="1" t="n">
        <v>22</v>
      </c>
      <c r="D7624" s="1" t="s">
        <v>3967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3971</v>
      </c>
      <c r="N7624" s="1" t="n">
        <v>11.724</v>
      </c>
      <c r="O7624" s="1" t="n">
        <v>474.84</v>
      </c>
      <c r="P7624" s="1" t="s">
        <v>3814</v>
      </c>
    </row>
    <row r="7625" customFormat="false" ht="15" hidden="false" customHeight="true" outlineLevel="0" collapsed="false">
      <c r="A7625" s="1" t="n">
        <v>3</v>
      </c>
      <c r="B7625" s="76" t="n">
        <v>46248</v>
      </c>
      <c r="C7625" s="1" t="n">
        <v>22</v>
      </c>
      <c r="D7625" s="1" t="s">
        <v>3967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3972</v>
      </c>
      <c r="N7625" s="1" t="n">
        <v>10.818</v>
      </c>
      <c r="O7625" s="1" t="n">
        <v>475.44</v>
      </c>
      <c r="P7625" s="1" t="s">
        <v>3814</v>
      </c>
    </row>
    <row r="7626" customFormat="false" ht="15" hidden="false" customHeight="true" outlineLevel="0" collapsed="false">
      <c r="A7626" s="1" t="n">
        <v>3</v>
      </c>
      <c r="B7626" s="76" t="n">
        <v>46248</v>
      </c>
      <c r="C7626" s="1" t="n">
        <v>22</v>
      </c>
      <c r="D7626" s="1" t="s">
        <v>3967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3973</v>
      </c>
      <c r="N7626" s="1" t="n">
        <v>19.415</v>
      </c>
      <c r="O7626" s="1" t="n">
        <v>920.21</v>
      </c>
      <c r="P7626" s="1" t="s">
        <v>3814</v>
      </c>
    </row>
    <row r="7627" customFormat="false" ht="15" hidden="false" customHeight="true" outlineLevel="0" collapsed="false">
      <c r="A7627" s="1" t="n">
        <v>3</v>
      </c>
      <c r="B7627" s="76" t="n">
        <v>46248</v>
      </c>
      <c r="C7627" s="1" t="n">
        <v>22</v>
      </c>
      <c r="D7627" s="1" t="s">
        <v>3967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3974</v>
      </c>
      <c r="N7627" s="1" t="n">
        <v>7.608</v>
      </c>
      <c r="O7627" s="1" t="n">
        <v>367.15</v>
      </c>
      <c r="P7627" s="1" t="s">
        <v>3814</v>
      </c>
    </row>
    <row r="7628" customFormat="false" ht="15" hidden="false" customHeight="true" outlineLevel="0" collapsed="false">
      <c r="A7628" s="1" t="n">
        <v>3</v>
      </c>
      <c r="B7628" s="76" t="n">
        <v>46248</v>
      </c>
      <c r="C7628" s="1" t="n">
        <v>22</v>
      </c>
      <c r="D7628" s="1" t="s">
        <v>3967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3975</v>
      </c>
      <c r="N7628" s="1" t="n">
        <v>2.696</v>
      </c>
      <c r="O7628" s="1" t="n">
        <v>118.49</v>
      </c>
      <c r="P7628" s="1" t="s">
        <v>3814</v>
      </c>
    </row>
    <row r="7629" customFormat="false" ht="15" hidden="false" customHeight="true" outlineLevel="0" collapsed="false">
      <c r="A7629" s="1" t="n">
        <v>3</v>
      </c>
      <c r="B7629" s="76" t="n">
        <v>46248</v>
      </c>
      <c r="C7629" s="1" t="n">
        <v>22</v>
      </c>
      <c r="D7629" s="1" t="s">
        <v>3967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3977</v>
      </c>
      <c r="N7629" s="1" t="n">
        <v>3.122</v>
      </c>
      <c r="O7629" s="1" t="n">
        <v>174.88</v>
      </c>
      <c r="P7629" s="1" t="s">
        <v>3814</v>
      </c>
    </row>
    <row r="7630" customFormat="false" ht="15" hidden="false" customHeight="true" outlineLevel="0" collapsed="false">
      <c r="A7630" s="1" t="n">
        <v>3</v>
      </c>
      <c r="B7630" s="76" t="n">
        <v>46248</v>
      </c>
      <c r="C7630" s="1" t="n">
        <v>22</v>
      </c>
      <c r="D7630" s="1" t="s">
        <v>3967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3979</v>
      </c>
      <c r="N7630" s="1" t="n">
        <v>2.888</v>
      </c>
      <c r="O7630" s="1" t="n">
        <v>4.51</v>
      </c>
      <c r="P7630" s="1" t="s">
        <v>3814</v>
      </c>
    </row>
    <row r="7631" customFormat="false" ht="15" hidden="false" customHeight="true" outlineLevel="0" collapsed="false">
      <c r="A7631" s="1" t="n">
        <v>3</v>
      </c>
      <c r="B7631" s="76" t="n">
        <v>46248</v>
      </c>
      <c r="C7631" s="1" t="n">
        <v>22</v>
      </c>
      <c r="D7631" s="1" t="s">
        <v>3967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3979</v>
      </c>
      <c r="N7631" s="1" t="n">
        <v>4.119</v>
      </c>
      <c r="O7631" s="1" t="n">
        <v>7.06</v>
      </c>
      <c r="P7631" s="1" t="s">
        <v>3814</v>
      </c>
    </row>
    <row r="7632" customFormat="false" ht="15" hidden="false" customHeight="true" outlineLevel="0" collapsed="false">
      <c r="A7632" s="1" t="n">
        <v>3</v>
      </c>
      <c r="B7632" s="76" t="n">
        <v>46248</v>
      </c>
      <c r="C7632" s="1" t="n">
        <v>22</v>
      </c>
      <c r="D7632" s="1" t="s">
        <v>3967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3980</v>
      </c>
      <c r="N7632" s="1" t="n">
        <v>3.208</v>
      </c>
      <c r="O7632" s="1" t="n">
        <v>7.53</v>
      </c>
      <c r="P7632" s="1" t="s">
        <v>3814</v>
      </c>
    </row>
    <row r="7633" customFormat="false" ht="15" hidden="false" customHeight="true" outlineLevel="0" collapsed="false">
      <c r="A7633" s="1" t="n">
        <v>3</v>
      </c>
      <c r="B7633" s="76" t="n">
        <v>46248</v>
      </c>
      <c r="C7633" s="1" t="n">
        <v>22</v>
      </c>
      <c r="D7633" s="1" t="s">
        <v>3967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3980</v>
      </c>
      <c r="N7633" s="1" t="n">
        <v>18.836</v>
      </c>
      <c r="O7633" s="1" t="n">
        <v>48.54</v>
      </c>
      <c r="P7633" s="1" t="s">
        <v>3814</v>
      </c>
    </row>
    <row r="7634" customFormat="false" ht="15" hidden="false" customHeight="true" outlineLevel="0" collapsed="false">
      <c r="A7634" s="1" t="n">
        <v>3</v>
      </c>
      <c r="B7634" s="76" t="n">
        <v>46248</v>
      </c>
      <c r="C7634" s="1" t="n">
        <v>22</v>
      </c>
      <c r="D7634" s="1" t="s">
        <v>3967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3981</v>
      </c>
      <c r="N7634" s="1" t="n">
        <v>0.986</v>
      </c>
      <c r="O7634" s="1" t="n">
        <v>0</v>
      </c>
      <c r="P7634" s="1" t="s">
        <v>3814</v>
      </c>
    </row>
    <row r="7635" customFormat="false" ht="15" hidden="false" customHeight="true" outlineLevel="0" collapsed="false">
      <c r="A7635" s="1" t="n">
        <v>3</v>
      </c>
      <c r="B7635" s="76" t="n">
        <v>46248</v>
      </c>
      <c r="C7635" s="1" t="n">
        <v>22</v>
      </c>
      <c r="D7635" s="1" t="s">
        <v>3967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3981</v>
      </c>
      <c r="N7635" s="1" t="n">
        <v>0.473</v>
      </c>
      <c r="O7635" s="1" t="n">
        <v>0.01</v>
      </c>
      <c r="P7635" s="1" t="s">
        <v>3814</v>
      </c>
    </row>
    <row r="7636" customFormat="false" ht="15" hidden="false" customHeight="true" outlineLevel="0" collapsed="false">
      <c r="A7636" s="1" t="n">
        <v>3</v>
      </c>
      <c r="B7636" s="76" t="n">
        <v>46248</v>
      </c>
      <c r="C7636" s="1" t="n">
        <v>22</v>
      </c>
      <c r="D7636" s="1" t="s">
        <v>3967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3982</v>
      </c>
      <c r="N7636" s="1" t="n">
        <v>2.215</v>
      </c>
      <c r="O7636" s="1" t="n">
        <v>51.76</v>
      </c>
      <c r="P7636" s="1" t="s">
        <v>3814</v>
      </c>
    </row>
    <row r="7637" customFormat="false" ht="15" hidden="false" customHeight="true" outlineLevel="0" collapsed="false">
      <c r="A7637" s="1" t="n">
        <v>3</v>
      </c>
      <c r="B7637" s="76" t="n">
        <v>46248</v>
      </c>
      <c r="C7637" s="1" t="n">
        <v>22</v>
      </c>
      <c r="D7637" s="1" t="s">
        <v>3967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3983</v>
      </c>
      <c r="N7637" s="1" t="n">
        <v>11.27</v>
      </c>
      <c r="O7637" s="1" t="n">
        <v>281.54</v>
      </c>
      <c r="P7637" s="1" t="s">
        <v>3814</v>
      </c>
    </row>
    <row r="7638" customFormat="false" ht="15" hidden="false" customHeight="true" outlineLevel="0" collapsed="false">
      <c r="A7638" s="1" t="n">
        <v>3</v>
      </c>
      <c r="B7638" s="76" t="n">
        <v>46248</v>
      </c>
      <c r="C7638" s="1" t="n">
        <v>22</v>
      </c>
      <c r="D7638" s="1" t="s">
        <v>3967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3984</v>
      </c>
      <c r="N7638" s="1" t="n">
        <v>15.275</v>
      </c>
      <c r="O7638" s="1" t="n">
        <v>393.9</v>
      </c>
      <c r="P7638" s="1" t="s">
        <v>3814</v>
      </c>
    </row>
    <row r="7639" customFormat="false" ht="15" hidden="false" customHeight="true" outlineLevel="0" collapsed="false">
      <c r="A7639" s="1" t="n">
        <v>3</v>
      </c>
      <c r="B7639" s="76" t="n">
        <v>46248</v>
      </c>
      <c r="C7639" s="1" t="n">
        <v>22</v>
      </c>
      <c r="D7639" s="1" t="s">
        <v>3967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3985</v>
      </c>
      <c r="N7639" s="1" t="n">
        <v>15.191</v>
      </c>
      <c r="O7639" s="1" t="n">
        <v>428.47</v>
      </c>
      <c r="P7639" s="1" t="s">
        <v>3814</v>
      </c>
    </row>
    <row r="7640" customFormat="false" ht="15" hidden="false" customHeight="true" outlineLevel="0" collapsed="false">
      <c r="A7640" s="1" t="n">
        <v>3</v>
      </c>
      <c r="B7640" s="76" t="n">
        <v>46248</v>
      </c>
      <c r="C7640" s="1" t="n">
        <v>22</v>
      </c>
      <c r="D7640" s="1" t="s">
        <v>3967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3986</v>
      </c>
      <c r="N7640" s="1" t="n">
        <v>5.288</v>
      </c>
      <c r="O7640" s="1" t="n">
        <v>144.89</v>
      </c>
      <c r="P7640" s="1" t="s">
        <v>3814</v>
      </c>
    </row>
    <row r="7641" customFormat="false" ht="15" hidden="false" customHeight="true" outlineLevel="0" collapsed="false">
      <c r="A7641" s="1" t="n">
        <v>3</v>
      </c>
      <c r="B7641" s="76" t="n">
        <v>46248</v>
      </c>
      <c r="C7641" s="1" t="n">
        <v>22</v>
      </c>
      <c r="D7641" s="1" t="s">
        <v>3967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3979</v>
      </c>
      <c r="N7641" s="1" t="n">
        <v>2.796</v>
      </c>
      <c r="O7641" s="1" t="n">
        <v>4.49</v>
      </c>
      <c r="P7641" s="1" t="s">
        <v>3814</v>
      </c>
    </row>
    <row r="7642" customFormat="false" ht="15" hidden="false" customHeight="true" outlineLevel="0" collapsed="false">
      <c r="A7642" s="1" t="n">
        <v>3</v>
      </c>
      <c r="B7642" s="76" t="n">
        <v>46248</v>
      </c>
      <c r="C7642" s="1" t="n">
        <v>22</v>
      </c>
      <c r="D7642" s="1" t="s">
        <v>3967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3980</v>
      </c>
      <c r="N7642" s="1" t="n">
        <v>3.906</v>
      </c>
      <c r="O7642" s="1" t="n">
        <v>9.41</v>
      </c>
      <c r="P7642" s="1" t="s">
        <v>3814</v>
      </c>
    </row>
    <row r="7643" customFormat="false" ht="15" hidden="false" customHeight="true" outlineLevel="0" collapsed="false">
      <c r="A7643" s="1" t="n">
        <v>3</v>
      </c>
      <c r="B7643" s="76" t="n">
        <v>46248</v>
      </c>
      <c r="C7643" s="1" t="n">
        <v>22</v>
      </c>
      <c r="D7643" s="1" t="s">
        <v>3967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3981</v>
      </c>
      <c r="N7643" s="1" t="n">
        <v>1.209</v>
      </c>
      <c r="O7643" s="1" t="n">
        <v>0</v>
      </c>
      <c r="P7643" s="1" t="s">
        <v>3814</v>
      </c>
    </row>
    <row r="7644" customFormat="false" ht="15" hidden="false" customHeight="true" outlineLevel="0" collapsed="false">
      <c r="A7644" s="1" t="n">
        <v>3</v>
      </c>
      <c r="B7644" s="76" t="n">
        <v>46248</v>
      </c>
      <c r="C7644" s="1" t="n">
        <v>100</v>
      </c>
      <c r="D7644" s="1" t="s">
        <v>3988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3982</v>
      </c>
      <c r="N7644" s="1" t="n">
        <v>2.494</v>
      </c>
      <c r="O7644" s="1" t="n">
        <v>56.79</v>
      </c>
      <c r="P7644" s="1" t="s">
        <v>3814</v>
      </c>
    </row>
    <row r="7645" customFormat="false" ht="15" hidden="false" customHeight="true" outlineLevel="0" collapsed="false">
      <c r="A7645" s="1" t="n">
        <v>3</v>
      </c>
      <c r="B7645" s="76" t="n">
        <v>46248</v>
      </c>
      <c r="C7645" s="1" t="n">
        <v>100</v>
      </c>
      <c r="D7645" s="1" t="s">
        <v>3988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3983</v>
      </c>
      <c r="N7645" s="1" t="n">
        <v>11.35</v>
      </c>
      <c r="O7645" s="1" t="n">
        <v>276.29</v>
      </c>
      <c r="P7645" s="1" t="s">
        <v>3814</v>
      </c>
    </row>
    <row r="7646" customFormat="false" ht="15" hidden="false" customHeight="true" outlineLevel="0" collapsed="false">
      <c r="A7646" s="1" t="n">
        <v>3</v>
      </c>
      <c r="B7646" s="76" t="n">
        <v>46248</v>
      </c>
      <c r="C7646" s="1" t="n">
        <v>100</v>
      </c>
      <c r="D7646" s="1" t="s">
        <v>3988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3984</v>
      </c>
      <c r="N7646" s="1" t="n">
        <v>17.205</v>
      </c>
      <c r="O7646" s="1" t="n">
        <v>432.34</v>
      </c>
      <c r="P7646" s="1" t="s">
        <v>3814</v>
      </c>
    </row>
    <row r="7647" customFormat="false" ht="15" hidden="false" customHeight="true" outlineLevel="0" collapsed="false">
      <c r="A7647" s="1" t="n">
        <v>3</v>
      </c>
      <c r="B7647" s="76" t="n">
        <v>46248</v>
      </c>
      <c r="C7647" s="1" t="n">
        <v>100</v>
      </c>
      <c r="D7647" s="1" t="s">
        <v>3988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3985</v>
      </c>
      <c r="N7647" s="1" t="n">
        <v>15.938</v>
      </c>
      <c r="O7647" s="1" t="n">
        <v>438.06</v>
      </c>
      <c r="P7647" s="1" t="s">
        <v>3814</v>
      </c>
    </row>
    <row r="7648" customFormat="false" ht="15" hidden="false" customHeight="true" outlineLevel="0" collapsed="false">
      <c r="A7648" s="1" t="n">
        <v>3</v>
      </c>
      <c r="B7648" s="76" t="n">
        <v>46248</v>
      </c>
      <c r="C7648" s="1" t="n">
        <v>100</v>
      </c>
      <c r="D7648" s="1" t="s">
        <v>3988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3986</v>
      </c>
      <c r="N7648" s="1" t="n">
        <v>4.394</v>
      </c>
      <c r="O7648" s="1" t="n">
        <v>117.32</v>
      </c>
      <c r="P7648" s="1" t="s">
        <v>3814</v>
      </c>
    </row>
    <row r="7649" customFormat="false" ht="15" hidden="false" customHeight="true" outlineLevel="0" collapsed="false">
      <c r="A7649" s="1" t="n">
        <v>3</v>
      </c>
      <c r="B7649" s="76" t="n">
        <v>46248</v>
      </c>
      <c r="C7649" s="1" t="n">
        <v>100</v>
      </c>
      <c r="D7649" s="1" t="s">
        <v>3988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3979</v>
      </c>
      <c r="N7649" s="1" t="n">
        <v>2.888</v>
      </c>
      <c r="O7649" s="1" t="n">
        <v>4.51</v>
      </c>
      <c r="P7649" s="1" t="s">
        <v>3814</v>
      </c>
    </row>
    <row r="7650" customFormat="false" ht="15" hidden="false" customHeight="true" outlineLevel="0" collapsed="false">
      <c r="A7650" s="1" t="n">
        <v>3</v>
      </c>
      <c r="B7650" s="76" t="n">
        <v>46248</v>
      </c>
      <c r="C7650" s="1" t="n">
        <v>100</v>
      </c>
      <c r="D7650" s="1" t="s">
        <v>3988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3980</v>
      </c>
      <c r="N7650" s="1" t="n">
        <v>3.208</v>
      </c>
      <c r="O7650" s="1" t="n">
        <v>7.53</v>
      </c>
      <c r="P7650" s="1" t="s">
        <v>3814</v>
      </c>
    </row>
    <row r="7651" customFormat="false" ht="15" hidden="false" customHeight="true" outlineLevel="0" collapsed="false">
      <c r="A7651" s="1" t="n">
        <v>3</v>
      </c>
      <c r="B7651" s="76" t="n">
        <v>46248</v>
      </c>
      <c r="C7651" s="1" t="n">
        <v>100</v>
      </c>
      <c r="D7651" s="1" t="s">
        <v>3988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3981</v>
      </c>
      <c r="N7651" s="1" t="n">
        <v>0.473</v>
      </c>
      <c r="O7651" s="1" t="n">
        <v>0.01</v>
      </c>
      <c r="P7651" s="1" t="s">
        <v>3814</v>
      </c>
    </row>
    <row r="7652" customFormat="false" ht="15" hidden="false" customHeight="true" outlineLevel="0" collapsed="false">
      <c r="A7652" s="1" t="n">
        <v>3</v>
      </c>
      <c r="B7652" s="76" t="n">
        <v>46248</v>
      </c>
      <c r="C7652" s="1" t="n">
        <v>100</v>
      </c>
      <c r="D7652" s="1" t="s">
        <v>3988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3982</v>
      </c>
      <c r="N7652" s="1" t="n">
        <v>2.796</v>
      </c>
      <c r="O7652" s="1" t="n">
        <v>69.86</v>
      </c>
      <c r="P7652" s="1" t="s">
        <v>3814</v>
      </c>
    </row>
    <row r="7653" customFormat="false" ht="15" hidden="false" customHeight="true" outlineLevel="0" collapsed="false">
      <c r="A7653" s="1" t="n">
        <v>3</v>
      </c>
      <c r="B7653" s="76" t="n">
        <v>46248</v>
      </c>
      <c r="C7653" s="1" t="n">
        <v>100</v>
      </c>
      <c r="D7653" s="1" t="s">
        <v>3988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3968</v>
      </c>
      <c r="N7653" s="1" t="n">
        <v>9.138</v>
      </c>
      <c r="O7653" s="1" t="n">
        <v>314.97</v>
      </c>
      <c r="P7653" s="1" t="s">
        <v>3814</v>
      </c>
    </row>
    <row r="7654" customFormat="false" ht="15" hidden="false" customHeight="true" outlineLevel="0" collapsed="false">
      <c r="A7654" s="1" t="n">
        <v>3</v>
      </c>
      <c r="B7654" s="76" t="n">
        <v>46248</v>
      </c>
      <c r="C7654" s="1" t="n">
        <v>100</v>
      </c>
      <c r="D7654" s="1" t="s">
        <v>3988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3970</v>
      </c>
      <c r="N7654" s="1" t="n">
        <v>5.342</v>
      </c>
      <c r="O7654" s="1" t="n">
        <v>216.36</v>
      </c>
      <c r="P7654" s="1" t="s">
        <v>3814</v>
      </c>
    </row>
    <row r="7655" customFormat="false" ht="15" hidden="false" customHeight="true" outlineLevel="0" collapsed="false">
      <c r="A7655" s="1" t="n">
        <v>3</v>
      </c>
      <c r="B7655" s="76" t="n">
        <v>46248</v>
      </c>
      <c r="C7655" s="1" t="n">
        <v>100</v>
      </c>
      <c r="D7655" s="1" t="s">
        <v>3988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3971</v>
      </c>
      <c r="N7655" s="1" t="n">
        <v>11.724</v>
      </c>
      <c r="O7655" s="1" t="n">
        <v>474.84</v>
      </c>
      <c r="P7655" s="1" t="s">
        <v>3814</v>
      </c>
    </row>
    <row r="7656" customFormat="false" ht="15" hidden="false" customHeight="true" outlineLevel="0" collapsed="false">
      <c r="A7656" s="1" t="n">
        <v>3</v>
      </c>
      <c r="B7656" s="76" t="n">
        <v>46248</v>
      </c>
      <c r="C7656" s="1" t="n">
        <v>100</v>
      </c>
      <c r="D7656" s="1" t="s">
        <v>3988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3972</v>
      </c>
      <c r="N7656" s="1" t="n">
        <v>10.818</v>
      </c>
      <c r="O7656" s="1" t="n">
        <v>475.44</v>
      </c>
      <c r="P7656" s="1" t="s">
        <v>3814</v>
      </c>
    </row>
    <row r="7657" customFormat="false" ht="15" hidden="false" customHeight="true" outlineLevel="0" collapsed="false">
      <c r="A7657" s="1" t="n">
        <v>3</v>
      </c>
      <c r="B7657" s="76" t="n">
        <v>46248</v>
      </c>
      <c r="C7657" s="1" t="n">
        <v>100</v>
      </c>
      <c r="D7657" s="1" t="s">
        <v>3988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3973</v>
      </c>
      <c r="N7657" s="1" t="n">
        <v>19.415</v>
      </c>
      <c r="O7657" s="1" t="n">
        <v>920.21</v>
      </c>
      <c r="P7657" s="1" t="s">
        <v>3814</v>
      </c>
    </row>
    <row r="7658" customFormat="false" ht="15" hidden="false" customHeight="true" outlineLevel="0" collapsed="false">
      <c r="A7658" s="1" t="n">
        <v>3</v>
      </c>
      <c r="B7658" s="76" t="n">
        <v>46248</v>
      </c>
      <c r="C7658" s="1" t="n">
        <v>100</v>
      </c>
      <c r="D7658" s="1" t="s">
        <v>3988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3974</v>
      </c>
      <c r="N7658" s="1" t="n">
        <v>7.608</v>
      </c>
      <c r="O7658" s="1" t="n">
        <v>367.15</v>
      </c>
      <c r="P7658" s="1" t="s">
        <v>3814</v>
      </c>
    </row>
    <row r="7659" customFormat="false" ht="15" hidden="false" customHeight="true" outlineLevel="0" collapsed="false">
      <c r="A7659" s="1" t="n">
        <v>3</v>
      </c>
      <c r="B7659" s="76" t="n">
        <v>46248</v>
      </c>
      <c r="C7659" s="1" t="n">
        <v>100</v>
      </c>
      <c r="D7659" s="1" t="s">
        <v>3988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3975</v>
      </c>
      <c r="N7659" s="1" t="n">
        <v>2.696</v>
      </c>
      <c r="O7659" s="1" t="n">
        <v>118.49</v>
      </c>
      <c r="P7659" s="1" t="s">
        <v>3814</v>
      </c>
    </row>
    <row r="7660" customFormat="false" ht="15" hidden="false" customHeight="true" outlineLevel="0" collapsed="false">
      <c r="A7660" s="1" t="n">
        <v>3</v>
      </c>
      <c r="B7660" s="76" t="n">
        <v>46248</v>
      </c>
      <c r="C7660" s="1" t="n">
        <v>100</v>
      </c>
      <c r="D7660" s="1" t="s">
        <v>3988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3977</v>
      </c>
      <c r="N7660" s="1" t="n">
        <v>3.122</v>
      </c>
      <c r="O7660" s="1" t="n">
        <v>174.88</v>
      </c>
      <c r="P7660" s="1" t="s">
        <v>3814</v>
      </c>
    </row>
    <row r="7661" customFormat="false" ht="15" hidden="false" customHeight="true" outlineLevel="0" collapsed="false">
      <c r="A7661" s="1" t="n">
        <v>3</v>
      </c>
      <c r="B7661" s="76" t="n">
        <v>46248</v>
      </c>
      <c r="C7661" s="1" t="n">
        <v>100</v>
      </c>
      <c r="D7661" s="1" t="s">
        <v>3988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3979</v>
      </c>
      <c r="N7661" s="1" t="n">
        <v>4.119</v>
      </c>
      <c r="O7661" s="1" t="n">
        <v>7.06</v>
      </c>
      <c r="P7661" s="1" t="s">
        <v>3814</v>
      </c>
    </row>
    <row r="7662" customFormat="false" ht="15" hidden="false" customHeight="true" outlineLevel="0" collapsed="false">
      <c r="A7662" s="1" t="n">
        <v>3</v>
      </c>
      <c r="B7662" s="76" t="n">
        <v>46248</v>
      </c>
      <c r="C7662" s="1" t="n">
        <v>100</v>
      </c>
      <c r="D7662" s="1" t="s">
        <v>3988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3980</v>
      </c>
      <c r="N7662" s="1" t="n">
        <v>18.836</v>
      </c>
      <c r="O7662" s="1" t="n">
        <v>48.54</v>
      </c>
      <c r="P7662" s="1" t="s">
        <v>3814</v>
      </c>
    </row>
    <row r="7663" customFormat="false" ht="15" hidden="false" customHeight="true" outlineLevel="0" collapsed="false">
      <c r="A7663" s="1" t="n">
        <v>3</v>
      </c>
      <c r="B7663" s="76" t="n">
        <v>46248</v>
      </c>
      <c r="C7663" s="1" t="n">
        <v>100</v>
      </c>
      <c r="D7663" s="1" t="s">
        <v>3988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3981</v>
      </c>
      <c r="N7663" s="1" t="n">
        <v>0.986</v>
      </c>
      <c r="O7663" s="1" t="n">
        <v>0</v>
      </c>
      <c r="P7663" s="1" t="s">
        <v>3814</v>
      </c>
    </row>
    <row r="7664" customFormat="false" ht="15" hidden="false" customHeight="true" outlineLevel="0" collapsed="false">
      <c r="A7664" s="1" t="n">
        <v>3</v>
      </c>
      <c r="B7664" s="76" t="n">
        <v>46248</v>
      </c>
      <c r="C7664" s="1" t="n">
        <v>100</v>
      </c>
      <c r="D7664" s="1" t="s">
        <v>3988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3982</v>
      </c>
      <c r="N7664" s="1" t="n">
        <v>2.215</v>
      </c>
      <c r="O7664" s="1" t="n">
        <v>51.76</v>
      </c>
      <c r="P7664" s="1" t="s">
        <v>3814</v>
      </c>
    </row>
    <row r="7665" customFormat="false" ht="15" hidden="false" customHeight="true" outlineLevel="0" collapsed="false">
      <c r="A7665" s="1" t="n">
        <v>3</v>
      </c>
      <c r="B7665" s="76" t="n">
        <v>46248</v>
      </c>
      <c r="C7665" s="1" t="n">
        <v>100</v>
      </c>
      <c r="D7665" s="1" t="s">
        <v>3988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3983</v>
      </c>
      <c r="N7665" s="1" t="n">
        <v>11.27</v>
      </c>
      <c r="O7665" s="1" t="n">
        <v>281.54</v>
      </c>
      <c r="P7665" s="1" t="s">
        <v>3814</v>
      </c>
    </row>
    <row r="7666" customFormat="false" ht="15" hidden="false" customHeight="true" outlineLevel="0" collapsed="false">
      <c r="A7666" s="1" t="n">
        <v>3</v>
      </c>
      <c r="B7666" s="76" t="n">
        <v>46248</v>
      </c>
      <c r="C7666" s="1" t="n">
        <v>100</v>
      </c>
      <c r="D7666" s="1" t="s">
        <v>3988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3984</v>
      </c>
      <c r="N7666" s="1" t="n">
        <v>15.275</v>
      </c>
      <c r="O7666" s="1" t="n">
        <v>393.9</v>
      </c>
      <c r="P7666" s="1" t="s">
        <v>3814</v>
      </c>
    </row>
    <row r="7667" customFormat="false" ht="15" hidden="false" customHeight="true" outlineLevel="0" collapsed="false">
      <c r="A7667" s="1" t="n">
        <v>3</v>
      </c>
      <c r="B7667" s="76" t="n">
        <v>46248</v>
      </c>
      <c r="C7667" s="1" t="n">
        <v>100</v>
      </c>
      <c r="D7667" s="1" t="s">
        <v>3988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3985</v>
      </c>
      <c r="N7667" s="1" t="n">
        <v>15.191</v>
      </c>
      <c r="O7667" s="1" t="n">
        <v>428.47</v>
      </c>
      <c r="P7667" s="1" t="s">
        <v>3814</v>
      </c>
    </row>
    <row r="7668" customFormat="false" ht="15" hidden="false" customHeight="true" outlineLevel="0" collapsed="false">
      <c r="A7668" s="1" t="n">
        <v>3</v>
      </c>
      <c r="B7668" s="76" t="n">
        <v>46248</v>
      </c>
      <c r="C7668" s="1" t="n">
        <v>100</v>
      </c>
      <c r="D7668" s="1" t="s">
        <v>3988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3986</v>
      </c>
      <c r="N7668" s="1" t="n">
        <v>5.288</v>
      </c>
      <c r="O7668" s="1" t="n">
        <v>144.89</v>
      </c>
      <c r="P7668" s="1" t="s">
        <v>3814</v>
      </c>
    </row>
    <row r="7669" customFormat="false" ht="15" hidden="false" customHeight="true" outlineLevel="0" collapsed="false">
      <c r="A7669" s="1" t="n">
        <v>3</v>
      </c>
      <c r="B7669" s="76" t="n">
        <v>46248</v>
      </c>
      <c r="C7669" s="1" t="n">
        <v>100</v>
      </c>
      <c r="D7669" s="1" t="s">
        <v>3988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3979</v>
      </c>
      <c r="N7669" s="1" t="n">
        <v>2.796</v>
      </c>
      <c r="O7669" s="1" t="n">
        <v>4.49</v>
      </c>
      <c r="P7669" s="1" t="s">
        <v>3814</v>
      </c>
    </row>
    <row r="7670" customFormat="false" ht="15" hidden="false" customHeight="true" outlineLevel="0" collapsed="false">
      <c r="A7670" s="1" t="n">
        <v>3</v>
      </c>
      <c r="B7670" s="76" t="n">
        <v>46248</v>
      </c>
      <c r="C7670" s="1" t="n">
        <v>100</v>
      </c>
      <c r="D7670" s="1" t="s">
        <v>3988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3980</v>
      </c>
      <c r="N7670" s="1" t="n">
        <v>3.906</v>
      </c>
      <c r="O7670" s="1" t="n">
        <v>9.41</v>
      </c>
      <c r="P7670" s="1" t="s">
        <v>3814</v>
      </c>
    </row>
    <row r="7671" customFormat="false" ht="15" hidden="false" customHeight="true" outlineLevel="0" collapsed="false">
      <c r="A7671" s="1" t="n">
        <v>3</v>
      </c>
      <c r="B7671" s="76" t="n">
        <v>46248</v>
      </c>
      <c r="C7671" s="1" t="n">
        <v>100</v>
      </c>
      <c r="D7671" s="1" t="s">
        <v>3988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3981</v>
      </c>
      <c r="N7671" s="1" t="n">
        <v>1.209</v>
      </c>
      <c r="O7671" s="1" t="n">
        <v>0</v>
      </c>
      <c r="P7671" s="1" t="s">
        <v>3814</v>
      </c>
    </row>
    <row r="7672" customFormat="false" ht="15" hidden="false" customHeight="true" outlineLevel="0" collapsed="false">
      <c r="A7672" s="1" t="n">
        <v>3</v>
      </c>
      <c r="B7672" s="76" t="n">
        <v>46249</v>
      </c>
      <c r="C7672" s="1" t="n">
        <v>6</v>
      </c>
      <c r="D7672" s="1" t="s">
        <v>3819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3813</v>
      </c>
      <c r="N7672" s="1" t="n">
        <v>16</v>
      </c>
      <c r="O7672" s="1" t="n">
        <v>40</v>
      </c>
      <c r="P7672" s="1" t="s">
        <v>3814</v>
      </c>
    </row>
    <row r="7673" customFormat="false" ht="15" hidden="false" customHeight="true" outlineLevel="0" collapsed="false">
      <c r="A7673" s="1" t="n">
        <v>3</v>
      </c>
      <c r="B7673" s="76" t="n">
        <v>46249</v>
      </c>
      <c r="C7673" s="1" t="n">
        <v>6</v>
      </c>
      <c r="D7673" s="1" t="s">
        <v>3819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3815</v>
      </c>
      <c r="N7673" s="1" t="n">
        <v>8</v>
      </c>
      <c r="O7673" s="1" t="n">
        <v>48</v>
      </c>
      <c r="P7673" s="1" t="s">
        <v>3814</v>
      </c>
    </row>
    <row r="7674" customFormat="false" ht="15" hidden="false" customHeight="true" outlineLevel="0" collapsed="false">
      <c r="A7674" s="1" t="n">
        <v>3</v>
      </c>
      <c r="B7674" s="76" t="n">
        <v>46249</v>
      </c>
      <c r="C7674" s="1" t="n">
        <v>6</v>
      </c>
      <c r="D7674" s="1" t="s">
        <v>3819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3816</v>
      </c>
      <c r="N7674" s="1" t="n">
        <v>110</v>
      </c>
      <c r="O7674" s="1" t="n">
        <v>220</v>
      </c>
      <c r="P7674" s="1" t="s">
        <v>3814</v>
      </c>
    </row>
    <row r="7675" customFormat="false" ht="15" hidden="false" customHeight="true" outlineLevel="0" collapsed="false">
      <c r="A7675" s="1" t="n">
        <v>3</v>
      </c>
      <c r="B7675" s="76" t="n">
        <v>46249</v>
      </c>
      <c r="C7675" s="1" t="n">
        <v>11</v>
      </c>
      <c r="D7675" s="1" t="s">
        <v>3820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3871</v>
      </c>
      <c r="N7675" s="1" t="n">
        <v>4</v>
      </c>
      <c r="O7675" s="1" t="n">
        <v>20.4</v>
      </c>
      <c r="P7675" s="1" t="s">
        <v>3814</v>
      </c>
    </row>
    <row r="7676" customFormat="false" ht="15" hidden="false" customHeight="true" outlineLevel="0" collapsed="false">
      <c r="A7676" s="1" t="n">
        <v>3</v>
      </c>
      <c r="B7676" s="76" t="n">
        <v>46249</v>
      </c>
      <c r="C7676" s="1" t="n">
        <v>11</v>
      </c>
      <c r="D7676" s="1" t="s">
        <v>3820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3872</v>
      </c>
      <c r="N7676" s="1" t="n">
        <v>3</v>
      </c>
      <c r="O7676" s="1" t="n">
        <v>13.5</v>
      </c>
      <c r="P7676" s="1" t="s">
        <v>3814</v>
      </c>
    </row>
    <row r="7677" customFormat="false" ht="15" hidden="false" customHeight="true" outlineLevel="0" collapsed="false">
      <c r="A7677" s="1" t="n">
        <v>3</v>
      </c>
      <c r="B7677" s="76" t="n">
        <v>46249</v>
      </c>
      <c r="C7677" s="1" t="n">
        <v>11</v>
      </c>
      <c r="D7677" s="1" t="s">
        <v>3820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3873</v>
      </c>
      <c r="N7677" s="1" t="n">
        <v>4</v>
      </c>
      <c r="O7677" s="1" t="n">
        <v>19.2</v>
      </c>
      <c r="P7677" s="1" t="s">
        <v>3814</v>
      </c>
    </row>
    <row r="7678" customFormat="false" ht="15" hidden="false" customHeight="true" outlineLevel="0" collapsed="false">
      <c r="A7678" s="1" t="n">
        <v>3</v>
      </c>
      <c r="B7678" s="76" t="n">
        <v>46249</v>
      </c>
      <c r="C7678" s="1" t="n">
        <v>11</v>
      </c>
      <c r="D7678" s="1" t="s">
        <v>3820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3875</v>
      </c>
      <c r="N7678" s="1" t="n">
        <v>24</v>
      </c>
      <c r="O7678" s="1" t="n">
        <v>139.2</v>
      </c>
      <c r="P7678" s="1" t="s">
        <v>3814</v>
      </c>
    </row>
    <row r="7679" customFormat="false" ht="15" hidden="false" customHeight="true" outlineLevel="0" collapsed="false">
      <c r="A7679" s="1" t="n">
        <v>3</v>
      </c>
      <c r="B7679" s="76" t="n">
        <v>46249</v>
      </c>
      <c r="C7679" s="1" t="n">
        <v>11</v>
      </c>
      <c r="D7679" s="1" t="s">
        <v>3820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3921</v>
      </c>
      <c r="N7679" s="1" t="n">
        <v>24.508</v>
      </c>
      <c r="O7679" s="1" t="n">
        <v>342.87</v>
      </c>
      <c r="P7679" s="1" t="s">
        <v>3814</v>
      </c>
    </row>
    <row r="7680" customFormat="false" ht="15" hidden="false" customHeight="true" outlineLevel="0" collapsed="false">
      <c r="A7680" s="1" t="n">
        <v>3</v>
      </c>
      <c r="B7680" s="76" t="n">
        <v>46249</v>
      </c>
      <c r="C7680" s="1" t="n">
        <v>11</v>
      </c>
      <c r="D7680" s="1" t="s">
        <v>3820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3922</v>
      </c>
      <c r="N7680" s="1" t="n">
        <v>100</v>
      </c>
      <c r="O7680" s="1" t="n">
        <v>699</v>
      </c>
      <c r="P7680" s="1" t="s">
        <v>3814</v>
      </c>
    </row>
    <row r="7681" customFormat="false" ht="15" hidden="false" customHeight="true" outlineLevel="0" collapsed="false">
      <c r="A7681" s="1" t="n">
        <v>3</v>
      </c>
      <c r="B7681" s="76" t="n">
        <v>46249</v>
      </c>
      <c r="C7681" s="1" t="n">
        <v>11</v>
      </c>
      <c r="D7681" s="1" t="s">
        <v>3820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4264</v>
      </c>
      <c r="N7681" s="1" t="n">
        <v>30</v>
      </c>
      <c r="O7681" s="1" t="n">
        <v>389.7</v>
      </c>
      <c r="P7681" s="1" t="s">
        <v>3814</v>
      </c>
    </row>
    <row r="7682" customFormat="false" ht="15" hidden="false" customHeight="true" outlineLevel="0" collapsed="false">
      <c r="A7682" s="1" t="n">
        <v>3</v>
      </c>
      <c r="B7682" s="76" t="n">
        <v>46249</v>
      </c>
      <c r="C7682" s="1" t="n">
        <v>11</v>
      </c>
      <c r="D7682" s="1" t="s">
        <v>3820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5672</v>
      </c>
      <c r="N7682" s="1" t="n">
        <v>38.26</v>
      </c>
      <c r="O7682" s="1" t="n">
        <v>535.26</v>
      </c>
      <c r="P7682" s="1" t="s">
        <v>3814</v>
      </c>
    </row>
    <row r="7683" customFormat="false" ht="15" hidden="false" customHeight="true" outlineLevel="0" collapsed="false">
      <c r="A7683" s="1" t="n">
        <v>3</v>
      </c>
      <c r="B7683" s="76" t="n">
        <v>46249</v>
      </c>
      <c r="C7683" s="1" t="n">
        <v>11</v>
      </c>
      <c r="D7683" s="1" t="s">
        <v>3820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5254</v>
      </c>
      <c r="N7683" s="1" t="n">
        <v>270</v>
      </c>
      <c r="O7683" s="1" t="n">
        <v>398.3</v>
      </c>
      <c r="P7683" s="1" t="s">
        <v>3814</v>
      </c>
    </row>
    <row r="7684" customFormat="false" ht="15" hidden="false" customHeight="true" outlineLevel="0" collapsed="false">
      <c r="A7684" s="1" t="n">
        <v>3</v>
      </c>
      <c r="B7684" s="76" t="n">
        <v>46249</v>
      </c>
      <c r="C7684" s="1" t="n">
        <v>11</v>
      </c>
      <c r="D7684" s="1" t="s">
        <v>3820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5255</v>
      </c>
      <c r="N7684" s="1" t="n">
        <v>162</v>
      </c>
      <c r="O7684" s="1" t="n">
        <v>451.86</v>
      </c>
      <c r="P7684" s="1" t="s">
        <v>3814</v>
      </c>
    </row>
    <row r="7685" customFormat="false" ht="15" hidden="false" customHeight="true" outlineLevel="0" collapsed="false">
      <c r="A7685" s="1" t="n">
        <v>3</v>
      </c>
      <c r="B7685" s="76" t="n">
        <v>46249</v>
      </c>
      <c r="C7685" s="1" t="n">
        <v>11</v>
      </c>
      <c r="D7685" s="1" t="s">
        <v>3820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6308</v>
      </c>
      <c r="N7685" s="1" t="n">
        <v>108</v>
      </c>
      <c r="O7685" s="1" t="n">
        <v>745.16</v>
      </c>
      <c r="P7685" s="1" t="s">
        <v>3814</v>
      </c>
    </row>
    <row r="7686" customFormat="false" ht="15" hidden="false" customHeight="true" outlineLevel="0" collapsed="false">
      <c r="A7686" s="1" t="n">
        <v>3</v>
      </c>
      <c r="B7686" s="76" t="n">
        <v>46249</v>
      </c>
      <c r="C7686" s="1" t="n">
        <v>11</v>
      </c>
      <c r="D7686" s="1" t="s">
        <v>3820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6309</v>
      </c>
      <c r="N7686" s="1" t="n">
        <v>24</v>
      </c>
      <c r="O7686" s="1" t="n">
        <v>37.57</v>
      </c>
      <c r="P7686" s="1" t="s">
        <v>3814</v>
      </c>
    </row>
    <row r="7687" customFormat="false" ht="15" hidden="false" customHeight="true" outlineLevel="0" collapsed="false">
      <c r="A7687" s="1" t="n">
        <v>3</v>
      </c>
      <c r="B7687" s="76" t="n">
        <v>46249</v>
      </c>
      <c r="C7687" s="1" t="n">
        <v>11</v>
      </c>
      <c r="D7687" s="1" t="s">
        <v>3820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5259</v>
      </c>
      <c r="N7687" s="1" t="n">
        <v>24</v>
      </c>
      <c r="O7687" s="1" t="n">
        <v>41.11</v>
      </c>
      <c r="P7687" s="1" t="s">
        <v>3814</v>
      </c>
    </row>
    <row r="7688" customFormat="false" ht="15" hidden="false" customHeight="true" outlineLevel="0" collapsed="false">
      <c r="A7688" s="1" t="n">
        <v>3</v>
      </c>
      <c r="B7688" s="76" t="n">
        <v>46249</v>
      </c>
      <c r="C7688" s="1" t="n">
        <v>11</v>
      </c>
      <c r="D7688" s="1" t="s">
        <v>3820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6310</v>
      </c>
      <c r="N7688" s="1" t="n">
        <v>24</v>
      </c>
      <c r="O7688" s="1" t="n">
        <v>82.02</v>
      </c>
      <c r="P7688" s="1" t="s">
        <v>3814</v>
      </c>
    </row>
    <row r="7689" customFormat="false" ht="15" hidden="false" customHeight="true" outlineLevel="0" collapsed="false">
      <c r="A7689" s="1" t="n">
        <v>3</v>
      </c>
      <c r="B7689" s="76" t="n">
        <v>46249</v>
      </c>
      <c r="C7689" s="1" t="n">
        <v>11</v>
      </c>
      <c r="D7689" s="1" t="s">
        <v>3820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4394</v>
      </c>
      <c r="N7689" s="1" t="n">
        <v>50</v>
      </c>
      <c r="O7689" s="1" t="n">
        <v>674.5</v>
      </c>
      <c r="P7689" s="1" t="s">
        <v>3814</v>
      </c>
    </row>
    <row r="7690" customFormat="false" ht="15" hidden="false" customHeight="true" outlineLevel="0" collapsed="false">
      <c r="A7690" s="1" t="n">
        <v>3</v>
      </c>
      <c r="B7690" s="76" t="n">
        <v>46249</v>
      </c>
      <c r="C7690" s="1" t="n">
        <v>11</v>
      </c>
      <c r="D7690" s="1" t="s">
        <v>3820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6234</v>
      </c>
      <c r="N7690" s="1" t="n">
        <v>135</v>
      </c>
      <c r="O7690" s="1" t="n">
        <v>574</v>
      </c>
      <c r="P7690" s="1" t="s">
        <v>3814</v>
      </c>
    </row>
    <row r="7691" customFormat="false" ht="15" hidden="false" customHeight="true" outlineLevel="0" collapsed="false">
      <c r="A7691" s="1" t="n">
        <v>3</v>
      </c>
      <c r="B7691" s="76" t="n">
        <v>46249</v>
      </c>
      <c r="C7691" s="1" t="n">
        <v>11</v>
      </c>
      <c r="D7691" s="1" t="s">
        <v>3820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5260</v>
      </c>
      <c r="N7691" s="1" t="n">
        <v>162</v>
      </c>
      <c r="O7691" s="1" t="n">
        <v>311.4</v>
      </c>
      <c r="P7691" s="1" t="s">
        <v>3814</v>
      </c>
    </row>
    <row r="7692" customFormat="false" ht="15" hidden="false" customHeight="true" outlineLevel="0" collapsed="false">
      <c r="A7692" s="1" t="n">
        <v>3</v>
      </c>
      <c r="B7692" s="76" t="n">
        <v>46249</v>
      </c>
      <c r="C7692" s="1" t="n">
        <v>11</v>
      </c>
      <c r="D7692" s="1" t="s">
        <v>3820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6311</v>
      </c>
      <c r="N7692" s="1" t="n">
        <v>12</v>
      </c>
      <c r="O7692" s="1" t="n">
        <v>43.78</v>
      </c>
      <c r="P7692" s="1" t="s">
        <v>3814</v>
      </c>
    </row>
    <row r="7693" customFormat="false" ht="15" hidden="false" customHeight="true" outlineLevel="0" collapsed="false">
      <c r="A7693" s="1" t="n">
        <v>3</v>
      </c>
      <c r="B7693" s="76" t="n">
        <v>46249</v>
      </c>
      <c r="C7693" s="1" t="n">
        <v>11</v>
      </c>
      <c r="D7693" s="1" t="s">
        <v>3820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5263</v>
      </c>
      <c r="N7693" s="1" t="n">
        <v>24</v>
      </c>
      <c r="O7693" s="1" t="n">
        <v>79.36</v>
      </c>
      <c r="P7693" s="1" t="s">
        <v>3814</v>
      </c>
    </row>
    <row r="7694" customFormat="false" ht="15" hidden="false" customHeight="true" outlineLevel="0" collapsed="false">
      <c r="A7694" s="1" t="n">
        <v>3</v>
      </c>
      <c r="B7694" s="76" t="n">
        <v>46249</v>
      </c>
      <c r="C7694" s="1" t="n">
        <v>11</v>
      </c>
      <c r="D7694" s="1" t="s">
        <v>3820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6312</v>
      </c>
      <c r="N7694" s="1" t="n">
        <v>12</v>
      </c>
      <c r="O7694" s="1" t="n">
        <v>59.95</v>
      </c>
      <c r="P7694" s="1" t="s">
        <v>3814</v>
      </c>
    </row>
    <row r="7695" customFormat="false" ht="15" hidden="false" customHeight="true" outlineLevel="0" collapsed="false">
      <c r="A7695" s="1" t="n">
        <v>3</v>
      </c>
      <c r="B7695" s="76" t="n">
        <v>46249</v>
      </c>
      <c r="C7695" s="1" t="n">
        <v>11</v>
      </c>
      <c r="D7695" s="1" t="s">
        <v>3820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6313</v>
      </c>
      <c r="N7695" s="1" t="n">
        <v>48</v>
      </c>
      <c r="O7695" s="1" t="n">
        <v>61.16</v>
      </c>
      <c r="P7695" s="1" t="s">
        <v>3814</v>
      </c>
    </row>
    <row r="7696" customFormat="false" ht="15" hidden="false" customHeight="true" outlineLevel="0" collapsed="false">
      <c r="A7696" s="1" t="n">
        <v>3</v>
      </c>
      <c r="B7696" s="76" t="n">
        <v>46249</v>
      </c>
      <c r="C7696" s="1" t="n">
        <v>11</v>
      </c>
      <c r="D7696" s="1" t="s">
        <v>3820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6314</v>
      </c>
      <c r="N7696" s="1" t="n">
        <v>30</v>
      </c>
      <c r="O7696" s="1" t="n">
        <v>65.53</v>
      </c>
      <c r="P7696" s="1" t="s">
        <v>3814</v>
      </c>
    </row>
    <row r="7697" customFormat="false" ht="15" hidden="false" customHeight="true" outlineLevel="0" collapsed="false">
      <c r="A7697" s="1" t="n">
        <v>3</v>
      </c>
      <c r="B7697" s="76" t="n">
        <v>46249</v>
      </c>
      <c r="C7697" s="1" t="n">
        <v>11</v>
      </c>
      <c r="D7697" s="1" t="s">
        <v>3820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6315</v>
      </c>
      <c r="N7697" s="1" t="n">
        <v>30</v>
      </c>
      <c r="O7697" s="1" t="n">
        <v>61.01</v>
      </c>
      <c r="P7697" s="1" t="s">
        <v>3814</v>
      </c>
    </row>
    <row r="7698" customFormat="false" ht="15" hidden="false" customHeight="true" outlineLevel="0" collapsed="false">
      <c r="A7698" s="1" t="n">
        <v>3</v>
      </c>
      <c r="B7698" s="76" t="n">
        <v>46249</v>
      </c>
      <c r="C7698" s="1" t="n">
        <v>11</v>
      </c>
      <c r="D7698" s="1" t="s">
        <v>3820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6316</v>
      </c>
      <c r="N7698" s="1" t="n">
        <v>30</v>
      </c>
      <c r="O7698" s="1" t="n">
        <v>49.18</v>
      </c>
      <c r="P7698" s="1" t="s">
        <v>3814</v>
      </c>
    </row>
    <row r="7699" customFormat="false" ht="15" hidden="false" customHeight="true" outlineLevel="0" collapsed="false">
      <c r="A7699" s="1" t="n">
        <v>3</v>
      </c>
      <c r="B7699" s="76" t="n">
        <v>46249</v>
      </c>
      <c r="C7699" s="1" t="n">
        <v>11</v>
      </c>
      <c r="D7699" s="1" t="s">
        <v>3820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5042</v>
      </c>
      <c r="N7699" s="1" t="n">
        <v>12</v>
      </c>
      <c r="O7699" s="1" t="n">
        <v>61.34</v>
      </c>
      <c r="P7699" s="1" t="s">
        <v>3814</v>
      </c>
    </row>
    <row r="7700" customFormat="false" ht="15" hidden="false" customHeight="true" outlineLevel="0" collapsed="false">
      <c r="A7700" s="1" t="n">
        <v>3</v>
      </c>
      <c r="B7700" s="76" t="n">
        <v>46249</v>
      </c>
      <c r="C7700" s="1" t="n">
        <v>11</v>
      </c>
      <c r="D7700" s="1" t="s">
        <v>3820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4993</v>
      </c>
      <c r="N7700" s="1" t="n">
        <v>12</v>
      </c>
      <c r="O7700" s="1" t="n">
        <v>20.51</v>
      </c>
      <c r="P7700" s="1" t="s">
        <v>3814</v>
      </c>
    </row>
    <row r="7701" customFormat="false" ht="15" hidden="false" customHeight="true" outlineLevel="0" collapsed="false">
      <c r="A7701" s="1" t="n">
        <v>3</v>
      </c>
      <c r="B7701" s="76" t="n">
        <v>46249</v>
      </c>
      <c r="C7701" s="1" t="n">
        <v>11</v>
      </c>
      <c r="D7701" s="1" t="s">
        <v>3820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4064</v>
      </c>
      <c r="N7701" s="1" t="n">
        <v>24</v>
      </c>
      <c r="O7701" s="1" t="n">
        <v>192.18</v>
      </c>
      <c r="P7701" s="1" t="s">
        <v>3814</v>
      </c>
    </row>
    <row r="7702" customFormat="false" ht="15" hidden="false" customHeight="true" outlineLevel="0" collapsed="false">
      <c r="A7702" s="1" t="n">
        <v>3</v>
      </c>
      <c r="B7702" s="76" t="n">
        <v>46249</v>
      </c>
      <c r="C7702" s="1" t="n">
        <v>11</v>
      </c>
      <c r="D7702" s="1" t="s">
        <v>3820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4066</v>
      </c>
      <c r="N7702" s="1" t="n">
        <v>12</v>
      </c>
      <c r="O7702" s="1" t="n">
        <v>33.86</v>
      </c>
      <c r="P7702" s="1" t="s">
        <v>3814</v>
      </c>
    </row>
    <row r="7703" customFormat="false" ht="15" hidden="false" customHeight="true" outlineLevel="0" collapsed="false">
      <c r="A7703" s="1" t="n">
        <v>3</v>
      </c>
      <c r="B7703" s="76" t="n">
        <v>46249</v>
      </c>
      <c r="C7703" s="1" t="n">
        <v>11</v>
      </c>
      <c r="D7703" s="1" t="s">
        <v>3820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5444</v>
      </c>
      <c r="N7703" s="1" t="n">
        <v>12</v>
      </c>
      <c r="O7703" s="1" t="n">
        <v>41.2</v>
      </c>
      <c r="P7703" s="1" t="s">
        <v>3814</v>
      </c>
    </row>
    <row r="7704" customFormat="false" ht="15" hidden="false" customHeight="true" outlineLevel="0" collapsed="false">
      <c r="A7704" s="1" t="n">
        <v>3</v>
      </c>
      <c r="B7704" s="76" t="n">
        <v>46249</v>
      </c>
      <c r="C7704" s="1" t="n">
        <v>11</v>
      </c>
      <c r="D7704" s="1" t="s">
        <v>3820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4067</v>
      </c>
      <c r="N7704" s="1" t="n">
        <v>18</v>
      </c>
      <c r="O7704" s="1" t="n">
        <v>100.47</v>
      </c>
      <c r="P7704" s="1" t="s">
        <v>3814</v>
      </c>
    </row>
    <row r="7705" customFormat="false" ht="15" hidden="false" customHeight="true" outlineLevel="0" collapsed="false">
      <c r="A7705" s="1" t="n">
        <v>3</v>
      </c>
      <c r="B7705" s="76" t="n">
        <v>46249</v>
      </c>
      <c r="C7705" s="1" t="n">
        <v>11</v>
      </c>
      <c r="D7705" s="1" t="s">
        <v>3820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4069</v>
      </c>
      <c r="N7705" s="1" t="n">
        <v>150</v>
      </c>
      <c r="O7705" s="1" t="n">
        <v>687</v>
      </c>
      <c r="P7705" s="1" t="s">
        <v>3814</v>
      </c>
    </row>
    <row r="7706" customFormat="false" ht="15" hidden="false" customHeight="true" outlineLevel="0" collapsed="false">
      <c r="A7706" s="1" t="n">
        <v>3</v>
      </c>
      <c r="B7706" s="76" t="n">
        <v>46249</v>
      </c>
      <c r="C7706" s="1" t="n">
        <v>11</v>
      </c>
      <c r="D7706" s="1" t="s">
        <v>3820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4430</v>
      </c>
      <c r="N7706" s="1" t="n">
        <v>120</v>
      </c>
      <c r="O7706" s="1" t="n">
        <v>389.569954</v>
      </c>
      <c r="P7706" s="1" t="s">
        <v>3814</v>
      </c>
    </row>
    <row r="7707" customFormat="false" ht="15" hidden="false" customHeight="true" outlineLevel="0" collapsed="false">
      <c r="A7707" s="1" t="n">
        <v>3</v>
      </c>
      <c r="B7707" s="76" t="n">
        <v>46249</v>
      </c>
      <c r="C7707" s="1" t="n">
        <v>11</v>
      </c>
      <c r="D7707" s="1" t="s">
        <v>3820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4432</v>
      </c>
      <c r="N7707" s="1" t="n">
        <v>12</v>
      </c>
      <c r="O7707" s="1" t="n">
        <v>35.05989</v>
      </c>
      <c r="P7707" s="1" t="s">
        <v>3814</v>
      </c>
    </row>
    <row r="7708" customFormat="false" ht="15" hidden="false" customHeight="true" outlineLevel="0" collapsed="false">
      <c r="A7708" s="1" t="n">
        <v>3</v>
      </c>
      <c r="B7708" s="76" t="n">
        <v>46249</v>
      </c>
      <c r="C7708" s="1" t="n">
        <v>11</v>
      </c>
      <c r="D7708" s="1" t="s">
        <v>3820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4071</v>
      </c>
      <c r="N7708" s="1" t="n">
        <v>12</v>
      </c>
      <c r="O7708" s="1" t="n">
        <v>34.91</v>
      </c>
      <c r="P7708" s="1" t="s">
        <v>3814</v>
      </c>
    </row>
    <row r="7709" customFormat="false" ht="15" hidden="false" customHeight="true" outlineLevel="0" collapsed="false">
      <c r="A7709" s="1" t="n">
        <v>3</v>
      </c>
      <c r="B7709" s="76" t="n">
        <v>46249</v>
      </c>
      <c r="C7709" s="1" t="n">
        <v>11</v>
      </c>
      <c r="D7709" s="1" t="s">
        <v>3820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5445</v>
      </c>
      <c r="N7709" s="1" t="n">
        <v>6</v>
      </c>
      <c r="O7709" s="1" t="n">
        <v>31.89</v>
      </c>
      <c r="P7709" s="1" t="s">
        <v>3814</v>
      </c>
    </row>
    <row r="7710" customFormat="false" ht="15" hidden="false" customHeight="true" outlineLevel="0" collapsed="false">
      <c r="A7710" s="1" t="n">
        <v>3</v>
      </c>
      <c r="B7710" s="76" t="n">
        <v>46249</v>
      </c>
      <c r="C7710" s="1" t="n">
        <v>11</v>
      </c>
      <c r="D7710" s="1" t="s">
        <v>3820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5447</v>
      </c>
      <c r="N7710" s="1" t="n">
        <v>6</v>
      </c>
      <c r="O7710" s="1" t="n">
        <v>31.89</v>
      </c>
      <c r="P7710" s="1" t="s">
        <v>3814</v>
      </c>
    </row>
    <row r="7711" customFormat="false" ht="15" hidden="false" customHeight="true" outlineLevel="0" collapsed="false">
      <c r="A7711" s="1" t="n">
        <v>3</v>
      </c>
      <c r="B7711" s="76" t="n">
        <v>46249</v>
      </c>
      <c r="C7711" s="1" t="n">
        <v>11</v>
      </c>
      <c r="D7711" s="1" t="s">
        <v>3820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4073</v>
      </c>
      <c r="N7711" s="1" t="n">
        <v>12</v>
      </c>
      <c r="O7711" s="1" t="n">
        <v>82.129955</v>
      </c>
      <c r="P7711" s="1" t="s">
        <v>3814</v>
      </c>
    </row>
    <row r="7712" customFormat="false" ht="15" hidden="false" customHeight="true" outlineLevel="0" collapsed="false">
      <c r="A7712" s="1" t="n">
        <v>3</v>
      </c>
      <c r="B7712" s="76" t="n">
        <v>46249</v>
      </c>
      <c r="C7712" s="1" t="n">
        <v>11</v>
      </c>
      <c r="D7712" s="1" t="s">
        <v>3820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4073</v>
      </c>
      <c r="N7712" s="1" t="n">
        <v>12</v>
      </c>
      <c r="O7712" s="1" t="n">
        <v>78.030142</v>
      </c>
      <c r="P7712" s="1" t="s">
        <v>3814</v>
      </c>
    </row>
    <row r="7713" customFormat="false" ht="15" hidden="false" customHeight="true" outlineLevel="0" collapsed="false">
      <c r="A7713" s="1" t="n">
        <v>3</v>
      </c>
      <c r="B7713" s="76" t="n">
        <v>46249</v>
      </c>
      <c r="C7713" s="1" t="n">
        <v>11</v>
      </c>
      <c r="D7713" s="1" t="s">
        <v>3820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5448</v>
      </c>
      <c r="N7713" s="1" t="n">
        <v>12</v>
      </c>
      <c r="O7713" s="1" t="n">
        <v>77.779836</v>
      </c>
      <c r="P7713" s="1" t="s">
        <v>3814</v>
      </c>
    </row>
    <row r="7714" customFormat="false" ht="15" hidden="false" customHeight="true" outlineLevel="0" collapsed="false">
      <c r="A7714" s="1" t="n">
        <v>3</v>
      </c>
      <c r="B7714" s="76" t="n">
        <v>46249</v>
      </c>
      <c r="C7714" s="1" t="n">
        <v>11</v>
      </c>
      <c r="D7714" s="1" t="s">
        <v>3820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4074</v>
      </c>
      <c r="N7714" s="1" t="n">
        <v>30</v>
      </c>
      <c r="O7714" s="1" t="n">
        <v>84.529891</v>
      </c>
      <c r="P7714" s="1" t="s">
        <v>3814</v>
      </c>
    </row>
    <row r="7715" customFormat="false" ht="15" hidden="false" customHeight="true" outlineLevel="0" collapsed="false">
      <c r="A7715" s="1" t="n">
        <v>3</v>
      </c>
      <c r="B7715" s="76" t="n">
        <v>46249</v>
      </c>
      <c r="C7715" s="1" t="n">
        <v>11</v>
      </c>
      <c r="D7715" s="1" t="s">
        <v>3820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4433</v>
      </c>
      <c r="N7715" s="1" t="n">
        <v>8</v>
      </c>
      <c r="O7715" s="1" t="n">
        <v>29.420121</v>
      </c>
      <c r="P7715" s="1" t="s">
        <v>3814</v>
      </c>
    </row>
    <row r="7716" customFormat="false" ht="15" hidden="false" customHeight="true" outlineLevel="0" collapsed="false">
      <c r="A7716" s="1" t="n">
        <v>3</v>
      </c>
      <c r="B7716" s="76" t="n">
        <v>46249</v>
      </c>
      <c r="C7716" s="1" t="n">
        <v>11</v>
      </c>
      <c r="D7716" s="1" t="s">
        <v>3820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5869</v>
      </c>
      <c r="N7716" s="1" t="n">
        <v>21</v>
      </c>
      <c r="O7716" s="1" t="n">
        <v>46.9</v>
      </c>
      <c r="P7716" s="1" t="s">
        <v>3814</v>
      </c>
    </row>
    <row r="7717" customFormat="false" ht="15" hidden="false" customHeight="true" outlineLevel="0" collapsed="false">
      <c r="A7717" s="1" t="n">
        <v>3</v>
      </c>
      <c r="B7717" s="76" t="n">
        <v>46249</v>
      </c>
      <c r="C7717" s="1" t="n">
        <v>11</v>
      </c>
      <c r="D7717" s="1" t="s">
        <v>3820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5449</v>
      </c>
      <c r="N7717" s="1" t="n">
        <v>6</v>
      </c>
      <c r="O7717" s="1" t="n">
        <v>31.89</v>
      </c>
      <c r="P7717" s="1" t="s">
        <v>3814</v>
      </c>
    </row>
    <row r="7718" customFormat="false" ht="15" hidden="false" customHeight="true" outlineLevel="0" collapsed="false">
      <c r="A7718" s="1" t="n">
        <v>3</v>
      </c>
      <c r="B7718" s="76" t="n">
        <v>46249</v>
      </c>
      <c r="C7718" s="1" t="n">
        <v>11</v>
      </c>
      <c r="D7718" s="1" t="s">
        <v>3820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5450</v>
      </c>
      <c r="N7718" s="1" t="n">
        <v>15</v>
      </c>
      <c r="O7718" s="1" t="n">
        <v>40.990082</v>
      </c>
      <c r="P7718" s="1" t="s">
        <v>3814</v>
      </c>
    </row>
    <row r="7719" customFormat="false" ht="15" hidden="false" customHeight="true" outlineLevel="0" collapsed="false">
      <c r="A7719" s="1" t="n">
        <v>3</v>
      </c>
      <c r="B7719" s="76" t="n">
        <v>46249</v>
      </c>
      <c r="C7719" s="1" t="n">
        <v>11</v>
      </c>
      <c r="D7719" s="1" t="s">
        <v>3820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4075</v>
      </c>
      <c r="N7719" s="1" t="n">
        <v>16</v>
      </c>
      <c r="O7719" s="1" t="n">
        <v>91.940042</v>
      </c>
      <c r="P7719" s="1" t="s">
        <v>3814</v>
      </c>
    </row>
    <row r="7720" customFormat="false" ht="15" hidden="false" customHeight="true" outlineLevel="0" collapsed="false">
      <c r="A7720" s="1" t="n">
        <v>3</v>
      </c>
      <c r="B7720" s="76" t="n">
        <v>46249</v>
      </c>
      <c r="C7720" s="1" t="n">
        <v>11</v>
      </c>
      <c r="D7720" s="1" t="s">
        <v>3820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5451</v>
      </c>
      <c r="N7720" s="1" t="n">
        <v>12</v>
      </c>
      <c r="O7720" s="1" t="n">
        <v>50.689963</v>
      </c>
      <c r="P7720" s="1" t="s">
        <v>3814</v>
      </c>
    </row>
    <row r="7721" customFormat="false" ht="15" hidden="false" customHeight="true" outlineLevel="0" collapsed="false">
      <c r="A7721" s="1" t="n">
        <v>3</v>
      </c>
      <c r="B7721" s="76" t="n">
        <v>46249</v>
      </c>
      <c r="C7721" s="1" t="n">
        <v>11</v>
      </c>
      <c r="D7721" s="1" t="s">
        <v>3820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5451</v>
      </c>
      <c r="N7721" s="1" t="n">
        <v>108</v>
      </c>
      <c r="O7721" s="1" t="n">
        <v>480.129864</v>
      </c>
      <c r="P7721" s="1" t="s">
        <v>3814</v>
      </c>
    </row>
    <row r="7722" customFormat="false" ht="15" hidden="false" customHeight="true" outlineLevel="0" collapsed="false">
      <c r="A7722" s="1" t="n">
        <v>3</v>
      </c>
      <c r="B7722" s="76" t="n">
        <v>46249</v>
      </c>
      <c r="C7722" s="1" t="n">
        <v>11</v>
      </c>
      <c r="D7722" s="1" t="s">
        <v>3820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4434</v>
      </c>
      <c r="N7722" s="1" t="n">
        <v>15</v>
      </c>
      <c r="O7722" s="1" t="n">
        <v>42.269899</v>
      </c>
      <c r="P7722" s="1" t="s">
        <v>3814</v>
      </c>
    </row>
    <row r="7723" customFormat="false" ht="15" hidden="false" customHeight="true" outlineLevel="0" collapsed="false">
      <c r="A7723" s="1" t="n">
        <v>3</v>
      </c>
      <c r="B7723" s="76" t="n">
        <v>46249</v>
      </c>
      <c r="C7723" s="1" t="n">
        <v>11</v>
      </c>
      <c r="D7723" s="1" t="s">
        <v>3820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4435</v>
      </c>
      <c r="N7723" s="1" t="n">
        <v>120</v>
      </c>
      <c r="O7723" s="1" t="n">
        <v>685.399852</v>
      </c>
      <c r="P7723" s="1" t="s">
        <v>3814</v>
      </c>
    </row>
    <row r="7724" customFormat="false" ht="15" hidden="false" customHeight="true" outlineLevel="0" collapsed="false">
      <c r="A7724" s="1" t="n">
        <v>3</v>
      </c>
      <c r="B7724" s="76" t="n">
        <v>46249</v>
      </c>
      <c r="C7724" s="1" t="n">
        <v>11</v>
      </c>
      <c r="D7724" s="1" t="s">
        <v>3820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5875</v>
      </c>
      <c r="N7724" s="1" t="n">
        <v>42</v>
      </c>
      <c r="O7724" s="1" t="n">
        <v>59.8</v>
      </c>
      <c r="P7724" s="1" t="s">
        <v>3814</v>
      </c>
    </row>
    <row r="7725" customFormat="false" ht="15" hidden="false" customHeight="true" outlineLevel="0" collapsed="false">
      <c r="A7725" s="1" t="n">
        <v>3</v>
      </c>
      <c r="B7725" s="76" t="n">
        <v>46249</v>
      </c>
      <c r="C7725" s="1" t="n">
        <v>11</v>
      </c>
      <c r="D7725" s="1" t="s">
        <v>3820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6317</v>
      </c>
      <c r="N7725" s="1" t="n">
        <v>42</v>
      </c>
      <c r="O7725" s="1" t="n">
        <v>59.8</v>
      </c>
      <c r="P7725" s="1" t="s">
        <v>3814</v>
      </c>
    </row>
    <row r="7726" customFormat="false" ht="15" hidden="false" customHeight="true" outlineLevel="0" collapsed="false">
      <c r="A7726" s="1" t="n">
        <v>3</v>
      </c>
      <c r="B7726" s="76" t="n">
        <v>46249</v>
      </c>
      <c r="C7726" s="1" t="n">
        <v>11</v>
      </c>
      <c r="D7726" s="1" t="s">
        <v>3820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4436</v>
      </c>
      <c r="N7726" s="1" t="n">
        <v>30</v>
      </c>
      <c r="O7726" s="1" t="n">
        <v>103</v>
      </c>
      <c r="P7726" s="1" t="s">
        <v>3814</v>
      </c>
    </row>
    <row r="7727" customFormat="false" ht="15" hidden="false" customHeight="true" outlineLevel="0" collapsed="false">
      <c r="A7727" s="1" t="n">
        <v>3</v>
      </c>
      <c r="B7727" s="76" t="n">
        <v>46249</v>
      </c>
      <c r="C7727" s="1" t="n">
        <v>11</v>
      </c>
      <c r="D7727" s="1" t="s">
        <v>3820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5452</v>
      </c>
      <c r="N7727" s="1" t="n">
        <v>24</v>
      </c>
      <c r="O7727" s="1" t="n">
        <v>82.15</v>
      </c>
      <c r="P7727" s="1" t="s">
        <v>3814</v>
      </c>
    </row>
    <row r="7728" customFormat="false" ht="15" hidden="false" customHeight="true" outlineLevel="0" collapsed="false">
      <c r="A7728" s="1" t="n">
        <v>3</v>
      </c>
      <c r="B7728" s="76" t="n">
        <v>46249</v>
      </c>
      <c r="C7728" s="1" t="n">
        <v>11</v>
      </c>
      <c r="D7728" s="1" t="s">
        <v>3820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4437</v>
      </c>
      <c r="N7728" s="1" t="n">
        <v>60</v>
      </c>
      <c r="O7728" s="1" t="n">
        <v>256.460127</v>
      </c>
      <c r="P7728" s="1" t="s">
        <v>3814</v>
      </c>
    </row>
    <row r="7729" customFormat="false" ht="15" hidden="false" customHeight="true" outlineLevel="0" collapsed="false">
      <c r="A7729" s="1" t="n">
        <v>3</v>
      </c>
      <c r="B7729" s="76" t="n">
        <v>46249</v>
      </c>
      <c r="C7729" s="1" t="n">
        <v>11</v>
      </c>
      <c r="D7729" s="1" t="s">
        <v>3820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4438</v>
      </c>
      <c r="N7729" s="1" t="n">
        <v>15</v>
      </c>
      <c r="O7729" s="1" t="n">
        <v>44.849903</v>
      </c>
      <c r="P7729" s="1" t="s">
        <v>3814</v>
      </c>
    </row>
    <row r="7730" customFormat="false" ht="15" hidden="false" customHeight="true" outlineLevel="0" collapsed="false">
      <c r="A7730" s="1" t="n">
        <v>3</v>
      </c>
      <c r="B7730" s="76" t="n">
        <v>46249</v>
      </c>
      <c r="C7730" s="1" t="n">
        <v>11</v>
      </c>
      <c r="D7730" s="1" t="s">
        <v>3820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4439</v>
      </c>
      <c r="N7730" s="1" t="n">
        <v>120</v>
      </c>
      <c r="O7730" s="1" t="n">
        <v>420.409956</v>
      </c>
      <c r="P7730" s="1" t="s">
        <v>3814</v>
      </c>
    </row>
    <row r="7731" customFormat="false" ht="15" hidden="false" customHeight="true" outlineLevel="0" collapsed="false">
      <c r="A7731" s="1" t="n">
        <v>3</v>
      </c>
      <c r="B7731" s="76" t="n">
        <v>46249</v>
      </c>
      <c r="C7731" s="1" t="n">
        <v>11</v>
      </c>
      <c r="D7731" s="1" t="s">
        <v>3820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4994</v>
      </c>
      <c r="N7731" s="1" t="n">
        <v>24</v>
      </c>
      <c r="O7731" s="1" t="n">
        <v>137.940046</v>
      </c>
      <c r="P7731" s="1" t="s">
        <v>3814</v>
      </c>
    </row>
    <row r="7732" customFormat="false" ht="15" hidden="false" customHeight="true" outlineLevel="0" collapsed="false">
      <c r="A7732" s="1" t="n">
        <v>3</v>
      </c>
      <c r="B7732" s="76" t="n">
        <v>46249</v>
      </c>
      <c r="C7732" s="1" t="n">
        <v>11</v>
      </c>
      <c r="D7732" s="1" t="s">
        <v>3820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6318</v>
      </c>
      <c r="N7732" s="1" t="n">
        <v>42</v>
      </c>
      <c r="O7732" s="1" t="n">
        <v>59.8</v>
      </c>
      <c r="P7732" s="1" t="s">
        <v>3814</v>
      </c>
    </row>
    <row r="7733" customFormat="false" ht="15" hidden="false" customHeight="true" outlineLevel="0" collapsed="false">
      <c r="A7733" s="1" t="n">
        <v>3</v>
      </c>
      <c r="B7733" s="76" t="n">
        <v>46249</v>
      </c>
      <c r="C7733" s="1" t="n">
        <v>11</v>
      </c>
      <c r="D7733" s="1" t="s">
        <v>3820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4440</v>
      </c>
      <c r="N7733" s="1" t="n">
        <v>15</v>
      </c>
      <c r="O7733" s="1" t="n">
        <v>50.049953</v>
      </c>
      <c r="P7733" s="1" t="s">
        <v>3814</v>
      </c>
    </row>
    <row r="7734" customFormat="false" ht="15" hidden="false" customHeight="true" outlineLevel="0" collapsed="false">
      <c r="A7734" s="1" t="n">
        <v>3</v>
      </c>
      <c r="B7734" s="76" t="n">
        <v>46249</v>
      </c>
      <c r="C7734" s="1" t="n">
        <v>11</v>
      </c>
      <c r="D7734" s="1" t="s">
        <v>3820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4081</v>
      </c>
      <c r="N7734" s="1" t="n">
        <v>24</v>
      </c>
      <c r="O7734" s="1" t="n">
        <v>165.530085</v>
      </c>
      <c r="P7734" s="1" t="s">
        <v>3814</v>
      </c>
    </row>
    <row r="7735" customFormat="false" ht="15" hidden="false" customHeight="true" outlineLevel="0" collapsed="false">
      <c r="A7735" s="1" t="n">
        <v>3</v>
      </c>
      <c r="B7735" s="76" t="n">
        <v>46249</v>
      </c>
      <c r="C7735" s="1" t="n">
        <v>11</v>
      </c>
      <c r="D7735" s="1" t="s">
        <v>3820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4995</v>
      </c>
      <c r="N7735" s="1" t="n">
        <v>36</v>
      </c>
      <c r="O7735" s="1" t="n">
        <v>160.040127</v>
      </c>
      <c r="P7735" s="1" t="s">
        <v>3814</v>
      </c>
    </row>
    <row r="7736" customFormat="false" ht="15" hidden="false" customHeight="true" outlineLevel="0" collapsed="false">
      <c r="A7736" s="1" t="n">
        <v>3</v>
      </c>
      <c r="B7736" s="76" t="n">
        <v>46249</v>
      </c>
      <c r="C7736" s="1" t="n">
        <v>11</v>
      </c>
      <c r="D7736" s="1" t="s">
        <v>3820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4441</v>
      </c>
      <c r="N7736" s="1" t="n">
        <v>15</v>
      </c>
      <c r="O7736" s="1" t="n">
        <v>43.559953</v>
      </c>
      <c r="P7736" s="1" t="s">
        <v>3814</v>
      </c>
    </row>
    <row r="7737" customFormat="false" ht="15" hidden="false" customHeight="true" outlineLevel="0" collapsed="false">
      <c r="A7737" s="1" t="n">
        <v>3</v>
      </c>
      <c r="B7737" s="76" t="n">
        <v>46249</v>
      </c>
      <c r="C7737" s="1" t="n">
        <v>11</v>
      </c>
      <c r="D7737" s="1" t="s">
        <v>3820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4083</v>
      </c>
      <c r="N7737" s="1" t="n">
        <v>72</v>
      </c>
      <c r="O7737" s="1" t="n">
        <v>338.960048</v>
      </c>
      <c r="P7737" s="1" t="s">
        <v>3814</v>
      </c>
    </row>
    <row r="7738" customFormat="false" ht="15" hidden="false" customHeight="true" outlineLevel="0" collapsed="false">
      <c r="A7738" s="1" t="n">
        <v>3</v>
      </c>
      <c r="B7738" s="76" t="n">
        <v>46249</v>
      </c>
      <c r="C7738" s="1" t="n">
        <v>11</v>
      </c>
      <c r="D7738" s="1" t="s">
        <v>3820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4083</v>
      </c>
      <c r="N7738" s="1" t="n">
        <v>8</v>
      </c>
      <c r="O7738" s="1" t="n">
        <v>36.080009</v>
      </c>
      <c r="P7738" s="1" t="s">
        <v>3814</v>
      </c>
    </row>
    <row r="7739" customFormat="false" ht="15" hidden="false" customHeight="true" outlineLevel="0" collapsed="false">
      <c r="A7739" s="1" t="n">
        <v>3</v>
      </c>
      <c r="B7739" s="76" t="n">
        <v>46249</v>
      </c>
      <c r="C7739" s="1" t="n">
        <v>11</v>
      </c>
      <c r="D7739" s="1" t="s">
        <v>3820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4442</v>
      </c>
      <c r="N7739" s="1" t="n">
        <v>15</v>
      </c>
      <c r="O7739" s="1" t="n">
        <v>40.990041</v>
      </c>
      <c r="P7739" s="1" t="s">
        <v>3814</v>
      </c>
    </row>
    <row r="7740" customFormat="false" ht="15" hidden="false" customHeight="true" outlineLevel="0" collapsed="false">
      <c r="A7740" s="1" t="n">
        <v>3</v>
      </c>
      <c r="B7740" s="76" t="n">
        <v>46249</v>
      </c>
      <c r="C7740" s="1" t="n">
        <v>11</v>
      </c>
      <c r="D7740" s="1" t="s">
        <v>3820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5674</v>
      </c>
      <c r="N7740" s="1" t="n">
        <v>48</v>
      </c>
      <c r="O7740" s="1" t="n">
        <v>264.049929</v>
      </c>
      <c r="P7740" s="1" t="s">
        <v>3814</v>
      </c>
    </row>
    <row r="7741" customFormat="false" ht="15" hidden="false" customHeight="true" outlineLevel="0" collapsed="false">
      <c r="A7741" s="1" t="n">
        <v>3</v>
      </c>
      <c r="B7741" s="76" t="n">
        <v>46249</v>
      </c>
      <c r="C7741" s="1" t="n">
        <v>11</v>
      </c>
      <c r="D7741" s="1" t="s">
        <v>3820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4084</v>
      </c>
      <c r="N7741" s="1" t="n">
        <v>6</v>
      </c>
      <c r="O7741" s="1" t="n">
        <v>19.92</v>
      </c>
      <c r="P7741" s="1" t="s">
        <v>3814</v>
      </c>
    </row>
    <row r="7742" customFormat="false" ht="15" hidden="false" customHeight="true" outlineLevel="0" collapsed="false">
      <c r="A7742" s="1" t="n">
        <v>3</v>
      </c>
      <c r="B7742" s="76" t="n">
        <v>46249</v>
      </c>
      <c r="C7742" s="1" t="n">
        <v>11</v>
      </c>
      <c r="D7742" s="1" t="s">
        <v>3820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4443</v>
      </c>
      <c r="N7742" s="1" t="n">
        <v>8</v>
      </c>
      <c r="O7742" s="1" t="n">
        <v>27.380005</v>
      </c>
      <c r="P7742" s="1" t="s">
        <v>3814</v>
      </c>
    </row>
    <row r="7743" customFormat="false" ht="15" hidden="false" customHeight="true" outlineLevel="0" collapsed="false">
      <c r="A7743" s="1" t="n">
        <v>3</v>
      </c>
      <c r="B7743" s="76" t="n">
        <v>46249</v>
      </c>
      <c r="C7743" s="1" t="n">
        <v>11</v>
      </c>
      <c r="D7743" s="1" t="s">
        <v>3820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4444</v>
      </c>
      <c r="N7743" s="1" t="n">
        <v>30</v>
      </c>
      <c r="O7743" s="1" t="n">
        <v>102.69</v>
      </c>
      <c r="P7743" s="1" t="s">
        <v>3814</v>
      </c>
    </row>
    <row r="7744" customFormat="false" ht="15" hidden="false" customHeight="true" outlineLevel="0" collapsed="false">
      <c r="A7744" s="1" t="n">
        <v>3</v>
      </c>
      <c r="B7744" s="76" t="n">
        <v>46249</v>
      </c>
      <c r="C7744" s="1" t="n">
        <v>11</v>
      </c>
      <c r="D7744" s="1" t="s">
        <v>3820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5455</v>
      </c>
      <c r="N7744" s="1" t="n">
        <v>24</v>
      </c>
      <c r="O7744" s="1" t="n">
        <v>129.299883</v>
      </c>
      <c r="P7744" s="1" t="s">
        <v>3814</v>
      </c>
    </row>
    <row r="7745" customFormat="false" ht="15" hidden="false" customHeight="true" outlineLevel="0" collapsed="false">
      <c r="A7745" s="1" t="n">
        <v>3</v>
      </c>
      <c r="B7745" s="76" t="n">
        <v>46249</v>
      </c>
      <c r="C7745" s="1" t="n">
        <v>11</v>
      </c>
      <c r="D7745" s="1" t="s">
        <v>3820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4445</v>
      </c>
      <c r="N7745" s="1" t="n">
        <v>24</v>
      </c>
      <c r="O7745" s="1" t="n">
        <v>147.819974</v>
      </c>
      <c r="P7745" s="1" t="s">
        <v>3814</v>
      </c>
    </row>
    <row r="7746" customFormat="false" ht="15" hidden="false" customHeight="true" outlineLevel="0" collapsed="false">
      <c r="A7746" s="1" t="n">
        <v>3</v>
      </c>
      <c r="B7746" s="76" t="n">
        <v>46249</v>
      </c>
      <c r="C7746" s="1" t="n">
        <v>11</v>
      </c>
      <c r="D7746" s="1" t="s">
        <v>3820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6319</v>
      </c>
      <c r="N7746" s="1" t="n">
        <v>24</v>
      </c>
      <c r="O7746" s="1" t="n">
        <v>150.22</v>
      </c>
      <c r="P7746" s="1" t="s">
        <v>3814</v>
      </c>
    </row>
    <row r="7747" customFormat="false" ht="15" hidden="false" customHeight="true" outlineLevel="0" collapsed="false">
      <c r="A7747" s="1" t="n">
        <v>3</v>
      </c>
      <c r="B7747" s="76" t="n">
        <v>46249</v>
      </c>
      <c r="C7747" s="1" t="n">
        <v>11</v>
      </c>
      <c r="D7747" s="1" t="s">
        <v>3820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4086</v>
      </c>
      <c r="N7747" s="1" t="n">
        <v>6</v>
      </c>
      <c r="O7747" s="1" t="n">
        <v>32.87</v>
      </c>
      <c r="P7747" s="1" t="s">
        <v>3814</v>
      </c>
    </row>
    <row r="7748" customFormat="false" ht="15" hidden="false" customHeight="true" outlineLevel="0" collapsed="false">
      <c r="A7748" s="1" t="n">
        <v>3</v>
      </c>
      <c r="B7748" s="76" t="n">
        <v>46249</v>
      </c>
      <c r="C7748" s="1" t="n">
        <v>11</v>
      </c>
      <c r="D7748" s="1" t="s">
        <v>3820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6320</v>
      </c>
      <c r="N7748" s="1" t="n">
        <v>8</v>
      </c>
      <c r="O7748" s="1" t="n">
        <v>38.930078</v>
      </c>
      <c r="P7748" s="1" t="s">
        <v>3814</v>
      </c>
    </row>
    <row r="7749" customFormat="false" ht="15" hidden="false" customHeight="true" outlineLevel="0" collapsed="false">
      <c r="A7749" s="1" t="n">
        <v>3</v>
      </c>
      <c r="B7749" s="76" t="n">
        <v>46249</v>
      </c>
      <c r="C7749" s="1" t="n">
        <v>11</v>
      </c>
      <c r="D7749" s="1" t="s">
        <v>3820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5456</v>
      </c>
      <c r="N7749" s="1" t="n">
        <v>24</v>
      </c>
      <c r="O7749" s="1" t="n">
        <v>165.530085</v>
      </c>
      <c r="P7749" s="1" t="s">
        <v>3814</v>
      </c>
    </row>
    <row r="7750" customFormat="false" ht="15" hidden="false" customHeight="true" outlineLevel="0" collapsed="false">
      <c r="A7750" s="1" t="n">
        <v>3</v>
      </c>
      <c r="B7750" s="76" t="n">
        <v>46249</v>
      </c>
      <c r="C7750" s="1" t="n">
        <v>11</v>
      </c>
      <c r="D7750" s="1" t="s">
        <v>3820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4088</v>
      </c>
      <c r="N7750" s="1" t="n">
        <v>48</v>
      </c>
      <c r="O7750" s="1" t="n">
        <v>176.389898</v>
      </c>
      <c r="P7750" s="1" t="s">
        <v>3814</v>
      </c>
    </row>
    <row r="7751" customFormat="false" ht="15" hidden="false" customHeight="true" outlineLevel="0" collapsed="false">
      <c r="A7751" s="1" t="n">
        <v>3</v>
      </c>
      <c r="B7751" s="76" t="n">
        <v>46249</v>
      </c>
      <c r="C7751" s="1" t="n">
        <v>11</v>
      </c>
      <c r="D7751" s="1" t="s">
        <v>3820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5457</v>
      </c>
      <c r="N7751" s="1" t="n">
        <v>24</v>
      </c>
      <c r="O7751" s="1" t="n">
        <v>133.419988</v>
      </c>
      <c r="P7751" s="1" t="s">
        <v>3814</v>
      </c>
    </row>
    <row r="7752" customFormat="false" ht="15" hidden="false" customHeight="true" outlineLevel="0" collapsed="false">
      <c r="A7752" s="1" t="n">
        <v>3</v>
      </c>
      <c r="B7752" s="76" t="n">
        <v>46249</v>
      </c>
      <c r="C7752" s="1" t="n">
        <v>11</v>
      </c>
      <c r="D7752" s="1" t="s">
        <v>3820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4446</v>
      </c>
      <c r="N7752" s="1" t="n">
        <v>96</v>
      </c>
      <c r="O7752" s="1" t="n">
        <v>630.759983</v>
      </c>
      <c r="P7752" s="1" t="s">
        <v>3814</v>
      </c>
    </row>
    <row r="7753" customFormat="false" ht="15" hidden="false" customHeight="true" outlineLevel="0" collapsed="false">
      <c r="A7753" s="1" t="n">
        <v>3</v>
      </c>
      <c r="B7753" s="76" t="n">
        <v>46249</v>
      </c>
      <c r="C7753" s="1" t="n">
        <v>11</v>
      </c>
      <c r="D7753" s="1" t="s">
        <v>3820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5991</v>
      </c>
      <c r="N7753" s="1" t="n">
        <v>8</v>
      </c>
      <c r="O7753" s="1" t="n">
        <v>32.139816</v>
      </c>
      <c r="P7753" s="1" t="s">
        <v>3814</v>
      </c>
    </row>
    <row r="7754" customFormat="false" ht="15" hidden="false" customHeight="true" outlineLevel="0" collapsed="false">
      <c r="A7754" s="1" t="n">
        <v>3</v>
      </c>
      <c r="B7754" s="76" t="n">
        <v>46249</v>
      </c>
      <c r="C7754" s="1" t="n">
        <v>11</v>
      </c>
      <c r="D7754" s="1" t="s">
        <v>3820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6321</v>
      </c>
      <c r="N7754" s="1" t="n">
        <v>15</v>
      </c>
      <c r="O7754" s="1" t="n">
        <v>38.419992</v>
      </c>
      <c r="P7754" s="1" t="s">
        <v>3814</v>
      </c>
    </row>
    <row r="7755" customFormat="false" ht="15" hidden="false" customHeight="true" outlineLevel="0" collapsed="false">
      <c r="A7755" s="1" t="n">
        <v>3</v>
      </c>
      <c r="B7755" s="76" t="n">
        <v>46249</v>
      </c>
      <c r="C7755" s="1" t="n">
        <v>11</v>
      </c>
      <c r="D7755" s="1" t="s">
        <v>3820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6322</v>
      </c>
      <c r="N7755" s="1" t="n">
        <v>12</v>
      </c>
      <c r="O7755" s="1" t="n">
        <v>28.81</v>
      </c>
      <c r="P7755" s="1" t="s">
        <v>3814</v>
      </c>
    </row>
    <row r="7756" customFormat="false" ht="15" hidden="false" customHeight="true" outlineLevel="0" collapsed="false">
      <c r="A7756" s="1" t="n">
        <v>3</v>
      </c>
      <c r="B7756" s="76" t="n">
        <v>46249</v>
      </c>
      <c r="C7756" s="1" t="n">
        <v>11</v>
      </c>
      <c r="D7756" s="1" t="s">
        <v>3820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4806</v>
      </c>
      <c r="N7756" s="1" t="n">
        <v>100</v>
      </c>
      <c r="O7756" s="1" t="n">
        <v>1219.43</v>
      </c>
      <c r="P7756" s="1" t="s">
        <v>3814</v>
      </c>
    </row>
    <row r="7757" customFormat="false" ht="15" hidden="false" customHeight="true" outlineLevel="0" collapsed="false">
      <c r="A7757" s="1" t="n">
        <v>3</v>
      </c>
      <c r="B7757" s="76" t="n">
        <v>46249</v>
      </c>
      <c r="C7757" s="1" t="n">
        <v>11</v>
      </c>
      <c r="D7757" s="1" t="s">
        <v>3820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4807</v>
      </c>
      <c r="N7757" s="1" t="n">
        <v>20</v>
      </c>
      <c r="O7757" s="1" t="n">
        <v>224.2</v>
      </c>
      <c r="P7757" s="1" t="s">
        <v>3814</v>
      </c>
    </row>
    <row r="7758" customFormat="false" ht="15" hidden="false" customHeight="true" outlineLevel="0" collapsed="false">
      <c r="A7758" s="1" t="n">
        <v>3</v>
      </c>
      <c r="B7758" s="76" t="n">
        <v>46249</v>
      </c>
      <c r="C7758" s="1" t="n">
        <v>11</v>
      </c>
      <c r="D7758" s="1" t="s">
        <v>3820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4374</v>
      </c>
      <c r="N7758" s="1" t="n">
        <v>120</v>
      </c>
      <c r="O7758" s="1" t="n">
        <v>416.1</v>
      </c>
      <c r="P7758" s="1" t="s">
        <v>3814</v>
      </c>
    </row>
    <row r="7759" customFormat="false" ht="15" hidden="false" customHeight="true" outlineLevel="0" collapsed="false">
      <c r="A7759" s="1" t="n">
        <v>3</v>
      </c>
      <c r="B7759" s="76" t="n">
        <v>46249</v>
      </c>
      <c r="C7759" s="1" t="n">
        <v>11</v>
      </c>
      <c r="D7759" s="1" t="s">
        <v>3820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4808</v>
      </c>
      <c r="N7759" s="1" t="n">
        <v>75</v>
      </c>
      <c r="O7759" s="1" t="n">
        <v>1018.5</v>
      </c>
      <c r="P7759" s="1" t="s">
        <v>3814</v>
      </c>
    </row>
    <row r="7760" customFormat="false" ht="15" hidden="false" customHeight="true" outlineLevel="0" collapsed="false">
      <c r="A7760" s="1" t="n">
        <v>3</v>
      </c>
      <c r="B7760" s="76" t="n">
        <v>46249</v>
      </c>
      <c r="C7760" s="1" t="n">
        <v>11</v>
      </c>
      <c r="D7760" s="1" t="s">
        <v>3820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4527</v>
      </c>
      <c r="N7760" s="1" t="n">
        <v>90</v>
      </c>
      <c r="O7760" s="1" t="n">
        <v>158.33</v>
      </c>
      <c r="P7760" s="1" t="s">
        <v>3814</v>
      </c>
    </row>
    <row r="7761" customFormat="false" ht="15" hidden="false" customHeight="true" outlineLevel="0" collapsed="false">
      <c r="A7761" s="1" t="n">
        <v>3</v>
      </c>
      <c r="B7761" s="76" t="n">
        <v>46249</v>
      </c>
      <c r="C7761" s="1" t="n">
        <v>11</v>
      </c>
      <c r="D7761" s="1" t="s">
        <v>3820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4809</v>
      </c>
      <c r="N7761" s="1" t="n">
        <v>30</v>
      </c>
      <c r="O7761" s="1" t="n">
        <v>324.3</v>
      </c>
      <c r="P7761" s="1" t="s">
        <v>3814</v>
      </c>
    </row>
    <row r="7762" customFormat="false" ht="15" hidden="false" customHeight="true" outlineLevel="0" collapsed="false">
      <c r="A7762" s="1" t="n">
        <v>3</v>
      </c>
      <c r="B7762" s="76" t="n">
        <v>46251</v>
      </c>
      <c r="C7762" s="1" t="n">
        <v>6</v>
      </c>
      <c r="D7762" s="1" t="s">
        <v>3819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3813</v>
      </c>
      <c r="N7762" s="1" t="n">
        <v>8</v>
      </c>
      <c r="O7762" s="1" t="n">
        <v>20</v>
      </c>
      <c r="P7762" s="1" t="s">
        <v>3814</v>
      </c>
    </row>
    <row r="7763" customFormat="false" ht="15" hidden="false" customHeight="true" outlineLevel="0" collapsed="false">
      <c r="A7763" s="1" t="n">
        <v>3</v>
      </c>
      <c r="B7763" s="76" t="n">
        <v>46251</v>
      </c>
      <c r="C7763" s="1" t="n">
        <v>6</v>
      </c>
      <c r="D7763" s="1" t="s">
        <v>3819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3815</v>
      </c>
      <c r="N7763" s="1" t="n">
        <v>8</v>
      </c>
      <c r="O7763" s="1" t="n">
        <v>48</v>
      </c>
      <c r="P7763" s="1" t="s">
        <v>3814</v>
      </c>
    </row>
    <row r="7764" customFormat="false" ht="15" hidden="false" customHeight="true" outlineLevel="0" collapsed="false">
      <c r="A7764" s="1" t="n">
        <v>3</v>
      </c>
      <c r="B7764" s="76" t="n">
        <v>46251</v>
      </c>
      <c r="C7764" s="1" t="n">
        <v>6</v>
      </c>
      <c r="D7764" s="1" t="s">
        <v>3819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3816</v>
      </c>
      <c r="N7764" s="1" t="n">
        <v>30</v>
      </c>
      <c r="O7764" s="1" t="n">
        <v>60</v>
      </c>
      <c r="P7764" s="1" t="s">
        <v>3814</v>
      </c>
    </row>
    <row r="7765" customFormat="false" ht="15" hidden="false" customHeight="true" outlineLevel="0" collapsed="false">
      <c r="A7765" s="1" t="n">
        <v>3</v>
      </c>
      <c r="B7765" s="76" t="n">
        <v>46251</v>
      </c>
      <c r="C7765" s="1" t="n">
        <v>6</v>
      </c>
      <c r="D7765" s="1" t="s">
        <v>3819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3817</v>
      </c>
      <c r="N7765" s="1" t="n">
        <v>20</v>
      </c>
      <c r="O7765" s="1" t="n">
        <v>125</v>
      </c>
      <c r="P7765" s="1" t="s">
        <v>3814</v>
      </c>
    </row>
    <row r="7766" customFormat="false" ht="15" hidden="false" customHeight="true" outlineLevel="0" collapsed="false">
      <c r="A7766" s="1" t="n">
        <v>3</v>
      </c>
      <c r="B7766" s="76" t="n">
        <v>46251</v>
      </c>
      <c r="C7766" s="1" t="n">
        <v>11</v>
      </c>
      <c r="D7766" s="1" t="s">
        <v>3820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3870</v>
      </c>
      <c r="N7766" s="1" t="n">
        <v>15</v>
      </c>
      <c r="O7766" s="1" t="n">
        <v>180</v>
      </c>
      <c r="P7766" s="1" t="s">
        <v>3814</v>
      </c>
    </row>
    <row r="7767" customFormat="false" ht="15" hidden="false" customHeight="true" outlineLevel="0" collapsed="false">
      <c r="A7767" s="1" t="n">
        <v>3</v>
      </c>
      <c r="B7767" s="76" t="n">
        <v>46251</v>
      </c>
      <c r="C7767" s="1" t="n">
        <v>11</v>
      </c>
      <c r="D7767" s="1" t="s">
        <v>3820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3891</v>
      </c>
      <c r="N7767" s="1" t="n">
        <v>75.4</v>
      </c>
      <c r="O7767" s="1" t="n">
        <v>2488.2</v>
      </c>
      <c r="P7767" s="1" t="s">
        <v>3814</v>
      </c>
    </row>
    <row r="7768" customFormat="false" ht="15" hidden="false" customHeight="true" outlineLevel="0" collapsed="false">
      <c r="A7768" s="1" t="n">
        <v>3</v>
      </c>
      <c r="B7768" s="76" t="n">
        <v>46251</v>
      </c>
      <c r="C7768" s="1" t="n">
        <v>11</v>
      </c>
      <c r="D7768" s="1" t="s">
        <v>3820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4116</v>
      </c>
      <c r="N7768" s="1" t="n">
        <v>60</v>
      </c>
      <c r="O7768" s="1" t="n">
        <v>510</v>
      </c>
      <c r="P7768" s="1" t="s">
        <v>3814</v>
      </c>
    </row>
    <row r="7769" customFormat="false" ht="15" hidden="false" customHeight="true" outlineLevel="0" collapsed="false">
      <c r="A7769" s="1" t="n">
        <v>3</v>
      </c>
      <c r="B7769" s="76" t="n">
        <v>46251</v>
      </c>
      <c r="C7769" s="1" t="n">
        <v>11</v>
      </c>
      <c r="D7769" s="1" t="s">
        <v>3820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3891</v>
      </c>
      <c r="N7769" s="1" t="n">
        <v>70</v>
      </c>
      <c r="O7769" s="1" t="n">
        <v>2310</v>
      </c>
      <c r="P7769" s="1" t="s">
        <v>3814</v>
      </c>
    </row>
    <row r="7770" customFormat="false" ht="15" hidden="false" customHeight="true" outlineLevel="0" collapsed="false">
      <c r="A7770" s="1" t="n">
        <v>3</v>
      </c>
      <c r="B7770" s="76" t="n">
        <v>46251</v>
      </c>
      <c r="C7770" s="1" t="n">
        <v>11</v>
      </c>
      <c r="D7770" s="1" t="s">
        <v>3820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3892</v>
      </c>
      <c r="N7770" s="1" t="n">
        <v>33.3</v>
      </c>
      <c r="O7770" s="1" t="n">
        <v>1065.6</v>
      </c>
      <c r="P7770" s="1" t="s">
        <v>3814</v>
      </c>
    </row>
    <row r="7771" customFormat="false" ht="15" hidden="false" customHeight="true" outlineLevel="0" collapsed="false">
      <c r="A7771" s="1" t="n">
        <v>3</v>
      </c>
      <c r="B7771" s="76" t="n">
        <v>46251</v>
      </c>
      <c r="C7771" s="1" t="n">
        <v>11</v>
      </c>
      <c r="D7771" s="1" t="s">
        <v>3820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3893</v>
      </c>
      <c r="N7771" s="1" t="n">
        <v>49.5</v>
      </c>
      <c r="O7771" s="1" t="n">
        <v>1138.5</v>
      </c>
      <c r="P7771" s="1" t="s">
        <v>3814</v>
      </c>
    </row>
    <row r="7772" customFormat="false" ht="15" hidden="false" customHeight="true" outlineLevel="0" collapsed="false">
      <c r="A7772" s="1" t="n">
        <v>3</v>
      </c>
      <c r="B7772" s="76" t="n">
        <v>46251</v>
      </c>
      <c r="C7772" s="1" t="n">
        <v>22</v>
      </c>
      <c r="D7772" s="1" t="s">
        <v>3967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3968</v>
      </c>
      <c r="N7772" s="1" t="n">
        <v>0.538</v>
      </c>
      <c r="O7772" s="1" t="n">
        <v>18.41</v>
      </c>
      <c r="P7772" s="1" t="s">
        <v>3814</v>
      </c>
    </row>
    <row r="7773" customFormat="false" ht="15" hidden="false" customHeight="true" outlineLevel="0" collapsed="false">
      <c r="A7773" s="1" t="n">
        <v>3</v>
      </c>
      <c r="B7773" s="76" t="n">
        <v>46251</v>
      </c>
      <c r="C7773" s="1" t="n">
        <v>22</v>
      </c>
      <c r="D7773" s="1" t="s">
        <v>3967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3968</v>
      </c>
      <c r="N7773" s="1" t="n">
        <v>6.504</v>
      </c>
      <c r="O7773" s="1" t="n">
        <v>231.91</v>
      </c>
      <c r="P7773" s="1" t="s">
        <v>3814</v>
      </c>
    </row>
    <row r="7774" customFormat="false" ht="15" hidden="false" customHeight="true" outlineLevel="0" collapsed="false">
      <c r="A7774" s="1" t="n">
        <v>3</v>
      </c>
      <c r="B7774" s="76" t="n">
        <v>46251</v>
      </c>
      <c r="C7774" s="1" t="n">
        <v>22</v>
      </c>
      <c r="D7774" s="1" t="s">
        <v>3967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3969</v>
      </c>
      <c r="N7774" s="1" t="n">
        <v>13.64</v>
      </c>
      <c r="O7774" s="1" t="n">
        <v>498.52</v>
      </c>
      <c r="P7774" s="1" t="s">
        <v>3814</v>
      </c>
    </row>
    <row r="7775" customFormat="false" ht="15" hidden="false" customHeight="true" outlineLevel="0" collapsed="false">
      <c r="A7775" s="1" t="n">
        <v>3</v>
      </c>
      <c r="B7775" s="76" t="n">
        <v>46251</v>
      </c>
      <c r="C7775" s="1" t="n">
        <v>22</v>
      </c>
      <c r="D7775" s="1" t="s">
        <v>3967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3969</v>
      </c>
      <c r="N7775" s="1" t="n">
        <v>26.415</v>
      </c>
      <c r="O7775" s="1" t="n">
        <v>926.61</v>
      </c>
      <c r="P7775" s="1" t="s">
        <v>3814</v>
      </c>
    </row>
    <row r="7776" customFormat="false" ht="15" hidden="false" customHeight="true" outlineLevel="0" collapsed="false">
      <c r="A7776" s="1" t="n">
        <v>3</v>
      </c>
      <c r="B7776" s="76" t="n">
        <v>46251</v>
      </c>
      <c r="C7776" s="1" t="n">
        <v>22</v>
      </c>
      <c r="D7776" s="1" t="s">
        <v>3967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3970</v>
      </c>
      <c r="N7776" s="1" t="n">
        <v>2.192</v>
      </c>
      <c r="O7776" s="1" t="n">
        <v>91.84</v>
      </c>
      <c r="P7776" s="1" t="s">
        <v>3814</v>
      </c>
    </row>
    <row r="7777" customFormat="false" ht="15" hidden="false" customHeight="true" outlineLevel="0" collapsed="false">
      <c r="A7777" s="1" t="n">
        <v>3</v>
      </c>
      <c r="B7777" s="76" t="n">
        <v>46251</v>
      </c>
      <c r="C7777" s="1" t="n">
        <v>22</v>
      </c>
      <c r="D7777" s="1" t="s">
        <v>3967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3971</v>
      </c>
      <c r="N7777" s="1" t="n">
        <v>5.684</v>
      </c>
      <c r="O7777" s="1" t="n">
        <v>238.15</v>
      </c>
      <c r="P7777" s="1" t="s">
        <v>3814</v>
      </c>
    </row>
    <row r="7778" customFormat="false" ht="15" hidden="false" customHeight="true" outlineLevel="0" collapsed="false">
      <c r="A7778" s="1" t="n">
        <v>3</v>
      </c>
      <c r="B7778" s="76" t="n">
        <v>46251</v>
      </c>
      <c r="C7778" s="1" t="n">
        <v>22</v>
      </c>
      <c r="D7778" s="1" t="s">
        <v>3967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3972</v>
      </c>
      <c r="N7778" s="1" t="n">
        <v>4.304</v>
      </c>
      <c r="O7778" s="1" t="n">
        <v>195.68</v>
      </c>
      <c r="P7778" s="1" t="s">
        <v>3814</v>
      </c>
    </row>
    <row r="7779" customFormat="false" ht="15" hidden="false" customHeight="true" outlineLevel="0" collapsed="false">
      <c r="A7779" s="1" t="n">
        <v>3</v>
      </c>
      <c r="B7779" s="76" t="n">
        <v>46251</v>
      </c>
      <c r="C7779" s="1" t="n">
        <v>22</v>
      </c>
      <c r="D7779" s="1" t="s">
        <v>3967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3973</v>
      </c>
      <c r="N7779" s="1" t="n">
        <v>10.325</v>
      </c>
      <c r="O7779" s="1" t="n">
        <v>506.25</v>
      </c>
      <c r="P7779" s="1" t="s">
        <v>3814</v>
      </c>
    </row>
    <row r="7780" customFormat="false" ht="15" hidden="false" customHeight="true" outlineLevel="0" collapsed="false">
      <c r="A7780" s="1" t="n">
        <v>3</v>
      </c>
      <c r="B7780" s="76" t="n">
        <v>46251</v>
      </c>
      <c r="C7780" s="1" t="n">
        <v>22</v>
      </c>
      <c r="D7780" s="1" t="s">
        <v>3967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3974</v>
      </c>
      <c r="N7780" s="1" t="n">
        <v>3.386</v>
      </c>
      <c r="O7780" s="1" t="n">
        <v>169.04</v>
      </c>
      <c r="P7780" s="1" t="s">
        <v>3814</v>
      </c>
    </row>
    <row r="7781" customFormat="false" ht="15" hidden="false" customHeight="true" outlineLevel="0" collapsed="false">
      <c r="A7781" s="1" t="n">
        <v>3</v>
      </c>
      <c r="B7781" s="76" t="n">
        <v>46251</v>
      </c>
      <c r="C7781" s="1" t="n">
        <v>22</v>
      </c>
      <c r="D7781" s="1" t="s">
        <v>3967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3975</v>
      </c>
      <c r="N7781" s="1" t="n">
        <v>1.57</v>
      </c>
      <c r="O7781" s="1" t="n">
        <v>71.38</v>
      </c>
      <c r="P7781" s="1" t="s">
        <v>3814</v>
      </c>
    </row>
    <row r="7782" customFormat="false" ht="15" hidden="false" customHeight="true" outlineLevel="0" collapsed="false">
      <c r="A7782" s="1" t="n">
        <v>3</v>
      </c>
      <c r="B7782" s="76" t="n">
        <v>46251</v>
      </c>
      <c r="C7782" s="1" t="n">
        <v>22</v>
      </c>
      <c r="D7782" s="1" t="s">
        <v>3967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3976</v>
      </c>
      <c r="N7782" s="1" t="n">
        <v>1.718</v>
      </c>
      <c r="O7782" s="1" t="n">
        <v>84.24</v>
      </c>
      <c r="P7782" s="1" t="s">
        <v>3814</v>
      </c>
    </row>
    <row r="7783" customFormat="false" ht="15" hidden="false" customHeight="true" outlineLevel="0" collapsed="false">
      <c r="A7783" s="1" t="n">
        <v>3</v>
      </c>
      <c r="B7783" s="76" t="n">
        <v>46251</v>
      </c>
      <c r="C7783" s="1" t="n">
        <v>22</v>
      </c>
      <c r="D7783" s="1" t="s">
        <v>3967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3977</v>
      </c>
      <c r="N7783" s="1" t="n">
        <v>1.76</v>
      </c>
      <c r="O7783" s="1" t="n">
        <v>101.99</v>
      </c>
      <c r="P7783" s="1" t="s">
        <v>3814</v>
      </c>
    </row>
    <row r="7784" customFormat="false" ht="15" hidden="false" customHeight="true" outlineLevel="0" collapsed="false">
      <c r="A7784" s="1" t="n">
        <v>3</v>
      </c>
      <c r="B7784" s="76" t="n">
        <v>46251</v>
      </c>
      <c r="C7784" s="1" t="n">
        <v>22</v>
      </c>
      <c r="D7784" s="1" t="s">
        <v>3967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3978</v>
      </c>
      <c r="N7784" s="1" t="n">
        <v>2.95</v>
      </c>
      <c r="O7784" s="1" t="n">
        <v>113.58</v>
      </c>
      <c r="P7784" s="1" t="s">
        <v>3814</v>
      </c>
    </row>
    <row r="7785" customFormat="false" ht="15" hidden="false" customHeight="true" outlineLevel="0" collapsed="false">
      <c r="A7785" s="1" t="n">
        <v>3</v>
      </c>
      <c r="B7785" s="76" t="n">
        <v>46251</v>
      </c>
      <c r="C7785" s="1" t="n">
        <v>22</v>
      </c>
      <c r="D7785" s="1" t="s">
        <v>3967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3978</v>
      </c>
      <c r="N7785" s="1" t="n">
        <v>2.022</v>
      </c>
      <c r="O7785" s="1" t="n">
        <v>81.11</v>
      </c>
      <c r="P7785" s="1" t="s">
        <v>3814</v>
      </c>
    </row>
    <row r="7786" customFormat="false" ht="15" hidden="false" customHeight="true" outlineLevel="0" collapsed="false">
      <c r="A7786" s="1" t="n">
        <v>3</v>
      </c>
      <c r="B7786" s="76" t="n">
        <v>46251</v>
      </c>
      <c r="C7786" s="1" t="n">
        <v>22</v>
      </c>
      <c r="D7786" s="1" t="s">
        <v>3967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3979</v>
      </c>
      <c r="N7786" s="1" t="n">
        <v>5.116</v>
      </c>
      <c r="O7786" s="1" t="n">
        <v>9.08</v>
      </c>
      <c r="P7786" s="1" t="s">
        <v>3814</v>
      </c>
    </row>
    <row r="7787" customFormat="false" ht="15" hidden="false" customHeight="true" outlineLevel="0" collapsed="false">
      <c r="A7787" s="1" t="n">
        <v>3</v>
      </c>
      <c r="B7787" s="76" t="n">
        <v>46251</v>
      </c>
      <c r="C7787" s="1" t="n">
        <v>22</v>
      </c>
      <c r="D7787" s="1" t="s">
        <v>3967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3979</v>
      </c>
      <c r="N7787" s="1" t="n">
        <v>0.474</v>
      </c>
      <c r="O7787" s="1" t="n">
        <v>0.81</v>
      </c>
      <c r="P7787" s="1" t="s">
        <v>3814</v>
      </c>
    </row>
    <row r="7788" customFormat="false" ht="15" hidden="false" customHeight="true" outlineLevel="0" collapsed="false">
      <c r="A7788" s="1" t="n">
        <v>3</v>
      </c>
      <c r="B7788" s="76" t="n">
        <v>46251</v>
      </c>
      <c r="C7788" s="1" t="n">
        <v>22</v>
      </c>
      <c r="D7788" s="1" t="s">
        <v>3967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3980</v>
      </c>
      <c r="N7788" s="1" t="n">
        <v>11.556</v>
      </c>
      <c r="O7788" s="1" t="n">
        <v>30.81</v>
      </c>
      <c r="P7788" s="1" t="s">
        <v>3814</v>
      </c>
    </row>
    <row r="7789" customFormat="false" ht="15" hidden="false" customHeight="true" outlineLevel="0" collapsed="false">
      <c r="A7789" s="1" t="n">
        <v>3</v>
      </c>
      <c r="B7789" s="76" t="n">
        <v>46251</v>
      </c>
      <c r="C7789" s="1" t="n">
        <v>22</v>
      </c>
      <c r="D7789" s="1" t="s">
        <v>3967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3980</v>
      </c>
      <c r="N7789" s="1" t="n">
        <v>2.42</v>
      </c>
      <c r="O7789" s="1" t="n">
        <v>6.19</v>
      </c>
      <c r="P7789" s="1" t="s">
        <v>3814</v>
      </c>
    </row>
    <row r="7790" customFormat="false" ht="15" hidden="false" customHeight="true" outlineLevel="0" collapsed="false">
      <c r="A7790" s="1" t="n">
        <v>3</v>
      </c>
      <c r="B7790" s="76" t="n">
        <v>46251</v>
      </c>
      <c r="C7790" s="1" t="n">
        <v>22</v>
      </c>
      <c r="D7790" s="1" t="s">
        <v>3967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3981</v>
      </c>
      <c r="N7790" s="1" t="n">
        <v>0.503</v>
      </c>
      <c r="O7790" s="1" t="n">
        <v>0</v>
      </c>
      <c r="P7790" s="1" t="s">
        <v>3814</v>
      </c>
    </row>
    <row r="7791" customFormat="false" ht="15" hidden="false" customHeight="true" outlineLevel="0" collapsed="false">
      <c r="A7791" s="1" t="n">
        <v>3</v>
      </c>
      <c r="B7791" s="76" t="n">
        <v>46251</v>
      </c>
      <c r="C7791" s="1" t="n">
        <v>22</v>
      </c>
      <c r="D7791" s="1" t="s">
        <v>3967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3981</v>
      </c>
      <c r="N7791" s="1" t="n">
        <v>0.223</v>
      </c>
      <c r="O7791" s="1" t="n">
        <v>0</v>
      </c>
      <c r="P7791" s="1" t="s">
        <v>3814</v>
      </c>
    </row>
    <row r="7792" customFormat="false" ht="15" hidden="false" customHeight="true" outlineLevel="0" collapsed="false">
      <c r="A7792" s="1" t="n">
        <v>3</v>
      </c>
      <c r="B7792" s="76" t="n">
        <v>46251</v>
      </c>
      <c r="C7792" s="1" t="n">
        <v>22</v>
      </c>
      <c r="D7792" s="1" t="s">
        <v>3967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3982</v>
      </c>
      <c r="N7792" s="1" t="n">
        <v>3.104</v>
      </c>
      <c r="O7792" s="1" t="n">
        <v>75.58</v>
      </c>
      <c r="P7792" s="1" t="s">
        <v>3814</v>
      </c>
    </row>
    <row r="7793" customFormat="false" ht="15" hidden="false" customHeight="true" outlineLevel="0" collapsed="false">
      <c r="A7793" s="1" t="n">
        <v>3</v>
      </c>
      <c r="B7793" s="76" t="n">
        <v>46251</v>
      </c>
      <c r="C7793" s="1" t="n">
        <v>22</v>
      </c>
      <c r="D7793" s="1" t="s">
        <v>3967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3968</v>
      </c>
      <c r="N7793" s="1" t="n">
        <v>4.402</v>
      </c>
      <c r="O7793" s="1" t="n">
        <v>147.85</v>
      </c>
      <c r="P7793" s="1" t="s">
        <v>3814</v>
      </c>
    </row>
    <row r="7794" customFormat="false" ht="15" hidden="false" customHeight="true" outlineLevel="0" collapsed="false">
      <c r="A7794" s="1" t="n">
        <v>3</v>
      </c>
      <c r="B7794" s="76" t="n">
        <v>46251</v>
      </c>
      <c r="C7794" s="1" t="n">
        <v>22</v>
      </c>
      <c r="D7794" s="1" t="s">
        <v>3967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3969</v>
      </c>
      <c r="N7794" s="1" t="n">
        <v>15.53</v>
      </c>
      <c r="O7794" s="1" t="n">
        <v>534.64</v>
      </c>
      <c r="P7794" s="1" t="s">
        <v>3814</v>
      </c>
    </row>
    <row r="7795" customFormat="false" ht="15" hidden="false" customHeight="true" outlineLevel="0" collapsed="false">
      <c r="A7795" s="1" t="n">
        <v>3</v>
      </c>
      <c r="B7795" s="76" t="n">
        <v>46251</v>
      </c>
      <c r="C7795" s="1" t="n">
        <v>22</v>
      </c>
      <c r="D7795" s="1" t="s">
        <v>3967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3970</v>
      </c>
      <c r="N7795" s="1" t="n">
        <v>3.704</v>
      </c>
      <c r="O7795" s="1" t="n">
        <v>146.18</v>
      </c>
      <c r="P7795" s="1" t="s">
        <v>3814</v>
      </c>
    </row>
    <row r="7796" customFormat="false" ht="15" hidden="false" customHeight="true" outlineLevel="0" collapsed="false">
      <c r="A7796" s="1" t="n">
        <v>3</v>
      </c>
      <c r="B7796" s="76" t="n">
        <v>46251</v>
      </c>
      <c r="C7796" s="1" t="n">
        <v>22</v>
      </c>
      <c r="D7796" s="1" t="s">
        <v>3967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3971</v>
      </c>
      <c r="N7796" s="1" t="n">
        <v>6.495</v>
      </c>
      <c r="O7796" s="1" t="n">
        <v>256.33</v>
      </c>
      <c r="P7796" s="1" t="s">
        <v>3814</v>
      </c>
    </row>
    <row r="7797" customFormat="false" ht="15" hidden="false" customHeight="true" outlineLevel="0" collapsed="false">
      <c r="A7797" s="1" t="n">
        <v>3</v>
      </c>
      <c r="B7797" s="76" t="n">
        <v>46251</v>
      </c>
      <c r="C7797" s="1" t="n">
        <v>22</v>
      </c>
      <c r="D7797" s="1" t="s">
        <v>3967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3972</v>
      </c>
      <c r="N7797" s="1" t="n">
        <v>5.532</v>
      </c>
      <c r="O7797" s="1" t="n">
        <v>236.91</v>
      </c>
      <c r="P7797" s="1" t="s">
        <v>3814</v>
      </c>
    </row>
    <row r="7798" customFormat="false" ht="15" hidden="false" customHeight="true" outlineLevel="0" collapsed="false">
      <c r="A7798" s="1" t="n">
        <v>3</v>
      </c>
      <c r="B7798" s="76" t="n">
        <v>46251</v>
      </c>
      <c r="C7798" s="1" t="n">
        <v>22</v>
      </c>
      <c r="D7798" s="1" t="s">
        <v>3967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3973</v>
      </c>
      <c r="N7798" s="1" t="n">
        <v>11.14</v>
      </c>
      <c r="O7798" s="1" t="n">
        <v>514.49</v>
      </c>
      <c r="P7798" s="1" t="s">
        <v>3814</v>
      </c>
    </row>
    <row r="7799" customFormat="false" ht="15" hidden="false" customHeight="true" outlineLevel="0" collapsed="false">
      <c r="A7799" s="1" t="n">
        <v>3</v>
      </c>
      <c r="B7799" s="76" t="n">
        <v>46251</v>
      </c>
      <c r="C7799" s="1" t="n">
        <v>22</v>
      </c>
      <c r="D7799" s="1" t="s">
        <v>3967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3974</v>
      </c>
      <c r="N7799" s="1" t="n">
        <v>4.216</v>
      </c>
      <c r="O7799" s="1" t="n">
        <v>198.25</v>
      </c>
      <c r="P7799" s="1" t="s">
        <v>3814</v>
      </c>
    </row>
    <row r="7800" customFormat="false" ht="15" hidden="false" customHeight="true" outlineLevel="0" collapsed="false">
      <c r="A7800" s="1" t="n">
        <v>3</v>
      </c>
      <c r="B7800" s="76" t="n">
        <v>46251</v>
      </c>
      <c r="C7800" s="1" t="n">
        <v>22</v>
      </c>
      <c r="D7800" s="1" t="s">
        <v>3967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3975</v>
      </c>
      <c r="N7800" s="1" t="n">
        <v>1.664</v>
      </c>
      <c r="O7800" s="1" t="n">
        <v>71.26</v>
      </c>
      <c r="P7800" s="1" t="s">
        <v>3814</v>
      </c>
    </row>
    <row r="7801" customFormat="false" ht="15" hidden="false" customHeight="true" outlineLevel="0" collapsed="false">
      <c r="A7801" s="1" t="n">
        <v>3</v>
      </c>
      <c r="B7801" s="76" t="n">
        <v>46251</v>
      </c>
      <c r="C7801" s="1" t="n">
        <v>22</v>
      </c>
      <c r="D7801" s="1" t="s">
        <v>3967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3976</v>
      </c>
      <c r="N7801" s="1" t="n">
        <v>2.22</v>
      </c>
      <c r="O7801" s="1" t="n">
        <v>102.53</v>
      </c>
      <c r="P7801" s="1" t="s">
        <v>3814</v>
      </c>
    </row>
    <row r="7802" customFormat="false" ht="15" hidden="false" customHeight="true" outlineLevel="0" collapsed="false">
      <c r="A7802" s="1" t="n">
        <v>3</v>
      </c>
      <c r="B7802" s="76" t="n">
        <v>46251</v>
      </c>
      <c r="C7802" s="1" t="n">
        <v>22</v>
      </c>
      <c r="D7802" s="1" t="s">
        <v>3967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3977</v>
      </c>
      <c r="N7802" s="1" t="n">
        <v>1.932</v>
      </c>
      <c r="O7802" s="1" t="n">
        <v>105.45</v>
      </c>
      <c r="P7802" s="1" t="s">
        <v>3814</v>
      </c>
    </row>
    <row r="7803" customFormat="false" ht="15" hidden="false" customHeight="true" outlineLevel="0" collapsed="false">
      <c r="A7803" s="1" t="n">
        <v>3</v>
      </c>
      <c r="B7803" s="76" t="n">
        <v>46251</v>
      </c>
      <c r="C7803" s="1" t="n">
        <v>22</v>
      </c>
      <c r="D7803" s="1" t="s">
        <v>3967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3978</v>
      </c>
      <c r="N7803" s="1" t="n">
        <v>1.822</v>
      </c>
      <c r="O7803" s="1" t="n">
        <v>68.85</v>
      </c>
      <c r="P7803" s="1" t="s">
        <v>3814</v>
      </c>
    </row>
    <row r="7804" customFormat="false" ht="15" hidden="false" customHeight="true" outlineLevel="0" collapsed="false">
      <c r="A7804" s="1" t="n">
        <v>3</v>
      </c>
      <c r="B7804" s="76" t="n">
        <v>46251</v>
      </c>
      <c r="C7804" s="1" t="n">
        <v>22</v>
      </c>
      <c r="D7804" s="1" t="s">
        <v>3967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3979</v>
      </c>
      <c r="N7804" s="1" t="n">
        <v>2.798</v>
      </c>
      <c r="O7804" s="1" t="n">
        <v>4.68</v>
      </c>
      <c r="P7804" s="1" t="s">
        <v>3814</v>
      </c>
    </row>
    <row r="7805" customFormat="false" ht="15" hidden="false" customHeight="true" outlineLevel="0" collapsed="false">
      <c r="A7805" s="1" t="n">
        <v>3</v>
      </c>
      <c r="B7805" s="76" t="n">
        <v>46251</v>
      </c>
      <c r="C7805" s="1" t="n">
        <v>22</v>
      </c>
      <c r="D7805" s="1" t="s">
        <v>3967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3980</v>
      </c>
      <c r="N7805" s="1" t="n">
        <v>10.04</v>
      </c>
      <c r="O7805" s="1" t="n">
        <v>25.21</v>
      </c>
      <c r="P7805" s="1" t="s">
        <v>3814</v>
      </c>
    </row>
    <row r="7806" customFormat="false" ht="15" hidden="false" customHeight="true" outlineLevel="0" collapsed="false">
      <c r="A7806" s="1" t="n">
        <v>3</v>
      </c>
      <c r="B7806" s="76" t="n">
        <v>46251</v>
      </c>
      <c r="C7806" s="1" t="n">
        <v>22</v>
      </c>
      <c r="D7806" s="1" t="s">
        <v>3967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3981</v>
      </c>
      <c r="N7806" s="1" t="n">
        <v>0.801</v>
      </c>
      <c r="O7806" s="1" t="n">
        <v>0</v>
      </c>
      <c r="P7806" s="1" t="s">
        <v>3814</v>
      </c>
    </row>
    <row r="7807" customFormat="false" ht="15" hidden="false" customHeight="true" outlineLevel="0" collapsed="false">
      <c r="A7807" s="1" t="n">
        <v>3</v>
      </c>
      <c r="B7807" s="76" t="n">
        <v>46251</v>
      </c>
      <c r="C7807" s="1" t="n">
        <v>22</v>
      </c>
      <c r="D7807" s="1" t="s">
        <v>3967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3982</v>
      </c>
      <c r="N7807" s="1" t="n">
        <v>2.032</v>
      </c>
      <c r="O7807" s="1" t="n">
        <v>44.71</v>
      </c>
      <c r="P7807" s="1" t="s">
        <v>3814</v>
      </c>
    </row>
    <row r="7808" customFormat="false" ht="15" hidden="false" customHeight="true" outlineLevel="0" collapsed="false">
      <c r="A7808" s="1" t="n">
        <v>3</v>
      </c>
      <c r="B7808" s="76" t="n">
        <v>46251</v>
      </c>
      <c r="C7808" s="1" t="n">
        <v>22</v>
      </c>
      <c r="D7808" s="1" t="s">
        <v>3967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3983</v>
      </c>
      <c r="N7808" s="1" t="n">
        <v>9.125</v>
      </c>
      <c r="O7808" s="1" t="n">
        <v>214.63</v>
      </c>
      <c r="P7808" s="1" t="s">
        <v>3814</v>
      </c>
    </row>
    <row r="7809" customFormat="false" ht="15" hidden="false" customHeight="true" outlineLevel="0" collapsed="false">
      <c r="A7809" s="1" t="n">
        <v>3</v>
      </c>
      <c r="B7809" s="76" t="n">
        <v>46251</v>
      </c>
      <c r="C7809" s="1" t="n">
        <v>22</v>
      </c>
      <c r="D7809" s="1" t="s">
        <v>3967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3984</v>
      </c>
      <c r="N7809" s="1" t="n">
        <v>14.075</v>
      </c>
      <c r="O7809" s="1" t="n">
        <v>341.74</v>
      </c>
      <c r="P7809" s="1" t="s">
        <v>3814</v>
      </c>
    </row>
    <row r="7810" customFormat="false" ht="15" hidden="false" customHeight="true" outlineLevel="0" collapsed="false">
      <c r="A7810" s="1" t="n">
        <v>3</v>
      </c>
      <c r="B7810" s="76" t="n">
        <v>46251</v>
      </c>
      <c r="C7810" s="1" t="n">
        <v>22</v>
      </c>
      <c r="D7810" s="1" t="s">
        <v>3967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3985</v>
      </c>
      <c r="N7810" s="1" t="n">
        <v>16.055</v>
      </c>
      <c r="O7810" s="1" t="n">
        <v>426.38</v>
      </c>
      <c r="P7810" s="1" t="s">
        <v>3814</v>
      </c>
    </row>
    <row r="7811" customFormat="false" ht="15" hidden="false" customHeight="true" outlineLevel="0" collapsed="false">
      <c r="A7811" s="1" t="n">
        <v>3</v>
      </c>
      <c r="B7811" s="76" t="n">
        <v>46251</v>
      </c>
      <c r="C7811" s="1" t="n">
        <v>22</v>
      </c>
      <c r="D7811" s="1" t="s">
        <v>3967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3986</v>
      </c>
      <c r="N7811" s="1" t="n">
        <v>3.994</v>
      </c>
      <c r="O7811" s="1" t="n">
        <v>103.04</v>
      </c>
      <c r="P7811" s="1" t="s">
        <v>3814</v>
      </c>
    </row>
    <row r="7812" customFormat="false" ht="15" hidden="false" customHeight="true" outlineLevel="0" collapsed="false">
      <c r="A7812" s="1" t="n">
        <v>3</v>
      </c>
      <c r="B7812" s="76" t="n">
        <v>46251</v>
      </c>
      <c r="C7812" s="1" t="n">
        <v>22</v>
      </c>
      <c r="D7812" s="1" t="s">
        <v>3967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3979</v>
      </c>
      <c r="N7812" s="1" t="n">
        <v>1.642</v>
      </c>
      <c r="O7812" s="1" t="n">
        <v>2.48</v>
      </c>
      <c r="P7812" s="1" t="s">
        <v>3814</v>
      </c>
    </row>
    <row r="7813" customFormat="false" ht="15" hidden="false" customHeight="true" outlineLevel="0" collapsed="false">
      <c r="A7813" s="1" t="n">
        <v>3</v>
      </c>
      <c r="B7813" s="76" t="n">
        <v>46251</v>
      </c>
      <c r="C7813" s="1" t="n">
        <v>22</v>
      </c>
      <c r="D7813" s="1" t="s">
        <v>3967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3980</v>
      </c>
      <c r="N7813" s="1" t="n">
        <v>2.432</v>
      </c>
      <c r="O7813" s="1" t="n">
        <v>5.52</v>
      </c>
      <c r="P7813" s="1" t="s">
        <v>3814</v>
      </c>
    </row>
    <row r="7814" customFormat="false" ht="15" hidden="false" customHeight="true" outlineLevel="0" collapsed="false">
      <c r="A7814" s="1" t="n">
        <v>3</v>
      </c>
      <c r="B7814" s="76" t="n">
        <v>46251</v>
      </c>
      <c r="C7814" s="1" t="n">
        <v>22</v>
      </c>
      <c r="D7814" s="1" t="s">
        <v>3967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3981</v>
      </c>
      <c r="N7814" s="1" t="n">
        <v>0.145</v>
      </c>
      <c r="O7814" s="1" t="n">
        <v>0</v>
      </c>
      <c r="P7814" s="1" t="s">
        <v>3814</v>
      </c>
    </row>
    <row r="7815" customFormat="false" ht="15" hidden="false" customHeight="true" outlineLevel="0" collapsed="false">
      <c r="A7815" s="1" t="n">
        <v>3</v>
      </c>
      <c r="B7815" s="76" t="n">
        <v>46251</v>
      </c>
      <c r="C7815" s="1" t="n">
        <v>100</v>
      </c>
      <c r="D7815" s="1" t="s">
        <v>3988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3968</v>
      </c>
      <c r="N7815" s="1" t="n">
        <v>0.538</v>
      </c>
      <c r="O7815" s="1" t="n">
        <v>18.41</v>
      </c>
      <c r="P7815" s="1" t="s">
        <v>3814</v>
      </c>
    </row>
    <row r="7816" customFormat="false" ht="15" hidden="false" customHeight="true" outlineLevel="0" collapsed="false">
      <c r="A7816" s="1" t="n">
        <v>3</v>
      </c>
      <c r="B7816" s="76" t="n">
        <v>46251</v>
      </c>
      <c r="C7816" s="1" t="n">
        <v>100</v>
      </c>
      <c r="D7816" s="1" t="s">
        <v>3988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3969</v>
      </c>
      <c r="N7816" s="1" t="n">
        <v>26.415</v>
      </c>
      <c r="O7816" s="1" t="n">
        <v>926.61</v>
      </c>
      <c r="P7816" s="1" t="s">
        <v>3814</v>
      </c>
    </row>
    <row r="7817" customFormat="false" ht="15" hidden="false" customHeight="true" outlineLevel="0" collapsed="false">
      <c r="A7817" s="1" t="n">
        <v>3</v>
      </c>
      <c r="B7817" s="76" t="n">
        <v>46251</v>
      </c>
      <c r="C7817" s="1" t="n">
        <v>100</v>
      </c>
      <c r="D7817" s="1" t="s">
        <v>3988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3978</v>
      </c>
      <c r="N7817" s="1" t="n">
        <v>2.95</v>
      </c>
      <c r="O7817" s="1" t="n">
        <v>113.58</v>
      </c>
      <c r="P7817" s="1" t="s">
        <v>3814</v>
      </c>
    </row>
    <row r="7818" customFormat="false" ht="15" hidden="false" customHeight="true" outlineLevel="0" collapsed="false">
      <c r="A7818" s="1" t="n">
        <v>3</v>
      </c>
      <c r="B7818" s="76" t="n">
        <v>46251</v>
      </c>
      <c r="C7818" s="1" t="n">
        <v>100</v>
      </c>
      <c r="D7818" s="1" t="s">
        <v>3988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3979</v>
      </c>
      <c r="N7818" s="1" t="n">
        <v>0.474</v>
      </c>
      <c r="O7818" s="1" t="n">
        <v>0.81</v>
      </c>
      <c r="P7818" s="1" t="s">
        <v>3814</v>
      </c>
    </row>
    <row r="7819" customFormat="false" ht="15" hidden="false" customHeight="true" outlineLevel="0" collapsed="false">
      <c r="A7819" s="1" t="n">
        <v>3</v>
      </c>
      <c r="B7819" s="76" t="n">
        <v>46251</v>
      </c>
      <c r="C7819" s="1" t="n">
        <v>100</v>
      </c>
      <c r="D7819" s="1" t="s">
        <v>3988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3980</v>
      </c>
      <c r="N7819" s="1" t="n">
        <v>2.42</v>
      </c>
      <c r="O7819" s="1" t="n">
        <v>6.19</v>
      </c>
      <c r="P7819" s="1" t="s">
        <v>3814</v>
      </c>
    </row>
    <row r="7820" customFormat="false" ht="15" hidden="false" customHeight="true" outlineLevel="0" collapsed="false">
      <c r="A7820" s="1" t="n">
        <v>3</v>
      </c>
      <c r="B7820" s="76" t="n">
        <v>46251</v>
      </c>
      <c r="C7820" s="1" t="n">
        <v>100</v>
      </c>
      <c r="D7820" s="1" t="s">
        <v>3988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3981</v>
      </c>
      <c r="N7820" s="1" t="n">
        <v>0.503</v>
      </c>
      <c r="O7820" s="1" t="n">
        <v>0</v>
      </c>
      <c r="P7820" s="1" t="s">
        <v>3814</v>
      </c>
    </row>
    <row r="7821" customFormat="false" ht="15" hidden="false" customHeight="true" outlineLevel="0" collapsed="false">
      <c r="A7821" s="1" t="n">
        <v>3</v>
      </c>
      <c r="B7821" s="76" t="n">
        <v>46251</v>
      </c>
      <c r="C7821" s="1" t="n">
        <v>100</v>
      </c>
      <c r="D7821" s="1" t="s">
        <v>3988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3968</v>
      </c>
      <c r="N7821" s="1" t="n">
        <v>6.504</v>
      </c>
      <c r="O7821" s="1" t="n">
        <v>231.91</v>
      </c>
      <c r="P7821" s="1" t="s">
        <v>3814</v>
      </c>
    </row>
    <row r="7822" customFormat="false" ht="15" hidden="false" customHeight="true" outlineLevel="0" collapsed="false">
      <c r="A7822" s="1" t="n">
        <v>3</v>
      </c>
      <c r="B7822" s="76" t="n">
        <v>46251</v>
      </c>
      <c r="C7822" s="1" t="n">
        <v>100</v>
      </c>
      <c r="D7822" s="1" t="s">
        <v>3988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3969</v>
      </c>
      <c r="N7822" s="1" t="n">
        <v>13.64</v>
      </c>
      <c r="O7822" s="1" t="n">
        <v>498.52</v>
      </c>
      <c r="P7822" s="1" t="s">
        <v>3814</v>
      </c>
    </row>
    <row r="7823" customFormat="false" ht="15" hidden="false" customHeight="true" outlineLevel="0" collapsed="false">
      <c r="A7823" s="1" t="n">
        <v>3</v>
      </c>
      <c r="B7823" s="76" t="n">
        <v>46251</v>
      </c>
      <c r="C7823" s="1" t="n">
        <v>100</v>
      </c>
      <c r="D7823" s="1" t="s">
        <v>3988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3970</v>
      </c>
      <c r="N7823" s="1" t="n">
        <v>2.192</v>
      </c>
      <c r="O7823" s="1" t="n">
        <v>91.84</v>
      </c>
      <c r="P7823" s="1" t="s">
        <v>3814</v>
      </c>
    </row>
    <row r="7824" customFormat="false" ht="15" hidden="false" customHeight="true" outlineLevel="0" collapsed="false">
      <c r="A7824" s="1" t="n">
        <v>3</v>
      </c>
      <c r="B7824" s="76" t="n">
        <v>46251</v>
      </c>
      <c r="C7824" s="1" t="n">
        <v>100</v>
      </c>
      <c r="D7824" s="1" t="s">
        <v>3988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3971</v>
      </c>
      <c r="N7824" s="1" t="n">
        <v>5.684</v>
      </c>
      <c r="O7824" s="1" t="n">
        <v>238.15</v>
      </c>
      <c r="P7824" s="1" t="s">
        <v>3814</v>
      </c>
    </row>
    <row r="7825" customFormat="false" ht="15" hidden="false" customHeight="true" outlineLevel="0" collapsed="false">
      <c r="A7825" s="1" t="n">
        <v>3</v>
      </c>
      <c r="B7825" s="76" t="n">
        <v>46251</v>
      </c>
      <c r="C7825" s="1" t="n">
        <v>100</v>
      </c>
      <c r="D7825" s="1" t="s">
        <v>3988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3972</v>
      </c>
      <c r="N7825" s="1" t="n">
        <v>4.304</v>
      </c>
      <c r="O7825" s="1" t="n">
        <v>195.68</v>
      </c>
      <c r="P7825" s="1" t="s">
        <v>3814</v>
      </c>
    </row>
    <row r="7826" customFormat="false" ht="15" hidden="false" customHeight="true" outlineLevel="0" collapsed="false">
      <c r="A7826" s="1" t="n">
        <v>3</v>
      </c>
      <c r="B7826" s="76" t="n">
        <v>46251</v>
      </c>
      <c r="C7826" s="1" t="n">
        <v>100</v>
      </c>
      <c r="D7826" s="1" t="s">
        <v>3988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3973</v>
      </c>
      <c r="N7826" s="1" t="n">
        <v>10.325</v>
      </c>
      <c r="O7826" s="1" t="n">
        <v>506.25</v>
      </c>
      <c r="P7826" s="1" t="s">
        <v>3814</v>
      </c>
    </row>
    <row r="7827" customFormat="false" ht="15" hidden="false" customHeight="true" outlineLevel="0" collapsed="false">
      <c r="A7827" s="1" t="n">
        <v>3</v>
      </c>
      <c r="B7827" s="76" t="n">
        <v>46251</v>
      </c>
      <c r="C7827" s="1" t="n">
        <v>100</v>
      </c>
      <c r="D7827" s="1" t="s">
        <v>3988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3974</v>
      </c>
      <c r="N7827" s="1" t="n">
        <v>3.386</v>
      </c>
      <c r="O7827" s="1" t="n">
        <v>169.04</v>
      </c>
      <c r="P7827" s="1" t="s">
        <v>3814</v>
      </c>
    </row>
    <row r="7828" customFormat="false" ht="15" hidden="false" customHeight="true" outlineLevel="0" collapsed="false">
      <c r="A7828" s="1" t="n">
        <v>3</v>
      </c>
      <c r="B7828" s="76" t="n">
        <v>46251</v>
      </c>
      <c r="C7828" s="1" t="n">
        <v>100</v>
      </c>
      <c r="D7828" s="1" t="s">
        <v>3988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3975</v>
      </c>
      <c r="N7828" s="1" t="n">
        <v>1.57</v>
      </c>
      <c r="O7828" s="1" t="n">
        <v>71.38</v>
      </c>
      <c r="P7828" s="1" t="s">
        <v>3814</v>
      </c>
    </row>
    <row r="7829" customFormat="false" ht="15" hidden="false" customHeight="true" outlineLevel="0" collapsed="false">
      <c r="A7829" s="1" t="n">
        <v>3</v>
      </c>
      <c r="B7829" s="76" t="n">
        <v>46251</v>
      </c>
      <c r="C7829" s="1" t="n">
        <v>100</v>
      </c>
      <c r="D7829" s="1" t="s">
        <v>3988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3976</v>
      </c>
      <c r="N7829" s="1" t="n">
        <v>1.718</v>
      </c>
      <c r="O7829" s="1" t="n">
        <v>84.24</v>
      </c>
      <c r="P7829" s="1" t="s">
        <v>3814</v>
      </c>
    </row>
    <row r="7830" customFormat="false" ht="15" hidden="false" customHeight="true" outlineLevel="0" collapsed="false">
      <c r="A7830" s="1" t="n">
        <v>3</v>
      </c>
      <c r="B7830" s="76" t="n">
        <v>46251</v>
      </c>
      <c r="C7830" s="1" t="n">
        <v>100</v>
      </c>
      <c r="D7830" s="1" t="s">
        <v>3988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3977</v>
      </c>
      <c r="N7830" s="1" t="n">
        <v>1.76</v>
      </c>
      <c r="O7830" s="1" t="n">
        <v>101.99</v>
      </c>
      <c r="P7830" s="1" t="s">
        <v>3814</v>
      </c>
    </row>
    <row r="7831" customFormat="false" ht="15" hidden="false" customHeight="true" outlineLevel="0" collapsed="false">
      <c r="A7831" s="1" t="n">
        <v>3</v>
      </c>
      <c r="B7831" s="76" t="n">
        <v>46251</v>
      </c>
      <c r="C7831" s="1" t="n">
        <v>100</v>
      </c>
      <c r="D7831" s="1" t="s">
        <v>3988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3978</v>
      </c>
      <c r="N7831" s="1" t="n">
        <v>2.022</v>
      </c>
      <c r="O7831" s="1" t="n">
        <v>81.11</v>
      </c>
      <c r="P7831" s="1" t="s">
        <v>3814</v>
      </c>
    </row>
    <row r="7832" customFormat="false" ht="15" hidden="false" customHeight="true" outlineLevel="0" collapsed="false">
      <c r="A7832" s="1" t="n">
        <v>3</v>
      </c>
      <c r="B7832" s="76" t="n">
        <v>46251</v>
      </c>
      <c r="C7832" s="1" t="n">
        <v>100</v>
      </c>
      <c r="D7832" s="1" t="s">
        <v>3988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3979</v>
      </c>
      <c r="N7832" s="1" t="n">
        <v>5.116</v>
      </c>
      <c r="O7832" s="1" t="n">
        <v>9.08</v>
      </c>
      <c r="P7832" s="1" t="s">
        <v>3814</v>
      </c>
    </row>
    <row r="7833" customFormat="false" ht="15" hidden="false" customHeight="true" outlineLevel="0" collapsed="false">
      <c r="A7833" s="1" t="n">
        <v>3</v>
      </c>
      <c r="B7833" s="76" t="n">
        <v>46251</v>
      </c>
      <c r="C7833" s="1" t="n">
        <v>100</v>
      </c>
      <c r="D7833" s="1" t="s">
        <v>3988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3980</v>
      </c>
      <c r="N7833" s="1" t="n">
        <v>11.556</v>
      </c>
      <c r="O7833" s="1" t="n">
        <v>30.81</v>
      </c>
      <c r="P7833" s="1" t="s">
        <v>3814</v>
      </c>
    </row>
    <row r="7834" customFormat="false" ht="15" hidden="false" customHeight="true" outlineLevel="0" collapsed="false">
      <c r="A7834" s="1" t="n">
        <v>3</v>
      </c>
      <c r="B7834" s="76" t="n">
        <v>46251</v>
      </c>
      <c r="C7834" s="1" t="n">
        <v>100</v>
      </c>
      <c r="D7834" s="1" t="s">
        <v>3988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3981</v>
      </c>
      <c r="N7834" s="1" t="n">
        <v>0.223</v>
      </c>
      <c r="O7834" s="1" t="n">
        <v>0</v>
      </c>
      <c r="P7834" s="1" t="s">
        <v>3814</v>
      </c>
    </row>
    <row r="7835" customFormat="false" ht="15" hidden="false" customHeight="true" outlineLevel="0" collapsed="false">
      <c r="A7835" s="1" t="n">
        <v>3</v>
      </c>
      <c r="B7835" s="76" t="n">
        <v>46251</v>
      </c>
      <c r="C7835" s="1" t="n">
        <v>100</v>
      </c>
      <c r="D7835" s="1" t="s">
        <v>3988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3982</v>
      </c>
      <c r="N7835" s="1" t="n">
        <v>3.104</v>
      </c>
      <c r="O7835" s="1" t="n">
        <v>75.58</v>
      </c>
      <c r="P7835" s="1" t="s">
        <v>3814</v>
      </c>
    </row>
    <row r="7836" customFormat="false" ht="15" hidden="false" customHeight="true" outlineLevel="0" collapsed="false">
      <c r="A7836" s="1" t="n">
        <v>3</v>
      </c>
      <c r="B7836" s="76" t="n">
        <v>46251</v>
      </c>
      <c r="C7836" s="1" t="n">
        <v>100</v>
      </c>
      <c r="D7836" s="1" t="s">
        <v>3988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3968</v>
      </c>
      <c r="N7836" s="1" t="n">
        <v>4.402</v>
      </c>
      <c r="O7836" s="1" t="n">
        <v>147.85</v>
      </c>
      <c r="P7836" s="1" t="s">
        <v>3814</v>
      </c>
    </row>
    <row r="7837" customFormat="false" ht="15" hidden="false" customHeight="true" outlineLevel="0" collapsed="false">
      <c r="A7837" s="1" t="n">
        <v>3</v>
      </c>
      <c r="B7837" s="76" t="n">
        <v>46251</v>
      </c>
      <c r="C7837" s="1" t="n">
        <v>100</v>
      </c>
      <c r="D7837" s="1" t="s">
        <v>3988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3969</v>
      </c>
      <c r="N7837" s="1" t="n">
        <v>15.53</v>
      </c>
      <c r="O7837" s="1" t="n">
        <v>534.64</v>
      </c>
      <c r="P7837" s="1" t="s">
        <v>3814</v>
      </c>
    </row>
    <row r="7838" customFormat="false" ht="15" hidden="false" customHeight="true" outlineLevel="0" collapsed="false">
      <c r="A7838" s="1" t="n">
        <v>3</v>
      </c>
      <c r="B7838" s="76" t="n">
        <v>46251</v>
      </c>
      <c r="C7838" s="1" t="n">
        <v>100</v>
      </c>
      <c r="D7838" s="1" t="s">
        <v>3988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3970</v>
      </c>
      <c r="N7838" s="1" t="n">
        <v>3.704</v>
      </c>
      <c r="O7838" s="1" t="n">
        <v>146.18</v>
      </c>
      <c r="P7838" s="1" t="s">
        <v>3814</v>
      </c>
    </row>
    <row r="7839" customFormat="false" ht="15" hidden="false" customHeight="true" outlineLevel="0" collapsed="false">
      <c r="A7839" s="1" t="n">
        <v>3</v>
      </c>
      <c r="B7839" s="76" t="n">
        <v>46251</v>
      </c>
      <c r="C7839" s="1" t="n">
        <v>100</v>
      </c>
      <c r="D7839" s="1" t="s">
        <v>3988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3971</v>
      </c>
      <c r="N7839" s="1" t="n">
        <v>6.495</v>
      </c>
      <c r="O7839" s="1" t="n">
        <v>256.33</v>
      </c>
      <c r="P7839" s="1" t="s">
        <v>3814</v>
      </c>
    </row>
    <row r="7840" customFormat="false" ht="15" hidden="false" customHeight="true" outlineLevel="0" collapsed="false">
      <c r="A7840" s="1" t="n">
        <v>3</v>
      </c>
      <c r="B7840" s="76" t="n">
        <v>46251</v>
      </c>
      <c r="C7840" s="1" t="n">
        <v>100</v>
      </c>
      <c r="D7840" s="1" t="s">
        <v>3988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3972</v>
      </c>
      <c r="N7840" s="1" t="n">
        <v>5.532</v>
      </c>
      <c r="O7840" s="1" t="n">
        <v>236.91</v>
      </c>
      <c r="P7840" s="1" t="s">
        <v>3814</v>
      </c>
    </row>
    <row r="7841" customFormat="false" ht="15" hidden="false" customHeight="true" outlineLevel="0" collapsed="false">
      <c r="A7841" s="1" t="n">
        <v>3</v>
      </c>
      <c r="B7841" s="76" t="n">
        <v>46251</v>
      </c>
      <c r="C7841" s="1" t="n">
        <v>100</v>
      </c>
      <c r="D7841" s="1" t="s">
        <v>3988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3973</v>
      </c>
      <c r="N7841" s="1" t="n">
        <v>11.14</v>
      </c>
      <c r="O7841" s="1" t="n">
        <v>514.49</v>
      </c>
      <c r="P7841" s="1" t="s">
        <v>3814</v>
      </c>
    </row>
    <row r="7842" customFormat="false" ht="15" hidden="false" customHeight="true" outlineLevel="0" collapsed="false">
      <c r="A7842" s="1" t="n">
        <v>3</v>
      </c>
      <c r="B7842" s="76" t="n">
        <v>46251</v>
      </c>
      <c r="C7842" s="1" t="n">
        <v>100</v>
      </c>
      <c r="D7842" s="1" t="s">
        <v>3988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3974</v>
      </c>
      <c r="N7842" s="1" t="n">
        <v>4.216</v>
      </c>
      <c r="O7842" s="1" t="n">
        <v>198.25</v>
      </c>
      <c r="P7842" s="1" t="s">
        <v>3814</v>
      </c>
    </row>
    <row r="7843" customFormat="false" ht="15" hidden="false" customHeight="true" outlineLevel="0" collapsed="false">
      <c r="A7843" s="1" t="n">
        <v>3</v>
      </c>
      <c r="B7843" s="76" t="n">
        <v>46251</v>
      </c>
      <c r="C7843" s="1" t="n">
        <v>100</v>
      </c>
      <c r="D7843" s="1" t="s">
        <v>3988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3975</v>
      </c>
      <c r="N7843" s="1" t="n">
        <v>1.664</v>
      </c>
      <c r="O7843" s="1" t="n">
        <v>71.26</v>
      </c>
      <c r="P7843" s="1" t="s">
        <v>3814</v>
      </c>
    </row>
    <row r="7844" customFormat="false" ht="15" hidden="false" customHeight="true" outlineLevel="0" collapsed="false">
      <c r="A7844" s="1" t="n">
        <v>3</v>
      </c>
      <c r="B7844" s="76" t="n">
        <v>46251</v>
      </c>
      <c r="C7844" s="1" t="n">
        <v>100</v>
      </c>
      <c r="D7844" s="1" t="s">
        <v>3988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3976</v>
      </c>
      <c r="N7844" s="1" t="n">
        <v>2.22</v>
      </c>
      <c r="O7844" s="1" t="n">
        <v>102.53</v>
      </c>
      <c r="P7844" s="1" t="s">
        <v>3814</v>
      </c>
    </row>
    <row r="7845" customFormat="false" ht="15" hidden="false" customHeight="true" outlineLevel="0" collapsed="false">
      <c r="A7845" s="1" t="n">
        <v>3</v>
      </c>
      <c r="B7845" s="76" t="n">
        <v>46251</v>
      </c>
      <c r="C7845" s="1" t="n">
        <v>100</v>
      </c>
      <c r="D7845" s="1" t="s">
        <v>3988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3977</v>
      </c>
      <c r="N7845" s="1" t="n">
        <v>1.932</v>
      </c>
      <c r="O7845" s="1" t="n">
        <v>105.45</v>
      </c>
      <c r="P7845" s="1" t="s">
        <v>3814</v>
      </c>
    </row>
    <row r="7846" customFormat="false" ht="15" hidden="false" customHeight="true" outlineLevel="0" collapsed="false">
      <c r="A7846" s="1" t="n">
        <v>3</v>
      </c>
      <c r="B7846" s="76" t="n">
        <v>46251</v>
      </c>
      <c r="C7846" s="1" t="n">
        <v>100</v>
      </c>
      <c r="D7846" s="1" t="s">
        <v>3988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3978</v>
      </c>
      <c r="N7846" s="1" t="n">
        <v>1.822</v>
      </c>
      <c r="O7846" s="1" t="n">
        <v>68.85</v>
      </c>
      <c r="P7846" s="1" t="s">
        <v>3814</v>
      </c>
    </row>
    <row r="7847" customFormat="false" ht="15" hidden="false" customHeight="true" outlineLevel="0" collapsed="false">
      <c r="A7847" s="1" t="n">
        <v>3</v>
      </c>
      <c r="B7847" s="76" t="n">
        <v>46251</v>
      </c>
      <c r="C7847" s="1" t="n">
        <v>100</v>
      </c>
      <c r="D7847" s="1" t="s">
        <v>3988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3979</v>
      </c>
      <c r="N7847" s="1" t="n">
        <v>2.798</v>
      </c>
      <c r="O7847" s="1" t="n">
        <v>4.68</v>
      </c>
      <c r="P7847" s="1" t="s">
        <v>3814</v>
      </c>
    </row>
    <row r="7848" customFormat="false" ht="15" hidden="false" customHeight="true" outlineLevel="0" collapsed="false">
      <c r="A7848" s="1" t="n">
        <v>3</v>
      </c>
      <c r="B7848" s="76" t="n">
        <v>46251</v>
      </c>
      <c r="C7848" s="1" t="n">
        <v>100</v>
      </c>
      <c r="D7848" s="1" t="s">
        <v>3988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3980</v>
      </c>
      <c r="N7848" s="1" t="n">
        <v>10.04</v>
      </c>
      <c r="O7848" s="1" t="n">
        <v>25.21</v>
      </c>
      <c r="P7848" s="1" t="s">
        <v>3814</v>
      </c>
    </row>
    <row r="7849" customFormat="false" ht="15" hidden="false" customHeight="true" outlineLevel="0" collapsed="false">
      <c r="A7849" s="1" t="n">
        <v>3</v>
      </c>
      <c r="B7849" s="76" t="n">
        <v>46251</v>
      </c>
      <c r="C7849" s="1" t="n">
        <v>100</v>
      </c>
      <c r="D7849" s="1" t="s">
        <v>3988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3981</v>
      </c>
      <c r="N7849" s="1" t="n">
        <v>0.801</v>
      </c>
      <c r="O7849" s="1" t="n">
        <v>0</v>
      </c>
      <c r="P7849" s="1" t="s">
        <v>3814</v>
      </c>
    </row>
    <row r="7850" customFormat="false" ht="15" hidden="false" customHeight="true" outlineLevel="0" collapsed="false">
      <c r="A7850" s="1" t="n">
        <v>3</v>
      </c>
      <c r="B7850" s="76" t="n">
        <v>46251</v>
      </c>
      <c r="C7850" s="1" t="n">
        <v>100</v>
      </c>
      <c r="D7850" s="1" t="s">
        <v>3988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3982</v>
      </c>
      <c r="N7850" s="1" t="n">
        <v>2.032</v>
      </c>
      <c r="O7850" s="1" t="n">
        <v>44.71</v>
      </c>
      <c r="P7850" s="1" t="s">
        <v>3814</v>
      </c>
    </row>
    <row r="7851" customFormat="false" ht="15" hidden="false" customHeight="true" outlineLevel="0" collapsed="false">
      <c r="A7851" s="1" t="n">
        <v>3</v>
      </c>
      <c r="B7851" s="76" t="n">
        <v>46251</v>
      </c>
      <c r="C7851" s="1" t="n">
        <v>100</v>
      </c>
      <c r="D7851" s="1" t="s">
        <v>3988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3983</v>
      </c>
      <c r="N7851" s="1" t="n">
        <v>9.125</v>
      </c>
      <c r="O7851" s="1" t="n">
        <v>214.63</v>
      </c>
      <c r="P7851" s="1" t="s">
        <v>3814</v>
      </c>
    </row>
    <row r="7852" customFormat="false" ht="15" hidden="false" customHeight="true" outlineLevel="0" collapsed="false">
      <c r="A7852" s="1" t="n">
        <v>3</v>
      </c>
      <c r="B7852" s="76" t="n">
        <v>46251</v>
      </c>
      <c r="C7852" s="1" t="n">
        <v>100</v>
      </c>
      <c r="D7852" s="1" t="s">
        <v>3988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3984</v>
      </c>
      <c r="N7852" s="1" t="n">
        <v>14.075</v>
      </c>
      <c r="O7852" s="1" t="n">
        <v>341.74</v>
      </c>
      <c r="P7852" s="1" t="s">
        <v>3814</v>
      </c>
    </row>
    <row r="7853" customFormat="false" ht="15" hidden="false" customHeight="true" outlineLevel="0" collapsed="false">
      <c r="A7853" s="1" t="n">
        <v>3</v>
      </c>
      <c r="B7853" s="76" t="n">
        <v>46251</v>
      </c>
      <c r="C7853" s="1" t="n">
        <v>100</v>
      </c>
      <c r="D7853" s="1" t="s">
        <v>3988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3985</v>
      </c>
      <c r="N7853" s="1" t="n">
        <v>16.055</v>
      </c>
      <c r="O7853" s="1" t="n">
        <v>426.38</v>
      </c>
      <c r="P7853" s="1" t="s">
        <v>3814</v>
      </c>
    </row>
    <row r="7854" customFormat="false" ht="15" hidden="false" customHeight="true" outlineLevel="0" collapsed="false">
      <c r="A7854" s="1" t="n">
        <v>3</v>
      </c>
      <c r="B7854" s="76" t="n">
        <v>46251</v>
      </c>
      <c r="C7854" s="1" t="n">
        <v>100</v>
      </c>
      <c r="D7854" s="1" t="s">
        <v>3988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3986</v>
      </c>
      <c r="N7854" s="1" t="n">
        <v>3.994</v>
      </c>
      <c r="O7854" s="1" t="n">
        <v>103.04</v>
      </c>
      <c r="P7854" s="1" t="s">
        <v>3814</v>
      </c>
    </row>
    <row r="7855" customFormat="false" ht="15" hidden="false" customHeight="true" outlineLevel="0" collapsed="false">
      <c r="A7855" s="1" t="n">
        <v>3</v>
      </c>
      <c r="B7855" s="76" t="n">
        <v>46251</v>
      </c>
      <c r="C7855" s="1" t="n">
        <v>100</v>
      </c>
      <c r="D7855" s="1" t="s">
        <v>3988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3979</v>
      </c>
      <c r="N7855" s="1" t="n">
        <v>1.642</v>
      </c>
      <c r="O7855" s="1" t="n">
        <v>2.48</v>
      </c>
      <c r="P7855" s="1" t="s">
        <v>3814</v>
      </c>
    </row>
    <row r="7856" customFormat="false" ht="15" hidden="false" customHeight="true" outlineLevel="0" collapsed="false">
      <c r="A7856" s="1" t="n">
        <v>3</v>
      </c>
      <c r="B7856" s="76" t="n">
        <v>46251</v>
      </c>
      <c r="C7856" s="1" t="n">
        <v>100</v>
      </c>
      <c r="D7856" s="1" t="s">
        <v>3988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3980</v>
      </c>
      <c r="N7856" s="1" t="n">
        <v>2.432</v>
      </c>
      <c r="O7856" s="1" t="n">
        <v>5.52</v>
      </c>
      <c r="P7856" s="1" t="s">
        <v>3814</v>
      </c>
    </row>
    <row r="7857" customFormat="false" ht="15" hidden="false" customHeight="true" outlineLevel="0" collapsed="false">
      <c r="A7857" s="1" t="n">
        <v>3</v>
      </c>
      <c r="B7857" s="76" t="n">
        <v>46251</v>
      </c>
      <c r="C7857" s="1" t="n">
        <v>100</v>
      </c>
      <c r="D7857" s="1" t="s">
        <v>3988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3981</v>
      </c>
      <c r="N7857" s="1" t="n">
        <v>0.145</v>
      </c>
      <c r="O7857" s="1" t="n">
        <v>0</v>
      </c>
      <c r="P7857" s="1" t="s">
        <v>3814</v>
      </c>
    </row>
    <row r="7858" customFormat="false" ht="15" hidden="false" customHeight="true" outlineLevel="0" collapsed="false">
      <c r="A7858" s="1" t="n">
        <v>3</v>
      </c>
      <c r="B7858" s="76" t="n">
        <v>46252</v>
      </c>
      <c r="C7858" s="1" t="n">
        <v>1</v>
      </c>
      <c r="D7858" s="1" t="s">
        <v>3848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6323</v>
      </c>
      <c r="N7858" s="1" t="n">
        <v>90</v>
      </c>
      <c r="O7858" s="1" t="n">
        <v>150.3</v>
      </c>
      <c r="P7858" s="1" t="s">
        <v>3814</v>
      </c>
    </row>
    <row r="7859" customFormat="false" ht="15" hidden="false" customHeight="true" outlineLevel="0" collapsed="false">
      <c r="A7859" s="1" t="n">
        <v>3</v>
      </c>
      <c r="B7859" s="76" t="n">
        <v>46252</v>
      </c>
      <c r="C7859" s="1" t="n">
        <v>6</v>
      </c>
      <c r="D7859" s="1" t="s">
        <v>3819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3813</v>
      </c>
      <c r="N7859" s="1" t="n">
        <v>4</v>
      </c>
      <c r="O7859" s="1" t="n">
        <v>10</v>
      </c>
      <c r="P7859" s="1" t="s">
        <v>3814</v>
      </c>
    </row>
    <row r="7860" customFormat="false" ht="15" hidden="false" customHeight="true" outlineLevel="0" collapsed="false">
      <c r="A7860" s="1" t="n">
        <v>3</v>
      </c>
      <c r="B7860" s="76" t="n">
        <v>46252</v>
      </c>
      <c r="C7860" s="1" t="n">
        <v>6</v>
      </c>
      <c r="D7860" s="1" t="s">
        <v>3819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3815</v>
      </c>
      <c r="N7860" s="1" t="n">
        <v>4</v>
      </c>
      <c r="O7860" s="1" t="n">
        <v>24</v>
      </c>
      <c r="P7860" s="1" t="s">
        <v>3814</v>
      </c>
    </row>
    <row r="7861" customFormat="false" ht="15" hidden="false" customHeight="true" outlineLevel="0" collapsed="false">
      <c r="A7861" s="1" t="n">
        <v>3</v>
      </c>
      <c r="B7861" s="76" t="n">
        <v>46252</v>
      </c>
      <c r="C7861" s="1" t="n">
        <v>6</v>
      </c>
      <c r="D7861" s="1" t="s">
        <v>3819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3816</v>
      </c>
      <c r="N7861" s="1" t="n">
        <v>30</v>
      </c>
      <c r="O7861" s="1" t="n">
        <v>60</v>
      </c>
      <c r="P7861" s="1" t="s">
        <v>3814</v>
      </c>
    </row>
    <row r="7862" customFormat="false" ht="15" hidden="false" customHeight="true" outlineLevel="0" collapsed="false">
      <c r="A7862" s="1" t="n">
        <v>3</v>
      </c>
      <c r="B7862" s="76" t="n">
        <v>46252</v>
      </c>
      <c r="C7862" s="1" t="n">
        <v>6</v>
      </c>
      <c r="D7862" s="1" t="s">
        <v>3819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3851</v>
      </c>
      <c r="N7862" s="1" t="n">
        <v>8.8</v>
      </c>
      <c r="O7862" s="1" t="n">
        <v>105</v>
      </c>
      <c r="P7862" s="1" t="s">
        <v>3814</v>
      </c>
    </row>
    <row r="7863" customFormat="false" ht="15" hidden="false" customHeight="true" outlineLevel="0" collapsed="false">
      <c r="A7863" s="1" t="n">
        <v>3</v>
      </c>
      <c r="B7863" s="76" t="n">
        <v>46252</v>
      </c>
      <c r="C7863" s="1" t="n">
        <v>6</v>
      </c>
      <c r="D7863" s="1" t="s">
        <v>3819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3853</v>
      </c>
      <c r="N7863" s="1" t="n">
        <v>24</v>
      </c>
      <c r="O7863" s="1" t="n">
        <v>160</v>
      </c>
      <c r="P7863" s="1" t="s">
        <v>3814</v>
      </c>
    </row>
    <row r="7864" customFormat="false" ht="15" hidden="false" customHeight="true" outlineLevel="0" collapsed="false">
      <c r="A7864" s="1" t="n">
        <v>3</v>
      </c>
      <c r="B7864" s="76" t="n">
        <v>46252</v>
      </c>
      <c r="C7864" s="1" t="n">
        <v>6</v>
      </c>
      <c r="D7864" s="1" t="s">
        <v>3819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3854</v>
      </c>
      <c r="N7864" s="1" t="n">
        <v>3</v>
      </c>
      <c r="O7864" s="1" t="n">
        <v>30</v>
      </c>
      <c r="P7864" s="1" t="s">
        <v>3814</v>
      </c>
    </row>
    <row r="7865" customFormat="false" ht="15" hidden="false" customHeight="true" outlineLevel="0" collapsed="false">
      <c r="A7865" s="1" t="n">
        <v>3</v>
      </c>
      <c r="B7865" s="76" t="n">
        <v>46252</v>
      </c>
      <c r="C7865" s="1" t="n">
        <v>6</v>
      </c>
      <c r="D7865" s="1" t="s">
        <v>3819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3855</v>
      </c>
      <c r="N7865" s="1" t="n">
        <v>40</v>
      </c>
      <c r="O7865" s="1" t="n">
        <v>260</v>
      </c>
      <c r="P7865" s="1" t="s">
        <v>3814</v>
      </c>
    </row>
    <row r="7866" customFormat="false" ht="15" hidden="false" customHeight="true" outlineLevel="0" collapsed="false">
      <c r="A7866" s="1" t="n">
        <v>3</v>
      </c>
      <c r="B7866" s="76" t="n">
        <v>46252</v>
      </c>
      <c r="C7866" s="1" t="n">
        <v>6</v>
      </c>
      <c r="D7866" s="1" t="s">
        <v>3819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3857</v>
      </c>
      <c r="N7866" s="1" t="n">
        <v>40</v>
      </c>
      <c r="O7866" s="1" t="n">
        <v>180</v>
      </c>
      <c r="P7866" s="1" t="s">
        <v>3814</v>
      </c>
    </row>
    <row r="7867" customFormat="false" ht="15" hidden="false" customHeight="true" outlineLevel="0" collapsed="false">
      <c r="A7867" s="1" t="n">
        <v>3</v>
      </c>
      <c r="B7867" s="76" t="n">
        <v>46252</v>
      </c>
      <c r="C7867" s="1" t="n">
        <v>6</v>
      </c>
      <c r="D7867" s="1" t="s">
        <v>3819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4005</v>
      </c>
      <c r="N7867" s="1" t="n">
        <v>15</v>
      </c>
      <c r="O7867" s="1" t="n">
        <v>180</v>
      </c>
      <c r="P7867" s="1" t="s">
        <v>3814</v>
      </c>
    </row>
    <row r="7868" customFormat="false" ht="15" hidden="false" customHeight="true" outlineLevel="0" collapsed="false">
      <c r="A7868" s="1" t="n">
        <v>3</v>
      </c>
      <c r="B7868" s="76" t="n">
        <v>46252</v>
      </c>
      <c r="C7868" s="1" t="n">
        <v>6</v>
      </c>
      <c r="D7868" s="1" t="s">
        <v>3819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3860</v>
      </c>
      <c r="N7868" s="1" t="n">
        <v>10</v>
      </c>
      <c r="O7868" s="1" t="n">
        <v>180</v>
      </c>
      <c r="P7868" s="1" t="s">
        <v>3814</v>
      </c>
    </row>
    <row r="7869" customFormat="false" ht="15" hidden="false" customHeight="true" outlineLevel="0" collapsed="false">
      <c r="A7869" s="1" t="n">
        <v>3</v>
      </c>
      <c r="B7869" s="76" t="n">
        <v>46252</v>
      </c>
      <c r="C7869" s="1" t="n">
        <v>6</v>
      </c>
      <c r="D7869" s="1" t="s">
        <v>3819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3861</v>
      </c>
      <c r="N7869" s="1" t="n">
        <v>5</v>
      </c>
      <c r="O7869" s="1" t="n">
        <v>50</v>
      </c>
      <c r="P7869" s="1" t="s">
        <v>3814</v>
      </c>
    </row>
    <row r="7870" customFormat="false" ht="15" hidden="false" customHeight="true" outlineLevel="0" collapsed="false">
      <c r="A7870" s="1" t="n">
        <v>3</v>
      </c>
      <c r="B7870" s="76" t="n">
        <v>46252</v>
      </c>
      <c r="C7870" s="1" t="n">
        <v>6</v>
      </c>
      <c r="D7870" s="1" t="s">
        <v>3819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4007</v>
      </c>
      <c r="N7870" s="1" t="n">
        <v>9.4</v>
      </c>
      <c r="O7870" s="1" t="n">
        <v>84</v>
      </c>
      <c r="P7870" s="1" t="s">
        <v>3814</v>
      </c>
    </row>
    <row r="7871" customFormat="false" ht="15" hidden="false" customHeight="true" outlineLevel="0" collapsed="false">
      <c r="A7871" s="1" t="n">
        <v>3</v>
      </c>
      <c r="B7871" s="76" t="n">
        <v>46252</v>
      </c>
      <c r="C7871" s="1" t="n">
        <v>6</v>
      </c>
      <c r="D7871" s="1" t="s">
        <v>3819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4008</v>
      </c>
      <c r="N7871" s="1" t="n">
        <v>40</v>
      </c>
      <c r="O7871" s="1" t="n">
        <v>320</v>
      </c>
      <c r="P7871" s="1" t="s">
        <v>3814</v>
      </c>
    </row>
    <row r="7872" customFormat="false" ht="15" hidden="false" customHeight="true" outlineLevel="0" collapsed="false">
      <c r="A7872" s="1" t="n">
        <v>3</v>
      </c>
      <c r="B7872" s="76" t="n">
        <v>46252</v>
      </c>
      <c r="C7872" s="1" t="n">
        <v>6</v>
      </c>
      <c r="D7872" s="1" t="s">
        <v>3819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3862</v>
      </c>
      <c r="N7872" s="1" t="n">
        <v>10</v>
      </c>
      <c r="O7872" s="1" t="n">
        <v>80</v>
      </c>
      <c r="P7872" s="1" t="s">
        <v>3814</v>
      </c>
    </row>
    <row r="7873" customFormat="false" ht="15" hidden="false" customHeight="true" outlineLevel="0" collapsed="false">
      <c r="A7873" s="1" t="n">
        <v>3</v>
      </c>
      <c r="B7873" s="76" t="n">
        <v>46252</v>
      </c>
      <c r="C7873" s="1" t="n">
        <v>6</v>
      </c>
      <c r="D7873" s="1" t="s">
        <v>3819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4643</v>
      </c>
      <c r="N7873" s="1" t="n">
        <v>102.25</v>
      </c>
      <c r="O7873" s="1" t="n">
        <v>320</v>
      </c>
      <c r="P7873" s="1" t="s">
        <v>3814</v>
      </c>
    </row>
    <row r="7874" customFormat="false" ht="15" hidden="false" customHeight="true" outlineLevel="0" collapsed="false">
      <c r="A7874" s="1" t="n">
        <v>3</v>
      </c>
      <c r="B7874" s="76" t="n">
        <v>46252</v>
      </c>
      <c r="C7874" s="1" t="n">
        <v>6</v>
      </c>
      <c r="D7874" s="1" t="s">
        <v>3819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3863</v>
      </c>
      <c r="N7874" s="1" t="n">
        <v>10</v>
      </c>
      <c r="O7874" s="1" t="n">
        <v>70</v>
      </c>
      <c r="P7874" s="1" t="s">
        <v>3814</v>
      </c>
    </row>
    <row r="7875" customFormat="false" ht="15" hidden="false" customHeight="true" outlineLevel="0" collapsed="false">
      <c r="A7875" s="1" t="n">
        <v>3</v>
      </c>
      <c r="B7875" s="76" t="n">
        <v>46252</v>
      </c>
      <c r="C7875" s="1" t="n">
        <v>6</v>
      </c>
      <c r="D7875" s="1" t="s">
        <v>3819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4009</v>
      </c>
      <c r="N7875" s="1" t="n">
        <v>7.5</v>
      </c>
      <c r="O7875" s="1" t="n">
        <v>105</v>
      </c>
      <c r="P7875" s="1" t="s">
        <v>3814</v>
      </c>
    </row>
    <row r="7876" customFormat="false" ht="15" hidden="false" customHeight="true" outlineLevel="0" collapsed="false">
      <c r="A7876" s="1" t="n">
        <v>3</v>
      </c>
      <c r="B7876" s="76" t="n">
        <v>46252</v>
      </c>
      <c r="C7876" s="1" t="n">
        <v>6</v>
      </c>
      <c r="D7876" s="1" t="s">
        <v>3819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3817</v>
      </c>
      <c r="N7876" s="1" t="n">
        <v>40</v>
      </c>
      <c r="O7876" s="1" t="n">
        <v>250</v>
      </c>
      <c r="P7876" s="1" t="s">
        <v>3814</v>
      </c>
    </row>
    <row r="7877" customFormat="false" ht="15" hidden="false" customHeight="true" outlineLevel="0" collapsed="false">
      <c r="A7877" s="1" t="n">
        <v>3</v>
      </c>
      <c r="B7877" s="76" t="n">
        <v>46252</v>
      </c>
      <c r="C7877" s="1" t="n">
        <v>11</v>
      </c>
      <c r="D7877" s="1" t="s">
        <v>3820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4098</v>
      </c>
      <c r="N7877" s="1" t="n">
        <v>20</v>
      </c>
      <c r="O7877" s="1" t="n">
        <v>240</v>
      </c>
      <c r="P7877" s="1" t="s">
        <v>3814</v>
      </c>
    </row>
    <row r="7878" customFormat="false" ht="15" hidden="false" customHeight="true" outlineLevel="0" collapsed="false">
      <c r="A7878" s="1" t="n">
        <v>3</v>
      </c>
      <c r="B7878" s="76" t="n">
        <v>46252</v>
      </c>
      <c r="C7878" s="1" t="n">
        <v>11</v>
      </c>
      <c r="D7878" s="1" t="s">
        <v>3820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4268</v>
      </c>
      <c r="N7878" s="1" t="n">
        <v>50</v>
      </c>
      <c r="O7878" s="1" t="n">
        <v>250</v>
      </c>
      <c r="P7878" s="1" t="s">
        <v>3814</v>
      </c>
    </row>
    <row r="7879" customFormat="false" ht="15" hidden="false" customHeight="true" outlineLevel="0" collapsed="false">
      <c r="A7879" s="1" t="n">
        <v>3</v>
      </c>
      <c r="B7879" s="76" t="n">
        <v>46252</v>
      </c>
      <c r="C7879" s="1" t="n">
        <v>11</v>
      </c>
      <c r="D7879" s="1" t="s">
        <v>3820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6324</v>
      </c>
      <c r="N7879" s="1" t="n">
        <v>24</v>
      </c>
      <c r="O7879" s="1" t="n">
        <v>147</v>
      </c>
      <c r="P7879" s="1" t="s">
        <v>3814</v>
      </c>
    </row>
    <row r="7880" customFormat="false" ht="15" hidden="false" customHeight="true" outlineLevel="0" collapsed="false">
      <c r="A7880" s="1" t="n">
        <v>3</v>
      </c>
      <c r="B7880" s="76" t="n">
        <v>46252</v>
      </c>
      <c r="C7880" s="1" t="n">
        <v>11</v>
      </c>
      <c r="D7880" s="1" t="s">
        <v>3820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4200</v>
      </c>
      <c r="N7880" s="1" t="n">
        <v>20</v>
      </c>
      <c r="O7880" s="1" t="n">
        <v>60</v>
      </c>
      <c r="P7880" s="1" t="s">
        <v>3814</v>
      </c>
    </row>
    <row r="7881" customFormat="false" ht="15" hidden="false" customHeight="true" outlineLevel="0" collapsed="false">
      <c r="A7881" s="1" t="n">
        <v>3</v>
      </c>
      <c r="B7881" s="76" t="n">
        <v>46252</v>
      </c>
      <c r="C7881" s="1" t="n">
        <v>11</v>
      </c>
      <c r="D7881" s="1" t="s">
        <v>3820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5583</v>
      </c>
      <c r="N7881" s="1" t="n">
        <v>30</v>
      </c>
      <c r="O7881" s="1" t="n">
        <v>105</v>
      </c>
      <c r="P7881" s="1" t="s">
        <v>3814</v>
      </c>
    </row>
    <row r="7882" customFormat="false" ht="15" hidden="false" customHeight="true" outlineLevel="0" collapsed="false">
      <c r="A7882" s="1" t="n">
        <v>3</v>
      </c>
      <c r="B7882" s="76" t="n">
        <v>46252</v>
      </c>
      <c r="C7882" s="1" t="n">
        <v>11</v>
      </c>
      <c r="D7882" s="1" t="s">
        <v>3820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4202</v>
      </c>
      <c r="N7882" s="1" t="n">
        <v>500</v>
      </c>
      <c r="O7882" s="1" t="n">
        <v>300</v>
      </c>
      <c r="P7882" s="1" t="s">
        <v>3814</v>
      </c>
    </row>
    <row r="7883" customFormat="false" ht="15" hidden="false" customHeight="true" outlineLevel="0" collapsed="false">
      <c r="A7883" s="1" t="n">
        <v>3</v>
      </c>
      <c r="B7883" s="76" t="n">
        <v>46252</v>
      </c>
      <c r="C7883" s="1" t="n">
        <v>11</v>
      </c>
      <c r="D7883" s="1" t="s">
        <v>3820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5759</v>
      </c>
      <c r="N7883" s="1" t="n">
        <v>36</v>
      </c>
      <c r="O7883" s="1" t="n">
        <v>351.73</v>
      </c>
      <c r="P7883" s="1" t="s">
        <v>3814</v>
      </c>
    </row>
    <row r="7884" customFormat="false" ht="15" hidden="false" customHeight="true" outlineLevel="0" collapsed="false">
      <c r="A7884" s="1" t="n">
        <v>3</v>
      </c>
      <c r="B7884" s="76" t="n">
        <v>46252</v>
      </c>
      <c r="C7884" s="1" t="n">
        <v>11</v>
      </c>
      <c r="D7884" s="1" t="s">
        <v>3820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5385</v>
      </c>
      <c r="N7884" s="1" t="n">
        <v>6</v>
      </c>
      <c r="O7884" s="1" t="n">
        <v>75.3</v>
      </c>
      <c r="P7884" s="1" t="s">
        <v>3814</v>
      </c>
    </row>
    <row r="7885" customFormat="false" ht="15" hidden="false" customHeight="true" outlineLevel="0" collapsed="false">
      <c r="A7885" s="1" t="n">
        <v>3</v>
      </c>
      <c r="B7885" s="76" t="n">
        <v>46252</v>
      </c>
      <c r="C7885" s="1" t="n">
        <v>11</v>
      </c>
      <c r="D7885" s="1" t="s">
        <v>3820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5385</v>
      </c>
      <c r="N7885" s="1" t="n">
        <v>2</v>
      </c>
      <c r="O7885" s="1" t="n">
        <v>25.1</v>
      </c>
      <c r="P7885" s="1" t="s">
        <v>3814</v>
      </c>
    </row>
    <row r="7886" customFormat="false" ht="15" hidden="false" customHeight="true" outlineLevel="0" collapsed="false">
      <c r="A7886" s="1" t="n">
        <v>3</v>
      </c>
      <c r="B7886" s="76" t="n">
        <v>46252</v>
      </c>
      <c r="C7886" s="1" t="n">
        <v>11</v>
      </c>
      <c r="D7886" s="1" t="s">
        <v>3820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5386</v>
      </c>
      <c r="N7886" s="1" t="n">
        <v>6</v>
      </c>
      <c r="O7886" s="1" t="n">
        <v>18.72</v>
      </c>
      <c r="P7886" s="1" t="s">
        <v>3814</v>
      </c>
    </row>
    <row r="7887" customFormat="false" ht="15" hidden="false" customHeight="true" outlineLevel="0" collapsed="false">
      <c r="A7887" s="1" t="n">
        <v>3</v>
      </c>
      <c r="B7887" s="76" t="n">
        <v>46252</v>
      </c>
      <c r="C7887" s="1" t="n">
        <v>11</v>
      </c>
      <c r="D7887" s="1" t="s">
        <v>3820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5388</v>
      </c>
      <c r="N7887" s="1" t="n">
        <v>5</v>
      </c>
      <c r="O7887" s="1" t="n">
        <v>61.65</v>
      </c>
      <c r="P7887" s="1" t="s">
        <v>3814</v>
      </c>
    </row>
    <row r="7888" customFormat="false" ht="15" hidden="false" customHeight="true" outlineLevel="0" collapsed="false">
      <c r="A7888" s="1" t="n">
        <v>3</v>
      </c>
      <c r="B7888" s="76" t="n">
        <v>46252</v>
      </c>
      <c r="C7888" s="1" t="n">
        <v>11</v>
      </c>
      <c r="D7888" s="1" t="s">
        <v>3820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5385</v>
      </c>
      <c r="N7888" s="1" t="n">
        <v>2</v>
      </c>
      <c r="O7888" s="1" t="n">
        <v>25.1</v>
      </c>
      <c r="P7888" s="1" t="s">
        <v>3814</v>
      </c>
    </row>
    <row r="7889" customFormat="false" ht="15" hidden="false" customHeight="true" outlineLevel="0" collapsed="false">
      <c r="A7889" s="1" t="n">
        <v>3</v>
      </c>
      <c r="B7889" s="76" t="n">
        <v>46252</v>
      </c>
      <c r="C7889" s="1" t="n">
        <v>11</v>
      </c>
      <c r="D7889" s="1" t="s">
        <v>3820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5941</v>
      </c>
      <c r="N7889" s="1" t="n">
        <v>12</v>
      </c>
      <c r="O7889" s="1" t="n">
        <v>51.47</v>
      </c>
      <c r="P7889" s="1" t="s">
        <v>3814</v>
      </c>
    </row>
    <row r="7890" customFormat="false" ht="15" hidden="false" customHeight="true" outlineLevel="0" collapsed="false">
      <c r="A7890" s="1" t="n">
        <v>3</v>
      </c>
      <c r="B7890" s="76" t="n">
        <v>46252</v>
      </c>
      <c r="C7890" s="1" t="n">
        <v>11</v>
      </c>
      <c r="D7890" s="1" t="s">
        <v>3820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6325</v>
      </c>
      <c r="N7890" s="1" t="n">
        <v>12</v>
      </c>
      <c r="O7890" s="1" t="n">
        <v>39.42</v>
      </c>
      <c r="P7890" s="1" t="s">
        <v>3814</v>
      </c>
    </row>
    <row r="7891" customFormat="false" ht="15" hidden="false" customHeight="true" outlineLevel="0" collapsed="false">
      <c r="A7891" s="1" t="n">
        <v>3</v>
      </c>
      <c r="B7891" s="76" t="n">
        <v>46252</v>
      </c>
      <c r="C7891" s="1" t="n">
        <v>11</v>
      </c>
      <c r="D7891" s="1" t="s">
        <v>3820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5516</v>
      </c>
      <c r="N7891" s="1" t="n">
        <v>10</v>
      </c>
      <c r="O7891" s="1" t="n">
        <v>25</v>
      </c>
      <c r="P7891" s="1" t="s">
        <v>3814</v>
      </c>
    </row>
    <row r="7892" customFormat="false" ht="15" hidden="false" customHeight="true" outlineLevel="0" collapsed="false">
      <c r="A7892" s="1" t="n">
        <v>3</v>
      </c>
      <c r="B7892" s="76" t="n">
        <v>46252</v>
      </c>
      <c r="C7892" s="1" t="n">
        <v>11</v>
      </c>
      <c r="D7892" s="1" t="s">
        <v>3820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4297</v>
      </c>
      <c r="N7892" s="1" t="n">
        <v>24</v>
      </c>
      <c r="O7892" s="1" t="n">
        <v>108.5</v>
      </c>
      <c r="P7892" s="1" t="s">
        <v>3814</v>
      </c>
    </row>
    <row r="7893" customFormat="false" ht="15" hidden="false" customHeight="true" outlineLevel="0" collapsed="false">
      <c r="A7893" s="1" t="n">
        <v>3</v>
      </c>
      <c r="B7893" s="76" t="n">
        <v>46252</v>
      </c>
      <c r="C7893" s="1" t="n">
        <v>11</v>
      </c>
      <c r="D7893" s="1" t="s">
        <v>3820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6326</v>
      </c>
      <c r="N7893" s="1" t="n">
        <v>32</v>
      </c>
      <c r="O7893" s="1" t="n">
        <v>98.09</v>
      </c>
      <c r="P7893" s="1" t="s">
        <v>3814</v>
      </c>
    </row>
    <row r="7894" customFormat="false" ht="15" hidden="false" customHeight="true" outlineLevel="0" collapsed="false">
      <c r="A7894" s="1" t="n">
        <v>3</v>
      </c>
      <c r="B7894" s="76" t="n">
        <v>46252</v>
      </c>
      <c r="C7894" s="1" t="n">
        <v>11</v>
      </c>
      <c r="D7894" s="1" t="s">
        <v>3820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4309</v>
      </c>
      <c r="N7894" s="1" t="n">
        <v>18</v>
      </c>
      <c r="O7894" s="1" t="n">
        <v>69.49</v>
      </c>
      <c r="P7894" s="1" t="s">
        <v>3814</v>
      </c>
    </row>
    <row r="7895" customFormat="false" ht="15" hidden="false" customHeight="true" outlineLevel="0" collapsed="false">
      <c r="A7895" s="1" t="n">
        <v>3</v>
      </c>
      <c r="B7895" s="76" t="n">
        <v>46252</v>
      </c>
      <c r="C7895" s="1" t="n">
        <v>11</v>
      </c>
      <c r="D7895" s="1" t="s">
        <v>3820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4310</v>
      </c>
      <c r="N7895" s="1" t="n">
        <v>12</v>
      </c>
      <c r="O7895" s="1" t="n">
        <v>43.2</v>
      </c>
      <c r="P7895" s="1" t="s">
        <v>3814</v>
      </c>
    </row>
    <row r="7896" customFormat="false" ht="15" hidden="false" customHeight="true" outlineLevel="0" collapsed="false">
      <c r="A7896" s="1" t="n">
        <v>3</v>
      </c>
      <c r="B7896" s="76" t="n">
        <v>46252</v>
      </c>
      <c r="C7896" s="1" t="n">
        <v>11</v>
      </c>
      <c r="D7896" s="1" t="s">
        <v>3820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5528</v>
      </c>
      <c r="N7896" s="1" t="n">
        <v>9</v>
      </c>
      <c r="O7896" s="1" t="n">
        <v>98.91</v>
      </c>
      <c r="P7896" s="1" t="s">
        <v>3814</v>
      </c>
    </row>
    <row r="7897" customFormat="false" ht="15" hidden="false" customHeight="true" outlineLevel="0" collapsed="false">
      <c r="A7897" s="1" t="n">
        <v>3</v>
      </c>
      <c r="B7897" s="76" t="n">
        <v>46252</v>
      </c>
      <c r="C7897" s="1" t="n">
        <v>11</v>
      </c>
      <c r="D7897" s="1" t="s">
        <v>3820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4322</v>
      </c>
      <c r="N7897" s="1" t="n">
        <v>10</v>
      </c>
      <c r="O7897" s="1" t="n">
        <v>114.5</v>
      </c>
      <c r="P7897" s="1" t="s">
        <v>3814</v>
      </c>
    </row>
    <row r="7898" customFormat="false" ht="15" hidden="false" customHeight="true" outlineLevel="0" collapsed="false">
      <c r="A7898" s="1" t="n">
        <v>3</v>
      </c>
      <c r="B7898" s="76" t="n">
        <v>46252</v>
      </c>
      <c r="C7898" s="1" t="n">
        <v>11</v>
      </c>
      <c r="D7898" s="1" t="s">
        <v>3820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4323</v>
      </c>
      <c r="N7898" s="1" t="n">
        <v>10</v>
      </c>
      <c r="O7898" s="1" t="n">
        <v>140</v>
      </c>
      <c r="P7898" s="1" t="s">
        <v>3814</v>
      </c>
    </row>
    <row r="7899" customFormat="false" ht="15" hidden="false" customHeight="true" outlineLevel="0" collapsed="false">
      <c r="A7899" s="1" t="n">
        <v>3</v>
      </c>
      <c r="B7899" s="76" t="n">
        <v>46252</v>
      </c>
      <c r="C7899" s="1" t="n">
        <v>11</v>
      </c>
      <c r="D7899" s="1" t="s">
        <v>3820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4324</v>
      </c>
      <c r="N7899" s="1" t="n">
        <v>12</v>
      </c>
      <c r="O7899" s="1" t="n">
        <v>42.98</v>
      </c>
      <c r="P7899" s="1" t="s">
        <v>3814</v>
      </c>
    </row>
    <row r="7900" customFormat="false" ht="15" hidden="false" customHeight="true" outlineLevel="0" collapsed="false">
      <c r="A7900" s="1" t="n">
        <v>3</v>
      </c>
      <c r="B7900" s="76" t="n">
        <v>46252</v>
      </c>
      <c r="C7900" s="1" t="n">
        <v>11</v>
      </c>
      <c r="D7900" s="1" t="s">
        <v>3820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6327</v>
      </c>
      <c r="N7900" s="1" t="n">
        <v>10</v>
      </c>
      <c r="O7900" s="1" t="n">
        <v>23</v>
      </c>
      <c r="P7900" s="1" t="s">
        <v>3814</v>
      </c>
    </row>
    <row r="7901" customFormat="false" ht="15" hidden="false" customHeight="true" outlineLevel="0" collapsed="false">
      <c r="A7901" s="1" t="n">
        <v>3</v>
      </c>
      <c r="B7901" s="76" t="n">
        <v>46252</v>
      </c>
      <c r="C7901" s="1" t="n">
        <v>11</v>
      </c>
      <c r="D7901" s="1" t="s">
        <v>3820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4100</v>
      </c>
      <c r="N7901" s="1" t="n">
        <v>18</v>
      </c>
      <c r="O7901" s="1" t="n">
        <v>180</v>
      </c>
      <c r="P7901" s="1" t="s">
        <v>3814</v>
      </c>
    </row>
    <row r="7902" customFormat="false" ht="15" hidden="false" customHeight="true" outlineLevel="0" collapsed="false">
      <c r="A7902" s="1" t="n">
        <v>3</v>
      </c>
      <c r="B7902" s="76" t="n">
        <v>46252</v>
      </c>
      <c r="C7902" s="1" t="n">
        <v>11</v>
      </c>
      <c r="D7902" s="1" t="s">
        <v>3820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5267</v>
      </c>
      <c r="N7902" s="1" t="n">
        <v>9</v>
      </c>
      <c r="O7902" s="1" t="n">
        <v>130</v>
      </c>
      <c r="P7902" s="1" t="s">
        <v>3814</v>
      </c>
    </row>
    <row r="7903" customFormat="false" ht="15" hidden="false" customHeight="true" outlineLevel="0" collapsed="false">
      <c r="A7903" s="1" t="n">
        <v>3</v>
      </c>
      <c r="B7903" s="76" t="n">
        <v>46252</v>
      </c>
      <c r="C7903" s="1" t="n">
        <v>11</v>
      </c>
      <c r="D7903" s="1" t="s">
        <v>3820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4101</v>
      </c>
      <c r="N7903" s="1" t="n">
        <v>20</v>
      </c>
      <c r="O7903" s="1" t="n">
        <v>140</v>
      </c>
      <c r="P7903" s="1" t="s">
        <v>3814</v>
      </c>
    </row>
    <row r="7904" customFormat="false" ht="15" hidden="false" customHeight="true" outlineLevel="0" collapsed="false">
      <c r="A7904" s="1" t="n">
        <v>3</v>
      </c>
      <c r="B7904" s="76" t="n">
        <v>46252</v>
      </c>
      <c r="C7904" s="1" t="n">
        <v>11</v>
      </c>
      <c r="D7904" s="1" t="s">
        <v>3820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4420</v>
      </c>
      <c r="N7904" s="1" t="n">
        <v>24</v>
      </c>
      <c r="O7904" s="1" t="n">
        <v>88</v>
      </c>
      <c r="P7904" s="1" t="s">
        <v>3814</v>
      </c>
    </row>
    <row r="7905" customFormat="false" ht="15" hidden="false" customHeight="true" outlineLevel="0" collapsed="false">
      <c r="A7905" s="1" t="n">
        <v>3</v>
      </c>
      <c r="B7905" s="76" t="n">
        <v>46252</v>
      </c>
      <c r="C7905" s="1" t="n">
        <v>11</v>
      </c>
      <c r="D7905" s="1" t="s">
        <v>3820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6328</v>
      </c>
      <c r="N7905" s="1" t="n">
        <v>12</v>
      </c>
      <c r="O7905" s="1" t="n">
        <v>88</v>
      </c>
      <c r="P7905" s="1" t="s">
        <v>3814</v>
      </c>
    </row>
    <row r="7906" customFormat="false" ht="15" hidden="false" customHeight="true" outlineLevel="0" collapsed="false">
      <c r="A7906" s="1" t="n">
        <v>3</v>
      </c>
      <c r="B7906" s="76" t="n">
        <v>46252</v>
      </c>
      <c r="C7906" s="1" t="n">
        <v>11</v>
      </c>
      <c r="D7906" s="1" t="s">
        <v>3820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6328</v>
      </c>
      <c r="N7906" s="1" t="n">
        <v>12</v>
      </c>
      <c r="O7906" s="1" t="n">
        <v>88</v>
      </c>
      <c r="P7906" s="1" t="s">
        <v>3814</v>
      </c>
    </row>
    <row r="7907" customFormat="false" ht="15" hidden="false" customHeight="true" outlineLevel="0" collapsed="false">
      <c r="A7907" s="1" t="n">
        <v>3</v>
      </c>
      <c r="B7907" s="76" t="n">
        <v>46252</v>
      </c>
      <c r="C7907" s="1" t="n">
        <v>11</v>
      </c>
      <c r="D7907" s="1" t="s">
        <v>3820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6329</v>
      </c>
      <c r="N7907" s="1" t="n">
        <v>12</v>
      </c>
      <c r="O7907" s="1" t="n">
        <v>88</v>
      </c>
      <c r="P7907" s="1" t="s">
        <v>3814</v>
      </c>
    </row>
    <row r="7908" customFormat="false" ht="15" hidden="false" customHeight="true" outlineLevel="0" collapsed="false">
      <c r="A7908" s="1" t="n">
        <v>3</v>
      </c>
      <c r="B7908" s="76" t="n">
        <v>46252</v>
      </c>
      <c r="C7908" s="1" t="n">
        <v>11</v>
      </c>
      <c r="D7908" s="1" t="s">
        <v>3820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6330</v>
      </c>
      <c r="N7908" s="1" t="n">
        <v>12</v>
      </c>
      <c r="O7908" s="1" t="n">
        <v>89</v>
      </c>
      <c r="P7908" s="1" t="s">
        <v>3814</v>
      </c>
    </row>
    <row r="7909" customFormat="false" ht="15" hidden="false" customHeight="true" outlineLevel="0" collapsed="false">
      <c r="A7909" s="1" t="n">
        <v>3</v>
      </c>
      <c r="B7909" s="76" t="n">
        <v>46252</v>
      </c>
      <c r="C7909" s="1" t="n">
        <v>11</v>
      </c>
      <c r="D7909" s="1" t="s">
        <v>3820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6331</v>
      </c>
      <c r="N7909" s="1" t="n">
        <v>12</v>
      </c>
      <c r="O7909" s="1" t="n">
        <v>99.75</v>
      </c>
      <c r="P7909" s="1" t="s">
        <v>3814</v>
      </c>
    </row>
    <row r="7910" customFormat="false" ht="15" hidden="false" customHeight="true" outlineLevel="0" collapsed="false">
      <c r="A7910" s="1" t="n">
        <v>3</v>
      </c>
      <c r="B7910" s="76" t="n">
        <v>46252</v>
      </c>
      <c r="C7910" s="1" t="n">
        <v>11</v>
      </c>
      <c r="D7910" s="1" t="s">
        <v>3820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4421</v>
      </c>
      <c r="N7910" s="1" t="n">
        <v>24</v>
      </c>
      <c r="O7910" s="1" t="n">
        <v>83</v>
      </c>
      <c r="P7910" s="1" t="s">
        <v>3814</v>
      </c>
    </row>
    <row r="7911" customFormat="false" ht="15" hidden="false" customHeight="true" outlineLevel="0" collapsed="false">
      <c r="A7911" s="1" t="n">
        <v>3</v>
      </c>
      <c r="B7911" s="76" t="n">
        <v>46252</v>
      </c>
      <c r="C7911" s="1" t="n">
        <v>11</v>
      </c>
      <c r="D7911" s="1" t="s">
        <v>3820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4422</v>
      </c>
      <c r="N7911" s="1" t="n">
        <v>24</v>
      </c>
      <c r="O7911" s="1" t="n">
        <v>79.5</v>
      </c>
      <c r="P7911" s="1" t="s">
        <v>3814</v>
      </c>
    </row>
    <row r="7912" customFormat="false" ht="15" hidden="false" customHeight="true" outlineLevel="0" collapsed="false">
      <c r="A7912" s="1" t="n">
        <v>3</v>
      </c>
      <c r="B7912" s="76" t="n">
        <v>46252</v>
      </c>
      <c r="C7912" s="1" t="n">
        <v>11</v>
      </c>
      <c r="D7912" s="1" t="s">
        <v>3820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6332</v>
      </c>
      <c r="N7912" s="1" t="n">
        <v>12</v>
      </c>
      <c r="O7912" s="1" t="n">
        <v>25</v>
      </c>
      <c r="P7912" s="1" t="s">
        <v>3814</v>
      </c>
    </row>
    <row r="7913" customFormat="false" ht="15" hidden="false" customHeight="true" outlineLevel="0" collapsed="false">
      <c r="A7913" s="1" t="n">
        <v>3</v>
      </c>
      <c r="B7913" s="76" t="n">
        <v>46252</v>
      </c>
      <c r="C7913" s="1" t="n">
        <v>11</v>
      </c>
      <c r="D7913" s="1" t="s">
        <v>3820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4423</v>
      </c>
      <c r="N7913" s="1" t="n">
        <v>24</v>
      </c>
      <c r="O7913" s="1" t="n">
        <v>176</v>
      </c>
      <c r="P7913" s="1" t="s">
        <v>3814</v>
      </c>
    </row>
    <row r="7914" customFormat="false" ht="15" hidden="false" customHeight="true" outlineLevel="0" collapsed="false">
      <c r="A7914" s="1" t="n">
        <v>3</v>
      </c>
      <c r="B7914" s="76" t="n">
        <v>46252</v>
      </c>
      <c r="C7914" s="1" t="n">
        <v>11</v>
      </c>
      <c r="D7914" s="1" t="s">
        <v>3820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6333</v>
      </c>
      <c r="N7914" s="1" t="n">
        <v>12</v>
      </c>
      <c r="O7914" s="1" t="n">
        <v>88</v>
      </c>
      <c r="P7914" s="1" t="s">
        <v>3814</v>
      </c>
    </row>
    <row r="7915" customFormat="false" ht="15" hidden="false" customHeight="true" outlineLevel="0" collapsed="false">
      <c r="A7915" s="1" t="n">
        <v>3</v>
      </c>
      <c r="B7915" s="76" t="n">
        <v>46252</v>
      </c>
      <c r="C7915" s="1" t="n">
        <v>11</v>
      </c>
      <c r="D7915" s="1" t="s">
        <v>3820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4424</v>
      </c>
      <c r="N7915" s="1" t="n">
        <v>12</v>
      </c>
      <c r="O7915" s="1" t="n">
        <v>89</v>
      </c>
      <c r="P7915" s="1" t="s">
        <v>3814</v>
      </c>
    </row>
    <row r="7916" customFormat="false" ht="15" hidden="false" customHeight="true" outlineLevel="0" collapsed="false">
      <c r="A7916" s="1" t="n">
        <v>3</v>
      </c>
      <c r="B7916" s="76" t="n">
        <v>46252</v>
      </c>
      <c r="C7916" s="1" t="n">
        <v>11</v>
      </c>
      <c r="D7916" s="1" t="s">
        <v>3820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4424</v>
      </c>
      <c r="N7916" s="1" t="n">
        <v>36</v>
      </c>
      <c r="O7916" s="1" t="n">
        <v>267</v>
      </c>
      <c r="P7916" s="1" t="s">
        <v>3814</v>
      </c>
    </row>
    <row r="7917" customFormat="false" ht="15" hidden="false" customHeight="true" outlineLevel="0" collapsed="false">
      <c r="A7917" s="1" t="n">
        <v>3</v>
      </c>
      <c r="B7917" s="76" t="n">
        <v>46252</v>
      </c>
      <c r="C7917" s="1" t="n">
        <v>11</v>
      </c>
      <c r="D7917" s="1" t="s">
        <v>3820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6334</v>
      </c>
      <c r="N7917" s="1" t="n">
        <v>24</v>
      </c>
      <c r="O7917" s="1" t="n">
        <v>87</v>
      </c>
      <c r="P7917" s="1" t="s">
        <v>3814</v>
      </c>
    </row>
    <row r="7918" customFormat="false" ht="15" hidden="false" customHeight="true" outlineLevel="0" collapsed="false">
      <c r="A7918" s="1" t="n">
        <v>3</v>
      </c>
      <c r="B7918" s="76" t="n">
        <v>46252</v>
      </c>
      <c r="C7918" s="1" t="n">
        <v>11</v>
      </c>
      <c r="D7918" s="1" t="s">
        <v>3820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4425</v>
      </c>
      <c r="N7918" s="1" t="n">
        <v>36</v>
      </c>
      <c r="O7918" s="1" t="n">
        <v>264</v>
      </c>
      <c r="P7918" s="1" t="s">
        <v>3814</v>
      </c>
    </row>
    <row r="7919" customFormat="false" ht="15" hidden="false" customHeight="true" outlineLevel="0" collapsed="false">
      <c r="A7919" s="1" t="n">
        <v>3</v>
      </c>
      <c r="B7919" s="76" t="n">
        <v>46252</v>
      </c>
      <c r="C7919" s="1" t="n">
        <v>11</v>
      </c>
      <c r="D7919" s="1" t="s">
        <v>3820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6335</v>
      </c>
      <c r="N7919" s="1" t="n">
        <v>12</v>
      </c>
      <c r="O7919" s="1" t="n">
        <v>89</v>
      </c>
      <c r="P7919" s="1" t="s">
        <v>3814</v>
      </c>
    </row>
    <row r="7920" customFormat="false" ht="15" hidden="false" customHeight="true" outlineLevel="0" collapsed="false">
      <c r="A7920" s="1" t="n">
        <v>3</v>
      </c>
      <c r="B7920" s="76" t="n">
        <v>46252</v>
      </c>
      <c r="C7920" s="1" t="n">
        <v>11</v>
      </c>
      <c r="D7920" s="1" t="s">
        <v>3820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4427</v>
      </c>
      <c r="N7920" s="1" t="n">
        <v>12</v>
      </c>
      <c r="O7920" s="1" t="n">
        <v>89</v>
      </c>
      <c r="P7920" s="1" t="s">
        <v>3814</v>
      </c>
    </row>
    <row r="7921" customFormat="false" ht="15" hidden="false" customHeight="true" outlineLevel="0" collapsed="false">
      <c r="A7921" s="1" t="n">
        <v>3</v>
      </c>
      <c r="B7921" s="76" t="n">
        <v>46252</v>
      </c>
      <c r="C7921" s="1" t="n">
        <v>11</v>
      </c>
      <c r="D7921" s="1" t="s">
        <v>3820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6336</v>
      </c>
      <c r="N7921" s="1" t="n">
        <v>6</v>
      </c>
      <c r="O7921" s="1" t="n">
        <v>25.68</v>
      </c>
      <c r="P7921" s="1" t="s">
        <v>3814</v>
      </c>
    </row>
    <row r="7922" customFormat="false" ht="15" hidden="false" customHeight="true" outlineLevel="0" collapsed="false">
      <c r="A7922" s="1" t="n">
        <v>3</v>
      </c>
      <c r="B7922" s="76" t="n">
        <v>46252</v>
      </c>
      <c r="C7922" s="1" t="n">
        <v>11</v>
      </c>
      <c r="D7922" s="1" t="s">
        <v>3820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6337</v>
      </c>
      <c r="N7922" s="1" t="n">
        <v>6</v>
      </c>
      <c r="O7922" s="1" t="n">
        <v>14.1</v>
      </c>
      <c r="P7922" s="1" t="s">
        <v>3814</v>
      </c>
    </row>
    <row r="7923" customFormat="false" ht="15" hidden="false" customHeight="true" outlineLevel="0" collapsed="false">
      <c r="A7923" s="1" t="n">
        <v>3</v>
      </c>
      <c r="B7923" s="76" t="n">
        <v>46252</v>
      </c>
      <c r="C7923" s="1" t="n">
        <v>11</v>
      </c>
      <c r="D7923" s="1" t="s">
        <v>3820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6338</v>
      </c>
      <c r="N7923" s="1" t="n">
        <v>6</v>
      </c>
      <c r="O7923" s="1" t="n">
        <v>29.7</v>
      </c>
      <c r="P7923" s="1" t="s">
        <v>3814</v>
      </c>
    </row>
    <row r="7924" customFormat="false" ht="15" hidden="false" customHeight="true" outlineLevel="0" collapsed="false">
      <c r="A7924" s="1" t="n">
        <v>3</v>
      </c>
      <c r="B7924" s="76" t="n">
        <v>46252</v>
      </c>
      <c r="C7924" s="1" t="n">
        <v>11</v>
      </c>
      <c r="D7924" s="1" t="s">
        <v>3820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6339</v>
      </c>
      <c r="N7924" s="1" t="n">
        <v>6</v>
      </c>
      <c r="O7924" s="1" t="n">
        <v>21.9</v>
      </c>
      <c r="P7924" s="1" t="s">
        <v>3814</v>
      </c>
    </row>
    <row r="7925" customFormat="false" ht="15" hidden="false" customHeight="true" outlineLevel="0" collapsed="false">
      <c r="A7925" s="1" t="n">
        <v>3</v>
      </c>
      <c r="B7925" s="76" t="n">
        <v>46252</v>
      </c>
      <c r="C7925" s="1" t="n">
        <v>11</v>
      </c>
      <c r="D7925" s="1" t="s">
        <v>3820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6340</v>
      </c>
      <c r="N7925" s="1" t="n">
        <v>3</v>
      </c>
      <c r="O7925" s="1" t="n">
        <v>17.73</v>
      </c>
      <c r="P7925" s="1" t="s">
        <v>3814</v>
      </c>
    </row>
    <row r="7926" customFormat="false" ht="15" hidden="false" customHeight="true" outlineLevel="0" collapsed="false">
      <c r="A7926" s="1" t="n">
        <v>3</v>
      </c>
      <c r="B7926" s="76" t="n">
        <v>46252</v>
      </c>
      <c r="C7926" s="1" t="n">
        <v>11</v>
      </c>
      <c r="D7926" s="1" t="s">
        <v>3820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6341</v>
      </c>
      <c r="N7926" s="1" t="n">
        <v>3</v>
      </c>
      <c r="O7926" s="1" t="n">
        <v>17.73</v>
      </c>
      <c r="P7926" s="1" t="s">
        <v>3814</v>
      </c>
    </row>
    <row r="7927" customFormat="false" ht="15" hidden="false" customHeight="true" outlineLevel="0" collapsed="false">
      <c r="A7927" s="1" t="n">
        <v>3</v>
      </c>
      <c r="B7927" s="76" t="n">
        <v>46252</v>
      </c>
      <c r="C7927" s="1" t="n">
        <v>11</v>
      </c>
      <c r="D7927" s="1" t="s">
        <v>3820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6342</v>
      </c>
      <c r="N7927" s="1" t="n">
        <v>3</v>
      </c>
      <c r="O7927" s="1" t="n">
        <v>17.73</v>
      </c>
      <c r="P7927" s="1" t="s">
        <v>3814</v>
      </c>
    </row>
    <row r="7928" customFormat="false" ht="15" hidden="false" customHeight="true" outlineLevel="0" collapsed="false">
      <c r="A7928" s="1" t="n">
        <v>3</v>
      </c>
      <c r="B7928" s="76" t="n">
        <v>46252</v>
      </c>
      <c r="C7928" s="1" t="n">
        <v>11</v>
      </c>
      <c r="D7928" s="1" t="s">
        <v>3820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6343</v>
      </c>
      <c r="N7928" s="1" t="n">
        <v>3</v>
      </c>
      <c r="O7928" s="1" t="n">
        <v>17.73</v>
      </c>
      <c r="P7928" s="1" t="s">
        <v>3814</v>
      </c>
    </row>
    <row r="7929" customFormat="false" ht="15" hidden="false" customHeight="true" outlineLevel="0" collapsed="false">
      <c r="A7929" s="1" t="n">
        <v>3</v>
      </c>
      <c r="B7929" s="76" t="n">
        <v>46252</v>
      </c>
      <c r="C7929" s="1" t="n">
        <v>11</v>
      </c>
      <c r="D7929" s="1" t="s">
        <v>3820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6344</v>
      </c>
      <c r="N7929" s="1" t="n">
        <v>3</v>
      </c>
      <c r="O7929" s="1" t="n">
        <v>17.73</v>
      </c>
      <c r="P7929" s="1" t="s">
        <v>3814</v>
      </c>
    </row>
    <row r="7930" customFormat="false" ht="15" hidden="false" customHeight="true" outlineLevel="0" collapsed="false">
      <c r="A7930" s="1" t="n">
        <v>3</v>
      </c>
      <c r="B7930" s="76" t="n">
        <v>46252</v>
      </c>
      <c r="C7930" s="1" t="n">
        <v>11</v>
      </c>
      <c r="D7930" s="1" t="s">
        <v>3820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6345</v>
      </c>
      <c r="N7930" s="1" t="n">
        <v>6</v>
      </c>
      <c r="O7930" s="1" t="n">
        <v>56.1</v>
      </c>
      <c r="P7930" s="1" t="s">
        <v>3814</v>
      </c>
    </row>
    <row r="7931" customFormat="false" ht="15" hidden="false" customHeight="true" outlineLevel="0" collapsed="false">
      <c r="A7931" s="1" t="n">
        <v>3</v>
      </c>
      <c r="B7931" s="76" t="n">
        <v>46252</v>
      </c>
      <c r="C7931" s="1" t="n">
        <v>11</v>
      </c>
      <c r="D7931" s="1" t="s">
        <v>3820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6346</v>
      </c>
      <c r="N7931" s="1" t="n">
        <v>6</v>
      </c>
      <c r="O7931" s="1" t="n">
        <v>84</v>
      </c>
      <c r="P7931" s="1" t="s">
        <v>3814</v>
      </c>
    </row>
    <row r="7932" customFormat="false" ht="15" hidden="false" customHeight="true" outlineLevel="0" collapsed="false">
      <c r="A7932" s="1" t="n">
        <v>3</v>
      </c>
      <c r="B7932" s="76" t="n">
        <v>46252</v>
      </c>
      <c r="C7932" s="1" t="n">
        <v>11</v>
      </c>
      <c r="D7932" s="1" t="s">
        <v>3820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6347</v>
      </c>
      <c r="N7932" s="1" t="n">
        <v>6</v>
      </c>
      <c r="O7932" s="1" t="n">
        <v>75.37</v>
      </c>
      <c r="P7932" s="1" t="s">
        <v>3814</v>
      </c>
    </row>
    <row r="7933" customFormat="false" ht="15" hidden="false" customHeight="true" outlineLevel="0" collapsed="false">
      <c r="A7933" s="1" t="n">
        <v>3</v>
      </c>
      <c r="B7933" s="76" t="n">
        <v>46252</v>
      </c>
      <c r="C7933" s="1" t="n">
        <v>11</v>
      </c>
      <c r="D7933" s="1" t="s">
        <v>3820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6348</v>
      </c>
      <c r="N7933" s="1" t="n">
        <v>6</v>
      </c>
      <c r="O7933" s="1" t="n">
        <v>75.37</v>
      </c>
      <c r="P7933" s="1" t="s">
        <v>3814</v>
      </c>
    </row>
    <row r="7934" customFormat="false" ht="15" hidden="false" customHeight="true" outlineLevel="0" collapsed="false">
      <c r="A7934" s="1" t="n">
        <v>3</v>
      </c>
      <c r="B7934" s="76" t="n">
        <v>46252</v>
      </c>
      <c r="C7934" s="1" t="n">
        <v>11</v>
      </c>
      <c r="D7934" s="1" t="s">
        <v>3820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6349</v>
      </c>
      <c r="N7934" s="1" t="n">
        <v>6</v>
      </c>
      <c r="O7934" s="1" t="n">
        <v>23.52</v>
      </c>
      <c r="P7934" s="1" t="s">
        <v>3814</v>
      </c>
    </row>
    <row r="7935" customFormat="false" ht="15" hidden="false" customHeight="true" outlineLevel="0" collapsed="false">
      <c r="A7935" s="1" t="n">
        <v>3</v>
      </c>
      <c r="B7935" s="76" t="n">
        <v>46252</v>
      </c>
      <c r="C7935" s="1" t="n">
        <v>11</v>
      </c>
      <c r="D7935" s="1" t="s">
        <v>3820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6350</v>
      </c>
      <c r="N7935" s="1" t="n">
        <v>12</v>
      </c>
      <c r="O7935" s="1" t="n">
        <v>125.25</v>
      </c>
      <c r="P7935" s="1" t="s">
        <v>3814</v>
      </c>
    </row>
    <row r="7936" customFormat="false" ht="15" hidden="false" customHeight="true" outlineLevel="0" collapsed="false">
      <c r="A7936" s="1" t="n">
        <v>3</v>
      </c>
      <c r="B7936" s="76" t="n">
        <v>46252</v>
      </c>
      <c r="C7936" s="1" t="n">
        <v>11</v>
      </c>
      <c r="D7936" s="1" t="s">
        <v>3820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6351</v>
      </c>
      <c r="N7936" s="1" t="n">
        <v>6</v>
      </c>
      <c r="O7936" s="1" t="n">
        <v>23.52</v>
      </c>
      <c r="P7936" s="1" t="s">
        <v>3814</v>
      </c>
    </row>
    <row r="7937" customFormat="false" ht="15" hidden="false" customHeight="true" outlineLevel="0" collapsed="false">
      <c r="A7937" s="1" t="n">
        <v>3</v>
      </c>
      <c r="B7937" s="76" t="n">
        <v>46252</v>
      </c>
      <c r="C7937" s="1" t="n">
        <v>11</v>
      </c>
      <c r="D7937" s="1" t="s">
        <v>3820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6352</v>
      </c>
      <c r="N7937" s="1" t="n">
        <v>3</v>
      </c>
      <c r="O7937" s="1" t="n">
        <v>17.73</v>
      </c>
      <c r="P7937" s="1" t="s">
        <v>3814</v>
      </c>
    </row>
    <row r="7938" customFormat="false" ht="15" hidden="false" customHeight="true" outlineLevel="0" collapsed="false">
      <c r="A7938" s="1" t="n">
        <v>3</v>
      </c>
      <c r="B7938" s="76" t="n">
        <v>46252</v>
      </c>
      <c r="C7938" s="1" t="n">
        <v>11</v>
      </c>
      <c r="D7938" s="1" t="s">
        <v>3820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6353</v>
      </c>
      <c r="N7938" s="1" t="n">
        <v>24</v>
      </c>
      <c r="O7938" s="1" t="n">
        <v>62.4</v>
      </c>
      <c r="P7938" s="1" t="s">
        <v>3814</v>
      </c>
    </row>
    <row r="7939" customFormat="false" ht="15" hidden="false" customHeight="true" outlineLevel="0" collapsed="false">
      <c r="A7939" s="1" t="n">
        <v>3</v>
      </c>
      <c r="B7939" s="76" t="n">
        <v>46252</v>
      </c>
      <c r="C7939" s="1" t="n">
        <v>11</v>
      </c>
      <c r="D7939" s="1" t="s">
        <v>3820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6354</v>
      </c>
      <c r="N7939" s="1" t="n">
        <v>96</v>
      </c>
      <c r="O7939" s="1" t="n">
        <v>203</v>
      </c>
      <c r="P7939" s="1" t="s">
        <v>3814</v>
      </c>
    </row>
    <row r="7940" customFormat="false" ht="15" hidden="false" customHeight="true" outlineLevel="0" collapsed="false">
      <c r="A7940" s="1" t="n">
        <v>3</v>
      </c>
      <c r="B7940" s="76" t="n">
        <v>46252</v>
      </c>
      <c r="C7940" s="1" t="n">
        <v>11</v>
      </c>
      <c r="D7940" s="1" t="s">
        <v>3820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6355</v>
      </c>
      <c r="N7940" s="1" t="n">
        <v>6</v>
      </c>
      <c r="O7940" s="1" t="n">
        <v>91.67</v>
      </c>
      <c r="P7940" s="1" t="s">
        <v>3814</v>
      </c>
    </row>
    <row r="7941" customFormat="false" ht="15" hidden="false" customHeight="true" outlineLevel="0" collapsed="false">
      <c r="A7941" s="1" t="n">
        <v>3</v>
      </c>
      <c r="B7941" s="76" t="n">
        <v>46252</v>
      </c>
      <c r="C7941" s="1" t="n">
        <v>11</v>
      </c>
      <c r="D7941" s="1" t="s">
        <v>3820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6356</v>
      </c>
      <c r="N7941" s="1" t="n">
        <v>6</v>
      </c>
      <c r="O7941" s="1" t="n">
        <v>91.67</v>
      </c>
      <c r="P7941" s="1" t="s">
        <v>3814</v>
      </c>
    </row>
    <row r="7942" customFormat="false" ht="15" hidden="false" customHeight="true" outlineLevel="0" collapsed="false">
      <c r="A7942" s="1" t="n">
        <v>3</v>
      </c>
      <c r="B7942" s="76" t="n">
        <v>46252</v>
      </c>
      <c r="C7942" s="1" t="n">
        <v>11</v>
      </c>
      <c r="D7942" s="1" t="s">
        <v>3820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6357</v>
      </c>
      <c r="N7942" s="1" t="n">
        <v>6</v>
      </c>
      <c r="O7942" s="1" t="n">
        <v>91.67</v>
      </c>
      <c r="P7942" s="1" t="s">
        <v>3814</v>
      </c>
    </row>
    <row r="7943" customFormat="false" ht="15" hidden="false" customHeight="true" outlineLevel="0" collapsed="false">
      <c r="A7943" s="1" t="n">
        <v>3</v>
      </c>
      <c r="B7943" s="76" t="n">
        <v>46252</v>
      </c>
      <c r="C7943" s="1" t="n">
        <v>11</v>
      </c>
      <c r="D7943" s="1" t="s">
        <v>3820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6358</v>
      </c>
      <c r="N7943" s="1" t="n">
        <v>48</v>
      </c>
      <c r="O7943" s="1" t="n">
        <v>101.5</v>
      </c>
      <c r="P7943" s="1" t="s">
        <v>3814</v>
      </c>
    </row>
    <row r="7944" customFormat="false" ht="15" hidden="false" customHeight="true" outlineLevel="0" collapsed="false">
      <c r="A7944" s="1" t="n">
        <v>3</v>
      </c>
      <c r="B7944" s="76" t="n">
        <v>46252</v>
      </c>
      <c r="C7944" s="1" t="n">
        <v>11</v>
      </c>
      <c r="D7944" s="1" t="s">
        <v>3820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6359</v>
      </c>
      <c r="N7944" s="1" t="n">
        <v>12</v>
      </c>
      <c r="O7944" s="1" t="n">
        <v>21.6</v>
      </c>
      <c r="P7944" s="1" t="s">
        <v>3814</v>
      </c>
    </row>
    <row r="7945" customFormat="false" ht="15" hidden="false" customHeight="true" outlineLevel="0" collapsed="false">
      <c r="A7945" s="1" t="n">
        <v>3</v>
      </c>
      <c r="B7945" s="76" t="n">
        <v>46252</v>
      </c>
      <c r="C7945" s="1" t="n">
        <v>11</v>
      </c>
      <c r="D7945" s="1" t="s">
        <v>3820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6360</v>
      </c>
      <c r="N7945" s="1" t="n">
        <v>12</v>
      </c>
      <c r="O7945" s="1" t="n">
        <v>21.6</v>
      </c>
      <c r="P7945" s="1" t="s">
        <v>3814</v>
      </c>
    </row>
    <row r="7946" customFormat="false" ht="15" hidden="false" customHeight="true" outlineLevel="0" collapsed="false">
      <c r="A7946" s="1" t="n">
        <v>3</v>
      </c>
      <c r="B7946" s="76" t="n">
        <v>46252</v>
      </c>
      <c r="C7946" s="1" t="n">
        <v>11</v>
      </c>
      <c r="D7946" s="1" t="s">
        <v>3820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6361</v>
      </c>
      <c r="N7946" s="1" t="n">
        <v>12</v>
      </c>
      <c r="O7946" s="1" t="n">
        <v>21.6</v>
      </c>
      <c r="P7946" s="1" t="s">
        <v>3814</v>
      </c>
    </row>
    <row r="7947" customFormat="false" ht="15" hidden="false" customHeight="true" outlineLevel="0" collapsed="false">
      <c r="A7947" s="1" t="n">
        <v>3</v>
      </c>
      <c r="B7947" s="76" t="n">
        <v>46252</v>
      </c>
      <c r="C7947" s="1" t="n">
        <v>11</v>
      </c>
      <c r="D7947" s="1" t="s">
        <v>3820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6362</v>
      </c>
      <c r="N7947" s="1" t="n">
        <v>12</v>
      </c>
      <c r="O7947" s="1" t="n">
        <v>21.6</v>
      </c>
      <c r="P7947" s="1" t="s">
        <v>3814</v>
      </c>
    </row>
    <row r="7948" customFormat="false" ht="15" hidden="false" customHeight="true" outlineLevel="0" collapsed="false">
      <c r="A7948" s="1" t="n">
        <v>3</v>
      </c>
      <c r="B7948" s="76" t="n">
        <v>46252</v>
      </c>
      <c r="C7948" s="1" t="n">
        <v>11</v>
      </c>
      <c r="D7948" s="1" t="s">
        <v>3820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6363</v>
      </c>
      <c r="N7948" s="1" t="n">
        <v>4</v>
      </c>
      <c r="O7948" s="1" t="n">
        <v>41.75</v>
      </c>
      <c r="P7948" s="1" t="s">
        <v>3814</v>
      </c>
    </row>
    <row r="7949" customFormat="false" ht="15" hidden="false" customHeight="true" outlineLevel="0" collapsed="false">
      <c r="A7949" s="1" t="n">
        <v>3</v>
      </c>
      <c r="B7949" s="76" t="n">
        <v>46252</v>
      </c>
      <c r="C7949" s="1" t="n">
        <v>11</v>
      </c>
      <c r="D7949" s="1" t="s">
        <v>3820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6364</v>
      </c>
      <c r="N7949" s="1" t="n">
        <v>4</v>
      </c>
      <c r="O7949" s="1" t="n">
        <v>41.75</v>
      </c>
      <c r="P7949" s="1" t="s">
        <v>3814</v>
      </c>
    </row>
    <row r="7950" customFormat="false" ht="15" hidden="false" customHeight="true" outlineLevel="0" collapsed="false">
      <c r="A7950" s="1" t="n">
        <v>3</v>
      </c>
      <c r="B7950" s="76" t="n">
        <v>46252</v>
      </c>
      <c r="C7950" s="1" t="n">
        <v>11</v>
      </c>
      <c r="D7950" s="1" t="s">
        <v>3820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6365</v>
      </c>
      <c r="N7950" s="1" t="n">
        <v>4</v>
      </c>
      <c r="O7950" s="1" t="n">
        <v>41.75</v>
      </c>
      <c r="P7950" s="1" t="s">
        <v>3814</v>
      </c>
    </row>
    <row r="7951" customFormat="false" ht="15" hidden="false" customHeight="true" outlineLevel="0" collapsed="false">
      <c r="A7951" s="1" t="n">
        <v>3</v>
      </c>
      <c r="B7951" s="76" t="n">
        <v>46252</v>
      </c>
      <c r="C7951" s="1" t="n">
        <v>11</v>
      </c>
      <c r="D7951" s="1" t="s">
        <v>3820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6366</v>
      </c>
      <c r="N7951" s="1" t="n">
        <v>6</v>
      </c>
      <c r="O7951" s="1" t="n">
        <v>75.37</v>
      </c>
      <c r="P7951" s="1" t="s">
        <v>3814</v>
      </c>
    </row>
    <row r="7952" customFormat="false" ht="15" hidden="false" customHeight="true" outlineLevel="0" collapsed="false">
      <c r="A7952" s="1" t="n">
        <v>3</v>
      </c>
      <c r="B7952" s="76" t="n">
        <v>46252</v>
      </c>
      <c r="C7952" s="1" t="n">
        <v>11</v>
      </c>
      <c r="D7952" s="1" t="s">
        <v>3820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6367</v>
      </c>
      <c r="N7952" s="1" t="n">
        <v>24</v>
      </c>
      <c r="O7952" s="1" t="n">
        <v>50.75</v>
      </c>
      <c r="P7952" s="1" t="s">
        <v>3814</v>
      </c>
    </row>
    <row r="7953" customFormat="false" ht="15" hidden="false" customHeight="true" outlineLevel="0" collapsed="false">
      <c r="A7953" s="1" t="n">
        <v>3</v>
      </c>
      <c r="B7953" s="76" t="n">
        <v>46252</v>
      </c>
      <c r="C7953" s="1" t="n">
        <v>11</v>
      </c>
      <c r="D7953" s="1" t="s">
        <v>3820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6368</v>
      </c>
      <c r="N7953" s="1" t="n">
        <v>6</v>
      </c>
      <c r="O7953" s="1" t="n">
        <v>73.5</v>
      </c>
      <c r="P7953" s="1" t="s">
        <v>3814</v>
      </c>
    </row>
    <row r="7954" customFormat="false" ht="15" hidden="false" customHeight="true" outlineLevel="0" collapsed="false">
      <c r="A7954" s="1" t="n">
        <v>3</v>
      </c>
      <c r="B7954" s="76" t="n">
        <v>46252</v>
      </c>
      <c r="C7954" s="1" t="n">
        <v>11</v>
      </c>
      <c r="D7954" s="1" t="s">
        <v>3820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6369</v>
      </c>
      <c r="N7954" s="1" t="n">
        <v>6</v>
      </c>
      <c r="O7954" s="1" t="n">
        <v>75.37</v>
      </c>
      <c r="P7954" s="1" t="s">
        <v>3814</v>
      </c>
    </row>
    <row r="7955" customFormat="false" ht="15" hidden="false" customHeight="true" outlineLevel="0" collapsed="false">
      <c r="A7955" s="1" t="n">
        <v>3</v>
      </c>
      <c r="B7955" s="76" t="n">
        <v>46252</v>
      </c>
      <c r="C7955" s="1" t="n">
        <v>11</v>
      </c>
      <c r="D7955" s="1" t="s">
        <v>3820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6370</v>
      </c>
      <c r="N7955" s="1" t="n">
        <v>4</v>
      </c>
      <c r="O7955" s="1" t="n">
        <v>41.75</v>
      </c>
      <c r="P7955" s="1" t="s">
        <v>3814</v>
      </c>
    </row>
    <row r="7956" customFormat="false" ht="15" hidden="false" customHeight="true" outlineLevel="0" collapsed="false">
      <c r="A7956" s="1" t="n">
        <v>3</v>
      </c>
      <c r="B7956" s="76" t="n">
        <v>46252</v>
      </c>
      <c r="C7956" s="1" t="n">
        <v>11</v>
      </c>
      <c r="D7956" s="1" t="s">
        <v>3820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6371</v>
      </c>
      <c r="N7956" s="1" t="n">
        <v>4</v>
      </c>
      <c r="O7956" s="1" t="n">
        <v>41.75</v>
      </c>
      <c r="P7956" s="1" t="s">
        <v>3814</v>
      </c>
    </row>
    <row r="7957" customFormat="false" ht="15" hidden="false" customHeight="true" outlineLevel="0" collapsed="false">
      <c r="A7957" s="1" t="n">
        <v>3</v>
      </c>
      <c r="B7957" s="76" t="n">
        <v>46252</v>
      </c>
      <c r="C7957" s="1" t="n">
        <v>11</v>
      </c>
      <c r="D7957" s="1" t="s">
        <v>3820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6360</v>
      </c>
      <c r="N7957" s="1" t="n">
        <v>6</v>
      </c>
      <c r="O7957" s="1" t="n">
        <v>73.5</v>
      </c>
      <c r="P7957" s="1" t="s">
        <v>3814</v>
      </c>
    </row>
    <row r="7958" customFormat="false" ht="15" hidden="false" customHeight="true" outlineLevel="0" collapsed="false">
      <c r="A7958" s="1" t="n">
        <v>3</v>
      </c>
      <c r="B7958" s="76" t="n">
        <v>46252</v>
      </c>
      <c r="C7958" s="1" t="n">
        <v>11</v>
      </c>
      <c r="D7958" s="1" t="s">
        <v>3820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6360</v>
      </c>
      <c r="N7958" s="1" t="n">
        <v>6</v>
      </c>
      <c r="O7958" s="1" t="n">
        <v>73.5</v>
      </c>
      <c r="P7958" s="1" t="s">
        <v>3814</v>
      </c>
    </row>
    <row r="7959" customFormat="false" ht="15" hidden="false" customHeight="true" outlineLevel="0" collapsed="false">
      <c r="A7959" s="1" t="n">
        <v>3</v>
      </c>
      <c r="B7959" s="76" t="n">
        <v>46252</v>
      </c>
      <c r="C7959" s="1" t="n">
        <v>11</v>
      </c>
      <c r="D7959" s="1" t="s">
        <v>3820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6372</v>
      </c>
      <c r="N7959" s="1" t="n">
        <v>6</v>
      </c>
      <c r="O7959" s="1" t="n">
        <v>75.37</v>
      </c>
      <c r="P7959" s="1" t="s">
        <v>3814</v>
      </c>
    </row>
    <row r="7960" customFormat="false" ht="15" hidden="false" customHeight="true" outlineLevel="0" collapsed="false">
      <c r="A7960" s="1" t="n">
        <v>3</v>
      </c>
      <c r="B7960" s="76" t="n">
        <v>46252</v>
      </c>
      <c r="C7960" s="1" t="n">
        <v>11</v>
      </c>
      <c r="D7960" s="1" t="s">
        <v>3820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6373</v>
      </c>
      <c r="N7960" s="1" t="n">
        <v>4</v>
      </c>
      <c r="O7960" s="1" t="n">
        <v>48.2</v>
      </c>
      <c r="P7960" s="1" t="s">
        <v>3814</v>
      </c>
    </row>
    <row r="7961" customFormat="false" ht="15" hidden="false" customHeight="true" outlineLevel="0" collapsed="false">
      <c r="A7961" s="1" t="n">
        <v>3</v>
      </c>
      <c r="B7961" s="76" t="n">
        <v>46252</v>
      </c>
      <c r="C7961" s="1" t="n">
        <v>11</v>
      </c>
      <c r="D7961" s="1" t="s">
        <v>3820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6373</v>
      </c>
      <c r="N7961" s="1" t="n">
        <v>4</v>
      </c>
      <c r="O7961" s="1" t="n">
        <v>48.2</v>
      </c>
      <c r="P7961" s="1" t="s">
        <v>3814</v>
      </c>
    </row>
    <row r="7962" customFormat="false" ht="15" hidden="false" customHeight="true" outlineLevel="0" collapsed="false">
      <c r="A7962" s="1" t="n">
        <v>3</v>
      </c>
      <c r="B7962" s="76" t="n">
        <v>46252</v>
      </c>
      <c r="C7962" s="1" t="n">
        <v>11</v>
      </c>
      <c r="D7962" s="1" t="s">
        <v>3820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6374</v>
      </c>
      <c r="N7962" s="1" t="n">
        <v>6</v>
      </c>
      <c r="O7962" s="1" t="n">
        <v>73.5</v>
      </c>
      <c r="P7962" s="1" t="s">
        <v>3814</v>
      </c>
    </row>
    <row r="7963" customFormat="false" ht="15" hidden="false" customHeight="true" outlineLevel="0" collapsed="false">
      <c r="A7963" s="1" t="n">
        <v>3</v>
      </c>
      <c r="B7963" s="76" t="n">
        <v>46252</v>
      </c>
      <c r="C7963" s="1" t="n">
        <v>11</v>
      </c>
      <c r="D7963" s="1" t="s">
        <v>3820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6375</v>
      </c>
      <c r="N7963" s="1" t="n">
        <v>2</v>
      </c>
      <c r="O7963" s="1" t="n">
        <v>19.3</v>
      </c>
      <c r="P7963" s="1" t="s">
        <v>3814</v>
      </c>
    </row>
    <row r="7964" customFormat="false" ht="15" hidden="false" customHeight="true" outlineLevel="0" collapsed="false">
      <c r="A7964" s="1" t="n">
        <v>3</v>
      </c>
      <c r="B7964" s="76" t="n">
        <v>46252</v>
      </c>
      <c r="C7964" s="1" t="n">
        <v>11</v>
      </c>
      <c r="D7964" s="1" t="s">
        <v>3820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6376</v>
      </c>
      <c r="N7964" s="1" t="n">
        <v>4</v>
      </c>
      <c r="O7964" s="1" t="n">
        <v>48.2</v>
      </c>
      <c r="P7964" s="1" t="s">
        <v>3814</v>
      </c>
    </row>
    <row r="7965" customFormat="false" ht="15" hidden="false" customHeight="true" outlineLevel="0" collapsed="false">
      <c r="A7965" s="1" t="n">
        <v>3</v>
      </c>
      <c r="B7965" s="76" t="n">
        <v>46252</v>
      </c>
      <c r="C7965" s="1" t="n">
        <v>11</v>
      </c>
      <c r="D7965" s="1" t="s">
        <v>3820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6377</v>
      </c>
      <c r="N7965" s="1" t="n">
        <v>4</v>
      </c>
      <c r="O7965" s="1" t="n">
        <v>29.4</v>
      </c>
      <c r="P7965" s="1" t="s">
        <v>3814</v>
      </c>
    </row>
    <row r="7966" customFormat="false" ht="15" hidden="false" customHeight="true" outlineLevel="0" collapsed="false">
      <c r="A7966" s="1" t="n">
        <v>3</v>
      </c>
      <c r="B7966" s="76" t="n">
        <v>46252</v>
      </c>
      <c r="C7966" s="1" t="n">
        <v>11</v>
      </c>
      <c r="D7966" s="1" t="s">
        <v>3820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6378</v>
      </c>
      <c r="N7966" s="1" t="n">
        <v>6</v>
      </c>
      <c r="O7966" s="1" t="n">
        <v>75.37</v>
      </c>
      <c r="P7966" s="1" t="s">
        <v>3814</v>
      </c>
    </row>
    <row r="7967" customFormat="false" ht="15" hidden="false" customHeight="true" outlineLevel="0" collapsed="false">
      <c r="A7967" s="1" t="n">
        <v>3</v>
      </c>
      <c r="B7967" s="76" t="n">
        <v>46252</v>
      </c>
      <c r="C7967" s="1" t="n">
        <v>11</v>
      </c>
      <c r="D7967" s="1" t="s">
        <v>3820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6379</v>
      </c>
      <c r="N7967" s="1" t="n">
        <v>6</v>
      </c>
      <c r="O7967" s="1" t="n">
        <v>75.37</v>
      </c>
      <c r="P7967" s="1" t="s">
        <v>3814</v>
      </c>
    </row>
    <row r="7968" customFormat="false" ht="15" hidden="false" customHeight="true" outlineLevel="0" collapsed="false">
      <c r="A7968" s="1" t="n">
        <v>3</v>
      </c>
      <c r="B7968" s="76" t="n">
        <v>46252</v>
      </c>
      <c r="C7968" s="1" t="n">
        <v>11</v>
      </c>
      <c r="D7968" s="1" t="s">
        <v>3820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6380</v>
      </c>
      <c r="N7968" s="1" t="n">
        <v>4</v>
      </c>
      <c r="O7968" s="1" t="n">
        <v>41.2</v>
      </c>
      <c r="P7968" s="1" t="s">
        <v>3814</v>
      </c>
    </row>
    <row r="7969" customFormat="false" ht="15" hidden="false" customHeight="true" outlineLevel="0" collapsed="false">
      <c r="A7969" s="1" t="n">
        <v>3</v>
      </c>
      <c r="B7969" s="76" t="n">
        <v>46252</v>
      </c>
      <c r="C7969" s="1" t="n">
        <v>11</v>
      </c>
      <c r="D7969" s="1" t="s">
        <v>3820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6381</v>
      </c>
      <c r="N7969" s="1" t="n">
        <v>4</v>
      </c>
      <c r="O7969" s="1" t="n">
        <v>41.2</v>
      </c>
      <c r="P7969" s="1" t="s">
        <v>3814</v>
      </c>
    </row>
    <row r="7970" customFormat="false" ht="15" hidden="false" customHeight="true" outlineLevel="0" collapsed="false">
      <c r="A7970" s="1" t="n">
        <v>3</v>
      </c>
      <c r="B7970" s="76" t="n">
        <v>46252</v>
      </c>
      <c r="C7970" s="1" t="n">
        <v>11</v>
      </c>
      <c r="D7970" s="1" t="s">
        <v>3820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6382</v>
      </c>
      <c r="N7970" s="1" t="n">
        <v>4</v>
      </c>
      <c r="O7970" s="1" t="n">
        <v>41.2</v>
      </c>
      <c r="P7970" s="1" t="s">
        <v>3814</v>
      </c>
    </row>
    <row r="7971" customFormat="false" ht="15" hidden="false" customHeight="true" outlineLevel="0" collapsed="false">
      <c r="A7971" s="1" t="n">
        <v>3</v>
      </c>
      <c r="B7971" s="76" t="n">
        <v>46252</v>
      </c>
      <c r="C7971" s="1" t="n">
        <v>11</v>
      </c>
      <c r="D7971" s="1" t="s">
        <v>3820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6383</v>
      </c>
      <c r="N7971" s="1" t="n">
        <v>4</v>
      </c>
      <c r="O7971" s="1" t="n">
        <v>41.2</v>
      </c>
      <c r="P7971" s="1" t="s">
        <v>3814</v>
      </c>
    </row>
    <row r="7972" customFormat="false" ht="15" hidden="false" customHeight="true" outlineLevel="0" collapsed="false">
      <c r="A7972" s="1" t="n">
        <v>3</v>
      </c>
      <c r="B7972" s="76" t="n">
        <v>46252</v>
      </c>
      <c r="C7972" s="1" t="n">
        <v>11</v>
      </c>
      <c r="D7972" s="1" t="s">
        <v>3820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6384</v>
      </c>
      <c r="N7972" s="1" t="n">
        <v>12</v>
      </c>
      <c r="O7972" s="1" t="n">
        <v>51.36</v>
      </c>
      <c r="P7972" s="1" t="s">
        <v>3814</v>
      </c>
    </row>
    <row r="7973" customFormat="false" ht="15" hidden="false" customHeight="true" outlineLevel="0" collapsed="false">
      <c r="A7973" s="1" t="n">
        <v>3</v>
      </c>
      <c r="B7973" s="76" t="n">
        <v>46252</v>
      </c>
      <c r="C7973" s="1" t="n">
        <v>11</v>
      </c>
      <c r="D7973" s="1" t="s">
        <v>3820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6385</v>
      </c>
      <c r="N7973" s="1" t="n">
        <v>6</v>
      </c>
      <c r="O7973" s="1" t="n">
        <v>25.8</v>
      </c>
      <c r="P7973" s="1" t="s">
        <v>3814</v>
      </c>
    </row>
    <row r="7974" customFormat="false" ht="15" hidden="false" customHeight="true" outlineLevel="0" collapsed="false">
      <c r="A7974" s="1" t="n">
        <v>3</v>
      </c>
      <c r="B7974" s="76" t="n">
        <v>46252</v>
      </c>
      <c r="C7974" s="1" t="n">
        <v>11</v>
      </c>
      <c r="D7974" s="1" t="s">
        <v>3820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6386</v>
      </c>
      <c r="N7974" s="1" t="n">
        <v>6</v>
      </c>
      <c r="O7974" s="1" t="n">
        <v>25.68</v>
      </c>
      <c r="P7974" s="1" t="s">
        <v>3814</v>
      </c>
    </row>
    <row r="7975" customFormat="false" ht="15" hidden="false" customHeight="true" outlineLevel="0" collapsed="false">
      <c r="A7975" s="1" t="n">
        <v>3</v>
      </c>
      <c r="B7975" s="76" t="n">
        <v>46252</v>
      </c>
      <c r="C7975" s="1" t="n">
        <v>11</v>
      </c>
      <c r="D7975" s="1" t="s">
        <v>3820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6387</v>
      </c>
      <c r="N7975" s="1" t="n">
        <v>4</v>
      </c>
      <c r="O7975" s="1" t="n">
        <v>41.2</v>
      </c>
      <c r="P7975" s="1" t="s">
        <v>3814</v>
      </c>
    </row>
    <row r="7976" customFormat="false" ht="15" hidden="false" customHeight="true" outlineLevel="0" collapsed="false">
      <c r="A7976" s="1" t="n">
        <v>3</v>
      </c>
      <c r="B7976" s="76" t="n">
        <v>46252</v>
      </c>
      <c r="C7976" s="1" t="n">
        <v>11</v>
      </c>
      <c r="D7976" s="1" t="s">
        <v>3820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6388</v>
      </c>
      <c r="N7976" s="1" t="n">
        <v>4</v>
      </c>
      <c r="O7976" s="1" t="n">
        <v>26.8</v>
      </c>
      <c r="P7976" s="1" t="s">
        <v>3814</v>
      </c>
    </row>
    <row r="7977" customFormat="false" ht="15" hidden="false" customHeight="true" outlineLevel="0" collapsed="false">
      <c r="A7977" s="1" t="n">
        <v>3</v>
      </c>
      <c r="B7977" s="76" t="n">
        <v>46252</v>
      </c>
      <c r="C7977" s="1" t="n">
        <v>11</v>
      </c>
      <c r="D7977" s="1" t="s">
        <v>3820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6389</v>
      </c>
      <c r="N7977" s="1" t="n">
        <v>6</v>
      </c>
      <c r="O7977" s="1" t="n">
        <v>75.37</v>
      </c>
      <c r="P7977" s="1" t="s">
        <v>3814</v>
      </c>
    </row>
    <row r="7978" customFormat="false" ht="15" hidden="false" customHeight="true" outlineLevel="0" collapsed="false">
      <c r="A7978" s="1" t="n">
        <v>3</v>
      </c>
      <c r="B7978" s="76" t="n">
        <v>46252</v>
      </c>
      <c r="C7978" s="1" t="n">
        <v>11</v>
      </c>
      <c r="D7978" s="1" t="s">
        <v>3820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6390</v>
      </c>
      <c r="N7978" s="1" t="n">
        <v>6</v>
      </c>
      <c r="O7978" s="1" t="n">
        <v>75.37</v>
      </c>
      <c r="P7978" s="1" t="s">
        <v>3814</v>
      </c>
    </row>
    <row r="7979" customFormat="false" ht="15" hidden="false" customHeight="true" outlineLevel="0" collapsed="false">
      <c r="A7979" s="1" t="n">
        <v>3</v>
      </c>
      <c r="B7979" s="76" t="n">
        <v>46252</v>
      </c>
      <c r="C7979" s="1" t="n">
        <v>11</v>
      </c>
      <c r="D7979" s="1" t="s">
        <v>3820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6391</v>
      </c>
      <c r="N7979" s="1" t="n">
        <v>6</v>
      </c>
      <c r="O7979" s="1" t="n">
        <v>75.37</v>
      </c>
      <c r="P7979" s="1" t="s">
        <v>3814</v>
      </c>
    </row>
    <row r="7980" customFormat="false" ht="15" hidden="false" customHeight="true" outlineLevel="0" collapsed="false">
      <c r="A7980" s="1" t="n">
        <v>3</v>
      </c>
      <c r="B7980" s="76" t="n">
        <v>46252</v>
      </c>
      <c r="C7980" s="1" t="n">
        <v>11</v>
      </c>
      <c r="D7980" s="1" t="s">
        <v>3820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6392</v>
      </c>
      <c r="N7980" s="1" t="n">
        <v>4</v>
      </c>
      <c r="O7980" s="1" t="n">
        <v>48.2</v>
      </c>
      <c r="P7980" s="1" t="s">
        <v>3814</v>
      </c>
    </row>
    <row r="7981" customFormat="false" ht="15" hidden="false" customHeight="true" outlineLevel="0" collapsed="false">
      <c r="A7981" s="1" t="n">
        <v>3</v>
      </c>
      <c r="B7981" s="76" t="n">
        <v>46252</v>
      </c>
      <c r="C7981" s="1" t="n">
        <v>11</v>
      </c>
      <c r="D7981" s="1" t="s">
        <v>3820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6393</v>
      </c>
      <c r="N7981" s="1" t="n">
        <v>4</v>
      </c>
      <c r="O7981" s="1" t="n">
        <v>48.2</v>
      </c>
      <c r="P7981" s="1" t="s">
        <v>3814</v>
      </c>
    </row>
    <row r="7982" customFormat="false" ht="15" hidden="false" customHeight="true" outlineLevel="0" collapsed="false">
      <c r="A7982" s="1" t="n">
        <v>3</v>
      </c>
      <c r="B7982" s="76" t="n">
        <v>46252</v>
      </c>
      <c r="C7982" s="1" t="n">
        <v>11</v>
      </c>
      <c r="D7982" s="1" t="s">
        <v>3820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6393</v>
      </c>
      <c r="N7982" s="1" t="n">
        <v>4</v>
      </c>
      <c r="O7982" s="1" t="n">
        <v>48.2</v>
      </c>
      <c r="P7982" s="1" t="s">
        <v>3814</v>
      </c>
    </row>
    <row r="7983" customFormat="false" ht="15" hidden="false" customHeight="true" outlineLevel="0" collapsed="false">
      <c r="A7983" s="1" t="n">
        <v>3</v>
      </c>
      <c r="B7983" s="76" t="n">
        <v>46252</v>
      </c>
      <c r="C7983" s="1" t="n">
        <v>11</v>
      </c>
      <c r="D7983" s="1" t="s">
        <v>3820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6394</v>
      </c>
      <c r="N7983" s="1" t="n">
        <v>4</v>
      </c>
      <c r="O7983" s="1" t="n">
        <v>62.72</v>
      </c>
      <c r="P7983" s="1" t="s">
        <v>3814</v>
      </c>
    </row>
    <row r="7984" customFormat="false" ht="15" hidden="false" customHeight="true" outlineLevel="0" collapsed="false">
      <c r="A7984" s="1" t="n">
        <v>3</v>
      </c>
      <c r="B7984" s="76" t="n">
        <v>46252</v>
      </c>
      <c r="C7984" s="1" t="n">
        <v>11</v>
      </c>
      <c r="D7984" s="1" t="s">
        <v>3820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6395</v>
      </c>
      <c r="N7984" s="1" t="n">
        <v>4</v>
      </c>
      <c r="O7984" s="1" t="n">
        <v>62.72</v>
      </c>
      <c r="P7984" s="1" t="s">
        <v>3814</v>
      </c>
    </row>
    <row r="7985" customFormat="false" ht="15" hidden="false" customHeight="true" outlineLevel="0" collapsed="false">
      <c r="A7985" s="1" t="n">
        <v>3</v>
      </c>
      <c r="B7985" s="76" t="n">
        <v>46252</v>
      </c>
      <c r="C7985" s="1" t="n">
        <v>11</v>
      </c>
      <c r="D7985" s="1" t="s">
        <v>3820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6396</v>
      </c>
      <c r="N7985" s="1" t="n">
        <v>4</v>
      </c>
      <c r="O7985" s="1" t="n">
        <v>62.72</v>
      </c>
      <c r="P7985" s="1" t="s">
        <v>3814</v>
      </c>
    </row>
    <row r="7986" customFormat="false" ht="15" hidden="false" customHeight="true" outlineLevel="0" collapsed="false">
      <c r="A7986" s="1" t="n">
        <v>3</v>
      </c>
      <c r="B7986" s="76" t="n">
        <v>46252</v>
      </c>
      <c r="C7986" s="1" t="n">
        <v>11</v>
      </c>
      <c r="D7986" s="1" t="s">
        <v>3820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6397</v>
      </c>
      <c r="N7986" s="1" t="n">
        <v>6</v>
      </c>
      <c r="O7986" s="1" t="n">
        <v>75.37</v>
      </c>
      <c r="P7986" s="1" t="s">
        <v>3814</v>
      </c>
    </row>
    <row r="7987" customFormat="false" ht="15" hidden="false" customHeight="true" outlineLevel="0" collapsed="false">
      <c r="A7987" s="1" t="n">
        <v>3</v>
      </c>
      <c r="B7987" s="76" t="n">
        <v>46252</v>
      </c>
      <c r="C7987" s="1" t="n">
        <v>11</v>
      </c>
      <c r="D7987" s="1" t="s">
        <v>3820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6398</v>
      </c>
      <c r="N7987" s="1" t="n">
        <v>6</v>
      </c>
      <c r="O7987" s="1" t="n">
        <v>75.37</v>
      </c>
      <c r="P7987" s="1" t="s">
        <v>3814</v>
      </c>
    </row>
    <row r="7988" customFormat="false" ht="15" hidden="false" customHeight="true" outlineLevel="0" collapsed="false">
      <c r="A7988" s="1" t="n">
        <v>3</v>
      </c>
      <c r="B7988" s="76" t="n">
        <v>46252</v>
      </c>
      <c r="C7988" s="1" t="n">
        <v>11</v>
      </c>
      <c r="D7988" s="1" t="s">
        <v>3820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6399</v>
      </c>
      <c r="N7988" s="1" t="n">
        <v>6</v>
      </c>
      <c r="O7988" s="1" t="n">
        <v>40.62</v>
      </c>
      <c r="P7988" s="1" t="s">
        <v>3814</v>
      </c>
    </row>
    <row r="7989" customFormat="false" ht="15" hidden="false" customHeight="true" outlineLevel="0" collapsed="false">
      <c r="A7989" s="1" t="n">
        <v>3</v>
      </c>
      <c r="B7989" s="76" t="n">
        <v>46252</v>
      </c>
      <c r="C7989" s="1" t="n">
        <v>11</v>
      </c>
      <c r="D7989" s="1" t="s">
        <v>3820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6400</v>
      </c>
      <c r="N7989" s="1" t="n">
        <v>6</v>
      </c>
      <c r="O7989" s="1" t="n">
        <v>40.62</v>
      </c>
      <c r="P7989" s="1" t="s">
        <v>3814</v>
      </c>
    </row>
    <row r="7990" customFormat="false" ht="15" hidden="false" customHeight="true" outlineLevel="0" collapsed="false">
      <c r="A7990" s="1" t="n">
        <v>3</v>
      </c>
      <c r="B7990" s="76" t="n">
        <v>46252</v>
      </c>
      <c r="C7990" s="1" t="n">
        <v>11</v>
      </c>
      <c r="D7990" s="1" t="s">
        <v>3820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6401</v>
      </c>
      <c r="N7990" s="1" t="n">
        <v>6</v>
      </c>
      <c r="O7990" s="1" t="n">
        <v>40.62</v>
      </c>
      <c r="P7990" s="1" t="s">
        <v>3814</v>
      </c>
    </row>
    <row r="7991" customFormat="false" ht="15" hidden="false" customHeight="true" outlineLevel="0" collapsed="false">
      <c r="A7991" s="1" t="n">
        <v>3</v>
      </c>
      <c r="B7991" s="76" t="n">
        <v>46252</v>
      </c>
      <c r="C7991" s="1" t="n">
        <v>11</v>
      </c>
      <c r="D7991" s="1" t="s">
        <v>3820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6402</v>
      </c>
      <c r="N7991" s="1" t="n">
        <v>4</v>
      </c>
      <c r="O7991" s="1" t="n">
        <v>96.8</v>
      </c>
      <c r="P7991" s="1" t="s">
        <v>3814</v>
      </c>
    </row>
    <row r="7992" customFormat="false" ht="15" hidden="false" customHeight="true" outlineLevel="0" collapsed="false">
      <c r="A7992" s="1" t="n">
        <v>3</v>
      </c>
      <c r="B7992" s="76" t="n">
        <v>46252</v>
      </c>
      <c r="C7992" s="1" t="n">
        <v>11</v>
      </c>
      <c r="D7992" s="1" t="s">
        <v>3820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6403</v>
      </c>
      <c r="N7992" s="1" t="n">
        <v>6</v>
      </c>
      <c r="O7992" s="1" t="n">
        <v>90</v>
      </c>
      <c r="P7992" s="1" t="s">
        <v>3814</v>
      </c>
    </row>
    <row r="7993" customFormat="false" ht="15" hidden="false" customHeight="true" outlineLevel="0" collapsed="false">
      <c r="A7993" s="1" t="n">
        <v>3</v>
      </c>
      <c r="B7993" s="76" t="n">
        <v>46252</v>
      </c>
      <c r="C7993" s="1" t="n">
        <v>11</v>
      </c>
      <c r="D7993" s="1" t="s">
        <v>3820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6404</v>
      </c>
      <c r="N7993" s="1" t="n">
        <v>6</v>
      </c>
      <c r="O7993" s="1" t="n">
        <v>90</v>
      </c>
      <c r="P7993" s="1" t="s">
        <v>3814</v>
      </c>
    </row>
    <row r="7994" customFormat="false" ht="15" hidden="false" customHeight="true" outlineLevel="0" collapsed="false">
      <c r="A7994" s="1" t="n">
        <v>3</v>
      </c>
      <c r="B7994" s="76" t="n">
        <v>46252</v>
      </c>
      <c r="C7994" s="1" t="n">
        <v>11</v>
      </c>
      <c r="D7994" s="1" t="s">
        <v>3820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6405</v>
      </c>
      <c r="N7994" s="1" t="n">
        <v>4</v>
      </c>
      <c r="O7994" s="1" t="n">
        <v>62.72</v>
      </c>
      <c r="P7994" s="1" t="s">
        <v>3814</v>
      </c>
    </row>
    <row r="7995" customFormat="false" ht="15" hidden="false" customHeight="true" outlineLevel="0" collapsed="false">
      <c r="A7995" s="1" t="n">
        <v>3</v>
      </c>
      <c r="B7995" s="76" t="n">
        <v>46252</v>
      </c>
      <c r="C7995" s="1" t="n">
        <v>11</v>
      </c>
      <c r="D7995" s="1" t="s">
        <v>3820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6406</v>
      </c>
      <c r="N7995" s="1" t="n">
        <v>4</v>
      </c>
      <c r="O7995" s="1" t="n">
        <v>62.72</v>
      </c>
      <c r="P7995" s="1" t="s">
        <v>3814</v>
      </c>
    </row>
    <row r="7996" customFormat="false" ht="15" hidden="false" customHeight="true" outlineLevel="0" collapsed="false">
      <c r="A7996" s="1" t="n">
        <v>3</v>
      </c>
      <c r="B7996" s="76" t="n">
        <v>46252</v>
      </c>
      <c r="C7996" s="1" t="n">
        <v>11</v>
      </c>
      <c r="D7996" s="1" t="s">
        <v>3820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6407</v>
      </c>
      <c r="N7996" s="1" t="n">
        <v>4</v>
      </c>
      <c r="O7996" s="1" t="n">
        <v>62.72</v>
      </c>
      <c r="P7996" s="1" t="s">
        <v>3814</v>
      </c>
    </row>
    <row r="7997" customFormat="false" ht="15" hidden="false" customHeight="true" outlineLevel="0" collapsed="false">
      <c r="A7997" s="1" t="n">
        <v>3</v>
      </c>
      <c r="B7997" s="76" t="n">
        <v>46252</v>
      </c>
      <c r="C7997" s="1" t="n">
        <v>11</v>
      </c>
      <c r="D7997" s="1" t="s">
        <v>3820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6408</v>
      </c>
      <c r="N7997" s="1" t="n">
        <v>6</v>
      </c>
      <c r="O7997" s="1" t="n">
        <v>25.92</v>
      </c>
      <c r="P7997" s="1" t="s">
        <v>3814</v>
      </c>
    </row>
    <row r="7998" customFormat="false" ht="15" hidden="false" customHeight="true" outlineLevel="0" collapsed="false">
      <c r="A7998" s="1" t="n">
        <v>3</v>
      </c>
      <c r="B7998" s="76" t="n">
        <v>46252</v>
      </c>
      <c r="C7998" s="1" t="n">
        <v>11</v>
      </c>
      <c r="D7998" s="1" t="s">
        <v>3820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6409</v>
      </c>
      <c r="N7998" s="1" t="n">
        <v>6</v>
      </c>
      <c r="O7998" s="1" t="n">
        <v>40.62</v>
      </c>
      <c r="P7998" s="1" t="s">
        <v>3814</v>
      </c>
    </row>
    <row r="7999" customFormat="false" ht="15" hidden="false" customHeight="true" outlineLevel="0" collapsed="false">
      <c r="A7999" s="1" t="n">
        <v>3</v>
      </c>
      <c r="B7999" s="76" t="n">
        <v>46252</v>
      </c>
      <c r="C7999" s="1" t="n">
        <v>11</v>
      </c>
      <c r="D7999" s="1" t="s">
        <v>3820</v>
      </c>
      <c r="E7999" s="1" t="n">
        <v>1107</v>
      </c>
      <c r="F7999" s="1" t="s">
        <v>210</v>
      </c>
      <c r="I7999" s="1" t="n">
        <v>443784</v>
      </c>
      <c r="J7999" s="1" t="n">
        <v>23310</v>
      </c>
      <c r="K7999" s="1" t="n">
        <v>7896029018958</v>
      </c>
      <c r="L7999" s="1" t="s">
        <v>5548</v>
      </c>
      <c r="N7999" s="1" t="n">
        <v>72</v>
      </c>
      <c r="O7999" s="1" t="n">
        <v>138.06</v>
      </c>
      <c r="P7999" s="1" t="s">
        <v>3814</v>
      </c>
    </row>
    <row r="8000" customFormat="false" ht="15" hidden="false" customHeight="true" outlineLevel="0" collapsed="false">
      <c r="A8000" s="1" t="n">
        <v>3</v>
      </c>
      <c r="B8000" s="76" t="n">
        <v>46252</v>
      </c>
      <c r="C8000" s="1" t="n">
        <v>11</v>
      </c>
      <c r="D8000" s="1" t="s">
        <v>3820</v>
      </c>
      <c r="E8000" s="1" t="n">
        <v>1107</v>
      </c>
      <c r="F8000" s="1" t="s">
        <v>210</v>
      </c>
      <c r="I8000" s="1" t="n">
        <v>443784</v>
      </c>
      <c r="J8000" s="1" t="n">
        <v>14911</v>
      </c>
      <c r="K8000" s="1" t="n">
        <v>7896029022252</v>
      </c>
      <c r="L8000" s="1" t="s">
        <v>5549</v>
      </c>
      <c r="N8000" s="1" t="n">
        <v>72</v>
      </c>
      <c r="O8000" s="1" t="n">
        <v>138.1</v>
      </c>
      <c r="P8000" s="1" t="s">
        <v>3814</v>
      </c>
    </row>
    <row r="8001" customFormat="false" ht="15" hidden="false" customHeight="true" outlineLevel="0" collapsed="false">
      <c r="A8001" s="1" t="n">
        <v>3</v>
      </c>
      <c r="B8001" s="76" t="n">
        <v>46252</v>
      </c>
      <c r="C8001" s="1" t="n">
        <v>11</v>
      </c>
      <c r="D8001" s="1" t="s">
        <v>3820</v>
      </c>
      <c r="E8001" s="1" t="n">
        <v>1107</v>
      </c>
      <c r="F8001" s="1" t="s">
        <v>210</v>
      </c>
      <c r="I8001" s="1" t="n">
        <v>443784</v>
      </c>
      <c r="J8001" s="1" t="n">
        <v>15432</v>
      </c>
      <c r="K8001" s="1" t="n">
        <v>7896029022276</v>
      </c>
      <c r="L8001" s="1" t="s">
        <v>5550</v>
      </c>
      <c r="N8001" s="1" t="n">
        <v>36</v>
      </c>
      <c r="O8001" s="1" t="n">
        <v>69.02</v>
      </c>
      <c r="P8001" s="1" t="s">
        <v>3814</v>
      </c>
    </row>
    <row r="8002" customFormat="false" ht="15" hidden="false" customHeight="true" outlineLevel="0" collapsed="false">
      <c r="A8002" s="1" t="n">
        <v>3</v>
      </c>
      <c r="B8002" s="76" t="n">
        <v>46252</v>
      </c>
      <c r="C8002" s="1" t="n">
        <v>11</v>
      </c>
      <c r="D8002" s="1" t="s">
        <v>3820</v>
      </c>
      <c r="E8002" s="1" t="n">
        <v>1107</v>
      </c>
      <c r="F8002" s="1" t="s">
        <v>210</v>
      </c>
      <c r="I8002" s="1" t="n">
        <v>443784</v>
      </c>
      <c r="J8002" s="1" t="n">
        <v>22563</v>
      </c>
      <c r="K8002" s="1" t="n">
        <v>7896029015001</v>
      </c>
      <c r="L8002" s="1" t="s">
        <v>5552</v>
      </c>
      <c r="N8002" s="1" t="n">
        <v>72</v>
      </c>
      <c r="O8002" s="1" t="n">
        <v>138.04</v>
      </c>
      <c r="P8002" s="1" t="s">
        <v>3814</v>
      </c>
    </row>
    <row r="8003" customFormat="false" ht="15" hidden="false" customHeight="true" outlineLevel="0" collapsed="false">
      <c r="A8003" s="1" t="n">
        <v>3</v>
      </c>
      <c r="B8003" s="76" t="n">
        <v>46252</v>
      </c>
      <c r="C8003" s="1" t="n">
        <v>11</v>
      </c>
      <c r="D8003" s="1" t="s">
        <v>3820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6410</v>
      </c>
      <c r="N8003" s="1" t="n">
        <v>36</v>
      </c>
      <c r="O8003" s="1" t="n">
        <v>69.02</v>
      </c>
      <c r="P8003" s="1" t="s">
        <v>3814</v>
      </c>
    </row>
    <row r="8004" customFormat="false" ht="15" hidden="false" customHeight="true" outlineLevel="0" collapsed="false">
      <c r="A8004" s="1" t="n">
        <v>3</v>
      </c>
      <c r="B8004" s="76" t="n">
        <v>46252</v>
      </c>
      <c r="C8004" s="1" t="n">
        <v>11</v>
      </c>
      <c r="D8004" s="1" t="s">
        <v>3820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6411</v>
      </c>
      <c r="N8004" s="1" t="n">
        <v>72</v>
      </c>
      <c r="O8004" s="1" t="n">
        <v>138.04</v>
      </c>
      <c r="P8004" s="1" t="s">
        <v>3814</v>
      </c>
    </row>
    <row r="8005" customFormat="false" ht="15" hidden="false" customHeight="true" outlineLevel="0" collapsed="false">
      <c r="A8005" s="1" t="n">
        <v>3</v>
      </c>
      <c r="B8005" s="76" t="n">
        <v>46252</v>
      </c>
      <c r="C8005" s="1" t="n">
        <v>11</v>
      </c>
      <c r="D8005" s="1" t="s">
        <v>3820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6412</v>
      </c>
      <c r="N8005" s="1" t="n">
        <v>20</v>
      </c>
      <c r="O8005" s="1" t="n">
        <v>32.57</v>
      </c>
      <c r="P8005" s="1" t="s">
        <v>3814</v>
      </c>
    </row>
    <row r="8006" customFormat="false" ht="15" hidden="false" customHeight="true" outlineLevel="0" collapsed="false">
      <c r="A8006" s="1" t="n">
        <v>3</v>
      </c>
      <c r="B8006" s="76" t="n">
        <v>46252</v>
      </c>
      <c r="C8006" s="1" t="n">
        <v>11</v>
      </c>
      <c r="D8006" s="1" t="s">
        <v>3820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6413</v>
      </c>
      <c r="N8006" s="1" t="n">
        <v>40</v>
      </c>
      <c r="O8006" s="1" t="n">
        <v>65.15</v>
      </c>
      <c r="P8006" s="1" t="s">
        <v>3814</v>
      </c>
    </row>
    <row r="8007" customFormat="false" ht="15" hidden="false" customHeight="true" outlineLevel="0" collapsed="false">
      <c r="A8007" s="1" t="n">
        <v>3</v>
      </c>
      <c r="B8007" s="76" t="n">
        <v>46252</v>
      </c>
      <c r="C8007" s="1" t="n">
        <v>11</v>
      </c>
      <c r="D8007" s="1" t="s">
        <v>3820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6414</v>
      </c>
      <c r="N8007" s="1" t="n">
        <v>20</v>
      </c>
      <c r="O8007" s="1" t="n">
        <v>32.57</v>
      </c>
      <c r="P8007" s="1" t="s">
        <v>3814</v>
      </c>
    </row>
    <row r="8008" customFormat="false" ht="15" hidden="false" customHeight="true" outlineLevel="0" collapsed="false">
      <c r="A8008" s="1" t="n">
        <v>3</v>
      </c>
      <c r="B8008" s="76" t="n">
        <v>46252</v>
      </c>
      <c r="C8008" s="1" t="n">
        <v>11</v>
      </c>
      <c r="D8008" s="1" t="s">
        <v>3820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6415</v>
      </c>
      <c r="N8008" s="1" t="n">
        <v>20</v>
      </c>
      <c r="O8008" s="1" t="n">
        <v>79.29</v>
      </c>
      <c r="P8008" s="1" t="s">
        <v>3814</v>
      </c>
    </row>
    <row r="8009" customFormat="false" ht="15" hidden="false" customHeight="true" outlineLevel="0" collapsed="false">
      <c r="A8009" s="1" t="n">
        <v>3</v>
      </c>
      <c r="B8009" s="76" t="n">
        <v>46252</v>
      </c>
      <c r="C8009" s="1" t="n">
        <v>11</v>
      </c>
      <c r="D8009" s="1" t="s">
        <v>3820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6416</v>
      </c>
      <c r="N8009" s="1" t="n">
        <v>20</v>
      </c>
      <c r="O8009" s="1" t="n">
        <v>77.25</v>
      </c>
      <c r="P8009" s="1" t="s">
        <v>3814</v>
      </c>
    </row>
    <row r="8010" customFormat="false" ht="15" hidden="false" customHeight="true" outlineLevel="0" collapsed="false">
      <c r="A8010" s="1" t="n">
        <v>3</v>
      </c>
      <c r="B8010" s="76" t="n">
        <v>46252</v>
      </c>
      <c r="C8010" s="1" t="n">
        <v>11</v>
      </c>
      <c r="D8010" s="1" t="s">
        <v>3820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3955</v>
      </c>
      <c r="N8010" s="1" t="n">
        <v>48</v>
      </c>
      <c r="O8010" s="1" t="n">
        <v>180.99</v>
      </c>
      <c r="P8010" s="1" t="s">
        <v>3814</v>
      </c>
    </row>
    <row r="8011" customFormat="false" ht="15" hidden="false" customHeight="true" outlineLevel="0" collapsed="false">
      <c r="A8011" s="1" t="n">
        <v>3</v>
      </c>
      <c r="B8011" s="76" t="n">
        <v>46252</v>
      </c>
      <c r="C8011" s="1" t="n">
        <v>11</v>
      </c>
      <c r="D8011" s="1" t="s">
        <v>3820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3956</v>
      </c>
      <c r="N8011" s="1" t="n">
        <v>48</v>
      </c>
      <c r="O8011" s="1" t="n">
        <v>180.99</v>
      </c>
      <c r="P8011" s="1" t="s">
        <v>3814</v>
      </c>
    </row>
    <row r="8012" customFormat="false" ht="15" hidden="false" customHeight="true" outlineLevel="0" collapsed="false">
      <c r="A8012" s="1" t="n">
        <v>3</v>
      </c>
      <c r="B8012" s="76" t="n">
        <v>46252</v>
      </c>
      <c r="C8012" s="1" t="n">
        <v>11</v>
      </c>
      <c r="D8012" s="1" t="s">
        <v>3820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3957</v>
      </c>
      <c r="N8012" s="1" t="n">
        <v>24</v>
      </c>
      <c r="O8012" s="1" t="n">
        <v>82.91</v>
      </c>
      <c r="P8012" s="1" t="s">
        <v>3814</v>
      </c>
    </row>
    <row r="8013" customFormat="false" ht="15" hidden="false" customHeight="true" outlineLevel="0" collapsed="false">
      <c r="A8013" s="1" t="n">
        <v>3</v>
      </c>
      <c r="B8013" s="76" t="n">
        <v>46252</v>
      </c>
      <c r="C8013" s="1" t="n">
        <v>11</v>
      </c>
      <c r="D8013" s="1" t="s">
        <v>3820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6417</v>
      </c>
      <c r="N8013" s="1" t="n">
        <v>25</v>
      </c>
      <c r="O8013" s="1" t="n">
        <v>21.39</v>
      </c>
      <c r="P8013" s="1" t="s">
        <v>3814</v>
      </c>
    </row>
    <row r="8014" customFormat="false" ht="15" hidden="false" customHeight="true" outlineLevel="0" collapsed="false">
      <c r="A8014" s="1" t="n">
        <v>3</v>
      </c>
      <c r="B8014" s="76" t="n">
        <v>46252</v>
      </c>
      <c r="C8014" s="1" t="n">
        <v>11</v>
      </c>
      <c r="D8014" s="1" t="s">
        <v>3820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4259</v>
      </c>
      <c r="N8014" s="1" t="n">
        <v>100</v>
      </c>
      <c r="O8014" s="1" t="n">
        <v>438.22</v>
      </c>
      <c r="P8014" s="1" t="s">
        <v>3814</v>
      </c>
    </row>
    <row r="8015" customFormat="false" ht="15" hidden="false" customHeight="true" outlineLevel="0" collapsed="false">
      <c r="A8015" s="1" t="n">
        <v>3</v>
      </c>
      <c r="B8015" s="76" t="n">
        <v>46252</v>
      </c>
      <c r="C8015" s="1" t="n">
        <v>11</v>
      </c>
      <c r="D8015" s="1" t="s">
        <v>3820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6418</v>
      </c>
      <c r="N8015" s="1" t="n">
        <v>25</v>
      </c>
      <c r="O8015" s="1" t="n">
        <v>104.2</v>
      </c>
      <c r="P8015" s="1" t="s">
        <v>3814</v>
      </c>
    </row>
    <row r="8016" customFormat="false" ht="15" hidden="false" customHeight="true" outlineLevel="0" collapsed="false">
      <c r="A8016" s="1" t="n">
        <v>3</v>
      </c>
      <c r="B8016" s="76" t="n">
        <v>46252</v>
      </c>
      <c r="C8016" s="1" t="n">
        <v>11</v>
      </c>
      <c r="D8016" s="1" t="s">
        <v>3820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6419</v>
      </c>
      <c r="N8016" s="1" t="n">
        <v>32</v>
      </c>
      <c r="O8016" s="1" t="n">
        <v>105.99</v>
      </c>
      <c r="P8016" s="1" t="s">
        <v>3814</v>
      </c>
    </row>
    <row r="8017" customFormat="false" ht="15" hidden="false" customHeight="true" outlineLevel="0" collapsed="false">
      <c r="A8017" s="1" t="n">
        <v>3</v>
      </c>
      <c r="B8017" s="76" t="n">
        <v>46252</v>
      </c>
      <c r="C8017" s="1" t="n">
        <v>11</v>
      </c>
      <c r="D8017" s="1" t="s">
        <v>3820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6420</v>
      </c>
      <c r="N8017" s="1" t="n">
        <v>72</v>
      </c>
      <c r="O8017" s="1" t="n">
        <v>84.38</v>
      </c>
      <c r="P8017" s="1" t="s">
        <v>3814</v>
      </c>
    </row>
    <row r="8018" customFormat="false" ht="15" hidden="false" customHeight="true" outlineLevel="0" collapsed="false">
      <c r="A8018" s="1" t="n">
        <v>3</v>
      </c>
      <c r="B8018" s="76" t="n">
        <v>46252</v>
      </c>
      <c r="C8018" s="1" t="n">
        <v>11</v>
      </c>
      <c r="D8018" s="1" t="s">
        <v>3820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6421</v>
      </c>
      <c r="N8018" s="1" t="n">
        <v>32</v>
      </c>
      <c r="O8018" s="1" t="n">
        <v>105.99</v>
      </c>
      <c r="P8018" s="1" t="s">
        <v>3814</v>
      </c>
    </row>
    <row r="8019" customFormat="false" ht="15" hidden="false" customHeight="true" outlineLevel="0" collapsed="false">
      <c r="A8019" s="1" t="n">
        <v>3</v>
      </c>
      <c r="B8019" s="76" t="n">
        <v>46252</v>
      </c>
      <c r="C8019" s="1" t="n">
        <v>11</v>
      </c>
      <c r="D8019" s="1" t="s">
        <v>3820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6422</v>
      </c>
      <c r="N8019" s="1" t="n">
        <v>100</v>
      </c>
      <c r="O8019" s="1" t="n">
        <v>346.4</v>
      </c>
      <c r="P8019" s="1" t="s">
        <v>3814</v>
      </c>
    </row>
    <row r="8020" customFormat="false" ht="15" hidden="false" customHeight="true" outlineLevel="0" collapsed="false">
      <c r="A8020" s="1" t="n">
        <v>3</v>
      </c>
      <c r="B8020" s="76" t="n">
        <v>46252</v>
      </c>
      <c r="C8020" s="1" t="n">
        <v>11</v>
      </c>
      <c r="D8020" s="1" t="s">
        <v>3820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6423</v>
      </c>
      <c r="N8020" s="1" t="n">
        <v>50</v>
      </c>
      <c r="O8020" s="1" t="n">
        <v>131.97</v>
      </c>
      <c r="P8020" s="1" t="s">
        <v>3814</v>
      </c>
    </row>
    <row r="8021" customFormat="false" ht="15" hidden="false" customHeight="true" outlineLevel="0" collapsed="false">
      <c r="A8021" s="1" t="n">
        <v>3</v>
      </c>
      <c r="B8021" s="76" t="n">
        <v>46252</v>
      </c>
      <c r="C8021" s="1" t="n">
        <v>11</v>
      </c>
      <c r="D8021" s="1" t="s">
        <v>3820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6424</v>
      </c>
      <c r="N8021" s="1" t="n">
        <v>25</v>
      </c>
      <c r="O8021" s="1" t="n">
        <v>165.35</v>
      </c>
      <c r="P8021" s="1" t="s">
        <v>3814</v>
      </c>
    </row>
    <row r="8022" customFormat="false" ht="15" hidden="false" customHeight="true" outlineLevel="0" collapsed="false">
      <c r="A8022" s="1" t="n">
        <v>3</v>
      </c>
      <c r="B8022" s="76" t="n">
        <v>46252</v>
      </c>
      <c r="C8022" s="1" t="n">
        <v>11</v>
      </c>
      <c r="D8022" s="1" t="s">
        <v>3820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6425</v>
      </c>
      <c r="N8022" s="1" t="n">
        <v>50</v>
      </c>
      <c r="O8022" s="1" t="n">
        <v>188.03</v>
      </c>
      <c r="P8022" s="1" t="s">
        <v>3814</v>
      </c>
    </row>
    <row r="8023" customFormat="false" ht="15" hidden="false" customHeight="true" outlineLevel="0" collapsed="false">
      <c r="A8023" s="1" t="n">
        <v>3</v>
      </c>
      <c r="B8023" s="76" t="n">
        <v>46252</v>
      </c>
      <c r="C8023" s="1" t="n">
        <v>11</v>
      </c>
      <c r="D8023" s="1" t="s">
        <v>3820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6426</v>
      </c>
      <c r="N8023" s="1" t="n">
        <v>100</v>
      </c>
      <c r="O8023" s="1" t="n">
        <v>182.42</v>
      </c>
      <c r="P8023" s="1" t="s">
        <v>3814</v>
      </c>
    </row>
    <row r="8024" customFormat="false" ht="15" hidden="false" customHeight="true" outlineLevel="0" collapsed="false">
      <c r="A8024" s="1" t="n">
        <v>3</v>
      </c>
      <c r="B8024" s="76" t="n">
        <v>46252</v>
      </c>
      <c r="C8024" s="1" t="n">
        <v>11</v>
      </c>
      <c r="D8024" s="1" t="s">
        <v>3820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6427</v>
      </c>
      <c r="N8024" s="1" t="n">
        <v>12</v>
      </c>
      <c r="O8024" s="1" t="n">
        <v>129.51</v>
      </c>
      <c r="P8024" s="1" t="s">
        <v>3814</v>
      </c>
    </row>
    <row r="8025" customFormat="false" ht="15" hidden="false" customHeight="true" outlineLevel="0" collapsed="false">
      <c r="A8025" s="1" t="n">
        <v>3</v>
      </c>
      <c r="B8025" s="76" t="n">
        <v>46252</v>
      </c>
      <c r="C8025" s="1" t="n">
        <v>11</v>
      </c>
      <c r="D8025" s="1" t="s">
        <v>3820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6428</v>
      </c>
      <c r="N8025" s="1" t="n">
        <v>36</v>
      </c>
      <c r="O8025" s="1" t="n">
        <v>91.35</v>
      </c>
      <c r="P8025" s="1" t="s">
        <v>3814</v>
      </c>
    </row>
    <row r="8026" customFormat="false" ht="15" hidden="false" customHeight="true" outlineLevel="0" collapsed="false">
      <c r="A8026" s="1" t="n">
        <v>3</v>
      </c>
      <c r="B8026" s="76" t="n">
        <v>46252</v>
      </c>
      <c r="C8026" s="1" t="n">
        <v>11</v>
      </c>
      <c r="D8026" s="1" t="s">
        <v>3820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6429</v>
      </c>
      <c r="N8026" s="1" t="n">
        <v>34</v>
      </c>
      <c r="O8026" s="1" t="n">
        <v>294.18</v>
      </c>
      <c r="P8026" s="1" t="s">
        <v>3814</v>
      </c>
    </row>
    <row r="8027" customFormat="false" ht="15" hidden="false" customHeight="true" outlineLevel="0" collapsed="false">
      <c r="A8027" s="1" t="n">
        <v>3</v>
      </c>
      <c r="B8027" s="76" t="n">
        <v>46252</v>
      </c>
      <c r="C8027" s="1" t="n">
        <v>11</v>
      </c>
      <c r="D8027" s="1" t="s">
        <v>3820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6430</v>
      </c>
      <c r="N8027" s="1" t="n">
        <v>50</v>
      </c>
      <c r="O8027" s="1" t="n">
        <v>223.69</v>
      </c>
      <c r="P8027" s="1" t="s">
        <v>3814</v>
      </c>
    </row>
    <row r="8028" customFormat="false" ht="15" hidden="false" customHeight="true" outlineLevel="0" collapsed="false">
      <c r="A8028" s="1" t="n">
        <v>3</v>
      </c>
      <c r="B8028" s="76" t="n">
        <v>46252</v>
      </c>
      <c r="C8028" s="1" t="n">
        <v>11</v>
      </c>
      <c r="D8028" s="1" t="s">
        <v>3820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6431</v>
      </c>
      <c r="N8028" s="1" t="n">
        <v>10</v>
      </c>
      <c r="O8028" s="1" t="n">
        <v>24.36</v>
      </c>
      <c r="P8028" s="1" t="s">
        <v>3814</v>
      </c>
    </row>
    <row r="8029" customFormat="false" ht="15" hidden="false" customHeight="true" outlineLevel="0" collapsed="false">
      <c r="A8029" s="1" t="n">
        <v>3</v>
      </c>
      <c r="B8029" s="76" t="n">
        <v>46252</v>
      </c>
      <c r="C8029" s="1" t="n">
        <v>11</v>
      </c>
      <c r="D8029" s="1" t="s">
        <v>3820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6432</v>
      </c>
      <c r="N8029" s="1" t="n">
        <v>10</v>
      </c>
      <c r="O8029" s="1" t="n">
        <v>34.55</v>
      </c>
      <c r="P8029" s="1" t="s">
        <v>3814</v>
      </c>
    </row>
    <row r="8030" customFormat="false" ht="15" hidden="false" customHeight="true" outlineLevel="0" collapsed="false">
      <c r="A8030" s="1" t="n">
        <v>3</v>
      </c>
      <c r="B8030" s="76" t="n">
        <v>46252</v>
      </c>
      <c r="C8030" s="1" t="n">
        <v>11</v>
      </c>
      <c r="D8030" s="1" t="s">
        <v>3820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6433</v>
      </c>
      <c r="N8030" s="1" t="n">
        <v>10</v>
      </c>
      <c r="O8030" s="1" t="n">
        <v>34.55</v>
      </c>
      <c r="P8030" s="1" t="s">
        <v>3814</v>
      </c>
    </row>
    <row r="8031" customFormat="false" ht="15" hidden="false" customHeight="true" outlineLevel="0" collapsed="false">
      <c r="A8031" s="1" t="n">
        <v>3</v>
      </c>
      <c r="B8031" s="76" t="n">
        <v>46252</v>
      </c>
      <c r="C8031" s="1" t="n">
        <v>11</v>
      </c>
      <c r="D8031" s="1" t="s">
        <v>3820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6434</v>
      </c>
      <c r="N8031" s="1" t="n">
        <v>25</v>
      </c>
      <c r="O8031" s="1" t="n">
        <v>223.95</v>
      </c>
      <c r="P8031" s="1" t="s">
        <v>3814</v>
      </c>
    </row>
    <row r="8032" customFormat="false" ht="15" hidden="false" customHeight="true" outlineLevel="0" collapsed="false">
      <c r="A8032" s="1" t="n">
        <v>3</v>
      </c>
      <c r="B8032" s="76" t="n">
        <v>46252</v>
      </c>
      <c r="C8032" s="1" t="n">
        <v>11</v>
      </c>
      <c r="D8032" s="1" t="s">
        <v>3820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6435</v>
      </c>
      <c r="N8032" s="1" t="n">
        <v>16</v>
      </c>
      <c r="O8032" s="1" t="n">
        <v>104.19</v>
      </c>
      <c r="P8032" s="1" t="s">
        <v>3814</v>
      </c>
    </row>
    <row r="8033" customFormat="false" ht="15" hidden="false" customHeight="true" outlineLevel="0" collapsed="false">
      <c r="A8033" s="1" t="n">
        <v>3</v>
      </c>
      <c r="B8033" s="76" t="n">
        <v>46252</v>
      </c>
      <c r="C8033" s="1" t="n">
        <v>11</v>
      </c>
      <c r="D8033" s="1" t="s">
        <v>3820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6436</v>
      </c>
      <c r="N8033" s="1" t="n">
        <v>100</v>
      </c>
      <c r="O8033" s="1" t="n">
        <v>90.7</v>
      </c>
      <c r="P8033" s="1" t="s">
        <v>3814</v>
      </c>
    </row>
    <row r="8034" customFormat="false" ht="15" hidden="false" customHeight="true" outlineLevel="0" collapsed="false">
      <c r="A8034" s="1" t="n">
        <v>3</v>
      </c>
      <c r="B8034" s="76" t="n">
        <v>46252</v>
      </c>
      <c r="C8034" s="1" t="n">
        <v>11</v>
      </c>
      <c r="D8034" s="1" t="s">
        <v>3820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3963</v>
      </c>
      <c r="N8034" s="1" t="n">
        <v>75</v>
      </c>
      <c r="O8034" s="1" t="n">
        <v>1462.5</v>
      </c>
      <c r="P8034" s="1" t="s">
        <v>3814</v>
      </c>
    </row>
    <row r="8035" customFormat="false" ht="15" hidden="false" customHeight="true" outlineLevel="0" collapsed="false">
      <c r="A8035" s="1" t="n">
        <v>3</v>
      </c>
      <c r="B8035" s="76" t="n">
        <v>46252</v>
      </c>
      <c r="C8035" s="1" t="n">
        <v>11</v>
      </c>
      <c r="D8035" s="1" t="s">
        <v>3820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3964</v>
      </c>
      <c r="N8035" s="1" t="n">
        <v>15</v>
      </c>
      <c r="O8035" s="1" t="n">
        <v>315</v>
      </c>
      <c r="P8035" s="1" t="s">
        <v>3814</v>
      </c>
    </row>
    <row r="8036" customFormat="false" ht="15" hidden="false" customHeight="true" outlineLevel="0" collapsed="false">
      <c r="A8036" s="1" t="n">
        <v>3</v>
      </c>
      <c r="B8036" s="76" t="n">
        <v>46252</v>
      </c>
      <c r="C8036" s="1" t="n">
        <v>11</v>
      </c>
      <c r="D8036" s="1" t="s">
        <v>3820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4149</v>
      </c>
      <c r="N8036" s="1" t="n">
        <v>12</v>
      </c>
      <c r="O8036" s="1" t="n">
        <v>82.72</v>
      </c>
      <c r="P8036" s="1" t="s">
        <v>3814</v>
      </c>
    </row>
    <row r="8037" customFormat="false" ht="15" hidden="false" customHeight="true" outlineLevel="0" collapsed="false">
      <c r="A8037" s="1" t="n">
        <v>3</v>
      </c>
      <c r="B8037" s="76" t="n">
        <v>46252</v>
      </c>
      <c r="C8037" s="1" t="n">
        <v>11</v>
      </c>
      <c r="D8037" s="1" t="s">
        <v>3820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5430</v>
      </c>
      <c r="N8037" s="1" t="n">
        <v>32</v>
      </c>
      <c r="O8037" s="1" t="n">
        <v>52.75</v>
      </c>
      <c r="P8037" s="1" t="s">
        <v>3814</v>
      </c>
    </row>
    <row r="8038" customFormat="false" ht="15" hidden="false" customHeight="true" outlineLevel="0" collapsed="false">
      <c r="A8038" s="1" t="n">
        <v>3</v>
      </c>
      <c r="B8038" s="76" t="n">
        <v>46252</v>
      </c>
      <c r="C8038" s="1" t="n">
        <v>11</v>
      </c>
      <c r="D8038" s="1" t="s">
        <v>3820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6437</v>
      </c>
      <c r="N8038" s="1" t="n">
        <v>12</v>
      </c>
      <c r="O8038" s="1" t="n">
        <v>82.72</v>
      </c>
      <c r="P8038" s="1" t="s">
        <v>3814</v>
      </c>
    </row>
    <row r="8039" customFormat="false" ht="15" hidden="false" customHeight="true" outlineLevel="0" collapsed="false">
      <c r="A8039" s="1" t="n">
        <v>3</v>
      </c>
      <c r="B8039" s="76" t="n">
        <v>46252</v>
      </c>
      <c r="C8039" s="1" t="n">
        <v>11</v>
      </c>
      <c r="D8039" s="1" t="s">
        <v>3820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5035</v>
      </c>
      <c r="N8039" s="1" t="n">
        <v>1</v>
      </c>
      <c r="O8039" s="1" t="n">
        <v>146.59</v>
      </c>
      <c r="P8039" s="1" t="s">
        <v>3814</v>
      </c>
    </row>
    <row r="8040" customFormat="false" ht="15" hidden="false" customHeight="true" outlineLevel="0" collapsed="false">
      <c r="A8040" s="1" t="n">
        <v>3</v>
      </c>
      <c r="B8040" s="76" t="n">
        <v>46252</v>
      </c>
      <c r="C8040" s="1" t="n">
        <v>11</v>
      </c>
      <c r="D8040" s="1" t="s">
        <v>3820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4448</v>
      </c>
      <c r="N8040" s="1" t="n">
        <v>2</v>
      </c>
      <c r="O8040" s="1" t="n">
        <v>308.81</v>
      </c>
      <c r="P8040" s="1" t="s">
        <v>3814</v>
      </c>
    </row>
    <row r="8041" customFormat="false" ht="15" hidden="false" customHeight="true" outlineLevel="0" collapsed="false">
      <c r="A8041" s="1" t="n">
        <v>3</v>
      </c>
      <c r="B8041" s="76" t="n">
        <v>46252</v>
      </c>
      <c r="C8041" s="1" t="n">
        <v>11</v>
      </c>
      <c r="D8041" s="1" t="s">
        <v>3820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5040</v>
      </c>
      <c r="N8041" s="1" t="n">
        <v>12</v>
      </c>
      <c r="O8041" s="1" t="n">
        <v>72.17</v>
      </c>
      <c r="P8041" s="1" t="s">
        <v>3814</v>
      </c>
    </row>
    <row r="8042" customFormat="false" ht="15" hidden="false" customHeight="true" outlineLevel="0" collapsed="false">
      <c r="A8042" s="1" t="n">
        <v>3</v>
      </c>
      <c r="B8042" s="76" t="n">
        <v>46252</v>
      </c>
      <c r="C8042" s="1" t="n">
        <v>11</v>
      </c>
      <c r="D8042" s="1" t="s">
        <v>3820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5619</v>
      </c>
      <c r="N8042" s="1" t="n">
        <v>60</v>
      </c>
      <c r="O8042" s="1" t="n">
        <v>87.81</v>
      </c>
      <c r="P8042" s="1" t="s">
        <v>3814</v>
      </c>
    </row>
    <row r="8043" customFormat="false" ht="15" hidden="false" customHeight="true" outlineLevel="0" collapsed="false">
      <c r="A8043" s="1" t="n">
        <v>3</v>
      </c>
      <c r="B8043" s="76" t="n">
        <v>46252</v>
      </c>
      <c r="C8043" s="1" t="n">
        <v>11</v>
      </c>
      <c r="D8043" s="1" t="s">
        <v>3820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4157</v>
      </c>
      <c r="N8043" s="1" t="n">
        <v>36</v>
      </c>
      <c r="O8043" s="1" t="n">
        <v>190.22</v>
      </c>
      <c r="P8043" s="1" t="s">
        <v>3814</v>
      </c>
    </row>
    <row r="8044" customFormat="false" ht="15" hidden="false" customHeight="true" outlineLevel="0" collapsed="false">
      <c r="A8044" s="1" t="n">
        <v>3</v>
      </c>
      <c r="B8044" s="76" t="n">
        <v>46252</v>
      </c>
      <c r="C8044" s="1" t="n">
        <v>11</v>
      </c>
      <c r="D8044" s="1" t="s">
        <v>3820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4158</v>
      </c>
      <c r="N8044" s="1" t="n">
        <v>36</v>
      </c>
      <c r="O8044" s="1" t="n">
        <v>190.22</v>
      </c>
      <c r="P8044" s="1" t="s">
        <v>3814</v>
      </c>
    </row>
    <row r="8045" customFormat="false" ht="15" hidden="false" customHeight="true" outlineLevel="0" collapsed="false">
      <c r="A8045" s="1" t="n">
        <v>3</v>
      </c>
      <c r="B8045" s="76" t="n">
        <v>46252</v>
      </c>
      <c r="C8045" s="1" t="n">
        <v>11</v>
      </c>
      <c r="D8045" s="1" t="s">
        <v>3820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6034</v>
      </c>
      <c r="N8045" s="1" t="n">
        <v>12</v>
      </c>
      <c r="O8045" s="1" t="n">
        <v>25.75</v>
      </c>
      <c r="P8045" s="1" t="s">
        <v>3814</v>
      </c>
    </row>
    <row r="8046" customFormat="false" ht="15" hidden="false" customHeight="true" outlineLevel="0" collapsed="false">
      <c r="A8046" s="1" t="n">
        <v>3</v>
      </c>
      <c r="B8046" s="76" t="n">
        <v>46252</v>
      </c>
      <c r="C8046" s="1" t="n">
        <v>11</v>
      </c>
      <c r="D8046" s="1" t="s">
        <v>3820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6438</v>
      </c>
      <c r="N8046" s="1" t="n">
        <v>3</v>
      </c>
      <c r="O8046" s="1" t="n">
        <v>47.63</v>
      </c>
      <c r="P8046" s="1" t="s">
        <v>3814</v>
      </c>
    </row>
    <row r="8047" customFormat="false" ht="15" hidden="false" customHeight="true" outlineLevel="0" collapsed="false">
      <c r="A8047" s="1" t="n">
        <v>3</v>
      </c>
      <c r="B8047" s="76" t="n">
        <v>46252</v>
      </c>
      <c r="C8047" s="1" t="n">
        <v>11</v>
      </c>
      <c r="D8047" s="1" t="s">
        <v>3820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4653</v>
      </c>
      <c r="N8047" s="1" t="n">
        <v>120</v>
      </c>
      <c r="O8047" s="1" t="n">
        <v>176.07</v>
      </c>
      <c r="P8047" s="1" t="s">
        <v>3814</v>
      </c>
    </row>
    <row r="8048" customFormat="false" ht="15" hidden="false" customHeight="true" outlineLevel="0" collapsed="false">
      <c r="A8048" s="1" t="n">
        <v>3</v>
      </c>
      <c r="B8048" s="76" t="n">
        <v>46252</v>
      </c>
      <c r="C8048" s="1" t="n">
        <v>11</v>
      </c>
      <c r="D8048" s="1" t="s">
        <v>3820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5979</v>
      </c>
      <c r="N8048" s="1" t="n">
        <v>20</v>
      </c>
      <c r="O8048" s="1" t="n">
        <v>105.86</v>
      </c>
      <c r="P8048" s="1" t="s">
        <v>3814</v>
      </c>
    </row>
    <row r="8049" customFormat="false" ht="15" hidden="false" customHeight="true" outlineLevel="0" collapsed="false">
      <c r="A8049" s="1" t="n">
        <v>3</v>
      </c>
      <c r="B8049" s="76" t="n">
        <v>46252</v>
      </c>
      <c r="C8049" s="1" t="n">
        <v>11</v>
      </c>
      <c r="D8049" s="1" t="s">
        <v>3820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5431</v>
      </c>
      <c r="N8049" s="1" t="n">
        <v>30</v>
      </c>
      <c r="O8049" s="1" t="n">
        <v>131.33</v>
      </c>
      <c r="P8049" s="1" t="s">
        <v>3814</v>
      </c>
    </row>
    <row r="8050" customFormat="false" ht="15" hidden="false" customHeight="true" outlineLevel="0" collapsed="false">
      <c r="A8050" s="1" t="n">
        <v>3</v>
      </c>
      <c r="B8050" s="76" t="n">
        <v>46252</v>
      </c>
      <c r="C8050" s="1" t="n">
        <v>11</v>
      </c>
      <c r="D8050" s="1" t="s">
        <v>3820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5427</v>
      </c>
      <c r="N8050" s="1" t="n">
        <v>30</v>
      </c>
      <c r="O8050" s="1" t="n">
        <v>131.33</v>
      </c>
      <c r="P8050" s="1" t="s">
        <v>3814</v>
      </c>
    </row>
    <row r="8051" customFormat="false" ht="15" hidden="false" customHeight="true" outlineLevel="0" collapsed="false">
      <c r="A8051" s="1" t="n">
        <v>3</v>
      </c>
      <c r="B8051" s="76" t="n">
        <v>46252</v>
      </c>
      <c r="C8051" s="1" t="n">
        <v>11</v>
      </c>
      <c r="D8051" s="1" t="s">
        <v>3820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4136</v>
      </c>
      <c r="N8051" s="1" t="n">
        <v>30</v>
      </c>
      <c r="O8051" s="1" t="n">
        <v>131.33</v>
      </c>
      <c r="P8051" s="1" t="s">
        <v>3814</v>
      </c>
    </row>
    <row r="8052" customFormat="false" ht="15" hidden="false" customHeight="true" outlineLevel="0" collapsed="false">
      <c r="A8052" s="1" t="n">
        <v>3</v>
      </c>
      <c r="B8052" s="76" t="n">
        <v>46252</v>
      </c>
      <c r="C8052" s="1" t="n">
        <v>11</v>
      </c>
      <c r="D8052" s="1" t="s">
        <v>3820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4161</v>
      </c>
      <c r="N8052" s="1" t="n">
        <v>30</v>
      </c>
      <c r="O8052" s="1" t="n">
        <v>131.33</v>
      </c>
      <c r="P8052" s="1" t="s">
        <v>3814</v>
      </c>
    </row>
    <row r="8053" customFormat="false" ht="15" hidden="false" customHeight="true" outlineLevel="0" collapsed="false">
      <c r="A8053" s="1" t="n">
        <v>3</v>
      </c>
      <c r="B8053" s="76" t="n">
        <v>46252</v>
      </c>
      <c r="C8053" s="1" t="n">
        <v>11</v>
      </c>
      <c r="D8053" s="1" t="s">
        <v>3820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4162</v>
      </c>
      <c r="N8053" s="1" t="n">
        <v>6</v>
      </c>
      <c r="O8053" s="1" t="n">
        <v>36.73</v>
      </c>
      <c r="P8053" s="1" t="s">
        <v>3814</v>
      </c>
    </row>
    <row r="8054" customFormat="false" ht="15" hidden="false" customHeight="true" outlineLevel="0" collapsed="false">
      <c r="A8054" s="1" t="n">
        <v>3</v>
      </c>
      <c r="B8054" s="76" t="n">
        <v>46252</v>
      </c>
      <c r="C8054" s="1" t="n">
        <v>11</v>
      </c>
      <c r="D8054" s="1" t="s">
        <v>3820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6439</v>
      </c>
      <c r="N8054" s="1" t="n">
        <v>28</v>
      </c>
      <c r="O8054" s="1" t="n">
        <v>107.42</v>
      </c>
      <c r="P8054" s="1" t="s">
        <v>3814</v>
      </c>
    </row>
    <row r="8055" customFormat="false" ht="15" hidden="false" customHeight="true" outlineLevel="0" collapsed="false">
      <c r="A8055" s="1" t="n">
        <v>3</v>
      </c>
      <c r="B8055" s="76" t="n">
        <v>46252</v>
      </c>
      <c r="C8055" s="1" t="n">
        <v>11</v>
      </c>
      <c r="D8055" s="1" t="s">
        <v>3820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4150</v>
      </c>
      <c r="N8055" s="1" t="n">
        <v>6</v>
      </c>
      <c r="O8055" s="1" t="n">
        <v>35.64</v>
      </c>
      <c r="P8055" s="1" t="s">
        <v>3814</v>
      </c>
    </row>
    <row r="8056" customFormat="false" ht="15" hidden="false" customHeight="true" outlineLevel="0" collapsed="false">
      <c r="A8056" s="1" t="n">
        <v>3</v>
      </c>
      <c r="B8056" s="76" t="n">
        <v>46252</v>
      </c>
      <c r="C8056" s="1" t="n">
        <v>11</v>
      </c>
      <c r="D8056" s="1" t="s">
        <v>3820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6034</v>
      </c>
      <c r="N8056" s="1" t="n">
        <v>12</v>
      </c>
      <c r="O8056" s="1" t="n">
        <v>25.81</v>
      </c>
      <c r="P8056" s="1" t="s">
        <v>3814</v>
      </c>
    </row>
    <row r="8057" customFormat="false" ht="15" hidden="false" customHeight="true" outlineLevel="0" collapsed="false">
      <c r="A8057" s="1" t="n">
        <v>3</v>
      </c>
      <c r="B8057" s="76" t="n">
        <v>46252</v>
      </c>
      <c r="C8057" s="1" t="n">
        <v>11</v>
      </c>
      <c r="D8057" s="1" t="s">
        <v>3820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5971</v>
      </c>
      <c r="N8057" s="1" t="n">
        <v>16</v>
      </c>
      <c r="O8057" s="1" t="n">
        <v>61.35</v>
      </c>
      <c r="P8057" s="1" t="s">
        <v>3814</v>
      </c>
    </row>
    <row r="8058" customFormat="false" ht="15" hidden="false" customHeight="true" outlineLevel="0" collapsed="false">
      <c r="A8058" s="1" t="n">
        <v>3</v>
      </c>
      <c r="B8058" s="76" t="n">
        <v>46252</v>
      </c>
      <c r="C8058" s="1" t="n">
        <v>11</v>
      </c>
      <c r="D8058" s="1" t="s">
        <v>3820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5425</v>
      </c>
      <c r="N8058" s="1" t="n">
        <v>10</v>
      </c>
      <c r="O8058" s="1" t="n">
        <v>52.89</v>
      </c>
      <c r="P8058" s="1" t="s">
        <v>3814</v>
      </c>
    </row>
    <row r="8059" customFormat="false" ht="15" hidden="false" customHeight="true" outlineLevel="0" collapsed="false">
      <c r="A8059" s="1" t="n">
        <v>3</v>
      </c>
      <c r="B8059" s="76" t="n">
        <v>46252</v>
      </c>
      <c r="C8059" s="1" t="n">
        <v>11</v>
      </c>
      <c r="D8059" s="1" t="s">
        <v>3820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5426</v>
      </c>
      <c r="N8059" s="1" t="n">
        <v>12</v>
      </c>
      <c r="O8059" s="1" t="n">
        <v>64.69</v>
      </c>
      <c r="P8059" s="1" t="s">
        <v>3814</v>
      </c>
    </row>
    <row r="8060" customFormat="false" ht="15" hidden="false" customHeight="true" outlineLevel="0" collapsed="false">
      <c r="A8060" s="1" t="n">
        <v>3</v>
      </c>
      <c r="B8060" s="76" t="n">
        <v>46252</v>
      </c>
      <c r="C8060" s="1" t="n">
        <v>11</v>
      </c>
      <c r="D8060" s="1" t="s">
        <v>3820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6440</v>
      </c>
      <c r="N8060" s="1" t="n">
        <v>12</v>
      </c>
      <c r="O8060" s="1" t="n">
        <v>169.77</v>
      </c>
      <c r="P8060" s="1" t="s">
        <v>3814</v>
      </c>
    </row>
    <row r="8061" customFormat="false" ht="15" hidden="false" customHeight="true" outlineLevel="0" collapsed="false">
      <c r="A8061" s="1" t="n">
        <v>3</v>
      </c>
      <c r="B8061" s="76" t="n">
        <v>46252</v>
      </c>
      <c r="C8061" s="1" t="n">
        <v>11</v>
      </c>
      <c r="D8061" s="1" t="s">
        <v>3820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4145</v>
      </c>
      <c r="N8061" s="1" t="n">
        <v>24</v>
      </c>
      <c r="O8061" s="1" t="n">
        <v>88.78</v>
      </c>
      <c r="P8061" s="1" t="s">
        <v>3814</v>
      </c>
    </row>
    <row r="8062" customFormat="false" ht="15" hidden="false" customHeight="true" outlineLevel="0" collapsed="false">
      <c r="A8062" s="1" t="n">
        <v>3</v>
      </c>
      <c r="B8062" s="76" t="n">
        <v>46252</v>
      </c>
      <c r="C8062" s="1" t="n">
        <v>11</v>
      </c>
      <c r="D8062" s="1" t="s">
        <v>3820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4152</v>
      </c>
      <c r="N8062" s="1" t="n">
        <v>36</v>
      </c>
      <c r="O8062" s="1" t="n">
        <v>190.67</v>
      </c>
      <c r="P8062" s="1" t="s">
        <v>3814</v>
      </c>
    </row>
    <row r="8063" customFormat="false" ht="15" hidden="false" customHeight="true" outlineLevel="0" collapsed="false">
      <c r="A8063" s="1" t="n">
        <v>3</v>
      </c>
      <c r="B8063" s="76" t="n">
        <v>46252</v>
      </c>
      <c r="C8063" s="1" t="n">
        <v>11</v>
      </c>
      <c r="D8063" s="1" t="s">
        <v>3820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4153</v>
      </c>
      <c r="N8063" s="1" t="n">
        <v>54</v>
      </c>
      <c r="O8063" s="1" t="n">
        <v>119.24</v>
      </c>
      <c r="P8063" s="1" t="s">
        <v>3814</v>
      </c>
    </row>
    <row r="8064" customFormat="false" ht="15" hidden="false" customHeight="true" outlineLevel="0" collapsed="false">
      <c r="A8064" s="1" t="n">
        <v>3</v>
      </c>
      <c r="B8064" s="76" t="n">
        <v>46252</v>
      </c>
      <c r="C8064" s="1" t="n">
        <v>11</v>
      </c>
      <c r="D8064" s="1" t="s">
        <v>3820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5041</v>
      </c>
      <c r="N8064" s="1" t="n">
        <v>48</v>
      </c>
      <c r="O8064" s="1" t="n">
        <v>219.43</v>
      </c>
      <c r="P8064" s="1" t="s">
        <v>3814</v>
      </c>
    </row>
    <row r="8065" customFormat="false" ht="15" hidden="false" customHeight="true" outlineLevel="0" collapsed="false">
      <c r="A8065" s="1" t="n">
        <v>3</v>
      </c>
      <c r="B8065" s="76" t="n">
        <v>46252</v>
      </c>
      <c r="C8065" s="1" t="n">
        <v>11</v>
      </c>
      <c r="D8065" s="1" t="s">
        <v>3820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6441</v>
      </c>
      <c r="N8065" s="1" t="n">
        <v>14</v>
      </c>
      <c r="O8065" s="1" t="n">
        <v>85.54</v>
      </c>
      <c r="P8065" s="1" t="s">
        <v>3814</v>
      </c>
    </row>
    <row r="8066" customFormat="false" ht="15" hidden="false" customHeight="true" outlineLevel="0" collapsed="false">
      <c r="A8066" s="1" t="n">
        <v>3</v>
      </c>
      <c r="B8066" s="76" t="n">
        <v>46252</v>
      </c>
      <c r="C8066" s="1" t="n">
        <v>11</v>
      </c>
      <c r="D8066" s="1" t="s">
        <v>3820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5155</v>
      </c>
      <c r="N8066" s="1" t="n">
        <v>6</v>
      </c>
      <c r="O8066" s="1" t="n">
        <v>23.46</v>
      </c>
      <c r="P8066" s="1" t="s">
        <v>3814</v>
      </c>
    </row>
    <row r="8067" customFormat="false" ht="15" hidden="false" customHeight="true" outlineLevel="0" collapsed="false">
      <c r="A8067" s="1" t="n">
        <v>3</v>
      </c>
      <c r="B8067" s="76" t="n">
        <v>46252</v>
      </c>
      <c r="C8067" s="1" t="n">
        <v>11</v>
      </c>
      <c r="D8067" s="1" t="s">
        <v>3820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5156</v>
      </c>
      <c r="N8067" s="1" t="n">
        <v>6</v>
      </c>
      <c r="O8067" s="1" t="n">
        <v>23.46</v>
      </c>
      <c r="P8067" s="1" t="s">
        <v>3814</v>
      </c>
    </row>
    <row r="8068" customFormat="false" ht="15" hidden="false" customHeight="true" outlineLevel="0" collapsed="false">
      <c r="A8068" s="1" t="n">
        <v>3</v>
      </c>
      <c r="B8068" s="76" t="n">
        <v>46252</v>
      </c>
      <c r="C8068" s="1" t="n">
        <v>11</v>
      </c>
      <c r="D8068" s="1" t="s">
        <v>3820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5790</v>
      </c>
      <c r="N8068" s="1" t="n">
        <v>12</v>
      </c>
      <c r="O8068" s="1" t="n">
        <v>46.92</v>
      </c>
      <c r="P8068" s="1" t="s">
        <v>3814</v>
      </c>
    </row>
    <row r="8069" customFormat="false" ht="15" hidden="false" customHeight="true" outlineLevel="0" collapsed="false">
      <c r="A8069" s="1" t="n">
        <v>3</v>
      </c>
      <c r="B8069" s="76" t="n">
        <v>46252</v>
      </c>
      <c r="C8069" s="1" t="n">
        <v>11</v>
      </c>
      <c r="D8069" s="1" t="s">
        <v>3820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5159</v>
      </c>
      <c r="N8069" s="1" t="n">
        <v>48</v>
      </c>
      <c r="O8069" s="1" t="n">
        <v>199.68</v>
      </c>
      <c r="P8069" s="1" t="s">
        <v>3814</v>
      </c>
    </row>
    <row r="8070" customFormat="false" ht="15" hidden="false" customHeight="true" outlineLevel="0" collapsed="false">
      <c r="A8070" s="1" t="n">
        <v>3</v>
      </c>
      <c r="B8070" s="76" t="n">
        <v>46252</v>
      </c>
      <c r="C8070" s="1" t="n">
        <v>11</v>
      </c>
      <c r="D8070" s="1" t="s">
        <v>3820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6442</v>
      </c>
      <c r="N8070" s="1" t="n">
        <v>8</v>
      </c>
      <c r="O8070" s="1" t="n">
        <v>92.48</v>
      </c>
      <c r="P8070" s="1" t="s">
        <v>3814</v>
      </c>
    </row>
    <row r="8071" customFormat="false" ht="15" hidden="false" customHeight="true" outlineLevel="0" collapsed="false">
      <c r="A8071" s="1" t="n">
        <v>3</v>
      </c>
      <c r="B8071" s="76" t="n">
        <v>46252</v>
      </c>
      <c r="C8071" s="1" t="n">
        <v>11</v>
      </c>
      <c r="D8071" s="1" t="s">
        <v>3820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5163</v>
      </c>
      <c r="N8071" s="1" t="n">
        <v>12</v>
      </c>
      <c r="O8071" s="1" t="n">
        <v>33.12</v>
      </c>
      <c r="P8071" s="1" t="s">
        <v>3814</v>
      </c>
    </row>
    <row r="8072" customFormat="false" ht="15" hidden="false" customHeight="true" outlineLevel="0" collapsed="false">
      <c r="A8072" s="1" t="n">
        <v>3</v>
      </c>
      <c r="B8072" s="76" t="n">
        <v>46252</v>
      </c>
      <c r="C8072" s="1" t="n">
        <v>11</v>
      </c>
      <c r="D8072" s="1" t="s">
        <v>3820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6443</v>
      </c>
      <c r="N8072" s="1" t="n">
        <v>12</v>
      </c>
      <c r="O8072" s="1" t="n">
        <v>58.38</v>
      </c>
      <c r="P8072" s="1" t="s">
        <v>3814</v>
      </c>
    </row>
    <row r="8073" customFormat="false" ht="15" hidden="false" customHeight="true" outlineLevel="0" collapsed="false">
      <c r="A8073" s="1" t="n">
        <v>3</v>
      </c>
      <c r="B8073" s="76" t="n">
        <v>46252</v>
      </c>
      <c r="C8073" s="1" t="n">
        <v>11</v>
      </c>
      <c r="D8073" s="1" t="s">
        <v>3820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6444</v>
      </c>
      <c r="N8073" s="1" t="n">
        <v>12</v>
      </c>
      <c r="O8073" s="1" t="n">
        <v>58.38</v>
      </c>
      <c r="P8073" s="1" t="s">
        <v>3814</v>
      </c>
    </row>
    <row r="8074" customFormat="false" ht="15" hidden="false" customHeight="true" outlineLevel="0" collapsed="false">
      <c r="A8074" s="1" t="n">
        <v>3</v>
      </c>
      <c r="B8074" s="76" t="n">
        <v>46252</v>
      </c>
      <c r="C8074" s="1" t="n">
        <v>11</v>
      </c>
      <c r="D8074" s="1" t="s">
        <v>3820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6445</v>
      </c>
      <c r="N8074" s="1" t="n">
        <v>23</v>
      </c>
      <c r="O8074" s="1" t="n">
        <v>52.26</v>
      </c>
      <c r="P8074" s="1" t="s">
        <v>3814</v>
      </c>
    </row>
    <row r="8075" customFormat="false" ht="15" hidden="false" customHeight="true" outlineLevel="0" collapsed="false">
      <c r="A8075" s="1" t="n">
        <v>3</v>
      </c>
      <c r="B8075" s="76" t="n">
        <v>46252</v>
      </c>
      <c r="C8075" s="1" t="n">
        <v>11</v>
      </c>
      <c r="D8075" s="1" t="s">
        <v>3820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6446</v>
      </c>
      <c r="N8075" s="1" t="n">
        <v>3</v>
      </c>
      <c r="O8075" s="1" t="n">
        <v>8.34</v>
      </c>
      <c r="P8075" s="1" t="s">
        <v>3814</v>
      </c>
    </row>
    <row r="8076" customFormat="false" ht="15" hidden="false" customHeight="true" outlineLevel="0" collapsed="false">
      <c r="A8076" s="1" t="n">
        <v>3</v>
      </c>
      <c r="B8076" s="76" t="n">
        <v>46252</v>
      </c>
      <c r="C8076" s="1" t="n">
        <v>11</v>
      </c>
      <c r="D8076" s="1" t="s">
        <v>3820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6447</v>
      </c>
      <c r="N8076" s="1" t="n">
        <v>6</v>
      </c>
      <c r="O8076" s="1" t="n">
        <v>33.48</v>
      </c>
      <c r="P8076" s="1" t="s">
        <v>3814</v>
      </c>
    </row>
    <row r="8077" customFormat="false" ht="15" hidden="false" customHeight="true" outlineLevel="0" collapsed="false">
      <c r="A8077" s="1" t="n">
        <v>3</v>
      </c>
      <c r="B8077" s="76" t="n">
        <v>46253</v>
      </c>
      <c r="C8077" s="1" t="n">
        <v>6</v>
      </c>
      <c r="D8077" s="1" t="s">
        <v>3819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3817</v>
      </c>
      <c r="N8077" s="1" t="n">
        <v>20</v>
      </c>
      <c r="O8077" s="1" t="n">
        <v>125</v>
      </c>
      <c r="P8077" s="1" t="s">
        <v>3814</v>
      </c>
    </row>
    <row r="8078" customFormat="false" ht="15" hidden="false" customHeight="true" outlineLevel="0" collapsed="false">
      <c r="A8078" s="1" t="n">
        <v>3</v>
      </c>
      <c r="B8078" s="76" t="n">
        <v>46253</v>
      </c>
      <c r="C8078" s="1" t="n">
        <v>6</v>
      </c>
      <c r="D8078" s="1" t="s">
        <v>3819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3815</v>
      </c>
      <c r="N8078" s="1" t="n">
        <v>4</v>
      </c>
      <c r="O8078" s="1" t="n">
        <v>24</v>
      </c>
      <c r="P8078" s="1" t="s">
        <v>3814</v>
      </c>
    </row>
    <row r="8079" customFormat="false" ht="15" hidden="false" customHeight="true" outlineLevel="0" collapsed="false">
      <c r="A8079" s="1" t="n">
        <v>3</v>
      </c>
      <c r="B8079" s="76" t="n">
        <v>46253</v>
      </c>
      <c r="C8079" s="1" t="n">
        <v>6</v>
      </c>
      <c r="D8079" s="1" t="s">
        <v>3819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3816</v>
      </c>
      <c r="N8079" s="1" t="n">
        <v>50</v>
      </c>
      <c r="O8079" s="1" t="n">
        <v>100</v>
      </c>
      <c r="P8079" s="1" t="s">
        <v>3814</v>
      </c>
    </row>
    <row r="8080" customFormat="false" ht="15" hidden="false" customHeight="true" outlineLevel="0" collapsed="false">
      <c r="A8080" s="1" t="n">
        <v>3</v>
      </c>
      <c r="B8080" s="76" t="n">
        <v>46253</v>
      </c>
      <c r="C8080" s="1" t="n">
        <v>11</v>
      </c>
      <c r="D8080" s="1" t="s">
        <v>3820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5580</v>
      </c>
      <c r="N8080" s="1" t="n">
        <v>60</v>
      </c>
      <c r="O8080" s="1" t="n">
        <v>100</v>
      </c>
      <c r="P8080" s="1" t="s">
        <v>3814</v>
      </c>
    </row>
    <row r="8081" customFormat="false" ht="15" hidden="false" customHeight="true" outlineLevel="0" collapsed="false">
      <c r="A8081" s="1" t="n">
        <v>3</v>
      </c>
      <c r="B8081" s="76" t="n">
        <v>46253</v>
      </c>
      <c r="C8081" s="1" t="n">
        <v>11</v>
      </c>
      <c r="D8081" s="1" t="s">
        <v>3820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5581</v>
      </c>
      <c r="N8081" s="1" t="n">
        <v>60</v>
      </c>
      <c r="O8081" s="1" t="n">
        <v>110</v>
      </c>
      <c r="P8081" s="1" t="s">
        <v>3814</v>
      </c>
    </row>
    <row r="8082" customFormat="false" ht="15" hidden="false" customHeight="true" outlineLevel="0" collapsed="false">
      <c r="A8082" s="1" t="n">
        <v>3</v>
      </c>
      <c r="B8082" s="76" t="n">
        <v>46253</v>
      </c>
      <c r="C8082" s="1" t="n">
        <v>11</v>
      </c>
      <c r="D8082" s="1" t="s">
        <v>3820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5582</v>
      </c>
      <c r="N8082" s="1" t="n">
        <v>60</v>
      </c>
      <c r="O8082" s="1" t="n">
        <v>110</v>
      </c>
      <c r="P8082" s="1" t="s">
        <v>3814</v>
      </c>
    </row>
    <row r="8083" customFormat="false" ht="15" hidden="false" customHeight="true" outlineLevel="0" collapsed="false">
      <c r="A8083" s="1" t="n">
        <v>3</v>
      </c>
      <c r="B8083" s="76" t="n">
        <v>46253</v>
      </c>
      <c r="C8083" s="1" t="n">
        <v>11</v>
      </c>
      <c r="D8083" s="1" t="s">
        <v>3820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4269</v>
      </c>
      <c r="N8083" s="1" t="n">
        <v>8</v>
      </c>
      <c r="O8083" s="1" t="n">
        <v>43.92</v>
      </c>
      <c r="P8083" s="1" t="s">
        <v>3814</v>
      </c>
    </row>
    <row r="8084" customFormat="false" ht="15" hidden="false" customHeight="true" outlineLevel="0" collapsed="false">
      <c r="A8084" s="1" t="n">
        <v>3</v>
      </c>
      <c r="B8084" s="76" t="n">
        <v>46253</v>
      </c>
      <c r="C8084" s="1" t="n">
        <v>11</v>
      </c>
      <c r="D8084" s="1" t="s">
        <v>3820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4270</v>
      </c>
      <c r="N8084" s="1" t="n">
        <v>8</v>
      </c>
      <c r="O8084" s="1" t="n">
        <v>43.92</v>
      </c>
      <c r="P8084" s="1" t="s">
        <v>3814</v>
      </c>
    </row>
    <row r="8085" customFormat="false" ht="15" hidden="false" customHeight="true" outlineLevel="0" collapsed="false">
      <c r="A8085" s="1" t="n">
        <v>3</v>
      </c>
      <c r="B8085" s="76" t="n">
        <v>46253</v>
      </c>
      <c r="C8085" s="1" t="n">
        <v>11</v>
      </c>
      <c r="D8085" s="1" t="s">
        <v>3820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4271</v>
      </c>
      <c r="N8085" s="1" t="n">
        <v>3</v>
      </c>
      <c r="O8085" s="1" t="n">
        <v>32.64</v>
      </c>
      <c r="P8085" s="1" t="s">
        <v>3814</v>
      </c>
    </row>
    <row r="8086" customFormat="false" ht="15" hidden="false" customHeight="true" outlineLevel="0" collapsed="false">
      <c r="A8086" s="1" t="n">
        <v>3</v>
      </c>
      <c r="B8086" s="76" t="n">
        <v>46253</v>
      </c>
      <c r="C8086" s="1" t="n">
        <v>11</v>
      </c>
      <c r="D8086" s="1" t="s">
        <v>3820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4272</v>
      </c>
      <c r="N8086" s="1" t="n">
        <v>3</v>
      </c>
      <c r="O8086" s="1" t="n">
        <v>32.64</v>
      </c>
      <c r="P8086" s="1" t="s">
        <v>3814</v>
      </c>
    </row>
    <row r="8087" customFormat="false" ht="15" hidden="false" customHeight="true" outlineLevel="0" collapsed="false">
      <c r="A8087" s="1" t="n">
        <v>3</v>
      </c>
      <c r="B8087" s="76" t="n">
        <v>46253</v>
      </c>
      <c r="C8087" s="1" t="n">
        <v>11</v>
      </c>
      <c r="D8087" s="1" t="s">
        <v>3820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4012</v>
      </c>
      <c r="N8087" s="1" t="n">
        <v>8</v>
      </c>
      <c r="O8087" s="1" t="n">
        <v>43.92</v>
      </c>
      <c r="P8087" s="1" t="s">
        <v>3814</v>
      </c>
    </row>
    <row r="8088" customFormat="false" ht="15" hidden="false" customHeight="true" outlineLevel="0" collapsed="false">
      <c r="A8088" s="1" t="n">
        <v>3</v>
      </c>
      <c r="B8088" s="76" t="n">
        <v>46253</v>
      </c>
      <c r="C8088" s="1" t="n">
        <v>11</v>
      </c>
      <c r="D8088" s="1" t="s">
        <v>3820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4273</v>
      </c>
      <c r="N8088" s="1" t="n">
        <v>3</v>
      </c>
      <c r="O8088" s="1" t="n">
        <v>32.64</v>
      </c>
      <c r="P8088" s="1" t="s">
        <v>3814</v>
      </c>
    </row>
    <row r="8089" customFormat="false" ht="15" hidden="false" customHeight="true" outlineLevel="0" collapsed="false">
      <c r="A8089" s="1" t="n">
        <v>3</v>
      </c>
      <c r="B8089" s="76" t="n">
        <v>46253</v>
      </c>
      <c r="C8089" s="1" t="n">
        <v>11</v>
      </c>
      <c r="D8089" s="1" t="s">
        <v>3820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3891</v>
      </c>
      <c r="N8089" s="1" t="n">
        <v>60</v>
      </c>
      <c r="O8089" s="1" t="n">
        <v>1950</v>
      </c>
      <c r="P8089" s="1" t="s">
        <v>3814</v>
      </c>
    </row>
    <row r="8090" customFormat="false" ht="15" hidden="false" customHeight="true" outlineLevel="0" collapsed="false">
      <c r="A8090" s="1" t="n">
        <v>3</v>
      </c>
      <c r="B8090" s="76" t="n">
        <v>46253</v>
      </c>
      <c r="C8090" s="1" t="n">
        <v>11</v>
      </c>
      <c r="D8090" s="1" t="s">
        <v>3820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3893</v>
      </c>
      <c r="N8090" s="1" t="n">
        <v>51.4</v>
      </c>
      <c r="O8090" s="1" t="n">
        <v>1156.5</v>
      </c>
      <c r="P8090" s="1" t="s">
        <v>3814</v>
      </c>
    </row>
    <row r="8091" customFormat="false" ht="15" hidden="false" customHeight="true" outlineLevel="0" collapsed="false">
      <c r="A8091" s="1" t="n">
        <v>3</v>
      </c>
      <c r="B8091" s="76" t="n">
        <v>46253</v>
      </c>
      <c r="C8091" s="1" t="n">
        <v>11</v>
      </c>
      <c r="D8091" s="1" t="s">
        <v>3820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3894</v>
      </c>
      <c r="N8091" s="1" t="n">
        <v>46.7</v>
      </c>
      <c r="O8091" s="1" t="n">
        <v>1517.75</v>
      </c>
      <c r="P8091" s="1" t="s">
        <v>3814</v>
      </c>
    </row>
    <row r="8092" customFormat="false" ht="15" hidden="false" customHeight="true" outlineLevel="0" collapsed="false">
      <c r="A8092" s="1" t="n">
        <v>3</v>
      </c>
      <c r="B8092" s="76" t="n">
        <v>46253</v>
      </c>
      <c r="C8092" s="1" t="n">
        <v>11</v>
      </c>
      <c r="D8092" s="1" t="s">
        <v>3820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4351</v>
      </c>
      <c r="N8092" s="1" t="n">
        <v>20</v>
      </c>
      <c r="O8092" s="1" t="n">
        <v>317.4</v>
      </c>
      <c r="P8092" s="1" t="s">
        <v>3814</v>
      </c>
    </row>
    <row r="8093" customFormat="false" ht="15" hidden="false" customHeight="true" outlineLevel="0" collapsed="false">
      <c r="A8093" s="1" t="n">
        <v>3</v>
      </c>
      <c r="B8093" s="76" t="n">
        <v>46253</v>
      </c>
      <c r="C8093" s="1" t="n">
        <v>11</v>
      </c>
      <c r="D8093" s="1" t="s">
        <v>3820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4803</v>
      </c>
      <c r="N8093" s="1" t="n">
        <v>48</v>
      </c>
      <c r="O8093" s="1" t="n">
        <v>305.28</v>
      </c>
      <c r="P8093" s="1" t="s">
        <v>3814</v>
      </c>
    </row>
    <row r="8094" customFormat="false" ht="15" hidden="false" customHeight="true" outlineLevel="0" collapsed="false">
      <c r="A8094" s="1" t="n">
        <v>3</v>
      </c>
      <c r="B8094" s="76" t="n">
        <v>46253</v>
      </c>
      <c r="C8094" s="1" t="n">
        <v>11</v>
      </c>
      <c r="D8094" s="1" t="s">
        <v>3820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3836</v>
      </c>
      <c r="N8094" s="1" t="n">
        <v>30</v>
      </c>
      <c r="O8094" s="1" t="n">
        <v>246.6</v>
      </c>
      <c r="P8094" s="1" t="s">
        <v>3814</v>
      </c>
    </row>
    <row r="8095" customFormat="false" ht="15" hidden="false" customHeight="true" outlineLevel="0" collapsed="false">
      <c r="A8095" s="1" t="n">
        <v>3</v>
      </c>
      <c r="B8095" s="76" t="n">
        <v>46253</v>
      </c>
      <c r="C8095" s="1" t="n">
        <v>11</v>
      </c>
      <c r="D8095" s="1" t="s">
        <v>3820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4408</v>
      </c>
      <c r="N8095" s="1" t="n">
        <v>30</v>
      </c>
      <c r="O8095" s="1" t="n">
        <v>246.6</v>
      </c>
      <c r="P8095" s="1" t="s">
        <v>3814</v>
      </c>
    </row>
    <row r="8096" customFormat="false" ht="15" hidden="false" customHeight="true" outlineLevel="0" collapsed="false">
      <c r="A8096" s="1" t="n">
        <v>3</v>
      </c>
      <c r="B8096" s="76" t="n">
        <v>46253</v>
      </c>
      <c r="C8096" s="1" t="n">
        <v>11</v>
      </c>
      <c r="D8096" s="1" t="s">
        <v>3820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5665</v>
      </c>
      <c r="N8096" s="1" t="n">
        <v>24</v>
      </c>
      <c r="O8096" s="1" t="n">
        <v>75.12</v>
      </c>
      <c r="P8096" s="1" t="s">
        <v>3814</v>
      </c>
    </row>
    <row r="8097" customFormat="false" ht="15" hidden="false" customHeight="true" outlineLevel="0" collapsed="false">
      <c r="A8097" s="1" t="n">
        <v>3</v>
      </c>
      <c r="B8097" s="76" t="n">
        <v>46253</v>
      </c>
      <c r="C8097" s="1" t="n">
        <v>11</v>
      </c>
      <c r="D8097" s="1" t="s">
        <v>3820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5171</v>
      </c>
      <c r="N8097" s="1" t="n">
        <v>24</v>
      </c>
      <c r="O8097" s="1" t="n">
        <v>75.12</v>
      </c>
      <c r="P8097" s="1" t="s">
        <v>3814</v>
      </c>
    </row>
    <row r="8098" customFormat="false" ht="15" hidden="false" customHeight="true" outlineLevel="0" collapsed="false">
      <c r="A8098" s="1" t="n">
        <v>3</v>
      </c>
      <c r="B8098" s="76" t="n">
        <v>46253</v>
      </c>
      <c r="C8098" s="1" t="n">
        <v>11</v>
      </c>
      <c r="D8098" s="1" t="s">
        <v>3820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4731</v>
      </c>
      <c r="N8098" s="1" t="n">
        <v>48</v>
      </c>
      <c r="O8098" s="1" t="n">
        <v>173.28</v>
      </c>
      <c r="P8098" s="1" t="s">
        <v>3814</v>
      </c>
    </row>
    <row r="8099" customFormat="false" ht="15" hidden="false" customHeight="true" outlineLevel="0" collapsed="false">
      <c r="A8099" s="1" t="n">
        <v>3</v>
      </c>
      <c r="B8099" s="76" t="n">
        <v>46253</v>
      </c>
      <c r="C8099" s="1" t="n">
        <v>11</v>
      </c>
      <c r="D8099" s="1" t="s">
        <v>3820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4409</v>
      </c>
      <c r="N8099" s="1" t="n">
        <v>48</v>
      </c>
      <c r="O8099" s="1" t="n">
        <v>211.2</v>
      </c>
      <c r="P8099" s="1" t="s">
        <v>3814</v>
      </c>
    </row>
    <row r="8100" customFormat="false" ht="15" hidden="false" customHeight="true" outlineLevel="0" collapsed="false">
      <c r="A8100" s="1" t="n">
        <v>3</v>
      </c>
      <c r="B8100" s="76" t="n">
        <v>46253</v>
      </c>
      <c r="C8100" s="1" t="n">
        <v>11</v>
      </c>
      <c r="D8100" s="1" t="s">
        <v>3820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4410</v>
      </c>
      <c r="N8100" s="1" t="n">
        <v>24</v>
      </c>
      <c r="O8100" s="1" t="n">
        <v>84.48</v>
      </c>
      <c r="P8100" s="1" t="s">
        <v>3814</v>
      </c>
    </row>
    <row r="8101" customFormat="false" ht="15" hidden="false" customHeight="true" outlineLevel="0" collapsed="false">
      <c r="A8101" s="1" t="n">
        <v>3</v>
      </c>
      <c r="B8101" s="76" t="n">
        <v>46253</v>
      </c>
      <c r="C8101" s="1" t="n">
        <v>11</v>
      </c>
      <c r="D8101" s="1" t="s">
        <v>3820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4411</v>
      </c>
      <c r="N8101" s="1" t="n">
        <v>30</v>
      </c>
      <c r="O8101" s="1" t="n">
        <v>284.1</v>
      </c>
      <c r="P8101" s="1" t="s">
        <v>3814</v>
      </c>
    </row>
    <row r="8102" customFormat="false" ht="15" hidden="false" customHeight="true" outlineLevel="0" collapsed="false">
      <c r="A8102" s="1" t="n">
        <v>3</v>
      </c>
      <c r="B8102" s="76" t="n">
        <v>46253</v>
      </c>
      <c r="C8102" s="1" t="n">
        <v>11</v>
      </c>
      <c r="D8102" s="1" t="s">
        <v>3820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6448</v>
      </c>
      <c r="N8102" s="1" t="n">
        <v>48</v>
      </c>
      <c r="O8102" s="1" t="n">
        <v>110.4</v>
      </c>
      <c r="P8102" s="1" t="s">
        <v>3814</v>
      </c>
    </row>
    <row r="8103" customFormat="false" ht="15" hidden="false" customHeight="true" outlineLevel="0" collapsed="false">
      <c r="A8103" s="1" t="n">
        <v>3</v>
      </c>
      <c r="B8103" s="76" t="n">
        <v>46253</v>
      </c>
      <c r="C8103" s="1" t="n">
        <v>11</v>
      </c>
      <c r="D8103" s="1" t="s">
        <v>3820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4681</v>
      </c>
      <c r="N8103" s="1" t="n">
        <v>30</v>
      </c>
      <c r="O8103" s="1" t="n">
        <v>284.7</v>
      </c>
      <c r="P8103" s="1" t="s">
        <v>3814</v>
      </c>
    </row>
    <row r="8104" customFormat="false" ht="15" hidden="false" customHeight="true" outlineLevel="0" collapsed="false">
      <c r="A8104" s="1" t="n">
        <v>3</v>
      </c>
      <c r="B8104" s="76" t="n">
        <v>46253</v>
      </c>
      <c r="C8104" s="1" t="n">
        <v>11</v>
      </c>
      <c r="D8104" s="1" t="s">
        <v>3820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4682</v>
      </c>
      <c r="N8104" s="1" t="n">
        <v>18</v>
      </c>
      <c r="O8104" s="1" t="n">
        <v>170.82</v>
      </c>
      <c r="P8104" s="1" t="s">
        <v>3814</v>
      </c>
    </row>
    <row r="8105" customFormat="false" ht="15" hidden="false" customHeight="true" outlineLevel="0" collapsed="false">
      <c r="A8105" s="1" t="n">
        <v>3</v>
      </c>
      <c r="B8105" s="76" t="n">
        <v>46253</v>
      </c>
      <c r="C8105" s="1" t="n">
        <v>11</v>
      </c>
      <c r="D8105" s="1" t="s">
        <v>3820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4413</v>
      </c>
      <c r="N8105" s="1" t="n">
        <v>30</v>
      </c>
      <c r="O8105" s="1" t="n">
        <v>153.6</v>
      </c>
      <c r="P8105" s="1" t="s">
        <v>3814</v>
      </c>
    </row>
    <row r="8106" customFormat="false" ht="15" hidden="false" customHeight="true" outlineLevel="0" collapsed="false">
      <c r="A8106" s="1" t="n">
        <v>3</v>
      </c>
      <c r="B8106" s="76" t="n">
        <v>46253</v>
      </c>
      <c r="C8106" s="1" t="n">
        <v>11</v>
      </c>
      <c r="D8106" s="1" t="s">
        <v>3820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4415</v>
      </c>
      <c r="N8106" s="1" t="n">
        <v>60</v>
      </c>
      <c r="O8106" s="1" t="n">
        <v>348</v>
      </c>
      <c r="P8106" s="1" t="s">
        <v>3814</v>
      </c>
    </row>
    <row r="8107" customFormat="false" ht="15" hidden="false" customHeight="true" outlineLevel="0" collapsed="false">
      <c r="A8107" s="1" t="n">
        <v>3</v>
      </c>
      <c r="B8107" s="76" t="n">
        <v>46253</v>
      </c>
      <c r="C8107" s="1" t="n">
        <v>11</v>
      </c>
      <c r="D8107" s="1" t="s">
        <v>3820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3844</v>
      </c>
      <c r="N8107" s="1" t="n">
        <v>60</v>
      </c>
      <c r="O8107" s="1" t="n">
        <v>580.2</v>
      </c>
      <c r="P8107" s="1" t="s">
        <v>3814</v>
      </c>
    </row>
    <row r="8108" customFormat="false" ht="15" hidden="false" customHeight="true" outlineLevel="0" collapsed="false">
      <c r="A8108" s="1" t="n">
        <v>3</v>
      </c>
      <c r="B8108" s="76" t="n">
        <v>46253</v>
      </c>
      <c r="C8108" s="1" t="n">
        <v>11</v>
      </c>
      <c r="D8108" s="1" t="s">
        <v>3820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6449</v>
      </c>
      <c r="N8108" s="1" t="n">
        <v>18</v>
      </c>
      <c r="O8108" s="1" t="n">
        <v>63</v>
      </c>
      <c r="P8108" s="1" t="s">
        <v>3814</v>
      </c>
    </row>
    <row r="8109" customFormat="false" ht="15" hidden="false" customHeight="true" outlineLevel="0" collapsed="false">
      <c r="A8109" s="1" t="n">
        <v>3</v>
      </c>
      <c r="B8109" s="76" t="n">
        <v>46253</v>
      </c>
      <c r="C8109" s="1" t="n">
        <v>11</v>
      </c>
      <c r="D8109" s="1" t="s">
        <v>3820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4416</v>
      </c>
      <c r="N8109" s="1" t="n">
        <v>48</v>
      </c>
      <c r="O8109" s="1" t="n">
        <v>202.08</v>
      </c>
      <c r="P8109" s="1" t="s">
        <v>3814</v>
      </c>
    </row>
    <row r="8110" customFormat="false" ht="15" hidden="false" customHeight="true" outlineLevel="0" collapsed="false">
      <c r="A8110" s="1" t="n">
        <v>3</v>
      </c>
      <c r="B8110" s="76" t="n">
        <v>46253</v>
      </c>
      <c r="C8110" s="1" t="n">
        <v>11</v>
      </c>
      <c r="D8110" s="1" t="s">
        <v>3820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5178</v>
      </c>
      <c r="N8110" s="1" t="n">
        <v>12</v>
      </c>
      <c r="O8110" s="1" t="n">
        <v>46.32</v>
      </c>
      <c r="P8110" s="1" t="s">
        <v>3814</v>
      </c>
    </row>
    <row r="8111" customFormat="false" ht="15" hidden="false" customHeight="true" outlineLevel="0" collapsed="false">
      <c r="A8111" s="1" t="n">
        <v>3</v>
      </c>
      <c r="B8111" s="76" t="n">
        <v>46253</v>
      </c>
      <c r="C8111" s="1" t="n">
        <v>11</v>
      </c>
      <c r="D8111" s="1" t="s">
        <v>3820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6450</v>
      </c>
      <c r="N8111" s="1" t="n">
        <v>18</v>
      </c>
      <c r="O8111" s="1" t="n">
        <v>89.82</v>
      </c>
      <c r="P8111" s="1" t="s">
        <v>3814</v>
      </c>
    </row>
    <row r="8112" customFormat="false" ht="15" hidden="false" customHeight="true" outlineLevel="0" collapsed="false">
      <c r="A8112" s="1" t="n">
        <v>3</v>
      </c>
      <c r="B8112" s="76" t="n">
        <v>46253</v>
      </c>
      <c r="C8112" s="1" t="n">
        <v>11</v>
      </c>
      <c r="D8112" s="1" t="s">
        <v>3820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6451</v>
      </c>
      <c r="N8112" s="1" t="n">
        <v>18</v>
      </c>
      <c r="O8112" s="1" t="n">
        <v>89.82</v>
      </c>
      <c r="P8112" s="1" t="s">
        <v>3814</v>
      </c>
    </row>
    <row r="8113" customFormat="false" ht="15" hidden="false" customHeight="true" outlineLevel="0" collapsed="false">
      <c r="A8113" s="1" t="n">
        <v>3</v>
      </c>
      <c r="B8113" s="76" t="n">
        <v>46253</v>
      </c>
      <c r="C8113" s="1" t="n">
        <v>11</v>
      </c>
      <c r="D8113" s="1" t="s">
        <v>3820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6452</v>
      </c>
      <c r="N8113" s="1" t="n">
        <v>90</v>
      </c>
      <c r="O8113" s="1" t="n">
        <v>202.5</v>
      </c>
      <c r="P8113" s="1" t="s">
        <v>3814</v>
      </c>
    </row>
    <row r="8114" customFormat="false" ht="15" hidden="false" customHeight="true" outlineLevel="0" collapsed="false">
      <c r="A8114" s="1" t="n">
        <v>3</v>
      </c>
      <c r="B8114" s="76" t="n">
        <v>46253</v>
      </c>
      <c r="C8114" s="1" t="n">
        <v>11</v>
      </c>
      <c r="D8114" s="1" t="s">
        <v>3820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3895</v>
      </c>
      <c r="N8114" s="1" t="n">
        <v>36</v>
      </c>
      <c r="O8114" s="1" t="n">
        <v>305.64</v>
      </c>
      <c r="P8114" s="1" t="s">
        <v>3814</v>
      </c>
    </row>
    <row r="8115" customFormat="false" ht="15" hidden="false" customHeight="true" outlineLevel="0" collapsed="false">
      <c r="A8115" s="1" t="n">
        <v>3</v>
      </c>
      <c r="B8115" s="76" t="n">
        <v>46253</v>
      </c>
      <c r="C8115" s="1" t="n">
        <v>11</v>
      </c>
      <c r="D8115" s="1" t="s">
        <v>3820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6453</v>
      </c>
      <c r="N8115" s="1" t="n">
        <v>20</v>
      </c>
      <c r="O8115" s="1" t="n">
        <v>109.5</v>
      </c>
      <c r="P8115" s="1" t="s">
        <v>3814</v>
      </c>
    </row>
    <row r="8116" customFormat="false" ht="15" hidden="false" customHeight="true" outlineLevel="0" collapsed="false">
      <c r="A8116" s="1" t="n">
        <v>3</v>
      </c>
      <c r="B8116" s="76" t="n">
        <v>46253</v>
      </c>
      <c r="C8116" s="1" t="n">
        <v>11</v>
      </c>
      <c r="D8116" s="1" t="s">
        <v>3820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6454</v>
      </c>
      <c r="N8116" s="1" t="n">
        <v>20</v>
      </c>
      <c r="O8116" s="1" t="n">
        <v>96</v>
      </c>
      <c r="P8116" s="1" t="s">
        <v>3814</v>
      </c>
    </row>
    <row r="8117" customFormat="false" ht="15" hidden="false" customHeight="true" outlineLevel="0" collapsed="false">
      <c r="A8117" s="1" t="n">
        <v>3</v>
      </c>
      <c r="B8117" s="76" t="n">
        <v>46253</v>
      </c>
      <c r="C8117" s="1" t="n">
        <v>11</v>
      </c>
      <c r="D8117" s="1" t="s">
        <v>3820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6455</v>
      </c>
      <c r="N8117" s="1" t="n">
        <v>20</v>
      </c>
      <c r="O8117" s="1" t="n">
        <v>96</v>
      </c>
      <c r="P8117" s="1" t="s">
        <v>3814</v>
      </c>
    </row>
    <row r="8118" customFormat="false" ht="15" hidden="false" customHeight="true" outlineLevel="0" collapsed="false">
      <c r="A8118" s="1" t="n">
        <v>3</v>
      </c>
      <c r="B8118" s="76" t="n">
        <v>46253</v>
      </c>
      <c r="C8118" s="1" t="n">
        <v>11</v>
      </c>
      <c r="D8118" s="1" t="s">
        <v>3820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5854</v>
      </c>
      <c r="N8118" s="1" t="n">
        <v>40</v>
      </c>
      <c r="O8118" s="1" t="n">
        <v>98</v>
      </c>
      <c r="P8118" s="1" t="s">
        <v>3814</v>
      </c>
    </row>
    <row r="8119" customFormat="false" ht="15" hidden="false" customHeight="true" outlineLevel="0" collapsed="false">
      <c r="A8119" s="1" t="n">
        <v>3</v>
      </c>
      <c r="B8119" s="76" t="n">
        <v>46253</v>
      </c>
      <c r="C8119" s="1" t="n">
        <v>11</v>
      </c>
      <c r="D8119" s="1" t="s">
        <v>3820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5855</v>
      </c>
      <c r="N8119" s="1" t="n">
        <v>20</v>
      </c>
      <c r="O8119" s="1" t="n">
        <v>96</v>
      </c>
      <c r="P8119" s="1" t="s">
        <v>3814</v>
      </c>
    </row>
    <row r="8120" customFormat="false" ht="15" hidden="false" customHeight="true" outlineLevel="0" collapsed="false">
      <c r="A8120" s="1" t="n">
        <v>3</v>
      </c>
      <c r="B8120" s="76" t="n">
        <v>46253</v>
      </c>
      <c r="C8120" s="1" t="n">
        <v>11</v>
      </c>
      <c r="D8120" s="1" t="s">
        <v>3820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5856</v>
      </c>
      <c r="N8120" s="1" t="n">
        <v>40</v>
      </c>
      <c r="O8120" s="1" t="n">
        <v>98</v>
      </c>
      <c r="P8120" s="1" t="s">
        <v>3814</v>
      </c>
    </row>
    <row r="8121" customFormat="false" ht="15" hidden="false" customHeight="true" outlineLevel="0" collapsed="false">
      <c r="A8121" s="1" t="n">
        <v>3</v>
      </c>
      <c r="B8121" s="76" t="n">
        <v>46253</v>
      </c>
      <c r="C8121" s="1" t="n">
        <v>11</v>
      </c>
      <c r="D8121" s="1" t="s">
        <v>3820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5857</v>
      </c>
      <c r="N8121" s="1" t="n">
        <v>40</v>
      </c>
      <c r="O8121" s="1" t="n">
        <v>192</v>
      </c>
      <c r="P8121" s="1" t="s">
        <v>3814</v>
      </c>
    </row>
    <row r="8122" customFormat="false" ht="15" hidden="false" customHeight="true" outlineLevel="0" collapsed="false">
      <c r="A8122" s="1" t="n">
        <v>3</v>
      </c>
      <c r="B8122" s="76" t="n">
        <v>46253</v>
      </c>
      <c r="C8122" s="1" t="n">
        <v>11</v>
      </c>
      <c r="D8122" s="1" t="s">
        <v>3820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6456</v>
      </c>
      <c r="N8122" s="1" t="n">
        <v>20</v>
      </c>
      <c r="O8122" s="1" t="n">
        <v>49</v>
      </c>
      <c r="P8122" s="1" t="s">
        <v>3814</v>
      </c>
    </row>
    <row r="8123" customFormat="false" ht="15" hidden="false" customHeight="true" outlineLevel="0" collapsed="false">
      <c r="A8123" s="1" t="n">
        <v>3</v>
      </c>
      <c r="B8123" s="76" t="n">
        <v>46253</v>
      </c>
      <c r="C8123" s="1" t="n">
        <v>11</v>
      </c>
      <c r="D8123" s="1" t="s">
        <v>3820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6457</v>
      </c>
      <c r="N8123" s="1" t="n">
        <v>40</v>
      </c>
      <c r="O8123" s="1" t="n">
        <v>196</v>
      </c>
      <c r="P8123" s="1" t="s">
        <v>3814</v>
      </c>
    </row>
    <row r="8124" customFormat="false" ht="15" hidden="false" customHeight="true" outlineLevel="0" collapsed="false">
      <c r="A8124" s="1" t="n">
        <v>3</v>
      </c>
      <c r="B8124" s="76" t="n">
        <v>46253</v>
      </c>
      <c r="C8124" s="1" t="n">
        <v>11</v>
      </c>
      <c r="D8124" s="1" t="s">
        <v>3820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4233</v>
      </c>
      <c r="N8124" s="1" t="n">
        <v>4</v>
      </c>
      <c r="O8124" s="1" t="n">
        <v>50.35</v>
      </c>
      <c r="P8124" s="1" t="s">
        <v>3814</v>
      </c>
    </row>
    <row r="8125" customFormat="false" ht="15" hidden="false" customHeight="true" outlineLevel="0" collapsed="false">
      <c r="A8125" s="1" t="n">
        <v>3</v>
      </c>
      <c r="B8125" s="76" t="n">
        <v>46253</v>
      </c>
      <c r="C8125" s="1" t="n">
        <v>11</v>
      </c>
      <c r="D8125" s="1" t="s">
        <v>3820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4235</v>
      </c>
      <c r="N8125" s="1" t="n">
        <v>4</v>
      </c>
      <c r="O8125" s="1" t="n">
        <v>50.35</v>
      </c>
      <c r="P8125" s="1" t="s">
        <v>3814</v>
      </c>
    </row>
    <row r="8126" customFormat="false" ht="15" hidden="false" customHeight="true" outlineLevel="0" collapsed="false">
      <c r="A8126" s="1" t="n">
        <v>3</v>
      </c>
      <c r="B8126" s="76" t="n">
        <v>46253</v>
      </c>
      <c r="C8126" s="1" t="n">
        <v>11</v>
      </c>
      <c r="D8126" s="1" t="s">
        <v>3820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5541</v>
      </c>
      <c r="N8126" s="1" t="n">
        <v>4</v>
      </c>
      <c r="O8126" s="1" t="n">
        <v>50.35</v>
      </c>
      <c r="P8126" s="1" t="s">
        <v>3814</v>
      </c>
    </row>
    <row r="8127" customFormat="false" ht="15" hidden="false" customHeight="true" outlineLevel="0" collapsed="false">
      <c r="A8127" s="1" t="n">
        <v>3</v>
      </c>
      <c r="B8127" s="76" t="n">
        <v>46253</v>
      </c>
      <c r="C8127" s="1" t="n">
        <v>11</v>
      </c>
      <c r="D8127" s="1" t="s">
        <v>3820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4236</v>
      </c>
      <c r="N8127" s="1" t="n">
        <v>4</v>
      </c>
      <c r="O8127" s="1" t="n">
        <v>50.35</v>
      </c>
      <c r="P8127" s="1" t="s">
        <v>3814</v>
      </c>
    </row>
    <row r="8128" customFormat="false" ht="15" hidden="false" customHeight="true" outlineLevel="0" collapsed="false">
      <c r="A8128" s="1" t="n">
        <v>3</v>
      </c>
      <c r="B8128" s="76" t="n">
        <v>46253</v>
      </c>
      <c r="C8128" s="1" t="n">
        <v>11</v>
      </c>
      <c r="D8128" s="1" t="s">
        <v>3820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5542</v>
      </c>
      <c r="N8128" s="1" t="n">
        <v>4</v>
      </c>
      <c r="O8128" s="1" t="n">
        <v>50.35</v>
      </c>
      <c r="P8128" s="1" t="s">
        <v>3814</v>
      </c>
    </row>
    <row r="8129" customFormat="false" ht="15" hidden="false" customHeight="true" outlineLevel="0" collapsed="false">
      <c r="A8129" s="1" t="n">
        <v>3</v>
      </c>
      <c r="B8129" s="76" t="n">
        <v>46253</v>
      </c>
      <c r="C8129" s="1" t="n">
        <v>11</v>
      </c>
      <c r="D8129" s="1" t="s">
        <v>3820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5208</v>
      </c>
      <c r="N8129" s="1" t="n">
        <v>4</v>
      </c>
      <c r="O8129" s="1" t="n">
        <v>50.35</v>
      </c>
      <c r="P8129" s="1" t="s">
        <v>3814</v>
      </c>
    </row>
    <row r="8130" customFormat="false" ht="15" hidden="false" customHeight="true" outlineLevel="0" collapsed="false">
      <c r="A8130" s="1" t="n">
        <v>3</v>
      </c>
      <c r="B8130" s="76" t="n">
        <v>46253</v>
      </c>
      <c r="C8130" s="1" t="n">
        <v>11</v>
      </c>
      <c r="D8130" s="1" t="s">
        <v>3820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4238</v>
      </c>
      <c r="N8130" s="1" t="n">
        <v>4</v>
      </c>
      <c r="O8130" s="1" t="n">
        <v>50.35</v>
      </c>
      <c r="P8130" s="1" t="s">
        <v>3814</v>
      </c>
    </row>
    <row r="8131" customFormat="false" ht="15" hidden="false" customHeight="true" outlineLevel="0" collapsed="false">
      <c r="A8131" s="1" t="n">
        <v>3</v>
      </c>
      <c r="B8131" s="76" t="n">
        <v>46253</v>
      </c>
      <c r="C8131" s="1" t="n">
        <v>11</v>
      </c>
      <c r="D8131" s="1" t="s">
        <v>3820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6458</v>
      </c>
      <c r="N8131" s="1" t="n">
        <v>2</v>
      </c>
      <c r="O8131" s="1" t="n">
        <v>39.86</v>
      </c>
      <c r="P8131" s="1" t="s">
        <v>3814</v>
      </c>
    </row>
    <row r="8132" customFormat="false" ht="15" hidden="false" customHeight="true" outlineLevel="0" collapsed="false">
      <c r="A8132" s="1" t="n">
        <v>3</v>
      </c>
      <c r="B8132" s="76" t="n">
        <v>46253</v>
      </c>
      <c r="C8132" s="1" t="n">
        <v>11</v>
      </c>
      <c r="D8132" s="1" t="s">
        <v>3820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6226</v>
      </c>
      <c r="N8132" s="1" t="n">
        <v>2</v>
      </c>
      <c r="O8132" s="1" t="n">
        <v>39.86</v>
      </c>
      <c r="P8132" s="1" t="s">
        <v>3814</v>
      </c>
    </row>
    <row r="8133" customFormat="false" ht="15" hidden="false" customHeight="true" outlineLevel="0" collapsed="false">
      <c r="A8133" s="1" t="n">
        <v>3</v>
      </c>
      <c r="B8133" s="76" t="n">
        <v>46253</v>
      </c>
      <c r="C8133" s="1" t="n">
        <v>11</v>
      </c>
      <c r="D8133" s="1" t="s">
        <v>3820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3920</v>
      </c>
      <c r="N8133" s="1" t="n">
        <v>2</v>
      </c>
      <c r="O8133" s="1" t="n">
        <v>39.86</v>
      </c>
      <c r="P8133" s="1" t="s">
        <v>3814</v>
      </c>
    </row>
    <row r="8134" customFormat="false" ht="15" hidden="false" customHeight="true" outlineLevel="0" collapsed="false">
      <c r="A8134" s="1" t="n">
        <v>3</v>
      </c>
      <c r="B8134" s="76" t="n">
        <v>46253</v>
      </c>
      <c r="C8134" s="1" t="n">
        <v>11</v>
      </c>
      <c r="D8134" s="1" t="s">
        <v>3820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6459</v>
      </c>
      <c r="N8134" s="1" t="n">
        <v>20</v>
      </c>
      <c r="O8134" s="1" t="n">
        <v>159.45</v>
      </c>
      <c r="P8134" s="1" t="s">
        <v>3814</v>
      </c>
    </row>
    <row r="8135" customFormat="false" ht="15" hidden="false" customHeight="true" outlineLevel="0" collapsed="false">
      <c r="A8135" s="1" t="n">
        <v>3</v>
      </c>
      <c r="B8135" s="76" t="n">
        <v>46253</v>
      </c>
      <c r="C8135" s="1" t="n">
        <v>11</v>
      </c>
      <c r="D8135" s="1" t="s">
        <v>3820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4251</v>
      </c>
      <c r="N8135" s="1" t="n">
        <v>20</v>
      </c>
      <c r="O8135" s="1" t="n">
        <v>159.45</v>
      </c>
      <c r="P8135" s="1" t="s">
        <v>3814</v>
      </c>
    </row>
    <row r="8136" customFormat="false" ht="15" hidden="false" customHeight="true" outlineLevel="0" collapsed="false">
      <c r="A8136" s="1" t="n">
        <v>3</v>
      </c>
      <c r="B8136" s="76" t="n">
        <v>46253</v>
      </c>
      <c r="C8136" s="1" t="n">
        <v>11</v>
      </c>
      <c r="D8136" s="1" t="s">
        <v>3820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4739</v>
      </c>
      <c r="N8136" s="1" t="n">
        <v>20</v>
      </c>
      <c r="O8136" s="1" t="n">
        <v>56.65</v>
      </c>
      <c r="P8136" s="1" t="s">
        <v>3814</v>
      </c>
    </row>
    <row r="8137" customFormat="false" ht="15" hidden="false" customHeight="true" outlineLevel="0" collapsed="false">
      <c r="A8137" s="1" t="n">
        <v>3</v>
      </c>
      <c r="B8137" s="76" t="n">
        <v>46253</v>
      </c>
      <c r="C8137" s="1" t="n">
        <v>11</v>
      </c>
      <c r="D8137" s="1" t="s">
        <v>3820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4253</v>
      </c>
      <c r="N8137" s="1" t="n">
        <v>20</v>
      </c>
      <c r="O8137" s="1" t="n">
        <v>56.65</v>
      </c>
      <c r="P8137" s="1" t="s">
        <v>3814</v>
      </c>
    </row>
    <row r="8138" customFormat="false" ht="15" hidden="false" customHeight="true" outlineLevel="0" collapsed="false">
      <c r="A8138" s="1" t="n">
        <v>3</v>
      </c>
      <c r="B8138" s="76" t="n">
        <v>46253</v>
      </c>
      <c r="C8138" s="1" t="n">
        <v>11</v>
      </c>
      <c r="D8138" s="1" t="s">
        <v>3820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3908</v>
      </c>
      <c r="N8138" s="1" t="n">
        <v>30</v>
      </c>
      <c r="O8138" s="1" t="n">
        <v>78.68</v>
      </c>
      <c r="P8138" s="1" t="s">
        <v>3814</v>
      </c>
    </row>
    <row r="8139" customFormat="false" ht="15" hidden="false" customHeight="true" outlineLevel="0" collapsed="false">
      <c r="A8139" s="1" t="n">
        <v>3</v>
      </c>
      <c r="B8139" s="76" t="n">
        <v>46253</v>
      </c>
      <c r="C8139" s="1" t="n">
        <v>11</v>
      </c>
      <c r="D8139" s="1" t="s">
        <v>3820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4740</v>
      </c>
      <c r="N8139" s="1" t="n">
        <v>30</v>
      </c>
      <c r="O8139" s="1" t="n">
        <v>78.68</v>
      </c>
      <c r="P8139" s="1" t="s">
        <v>3814</v>
      </c>
    </row>
    <row r="8140" customFormat="false" ht="15" hidden="false" customHeight="true" outlineLevel="0" collapsed="false">
      <c r="A8140" s="1" t="n">
        <v>3</v>
      </c>
      <c r="B8140" s="76" t="n">
        <v>46253</v>
      </c>
      <c r="C8140" s="1" t="n">
        <v>11</v>
      </c>
      <c r="D8140" s="1" t="s">
        <v>3820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5223</v>
      </c>
      <c r="N8140" s="1" t="n">
        <v>20</v>
      </c>
      <c r="O8140" s="1" t="n">
        <v>111.19</v>
      </c>
      <c r="P8140" s="1" t="s">
        <v>3814</v>
      </c>
    </row>
    <row r="8141" customFormat="false" ht="15" hidden="false" customHeight="true" outlineLevel="0" collapsed="false">
      <c r="A8141" s="1" t="n">
        <v>3</v>
      </c>
      <c r="B8141" s="76" t="n">
        <v>46253</v>
      </c>
      <c r="C8141" s="1" t="n">
        <v>11</v>
      </c>
      <c r="D8141" s="1" t="s">
        <v>3820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4742</v>
      </c>
      <c r="N8141" s="1" t="n">
        <v>20</v>
      </c>
      <c r="O8141" s="1" t="n">
        <v>111.19</v>
      </c>
      <c r="P8141" s="1" t="s">
        <v>3814</v>
      </c>
    </row>
    <row r="8142" customFormat="false" ht="15" hidden="false" customHeight="true" outlineLevel="0" collapsed="false">
      <c r="A8142" s="1" t="n">
        <v>3</v>
      </c>
      <c r="B8142" s="76" t="n">
        <v>46253</v>
      </c>
      <c r="C8142" s="1" t="n">
        <v>11</v>
      </c>
      <c r="D8142" s="1" t="s">
        <v>3820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4258</v>
      </c>
      <c r="N8142" s="1" t="n">
        <v>8</v>
      </c>
      <c r="O8142" s="1" t="n">
        <v>54.55</v>
      </c>
      <c r="P8142" s="1" t="s">
        <v>3814</v>
      </c>
    </row>
    <row r="8143" customFormat="false" ht="15" hidden="false" customHeight="true" outlineLevel="0" collapsed="false">
      <c r="A8143" s="1" t="n">
        <v>3</v>
      </c>
      <c r="B8143" s="76" t="n">
        <v>46253</v>
      </c>
      <c r="C8143" s="1" t="n">
        <v>11</v>
      </c>
      <c r="D8143" s="1" t="s">
        <v>3820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4808</v>
      </c>
      <c r="N8143" s="1" t="n">
        <v>60</v>
      </c>
      <c r="O8143" s="1" t="n">
        <v>1258.32</v>
      </c>
      <c r="P8143" s="1" t="s">
        <v>3814</v>
      </c>
    </row>
    <row r="8144" customFormat="false" ht="15" hidden="false" customHeight="true" outlineLevel="0" collapsed="false">
      <c r="A8144" s="1" t="n">
        <v>3</v>
      </c>
      <c r="B8144" s="76" t="n">
        <v>46253</v>
      </c>
      <c r="C8144" s="1" t="n">
        <v>11</v>
      </c>
      <c r="D8144" s="1" t="s">
        <v>3820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4637</v>
      </c>
      <c r="N8144" s="1" t="n">
        <v>30</v>
      </c>
      <c r="O8144" s="1" t="n">
        <v>199.98</v>
      </c>
      <c r="P8144" s="1" t="s">
        <v>3814</v>
      </c>
    </row>
    <row r="8145" customFormat="false" ht="15" hidden="false" customHeight="true" outlineLevel="0" collapsed="false">
      <c r="A8145" s="1" t="n">
        <v>3</v>
      </c>
      <c r="B8145" s="76" t="n">
        <v>46253</v>
      </c>
      <c r="C8145" s="1" t="n">
        <v>11</v>
      </c>
      <c r="D8145" s="1" t="s">
        <v>3820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4382</v>
      </c>
      <c r="N8145" s="1" t="n">
        <v>16</v>
      </c>
      <c r="O8145" s="1" t="n">
        <v>113.25</v>
      </c>
      <c r="P8145" s="1" t="s">
        <v>3814</v>
      </c>
    </row>
    <row r="8146" customFormat="false" ht="15" hidden="false" customHeight="true" outlineLevel="0" collapsed="false">
      <c r="A8146" s="1" t="n">
        <v>3</v>
      </c>
      <c r="B8146" s="76" t="n">
        <v>46253</v>
      </c>
      <c r="C8146" s="1" t="n">
        <v>11</v>
      </c>
      <c r="D8146" s="1" t="s">
        <v>3820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6460</v>
      </c>
      <c r="N8146" s="1" t="n">
        <v>14</v>
      </c>
      <c r="O8146" s="1" t="n">
        <v>115.51</v>
      </c>
      <c r="P8146" s="1" t="s">
        <v>3814</v>
      </c>
    </row>
    <row r="8147" customFormat="false" ht="15" hidden="false" customHeight="true" outlineLevel="0" collapsed="false">
      <c r="A8147" s="1" t="n">
        <v>3</v>
      </c>
      <c r="B8147" s="76" t="n">
        <v>46253</v>
      </c>
      <c r="C8147" s="1" t="n">
        <v>11</v>
      </c>
      <c r="D8147" s="1" t="s">
        <v>3820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5568</v>
      </c>
      <c r="N8147" s="1" t="n">
        <v>12</v>
      </c>
      <c r="O8147" s="1" t="n">
        <v>55.2</v>
      </c>
      <c r="P8147" s="1" t="s">
        <v>3814</v>
      </c>
    </row>
    <row r="8148" customFormat="false" ht="15" hidden="false" customHeight="true" outlineLevel="0" collapsed="false">
      <c r="A8148" s="1" t="n">
        <v>3</v>
      </c>
      <c r="B8148" s="76" t="n">
        <v>46253</v>
      </c>
      <c r="C8148" s="1" t="n">
        <v>11</v>
      </c>
      <c r="D8148" s="1" t="s">
        <v>3820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5622</v>
      </c>
      <c r="N8148" s="1" t="n">
        <v>12</v>
      </c>
      <c r="O8148" s="1" t="n">
        <v>94.33</v>
      </c>
      <c r="P8148" s="1" t="s">
        <v>3814</v>
      </c>
    </row>
    <row r="8149" customFormat="false" ht="15" hidden="false" customHeight="true" outlineLevel="0" collapsed="false">
      <c r="A8149" s="1" t="n">
        <v>3</v>
      </c>
      <c r="B8149" s="76" t="n">
        <v>46253</v>
      </c>
      <c r="C8149" s="1" t="n">
        <v>11</v>
      </c>
      <c r="D8149" s="1" t="s">
        <v>3820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5623</v>
      </c>
      <c r="N8149" s="1" t="n">
        <v>12</v>
      </c>
      <c r="O8149" s="1" t="n">
        <v>94.33</v>
      </c>
      <c r="P8149" s="1" t="s">
        <v>3814</v>
      </c>
    </row>
    <row r="8150" customFormat="false" ht="15" hidden="false" customHeight="true" outlineLevel="0" collapsed="false">
      <c r="A8150" s="1" t="n">
        <v>3</v>
      </c>
      <c r="B8150" s="76" t="n">
        <v>46253</v>
      </c>
      <c r="C8150" s="1" t="n">
        <v>11</v>
      </c>
      <c r="D8150" s="1" t="s">
        <v>3820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5624</v>
      </c>
      <c r="N8150" s="1" t="n">
        <v>12</v>
      </c>
      <c r="O8150" s="1" t="n">
        <v>94.33</v>
      </c>
      <c r="P8150" s="1" t="s">
        <v>3814</v>
      </c>
    </row>
    <row r="8151" customFormat="false" ht="15" hidden="false" customHeight="true" outlineLevel="0" collapsed="false">
      <c r="A8151" s="1" t="n">
        <v>3</v>
      </c>
      <c r="B8151" s="76" t="n">
        <v>46253</v>
      </c>
      <c r="C8151" s="1" t="n">
        <v>11</v>
      </c>
      <c r="D8151" s="1" t="s">
        <v>3820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5434</v>
      </c>
      <c r="N8151" s="1" t="n">
        <v>10</v>
      </c>
      <c r="O8151" s="1" t="n">
        <v>52.89</v>
      </c>
      <c r="P8151" s="1" t="s">
        <v>3814</v>
      </c>
    </row>
    <row r="8152" customFormat="false" ht="15" hidden="false" customHeight="true" outlineLevel="0" collapsed="false">
      <c r="A8152" s="1" t="n">
        <v>3</v>
      </c>
      <c r="B8152" s="76" t="n">
        <v>46253</v>
      </c>
      <c r="C8152" s="1" t="n">
        <v>11</v>
      </c>
      <c r="D8152" s="1" t="s">
        <v>3820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4140</v>
      </c>
      <c r="N8152" s="1" t="n">
        <v>30</v>
      </c>
      <c r="O8152" s="1" t="n">
        <v>65.74</v>
      </c>
      <c r="P8152" s="1" t="s">
        <v>3814</v>
      </c>
    </row>
    <row r="8153" customFormat="false" ht="15" hidden="false" customHeight="true" outlineLevel="0" collapsed="false">
      <c r="A8153" s="1" t="n">
        <v>3</v>
      </c>
      <c r="B8153" s="76" t="n">
        <v>46253</v>
      </c>
      <c r="C8153" s="1" t="n">
        <v>11</v>
      </c>
      <c r="D8153" s="1" t="s">
        <v>3820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6461</v>
      </c>
      <c r="N8153" s="1" t="n">
        <v>6</v>
      </c>
      <c r="O8153" s="1" t="n">
        <v>35.63</v>
      </c>
      <c r="P8153" s="1" t="s">
        <v>3814</v>
      </c>
    </row>
    <row r="8154" customFormat="false" ht="15" hidden="false" customHeight="true" outlineLevel="0" collapsed="false">
      <c r="A8154" s="1" t="n">
        <v>3</v>
      </c>
      <c r="B8154" s="76" t="n">
        <v>46253</v>
      </c>
      <c r="C8154" s="1" t="n">
        <v>20</v>
      </c>
      <c r="D8154" s="1" t="s">
        <v>6462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6463</v>
      </c>
      <c r="N8154" s="1" t="n">
        <v>1</v>
      </c>
      <c r="O8154" s="1" t="n">
        <v>2582.64</v>
      </c>
      <c r="P8154" s="1" t="s">
        <v>3814</v>
      </c>
    </row>
    <row r="8155" customFormat="false" ht="15" hidden="false" customHeight="true" outlineLevel="0" collapsed="false">
      <c r="A8155" s="1" t="n">
        <v>3</v>
      </c>
      <c r="B8155" s="76" t="n">
        <v>46253</v>
      </c>
      <c r="C8155" s="1" t="n">
        <v>22</v>
      </c>
      <c r="D8155" s="1" t="s">
        <v>3967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3982</v>
      </c>
      <c r="N8155" s="1" t="n">
        <v>2.394</v>
      </c>
      <c r="O8155" s="1" t="n">
        <v>53.57</v>
      </c>
      <c r="P8155" s="1" t="s">
        <v>3814</v>
      </c>
    </row>
    <row r="8156" customFormat="false" ht="15" hidden="false" customHeight="true" outlineLevel="0" collapsed="false">
      <c r="A8156" s="1" t="n">
        <v>3</v>
      </c>
      <c r="B8156" s="76" t="n">
        <v>46253</v>
      </c>
      <c r="C8156" s="1" t="n">
        <v>22</v>
      </c>
      <c r="D8156" s="1" t="s">
        <v>3967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3983</v>
      </c>
      <c r="N8156" s="1" t="n">
        <v>10.75</v>
      </c>
      <c r="O8156" s="1" t="n">
        <v>257.14</v>
      </c>
      <c r="P8156" s="1" t="s">
        <v>3814</v>
      </c>
    </row>
    <row r="8157" customFormat="false" ht="15" hidden="false" customHeight="true" outlineLevel="0" collapsed="false">
      <c r="A8157" s="1" t="n">
        <v>3</v>
      </c>
      <c r="B8157" s="76" t="n">
        <v>46253</v>
      </c>
      <c r="C8157" s="1" t="n">
        <v>22</v>
      </c>
      <c r="D8157" s="1" t="s">
        <v>3967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3984</v>
      </c>
      <c r="N8157" s="1" t="n">
        <v>15.385</v>
      </c>
      <c r="O8157" s="1" t="n">
        <v>379.89</v>
      </c>
      <c r="P8157" s="1" t="s">
        <v>3814</v>
      </c>
    </row>
    <row r="8158" customFormat="false" ht="15" hidden="false" customHeight="true" outlineLevel="0" collapsed="false">
      <c r="A8158" s="1" t="n">
        <v>3</v>
      </c>
      <c r="B8158" s="76" t="n">
        <v>46253</v>
      </c>
      <c r="C8158" s="1" t="n">
        <v>22</v>
      </c>
      <c r="D8158" s="1" t="s">
        <v>3967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3985</v>
      </c>
      <c r="N8158" s="1" t="n">
        <v>14.171</v>
      </c>
      <c r="O8158" s="1" t="n">
        <v>382.73</v>
      </c>
      <c r="P8158" s="1" t="s">
        <v>3814</v>
      </c>
    </row>
    <row r="8159" customFormat="false" ht="15" hidden="false" customHeight="true" outlineLevel="0" collapsed="false">
      <c r="A8159" s="1" t="n">
        <v>3</v>
      </c>
      <c r="B8159" s="76" t="n">
        <v>46253</v>
      </c>
      <c r="C8159" s="1" t="n">
        <v>22</v>
      </c>
      <c r="D8159" s="1" t="s">
        <v>3967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3968</v>
      </c>
      <c r="N8159" s="1" t="n">
        <v>5.89</v>
      </c>
      <c r="O8159" s="1" t="n">
        <v>197.08</v>
      </c>
      <c r="P8159" s="1" t="s">
        <v>3814</v>
      </c>
    </row>
    <row r="8160" customFormat="false" ht="15" hidden="false" customHeight="true" outlineLevel="0" collapsed="false">
      <c r="A8160" s="1" t="n">
        <v>3</v>
      </c>
      <c r="B8160" s="76" t="n">
        <v>46253</v>
      </c>
      <c r="C8160" s="1" t="n">
        <v>22</v>
      </c>
      <c r="D8160" s="1" t="s">
        <v>3967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3968</v>
      </c>
      <c r="N8160" s="1" t="n">
        <v>5.38</v>
      </c>
      <c r="O8160" s="1" t="n">
        <v>183.65</v>
      </c>
      <c r="P8160" s="1" t="s">
        <v>3814</v>
      </c>
    </row>
    <row r="8161" customFormat="false" ht="15" hidden="false" customHeight="true" outlineLevel="0" collapsed="false">
      <c r="A8161" s="1" t="n">
        <v>3</v>
      </c>
      <c r="B8161" s="76" t="n">
        <v>46253</v>
      </c>
      <c r="C8161" s="1" t="n">
        <v>22</v>
      </c>
      <c r="D8161" s="1" t="s">
        <v>3967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3986</v>
      </c>
      <c r="N8161" s="1" t="n">
        <v>2.854</v>
      </c>
      <c r="O8161" s="1" t="n">
        <v>74.88</v>
      </c>
      <c r="P8161" s="1" t="s">
        <v>3814</v>
      </c>
    </row>
    <row r="8162" customFormat="false" ht="15" hidden="false" customHeight="true" outlineLevel="0" collapsed="false">
      <c r="A8162" s="1" t="n">
        <v>3</v>
      </c>
      <c r="B8162" s="76" t="n">
        <v>46253</v>
      </c>
      <c r="C8162" s="1" t="n">
        <v>22</v>
      </c>
      <c r="D8162" s="1" t="s">
        <v>3967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3969</v>
      </c>
      <c r="N8162" s="1" t="n">
        <v>11.175</v>
      </c>
      <c r="O8162" s="1" t="n">
        <v>391</v>
      </c>
      <c r="P8162" s="1" t="s">
        <v>3814</v>
      </c>
    </row>
    <row r="8163" customFormat="false" ht="15" hidden="false" customHeight="true" outlineLevel="0" collapsed="false">
      <c r="A8163" s="1" t="n">
        <v>3</v>
      </c>
      <c r="B8163" s="76" t="n">
        <v>46253</v>
      </c>
      <c r="C8163" s="1" t="n">
        <v>22</v>
      </c>
      <c r="D8163" s="1" t="s">
        <v>3967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3970</v>
      </c>
      <c r="N8163" s="1" t="n">
        <v>2.496</v>
      </c>
      <c r="O8163" s="1" t="n">
        <v>98.14</v>
      </c>
      <c r="P8163" s="1" t="s">
        <v>3814</v>
      </c>
    </row>
    <row r="8164" customFormat="false" ht="15" hidden="false" customHeight="true" outlineLevel="0" collapsed="false">
      <c r="A8164" s="1" t="n">
        <v>3</v>
      </c>
      <c r="B8164" s="76" t="n">
        <v>46253</v>
      </c>
      <c r="C8164" s="1" t="n">
        <v>22</v>
      </c>
      <c r="D8164" s="1" t="s">
        <v>3967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3970</v>
      </c>
      <c r="N8164" s="1" t="n">
        <v>1.962</v>
      </c>
      <c r="O8164" s="1" t="n">
        <v>78.7</v>
      </c>
      <c r="P8164" s="1" t="s">
        <v>3814</v>
      </c>
    </row>
    <row r="8165" customFormat="false" ht="15" hidden="false" customHeight="true" outlineLevel="0" collapsed="false">
      <c r="A8165" s="1" t="n">
        <v>3</v>
      </c>
      <c r="B8165" s="76" t="n">
        <v>46253</v>
      </c>
      <c r="C8165" s="1" t="n">
        <v>22</v>
      </c>
      <c r="D8165" s="1" t="s">
        <v>3967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3971</v>
      </c>
      <c r="N8165" s="1" t="n">
        <v>5.95</v>
      </c>
      <c r="O8165" s="1" t="n">
        <v>233.94</v>
      </c>
      <c r="P8165" s="1" t="s">
        <v>3814</v>
      </c>
    </row>
    <row r="8166" customFormat="false" ht="15" hidden="false" customHeight="true" outlineLevel="0" collapsed="false">
      <c r="A8166" s="1" t="n">
        <v>3</v>
      </c>
      <c r="B8166" s="76" t="n">
        <v>46253</v>
      </c>
      <c r="C8166" s="1" t="n">
        <v>22</v>
      </c>
      <c r="D8166" s="1" t="s">
        <v>3967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3971</v>
      </c>
      <c r="N8166" s="1" t="n">
        <v>5</v>
      </c>
      <c r="O8166" s="1" t="n">
        <v>200.55</v>
      </c>
      <c r="P8166" s="1" t="s">
        <v>3814</v>
      </c>
    </row>
    <row r="8167" customFormat="false" ht="15" hidden="false" customHeight="true" outlineLevel="0" collapsed="false">
      <c r="A8167" s="1" t="n">
        <v>3</v>
      </c>
      <c r="B8167" s="76" t="n">
        <v>46253</v>
      </c>
      <c r="C8167" s="1" t="n">
        <v>22</v>
      </c>
      <c r="D8167" s="1" t="s">
        <v>3967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3972</v>
      </c>
      <c r="N8167" s="1" t="n">
        <v>4.83</v>
      </c>
      <c r="O8167" s="1" t="n">
        <v>210.22</v>
      </c>
      <c r="P8167" s="1" t="s">
        <v>3814</v>
      </c>
    </row>
    <row r="8168" customFormat="false" ht="15" hidden="false" customHeight="true" outlineLevel="0" collapsed="false">
      <c r="A8168" s="1" t="n">
        <v>3</v>
      </c>
      <c r="B8168" s="76" t="n">
        <v>46253</v>
      </c>
      <c r="C8168" s="1" t="n">
        <v>22</v>
      </c>
      <c r="D8168" s="1" t="s">
        <v>3967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3972</v>
      </c>
      <c r="N8168" s="1" t="n">
        <v>4.748</v>
      </c>
      <c r="O8168" s="1" t="n">
        <v>202.57</v>
      </c>
      <c r="P8168" s="1" t="s">
        <v>3814</v>
      </c>
    </row>
    <row r="8169" customFormat="false" ht="15" hidden="false" customHeight="true" outlineLevel="0" collapsed="false">
      <c r="A8169" s="1" t="n">
        <v>3</v>
      </c>
      <c r="B8169" s="76" t="n">
        <v>46253</v>
      </c>
      <c r="C8169" s="1" t="n">
        <v>22</v>
      </c>
      <c r="D8169" s="1" t="s">
        <v>3967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3973</v>
      </c>
      <c r="N8169" s="1" t="n">
        <v>9.415</v>
      </c>
      <c r="O8169" s="1" t="n">
        <v>433.2</v>
      </c>
      <c r="P8169" s="1" t="s">
        <v>3814</v>
      </c>
    </row>
    <row r="8170" customFormat="false" ht="15" hidden="false" customHeight="true" outlineLevel="0" collapsed="false">
      <c r="A8170" s="1" t="n">
        <v>3</v>
      </c>
      <c r="B8170" s="76" t="n">
        <v>46253</v>
      </c>
      <c r="C8170" s="1" t="n">
        <v>22</v>
      </c>
      <c r="D8170" s="1" t="s">
        <v>3967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3973</v>
      </c>
      <c r="N8170" s="1" t="n">
        <v>8.595</v>
      </c>
      <c r="O8170" s="1" t="n">
        <v>403.44</v>
      </c>
      <c r="P8170" s="1" t="s">
        <v>3814</v>
      </c>
    </row>
    <row r="8171" customFormat="false" ht="15" hidden="false" customHeight="true" outlineLevel="0" collapsed="false">
      <c r="A8171" s="1" t="n">
        <v>3</v>
      </c>
      <c r="B8171" s="76" t="n">
        <v>46253</v>
      </c>
      <c r="C8171" s="1" t="n">
        <v>22</v>
      </c>
      <c r="D8171" s="1" t="s">
        <v>3967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3974</v>
      </c>
      <c r="N8171" s="1" t="n">
        <v>3.784</v>
      </c>
      <c r="O8171" s="1" t="n">
        <v>180.85</v>
      </c>
      <c r="P8171" s="1" t="s">
        <v>3814</v>
      </c>
    </row>
    <row r="8172" customFormat="false" ht="15" hidden="false" customHeight="true" outlineLevel="0" collapsed="false">
      <c r="A8172" s="1" t="n">
        <v>3</v>
      </c>
      <c r="B8172" s="76" t="n">
        <v>46253</v>
      </c>
      <c r="C8172" s="1" t="n">
        <v>22</v>
      </c>
      <c r="D8172" s="1" t="s">
        <v>3967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3974</v>
      </c>
      <c r="N8172" s="1" t="n">
        <v>3.992</v>
      </c>
      <c r="O8172" s="1" t="n">
        <v>187.02</v>
      </c>
      <c r="P8172" s="1" t="s">
        <v>3814</v>
      </c>
    </row>
    <row r="8173" customFormat="false" ht="15" hidden="false" customHeight="true" outlineLevel="0" collapsed="false">
      <c r="A8173" s="1" t="n">
        <v>3</v>
      </c>
      <c r="B8173" s="76" t="n">
        <v>46253</v>
      </c>
      <c r="C8173" s="1" t="n">
        <v>22</v>
      </c>
      <c r="D8173" s="1" t="s">
        <v>3967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3975</v>
      </c>
      <c r="N8173" s="1" t="n">
        <v>1.278</v>
      </c>
      <c r="O8173" s="1" t="n">
        <v>54.53</v>
      </c>
      <c r="P8173" s="1" t="s">
        <v>3814</v>
      </c>
    </row>
    <row r="8174" customFormat="false" ht="15" hidden="false" customHeight="true" outlineLevel="0" collapsed="false">
      <c r="A8174" s="1" t="n">
        <v>3</v>
      </c>
      <c r="B8174" s="76" t="n">
        <v>46253</v>
      </c>
      <c r="C8174" s="1" t="n">
        <v>22</v>
      </c>
      <c r="D8174" s="1" t="s">
        <v>3967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3975</v>
      </c>
      <c r="N8174" s="1" t="n">
        <v>1.196</v>
      </c>
      <c r="O8174" s="1" t="n">
        <v>52.06</v>
      </c>
      <c r="P8174" s="1" t="s">
        <v>3814</v>
      </c>
    </row>
    <row r="8175" customFormat="false" ht="15" hidden="false" customHeight="true" outlineLevel="0" collapsed="false">
      <c r="A8175" s="1" t="n">
        <v>3</v>
      </c>
      <c r="B8175" s="76" t="n">
        <v>46253</v>
      </c>
      <c r="C8175" s="1" t="n">
        <v>22</v>
      </c>
      <c r="D8175" s="1" t="s">
        <v>3967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3976</v>
      </c>
      <c r="N8175" s="1" t="n">
        <v>1.604</v>
      </c>
      <c r="O8175" s="1" t="n">
        <v>75.29</v>
      </c>
      <c r="P8175" s="1" t="s">
        <v>3814</v>
      </c>
    </row>
    <row r="8176" customFormat="false" ht="15" hidden="false" customHeight="true" outlineLevel="0" collapsed="false">
      <c r="A8176" s="1" t="n">
        <v>3</v>
      </c>
      <c r="B8176" s="76" t="n">
        <v>46253</v>
      </c>
      <c r="C8176" s="1" t="n">
        <v>22</v>
      </c>
      <c r="D8176" s="1" t="s">
        <v>3967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3977</v>
      </c>
      <c r="N8176" s="1" t="n">
        <v>1.286</v>
      </c>
      <c r="O8176" s="1" t="n">
        <v>71.34</v>
      </c>
      <c r="P8176" s="1" t="s">
        <v>3814</v>
      </c>
    </row>
    <row r="8177" customFormat="false" ht="15" hidden="false" customHeight="true" outlineLevel="0" collapsed="false">
      <c r="A8177" s="1" t="n">
        <v>3</v>
      </c>
      <c r="B8177" s="76" t="n">
        <v>46253</v>
      </c>
      <c r="C8177" s="1" t="n">
        <v>22</v>
      </c>
      <c r="D8177" s="1" t="s">
        <v>3967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3977</v>
      </c>
      <c r="N8177" s="1" t="n">
        <v>1.602</v>
      </c>
      <c r="O8177" s="1" t="n">
        <v>87.12</v>
      </c>
      <c r="P8177" s="1" t="s">
        <v>3814</v>
      </c>
    </row>
    <row r="8178" customFormat="false" ht="15" hidden="false" customHeight="true" outlineLevel="0" collapsed="false">
      <c r="A8178" s="1" t="n">
        <v>3</v>
      </c>
      <c r="B8178" s="76" t="n">
        <v>46253</v>
      </c>
      <c r="C8178" s="1" t="n">
        <v>22</v>
      </c>
      <c r="D8178" s="1" t="s">
        <v>3967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3978</v>
      </c>
      <c r="N8178" s="1" t="n">
        <v>1.95</v>
      </c>
      <c r="O8178" s="1" t="n">
        <v>74.89</v>
      </c>
      <c r="P8178" s="1" t="s">
        <v>3814</v>
      </c>
    </row>
    <row r="8179" customFormat="false" ht="15" hidden="false" customHeight="true" outlineLevel="0" collapsed="false">
      <c r="A8179" s="1" t="n">
        <v>3</v>
      </c>
      <c r="B8179" s="76" t="n">
        <v>46253</v>
      </c>
      <c r="C8179" s="1" t="n">
        <v>22</v>
      </c>
      <c r="D8179" s="1" t="s">
        <v>3967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3979</v>
      </c>
      <c r="N8179" s="1" t="n">
        <v>1.972</v>
      </c>
      <c r="O8179" s="1" t="n">
        <v>3.35</v>
      </c>
      <c r="P8179" s="1" t="s">
        <v>3814</v>
      </c>
    </row>
    <row r="8180" customFormat="false" ht="15" hidden="false" customHeight="true" outlineLevel="0" collapsed="false">
      <c r="A8180" s="1" t="n">
        <v>3</v>
      </c>
      <c r="B8180" s="76" t="n">
        <v>46253</v>
      </c>
      <c r="C8180" s="1" t="n">
        <v>22</v>
      </c>
      <c r="D8180" s="1" t="s">
        <v>3967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3979</v>
      </c>
      <c r="N8180" s="1" t="n">
        <v>2.804</v>
      </c>
      <c r="O8180" s="1" t="n">
        <v>4.31</v>
      </c>
      <c r="P8180" s="1" t="s">
        <v>3814</v>
      </c>
    </row>
    <row r="8181" customFormat="false" ht="15" hidden="false" customHeight="true" outlineLevel="0" collapsed="false">
      <c r="A8181" s="1" t="n">
        <v>3</v>
      </c>
      <c r="B8181" s="76" t="n">
        <v>46253</v>
      </c>
      <c r="C8181" s="1" t="n">
        <v>22</v>
      </c>
      <c r="D8181" s="1" t="s">
        <v>3967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3979</v>
      </c>
      <c r="N8181" s="1" t="n">
        <v>1.714</v>
      </c>
      <c r="O8181" s="1" t="n">
        <v>2.85</v>
      </c>
      <c r="P8181" s="1" t="s">
        <v>3814</v>
      </c>
    </row>
    <row r="8182" customFormat="false" ht="15" hidden="false" customHeight="true" outlineLevel="0" collapsed="false">
      <c r="A8182" s="1" t="n">
        <v>3</v>
      </c>
      <c r="B8182" s="76" t="n">
        <v>46253</v>
      </c>
      <c r="C8182" s="1" t="n">
        <v>22</v>
      </c>
      <c r="D8182" s="1" t="s">
        <v>3967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3980</v>
      </c>
      <c r="N8182" s="1" t="n">
        <v>9.67</v>
      </c>
      <c r="O8182" s="1" t="n">
        <v>24.68</v>
      </c>
      <c r="P8182" s="1" t="s">
        <v>3814</v>
      </c>
    </row>
    <row r="8183" customFormat="false" ht="15" hidden="false" customHeight="true" outlineLevel="0" collapsed="false">
      <c r="A8183" s="1" t="n">
        <v>3</v>
      </c>
      <c r="B8183" s="76" t="n">
        <v>46253</v>
      </c>
      <c r="C8183" s="1" t="n">
        <v>22</v>
      </c>
      <c r="D8183" s="1" t="s">
        <v>3967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3980</v>
      </c>
      <c r="N8183" s="1" t="n">
        <v>1.728</v>
      </c>
      <c r="O8183" s="1" t="n">
        <v>3.99</v>
      </c>
      <c r="P8183" s="1" t="s">
        <v>3814</v>
      </c>
    </row>
    <row r="8184" customFormat="false" ht="15" hidden="false" customHeight="true" outlineLevel="0" collapsed="false">
      <c r="A8184" s="1" t="n">
        <v>3</v>
      </c>
      <c r="B8184" s="76" t="n">
        <v>46253</v>
      </c>
      <c r="C8184" s="1" t="n">
        <v>22</v>
      </c>
      <c r="D8184" s="1" t="s">
        <v>3967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3980</v>
      </c>
      <c r="N8184" s="1" t="n">
        <v>8.512</v>
      </c>
      <c r="O8184" s="1" t="n">
        <v>21.3</v>
      </c>
      <c r="P8184" s="1" t="s">
        <v>3814</v>
      </c>
    </row>
    <row r="8185" customFormat="false" ht="15" hidden="false" customHeight="true" outlineLevel="0" collapsed="false">
      <c r="A8185" s="1" t="n">
        <v>3</v>
      </c>
      <c r="B8185" s="76" t="n">
        <v>46253</v>
      </c>
      <c r="C8185" s="1" t="n">
        <v>22</v>
      </c>
      <c r="D8185" s="1" t="s">
        <v>3967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3981</v>
      </c>
      <c r="N8185" s="1" t="n">
        <v>1.103</v>
      </c>
      <c r="O8185" s="1" t="n">
        <v>0</v>
      </c>
      <c r="P8185" s="1" t="s">
        <v>3814</v>
      </c>
    </row>
    <row r="8186" customFormat="false" ht="15" hidden="false" customHeight="true" outlineLevel="0" collapsed="false">
      <c r="A8186" s="1" t="n">
        <v>3</v>
      </c>
      <c r="B8186" s="76" t="n">
        <v>46253</v>
      </c>
      <c r="C8186" s="1" t="n">
        <v>22</v>
      </c>
      <c r="D8186" s="1" t="s">
        <v>3967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3981</v>
      </c>
      <c r="N8186" s="1" t="n">
        <v>1.596</v>
      </c>
      <c r="O8186" s="1" t="n">
        <v>0</v>
      </c>
      <c r="P8186" s="1" t="s">
        <v>3814</v>
      </c>
    </row>
    <row r="8187" customFormat="false" ht="15" hidden="false" customHeight="true" outlineLevel="0" collapsed="false">
      <c r="A8187" s="1" t="n">
        <v>3</v>
      </c>
      <c r="B8187" s="76" t="n">
        <v>46253</v>
      </c>
      <c r="C8187" s="1" t="n">
        <v>22</v>
      </c>
      <c r="D8187" s="1" t="s">
        <v>3967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3981</v>
      </c>
      <c r="N8187" s="1" t="n">
        <v>1.314</v>
      </c>
      <c r="O8187" s="1" t="n">
        <v>0</v>
      </c>
      <c r="P8187" s="1" t="s">
        <v>3814</v>
      </c>
    </row>
    <row r="8188" customFormat="false" ht="15" hidden="false" customHeight="true" outlineLevel="0" collapsed="false">
      <c r="A8188" s="1" t="n">
        <v>3</v>
      </c>
      <c r="B8188" s="76" t="n">
        <v>46253</v>
      </c>
      <c r="C8188" s="1" t="n">
        <v>100</v>
      </c>
      <c r="D8188" s="1" t="s">
        <v>3988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3982</v>
      </c>
      <c r="N8188" s="1" t="n">
        <v>2.394</v>
      </c>
      <c r="O8188" s="1" t="n">
        <v>53.57</v>
      </c>
      <c r="P8188" s="1" t="s">
        <v>3814</v>
      </c>
    </row>
    <row r="8189" customFormat="false" ht="15" hidden="false" customHeight="true" outlineLevel="0" collapsed="false">
      <c r="A8189" s="1" t="n">
        <v>3</v>
      </c>
      <c r="B8189" s="76" t="n">
        <v>46253</v>
      </c>
      <c r="C8189" s="1" t="n">
        <v>100</v>
      </c>
      <c r="D8189" s="1" t="s">
        <v>3988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3983</v>
      </c>
      <c r="N8189" s="1" t="n">
        <v>10.75</v>
      </c>
      <c r="O8189" s="1" t="n">
        <v>257.14</v>
      </c>
      <c r="P8189" s="1" t="s">
        <v>3814</v>
      </c>
    </row>
    <row r="8190" customFormat="false" ht="15" hidden="false" customHeight="true" outlineLevel="0" collapsed="false">
      <c r="A8190" s="1" t="n">
        <v>3</v>
      </c>
      <c r="B8190" s="76" t="n">
        <v>46253</v>
      </c>
      <c r="C8190" s="1" t="n">
        <v>100</v>
      </c>
      <c r="D8190" s="1" t="s">
        <v>3988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3984</v>
      </c>
      <c r="N8190" s="1" t="n">
        <v>15.385</v>
      </c>
      <c r="O8190" s="1" t="n">
        <v>379.89</v>
      </c>
      <c r="P8190" s="1" t="s">
        <v>3814</v>
      </c>
    </row>
    <row r="8191" customFormat="false" ht="15" hidden="false" customHeight="true" outlineLevel="0" collapsed="false">
      <c r="A8191" s="1" t="n">
        <v>3</v>
      </c>
      <c r="B8191" s="76" t="n">
        <v>46253</v>
      </c>
      <c r="C8191" s="1" t="n">
        <v>100</v>
      </c>
      <c r="D8191" s="1" t="s">
        <v>3988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3985</v>
      </c>
      <c r="N8191" s="1" t="n">
        <v>14.171</v>
      </c>
      <c r="O8191" s="1" t="n">
        <v>382.73</v>
      </c>
      <c r="P8191" s="1" t="s">
        <v>3814</v>
      </c>
    </row>
    <row r="8192" customFormat="false" ht="15" hidden="false" customHeight="true" outlineLevel="0" collapsed="false">
      <c r="A8192" s="1" t="n">
        <v>3</v>
      </c>
      <c r="B8192" s="76" t="n">
        <v>46253</v>
      </c>
      <c r="C8192" s="1" t="n">
        <v>100</v>
      </c>
      <c r="D8192" s="1" t="s">
        <v>3988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3986</v>
      </c>
      <c r="N8192" s="1" t="n">
        <v>2.854</v>
      </c>
      <c r="O8192" s="1" t="n">
        <v>74.88</v>
      </c>
      <c r="P8192" s="1" t="s">
        <v>3814</v>
      </c>
    </row>
    <row r="8193" customFormat="false" ht="15" hidden="false" customHeight="true" outlineLevel="0" collapsed="false">
      <c r="A8193" s="1" t="n">
        <v>3</v>
      </c>
      <c r="B8193" s="76" t="n">
        <v>46253</v>
      </c>
      <c r="C8193" s="1" t="n">
        <v>100</v>
      </c>
      <c r="D8193" s="1" t="s">
        <v>3988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3979</v>
      </c>
      <c r="N8193" s="1" t="n">
        <v>2.804</v>
      </c>
      <c r="O8193" s="1" t="n">
        <v>4.31</v>
      </c>
      <c r="P8193" s="1" t="s">
        <v>3814</v>
      </c>
    </row>
    <row r="8194" customFormat="false" ht="15" hidden="false" customHeight="true" outlineLevel="0" collapsed="false">
      <c r="A8194" s="1" t="n">
        <v>3</v>
      </c>
      <c r="B8194" s="76" t="n">
        <v>46253</v>
      </c>
      <c r="C8194" s="1" t="n">
        <v>100</v>
      </c>
      <c r="D8194" s="1" t="s">
        <v>3988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3980</v>
      </c>
      <c r="N8194" s="1" t="n">
        <v>1.728</v>
      </c>
      <c r="O8194" s="1" t="n">
        <v>3.99</v>
      </c>
      <c r="P8194" s="1" t="s">
        <v>3814</v>
      </c>
    </row>
    <row r="8195" customFormat="false" ht="15" hidden="false" customHeight="true" outlineLevel="0" collapsed="false">
      <c r="A8195" s="1" t="n">
        <v>3</v>
      </c>
      <c r="B8195" s="76" t="n">
        <v>46253</v>
      </c>
      <c r="C8195" s="1" t="n">
        <v>100</v>
      </c>
      <c r="D8195" s="1" t="s">
        <v>3988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3981</v>
      </c>
      <c r="N8195" s="1" t="n">
        <v>1.314</v>
      </c>
      <c r="O8195" s="1" t="n">
        <v>0</v>
      </c>
      <c r="P8195" s="1" t="s">
        <v>3814</v>
      </c>
    </row>
    <row r="8196" customFormat="false" ht="15" hidden="false" customHeight="true" outlineLevel="0" collapsed="false">
      <c r="A8196" s="1" t="n">
        <v>3</v>
      </c>
      <c r="B8196" s="76" t="n">
        <v>46253</v>
      </c>
      <c r="C8196" s="1" t="n">
        <v>100</v>
      </c>
      <c r="D8196" s="1" t="s">
        <v>3988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3968</v>
      </c>
      <c r="N8196" s="1" t="n">
        <v>5.89</v>
      </c>
      <c r="O8196" s="1" t="n">
        <v>197.08</v>
      </c>
      <c r="P8196" s="1" t="s">
        <v>3814</v>
      </c>
    </row>
    <row r="8197" customFormat="false" ht="15" hidden="false" customHeight="true" outlineLevel="0" collapsed="false">
      <c r="A8197" s="1" t="n">
        <v>3</v>
      </c>
      <c r="B8197" s="76" t="n">
        <v>46253</v>
      </c>
      <c r="C8197" s="1" t="n">
        <v>100</v>
      </c>
      <c r="D8197" s="1" t="s">
        <v>3988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3970</v>
      </c>
      <c r="N8197" s="1" t="n">
        <v>2.496</v>
      </c>
      <c r="O8197" s="1" t="n">
        <v>98.14</v>
      </c>
      <c r="P8197" s="1" t="s">
        <v>3814</v>
      </c>
    </row>
    <row r="8198" customFormat="false" ht="15" hidden="false" customHeight="true" outlineLevel="0" collapsed="false">
      <c r="A8198" s="1" t="n">
        <v>3</v>
      </c>
      <c r="B8198" s="76" t="n">
        <v>46253</v>
      </c>
      <c r="C8198" s="1" t="n">
        <v>100</v>
      </c>
      <c r="D8198" s="1" t="s">
        <v>3988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3971</v>
      </c>
      <c r="N8198" s="1" t="n">
        <v>5.95</v>
      </c>
      <c r="O8198" s="1" t="n">
        <v>233.94</v>
      </c>
      <c r="P8198" s="1" t="s">
        <v>3814</v>
      </c>
    </row>
    <row r="8199" customFormat="false" ht="15" hidden="false" customHeight="true" outlineLevel="0" collapsed="false">
      <c r="A8199" s="1" t="n">
        <v>3</v>
      </c>
      <c r="B8199" s="76" t="n">
        <v>46253</v>
      </c>
      <c r="C8199" s="1" t="n">
        <v>100</v>
      </c>
      <c r="D8199" s="1" t="s">
        <v>3988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3972</v>
      </c>
      <c r="N8199" s="1" t="n">
        <v>4.748</v>
      </c>
      <c r="O8199" s="1" t="n">
        <v>202.57</v>
      </c>
      <c r="P8199" s="1" t="s">
        <v>3814</v>
      </c>
    </row>
    <row r="8200" customFormat="false" ht="15" hidden="false" customHeight="true" outlineLevel="0" collapsed="false">
      <c r="A8200" s="1" t="n">
        <v>3</v>
      </c>
      <c r="B8200" s="76" t="n">
        <v>46253</v>
      </c>
      <c r="C8200" s="1" t="n">
        <v>100</v>
      </c>
      <c r="D8200" s="1" t="s">
        <v>3988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3973</v>
      </c>
      <c r="N8200" s="1" t="n">
        <v>9.415</v>
      </c>
      <c r="O8200" s="1" t="n">
        <v>433.2</v>
      </c>
      <c r="P8200" s="1" t="s">
        <v>3814</v>
      </c>
    </row>
    <row r="8201" customFormat="false" ht="15" hidden="false" customHeight="true" outlineLevel="0" collapsed="false">
      <c r="A8201" s="1" t="n">
        <v>3</v>
      </c>
      <c r="B8201" s="76" t="n">
        <v>46253</v>
      </c>
      <c r="C8201" s="1" t="n">
        <v>100</v>
      </c>
      <c r="D8201" s="1" t="s">
        <v>3988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3974</v>
      </c>
      <c r="N8201" s="1" t="n">
        <v>3.992</v>
      </c>
      <c r="O8201" s="1" t="n">
        <v>187.02</v>
      </c>
      <c r="P8201" s="1" t="s">
        <v>3814</v>
      </c>
    </row>
    <row r="8202" customFormat="false" ht="15" hidden="false" customHeight="true" outlineLevel="0" collapsed="false">
      <c r="A8202" s="1" t="n">
        <v>3</v>
      </c>
      <c r="B8202" s="76" t="n">
        <v>46253</v>
      </c>
      <c r="C8202" s="1" t="n">
        <v>100</v>
      </c>
      <c r="D8202" s="1" t="s">
        <v>3988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3975</v>
      </c>
      <c r="N8202" s="1" t="n">
        <v>1.278</v>
      </c>
      <c r="O8202" s="1" t="n">
        <v>54.53</v>
      </c>
      <c r="P8202" s="1" t="s">
        <v>3814</v>
      </c>
    </row>
    <row r="8203" customFormat="false" ht="15" hidden="false" customHeight="true" outlineLevel="0" collapsed="false">
      <c r="A8203" s="1" t="n">
        <v>3</v>
      </c>
      <c r="B8203" s="76" t="n">
        <v>46253</v>
      </c>
      <c r="C8203" s="1" t="n">
        <v>100</v>
      </c>
      <c r="D8203" s="1" t="s">
        <v>3988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3977</v>
      </c>
      <c r="N8203" s="1" t="n">
        <v>1.602</v>
      </c>
      <c r="O8203" s="1" t="n">
        <v>87.12</v>
      </c>
      <c r="P8203" s="1" t="s">
        <v>3814</v>
      </c>
    </row>
    <row r="8204" customFormat="false" ht="15" hidden="false" customHeight="true" outlineLevel="0" collapsed="false">
      <c r="A8204" s="1" t="n">
        <v>3</v>
      </c>
      <c r="B8204" s="76" t="n">
        <v>46253</v>
      </c>
      <c r="C8204" s="1" t="n">
        <v>100</v>
      </c>
      <c r="D8204" s="1" t="s">
        <v>3988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3979</v>
      </c>
      <c r="N8204" s="1" t="n">
        <v>1.714</v>
      </c>
      <c r="O8204" s="1" t="n">
        <v>2.85</v>
      </c>
      <c r="P8204" s="1" t="s">
        <v>3814</v>
      </c>
    </row>
    <row r="8205" customFormat="false" ht="15" hidden="false" customHeight="true" outlineLevel="0" collapsed="false">
      <c r="A8205" s="1" t="n">
        <v>3</v>
      </c>
      <c r="B8205" s="76" t="n">
        <v>46253</v>
      </c>
      <c r="C8205" s="1" t="n">
        <v>100</v>
      </c>
      <c r="D8205" s="1" t="s">
        <v>3988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3980</v>
      </c>
      <c r="N8205" s="1" t="n">
        <v>8.512</v>
      </c>
      <c r="O8205" s="1" t="n">
        <v>21.3</v>
      </c>
      <c r="P8205" s="1" t="s">
        <v>3814</v>
      </c>
    </row>
    <row r="8206" customFormat="false" ht="15" hidden="false" customHeight="true" outlineLevel="0" collapsed="false">
      <c r="A8206" s="1" t="n">
        <v>3</v>
      </c>
      <c r="B8206" s="76" t="n">
        <v>46253</v>
      </c>
      <c r="C8206" s="1" t="n">
        <v>100</v>
      </c>
      <c r="D8206" s="1" t="s">
        <v>3988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3981</v>
      </c>
      <c r="N8206" s="1" t="n">
        <v>1.103</v>
      </c>
      <c r="O8206" s="1" t="n">
        <v>0</v>
      </c>
      <c r="P8206" s="1" t="s">
        <v>3814</v>
      </c>
    </row>
    <row r="8207" customFormat="false" ht="15" hidden="false" customHeight="true" outlineLevel="0" collapsed="false">
      <c r="A8207" s="1" t="n">
        <v>3</v>
      </c>
      <c r="B8207" s="76" t="n">
        <v>46253</v>
      </c>
      <c r="C8207" s="1" t="n">
        <v>100</v>
      </c>
      <c r="D8207" s="1" t="s">
        <v>3988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3968</v>
      </c>
      <c r="N8207" s="1" t="n">
        <v>5.38</v>
      </c>
      <c r="O8207" s="1" t="n">
        <v>183.65</v>
      </c>
      <c r="P8207" s="1" t="s">
        <v>3814</v>
      </c>
    </row>
    <row r="8208" customFormat="false" ht="15" hidden="false" customHeight="true" outlineLevel="0" collapsed="false">
      <c r="A8208" s="1" t="n">
        <v>3</v>
      </c>
      <c r="B8208" s="76" t="n">
        <v>46253</v>
      </c>
      <c r="C8208" s="1" t="n">
        <v>100</v>
      </c>
      <c r="D8208" s="1" t="s">
        <v>3988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3969</v>
      </c>
      <c r="N8208" s="1" t="n">
        <v>11.175</v>
      </c>
      <c r="O8208" s="1" t="n">
        <v>391</v>
      </c>
      <c r="P8208" s="1" t="s">
        <v>3814</v>
      </c>
    </row>
    <row r="8209" customFormat="false" ht="15" hidden="false" customHeight="true" outlineLevel="0" collapsed="false">
      <c r="A8209" s="1" t="n">
        <v>3</v>
      </c>
      <c r="B8209" s="76" t="n">
        <v>46253</v>
      </c>
      <c r="C8209" s="1" t="n">
        <v>100</v>
      </c>
      <c r="D8209" s="1" t="s">
        <v>3988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3970</v>
      </c>
      <c r="N8209" s="1" t="n">
        <v>1.962</v>
      </c>
      <c r="O8209" s="1" t="n">
        <v>78.7</v>
      </c>
      <c r="P8209" s="1" t="s">
        <v>3814</v>
      </c>
    </row>
    <row r="8210" customFormat="false" ht="15" hidden="false" customHeight="true" outlineLevel="0" collapsed="false">
      <c r="A8210" s="1" t="n">
        <v>3</v>
      </c>
      <c r="B8210" s="76" t="n">
        <v>46253</v>
      </c>
      <c r="C8210" s="1" t="n">
        <v>100</v>
      </c>
      <c r="D8210" s="1" t="s">
        <v>3988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3971</v>
      </c>
      <c r="N8210" s="1" t="n">
        <v>5</v>
      </c>
      <c r="O8210" s="1" t="n">
        <v>200.55</v>
      </c>
      <c r="P8210" s="1" t="s">
        <v>3814</v>
      </c>
    </row>
    <row r="8211" customFormat="false" ht="15" hidden="false" customHeight="true" outlineLevel="0" collapsed="false">
      <c r="A8211" s="1" t="n">
        <v>3</v>
      </c>
      <c r="B8211" s="76" t="n">
        <v>46253</v>
      </c>
      <c r="C8211" s="1" t="n">
        <v>100</v>
      </c>
      <c r="D8211" s="1" t="s">
        <v>3988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3972</v>
      </c>
      <c r="N8211" s="1" t="n">
        <v>4.83</v>
      </c>
      <c r="O8211" s="1" t="n">
        <v>210.22</v>
      </c>
      <c r="P8211" s="1" t="s">
        <v>3814</v>
      </c>
    </row>
    <row r="8212" customFormat="false" ht="15" hidden="false" customHeight="true" outlineLevel="0" collapsed="false">
      <c r="A8212" s="1" t="n">
        <v>3</v>
      </c>
      <c r="B8212" s="76" t="n">
        <v>46253</v>
      </c>
      <c r="C8212" s="1" t="n">
        <v>100</v>
      </c>
      <c r="D8212" s="1" t="s">
        <v>3988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3973</v>
      </c>
      <c r="N8212" s="1" t="n">
        <v>8.595</v>
      </c>
      <c r="O8212" s="1" t="n">
        <v>403.44</v>
      </c>
      <c r="P8212" s="1" t="s">
        <v>3814</v>
      </c>
    </row>
    <row r="8213" customFormat="false" ht="15" hidden="false" customHeight="true" outlineLevel="0" collapsed="false">
      <c r="A8213" s="1" t="n">
        <v>3</v>
      </c>
      <c r="B8213" s="76" t="n">
        <v>46253</v>
      </c>
      <c r="C8213" s="1" t="n">
        <v>100</v>
      </c>
      <c r="D8213" s="1" t="s">
        <v>3988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3974</v>
      </c>
      <c r="N8213" s="1" t="n">
        <v>3.784</v>
      </c>
      <c r="O8213" s="1" t="n">
        <v>180.85</v>
      </c>
      <c r="P8213" s="1" t="s">
        <v>3814</v>
      </c>
    </row>
    <row r="8214" customFormat="false" ht="15" hidden="false" customHeight="true" outlineLevel="0" collapsed="false">
      <c r="A8214" s="1" t="n">
        <v>3</v>
      </c>
      <c r="B8214" s="76" t="n">
        <v>46253</v>
      </c>
      <c r="C8214" s="1" t="n">
        <v>100</v>
      </c>
      <c r="D8214" s="1" t="s">
        <v>3988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3975</v>
      </c>
      <c r="N8214" s="1" t="n">
        <v>1.196</v>
      </c>
      <c r="O8214" s="1" t="n">
        <v>52.06</v>
      </c>
      <c r="P8214" s="1" t="s">
        <v>3814</v>
      </c>
    </row>
    <row r="8215" customFormat="false" ht="15" hidden="false" customHeight="true" outlineLevel="0" collapsed="false">
      <c r="A8215" s="1" t="n">
        <v>3</v>
      </c>
      <c r="B8215" s="76" t="n">
        <v>46253</v>
      </c>
      <c r="C8215" s="1" t="n">
        <v>100</v>
      </c>
      <c r="D8215" s="1" t="s">
        <v>3988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3976</v>
      </c>
      <c r="N8215" s="1" t="n">
        <v>1.604</v>
      </c>
      <c r="O8215" s="1" t="n">
        <v>75.29</v>
      </c>
      <c r="P8215" s="1" t="s">
        <v>3814</v>
      </c>
    </row>
    <row r="8216" customFormat="false" ht="15" hidden="false" customHeight="true" outlineLevel="0" collapsed="false">
      <c r="A8216" s="1" t="n">
        <v>3</v>
      </c>
      <c r="B8216" s="76" t="n">
        <v>46253</v>
      </c>
      <c r="C8216" s="1" t="n">
        <v>100</v>
      </c>
      <c r="D8216" s="1" t="s">
        <v>3988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3977</v>
      </c>
      <c r="N8216" s="1" t="n">
        <v>1.286</v>
      </c>
      <c r="O8216" s="1" t="n">
        <v>71.34</v>
      </c>
      <c r="P8216" s="1" t="s">
        <v>3814</v>
      </c>
    </row>
    <row r="8217" customFormat="false" ht="15" hidden="false" customHeight="true" outlineLevel="0" collapsed="false">
      <c r="A8217" s="1" t="n">
        <v>3</v>
      </c>
      <c r="B8217" s="76" t="n">
        <v>46253</v>
      </c>
      <c r="C8217" s="1" t="n">
        <v>100</v>
      </c>
      <c r="D8217" s="1" t="s">
        <v>3988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3978</v>
      </c>
      <c r="N8217" s="1" t="n">
        <v>1.95</v>
      </c>
      <c r="O8217" s="1" t="n">
        <v>74.89</v>
      </c>
      <c r="P8217" s="1" t="s">
        <v>3814</v>
      </c>
    </row>
    <row r="8218" customFormat="false" ht="15" hidden="false" customHeight="true" outlineLevel="0" collapsed="false">
      <c r="A8218" s="1" t="n">
        <v>3</v>
      </c>
      <c r="B8218" s="76" t="n">
        <v>46253</v>
      </c>
      <c r="C8218" s="1" t="n">
        <v>100</v>
      </c>
      <c r="D8218" s="1" t="s">
        <v>3988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3979</v>
      </c>
      <c r="N8218" s="1" t="n">
        <v>1.972</v>
      </c>
      <c r="O8218" s="1" t="n">
        <v>3.35</v>
      </c>
      <c r="P8218" s="1" t="s">
        <v>3814</v>
      </c>
    </row>
    <row r="8219" customFormat="false" ht="15" hidden="false" customHeight="true" outlineLevel="0" collapsed="false">
      <c r="A8219" s="1" t="n">
        <v>3</v>
      </c>
      <c r="B8219" s="76" t="n">
        <v>46253</v>
      </c>
      <c r="C8219" s="1" t="n">
        <v>100</v>
      </c>
      <c r="D8219" s="1" t="s">
        <v>3988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3980</v>
      </c>
      <c r="N8219" s="1" t="n">
        <v>9.67</v>
      </c>
      <c r="O8219" s="1" t="n">
        <v>24.68</v>
      </c>
      <c r="P8219" s="1" t="s">
        <v>3814</v>
      </c>
    </row>
    <row r="8220" customFormat="false" ht="15" hidden="false" customHeight="true" outlineLevel="0" collapsed="false">
      <c r="A8220" s="1" t="n">
        <v>3</v>
      </c>
      <c r="B8220" s="76" t="n">
        <v>46253</v>
      </c>
      <c r="C8220" s="1" t="n">
        <v>100</v>
      </c>
      <c r="D8220" s="1" t="s">
        <v>3988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3981</v>
      </c>
      <c r="N8220" s="1" t="n">
        <v>1.596</v>
      </c>
      <c r="O8220" s="1" t="n">
        <v>0</v>
      </c>
      <c r="P8220" s="1" t="s">
        <v>3814</v>
      </c>
    </row>
    <row r="8221" customFormat="false" ht="15" hidden="false" customHeight="true" outlineLevel="0" collapsed="false">
      <c r="A8221" s="1" t="n">
        <v>3</v>
      </c>
      <c r="B8221" s="76" t="n">
        <v>46254</v>
      </c>
      <c r="C8221" s="1" t="n">
        <v>6</v>
      </c>
      <c r="D8221" s="1" t="s">
        <v>3819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3813</v>
      </c>
      <c r="N8221" s="1" t="n">
        <v>6</v>
      </c>
      <c r="O8221" s="1" t="n">
        <v>15</v>
      </c>
      <c r="P8221" s="1" t="s">
        <v>3814</v>
      </c>
    </row>
    <row r="8222" customFormat="false" ht="15" hidden="false" customHeight="true" outlineLevel="0" collapsed="false">
      <c r="A8222" s="1" t="n">
        <v>3</v>
      </c>
      <c r="B8222" s="76" t="n">
        <v>46254</v>
      </c>
      <c r="C8222" s="1" t="n">
        <v>6</v>
      </c>
      <c r="D8222" s="1" t="s">
        <v>3819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3815</v>
      </c>
      <c r="N8222" s="1" t="n">
        <v>7</v>
      </c>
      <c r="O8222" s="1" t="n">
        <v>42</v>
      </c>
      <c r="P8222" s="1" t="s">
        <v>3814</v>
      </c>
    </row>
    <row r="8223" customFormat="false" ht="15" hidden="false" customHeight="true" outlineLevel="0" collapsed="false">
      <c r="A8223" s="1" t="n">
        <v>3</v>
      </c>
      <c r="B8223" s="76" t="n">
        <v>46254</v>
      </c>
      <c r="C8223" s="1" t="n">
        <v>6</v>
      </c>
      <c r="D8223" s="1" t="s">
        <v>3819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3816</v>
      </c>
      <c r="N8223" s="1" t="n">
        <v>50</v>
      </c>
      <c r="O8223" s="1" t="n">
        <v>100</v>
      </c>
      <c r="P8223" s="1" t="s">
        <v>3814</v>
      </c>
    </row>
    <row r="8224" customFormat="false" ht="15" hidden="false" customHeight="true" outlineLevel="0" collapsed="false">
      <c r="A8224" s="1" t="n">
        <v>3</v>
      </c>
      <c r="B8224" s="76" t="n">
        <v>46254</v>
      </c>
      <c r="C8224" s="1" t="n">
        <v>6</v>
      </c>
      <c r="D8224" s="1" t="s">
        <v>3819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3817</v>
      </c>
      <c r="N8224" s="1" t="n">
        <v>40</v>
      </c>
      <c r="O8224" s="1" t="n">
        <v>250</v>
      </c>
      <c r="P8224" s="1" t="s">
        <v>3814</v>
      </c>
    </row>
    <row r="8225" customFormat="false" ht="15" hidden="false" customHeight="true" outlineLevel="0" collapsed="false">
      <c r="A8225" s="1" t="n">
        <v>3</v>
      </c>
      <c r="B8225" s="76" t="n">
        <v>46254</v>
      </c>
      <c r="C8225" s="1" t="n">
        <v>6</v>
      </c>
      <c r="D8225" s="1" t="s">
        <v>3819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4451</v>
      </c>
      <c r="N8225" s="1" t="n">
        <v>50</v>
      </c>
      <c r="O8225" s="1" t="n">
        <v>650</v>
      </c>
      <c r="P8225" s="1" t="s">
        <v>3814</v>
      </c>
    </row>
    <row r="8226" customFormat="false" ht="15" hidden="false" customHeight="true" outlineLevel="0" collapsed="false">
      <c r="A8226" s="1" t="n">
        <v>3</v>
      </c>
      <c r="B8226" s="76" t="n">
        <v>46254</v>
      </c>
      <c r="C8226" s="1" t="n">
        <v>6</v>
      </c>
      <c r="D8226" s="1" t="s">
        <v>3819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3856</v>
      </c>
      <c r="N8226" s="1" t="n">
        <v>12.462</v>
      </c>
      <c r="O8226" s="1" t="n">
        <v>37.38</v>
      </c>
      <c r="P8226" s="1" t="s">
        <v>3814</v>
      </c>
    </row>
    <row r="8227" customFormat="false" ht="15" hidden="false" customHeight="true" outlineLevel="0" collapsed="false">
      <c r="A8227" s="1" t="n">
        <v>3</v>
      </c>
      <c r="B8227" s="76" t="n">
        <v>46254</v>
      </c>
      <c r="C8227" s="1" t="n">
        <v>11</v>
      </c>
      <c r="D8227" s="1" t="s">
        <v>3820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3870</v>
      </c>
      <c r="N8227" s="1" t="n">
        <v>20</v>
      </c>
      <c r="O8227" s="1" t="n">
        <v>240</v>
      </c>
      <c r="P8227" s="1" t="s">
        <v>3814</v>
      </c>
    </row>
    <row r="8228" customFormat="false" ht="15" hidden="false" customHeight="true" outlineLevel="0" collapsed="false">
      <c r="A8228" s="1" t="n">
        <v>3</v>
      </c>
      <c r="B8228" s="76" t="n">
        <v>46254</v>
      </c>
      <c r="C8228" s="1" t="n">
        <v>11</v>
      </c>
      <c r="D8228" s="1" t="s">
        <v>3820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6464</v>
      </c>
      <c r="N8228" s="1" t="n">
        <v>60</v>
      </c>
      <c r="O8228" s="1" t="n">
        <v>198</v>
      </c>
      <c r="P8228" s="1" t="s">
        <v>3814</v>
      </c>
    </row>
    <row r="8229" customFormat="false" ht="15" hidden="false" customHeight="true" outlineLevel="0" collapsed="false">
      <c r="A8229" s="1" t="n">
        <v>3</v>
      </c>
      <c r="B8229" s="76" t="n">
        <v>46254</v>
      </c>
      <c r="C8229" s="1" t="n">
        <v>11</v>
      </c>
      <c r="D8229" s="1" t="s">
        <v>3820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6465</v>
      </c>
      <c r="N8229" s="1" t="n">
        <v>12</v>
      </c>
      <c r="O8229" s="1" t="n">
        <v>156</v>
      </c>
      <c r="P8229" s="1" t="s">
        <v>3814</v>
      </c>
    </row>
    <row r="8230" customFormat="false" ht="15" hidden="false" customHeight="true" outlineLevel="0" collapsed="false">
      <c r="A8230" s="1" t="n">
        <v>3</v>
      </c>
      <c r="B8230" s="76" t="n">
        <v>46254</v>
      </c>
      <c r="C8230" s="1" t="n">
        <v>11</v>
      </c>
      <c r="D8230" s="1" t="s">
        <v>3820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6466</v>
      </c>
      <c r="N8230" s="1" t="n">
        <v>100</v>
      </c>
      <c r="O8230" s="1" t="n">
        <v>274.14</v>
      </c>
      <c r="P8230" s="1" t="s">
        <v>3814</v>
      </c>
    </row>
    <row r="8231" customFormat="false" ht="15" hidden="false" customHeight="true" outlineLevel="0" collapsed="false">
      <c r="A8231" s="1" t="n">
        <v>3</v>
      </c>
      <c r="B8231" s="76" t="n">
        <v>46254</v>
      </c>
      <c r="C8231" s="1" t="n">
        <v>11</v>
      </c>
      <c r="D8231" s="1" t="s">
        <v>3820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3997</v>
      </c>
      <c r="N8231" s="1" t="n">
        <v>6</v>
      </c>
      <c r="O8231" s="1" t="n">
        <v>51.6</v>
      </c>
      <c r="P8231" s="1" t="s">
        <v>3814</v>
      </c>
    </row>
    <row r="8232" customFormat="false" ht="15" hidden="false" customHeight="true" outlineLevel="0" collapsed="false">
      <c r="A8232" s="1" t="n">
        <v>3</v>
      </c>
      <c r="B8232" s="76" t="n">
        <v>46254</v>
      </c>
      <c r="C8232" s="1" t="n">
        <v>11</v>
      </c>
      <c r="D8232" s="1" t="s">
        <v>3820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3998</v>
      </c>
      <c r="N8232" s="1" t="n">
        <v>7</v>
      </c>
      <c r="O8232" s="1" t="n">
        <v>74.69</v>
      </c>
      <c r="P8232" s="1" t="s">
        <v>3814</v>
      </c>
    </row>
    <row r="8233" customFormat="false" ht="15" hidden="false" customHeight="true" outlineLevel="0" collapsed="false">
      <c r="A8233" s="1" t="n">
        <v>3</v>
      </c>
      <c r="B8233" s="76" t="n">
        <v>46254</v>
      </c>
      <c r="C8233" s="1" t="n">
        <v>11</v>
      </c>
      <c r="D8233" s="1" t="s">
        <v>3820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3999</v>
      </c>
      <c r="N8233" s="1" t="n">
        <v>7</v>
      </c>
      <c r="O8233" s="1" t="n">
        <v>48.02</v>
      </c>
      <c r="P8233" s="1" t="s">
        <v>3814</v>
      </c>
    </row>
    <row r="8234" customFormat="false" ht="15" hidden="false" customHeight="true" outlineLevel="0" collapsed="false">
      <c r="A8234" s="1" t="n">
        <v>3</v>
      </c>
      <c r="B8234" s="76" t="n">
        <v>46254</v>
      </c>
      <c r="C8234" s="1" t="n">
        <v>11</v>
      </c>
      <c r="D8234" s="1" t="s">
        <v>3820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4000</v>
      </c>
      <c r="N8234" s="1" t="n">
        <v>7</v>
      </c>
      <c r="O8234" s="1" t="n">
        <v>95.9</v>
      </c>
      <c r="P8234" s="1" t="s">
        <v>3814</v>
      </c>
    </row>
    <row r="8235" customFormat="false" ht="15" hidden="false" customHeight="true" outlineLevel="0" collapsed="false">
      <c r="A8235" s="1" t="n">
        <v>3</v>
      </c>
      <c r="B8235" s="76" t="n">
        <v>46254</v>
      </c>
      <c r="C8235" s="1" t="n">
        <v>11</v>
      </c>
      <c r="D8235" s="1" t="s">
        <v>3820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4001</v>
      </c>
      <c r="N8235" s="1" t="n">
        <v>6</v>
      </c>
      <c r="O8235" s="1" t="n">
        <v>75.36</v>
      </c>
      <c r="P8235" s="1" t="s">
        <v>3814</v>
      </c>
    </row>
    <row r="8236" customFormat="false" ht="15" hidden="false" customHeight="true" outlineLevel="0" collapsed="false">
      <c r="A8236" s="1" t="n">
        <v>3</v>
      </c>
      <c r="B8236" s="76" t="n">
        <v>46254</v>
      </c>
      <c r="C8236" s="1" t="n">
        <v>11</v>
      </c>
      <c r="D8236" s="1" t="s">
        <v>3820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4002</v>
      </c>
      <c r="N8236" s="1" t="n">
        <v>6</v>
      </c>
      <c r="O8236" s="1" t="n">
        <v>75.36</v>
      </c>
      <c r="P8236" s="1" t="s">
        <v>3814</v>
      </c>
    </row>
    <row r="8237" customFormat="false" ht="15" hidden="false" customHeight="true" outlineLevel="0" collapsed="false">
      <c r="A8237" s="1" t="n">
        <v>3</v>
      </c>
      <c r="B8237" s="76" t="n">
        <v>46254</v>
      </c>
      <c r="C8237" s="1" t="n">
        <v>11</v>
      </c>
      <c r="D8237" s="1" t="s">
        <v>3820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4003</v>
      </c>
      <c r="N8237" s="1" t="n">
        <v>7</v>
      </c>
      <c r="O8237" s="1" t="n">
        <v>81.48</v>
      </c>
      <c r="P8237" s="1" t="s">
        <v>3814</v>
      </c>
    </row>
    <row r="8238" customFormat="false" ht="15" hidden="false" customHeight="true" outlineLevel="0" collapsed="false">
      <c r="A8238" s="1" t="n">
        <v>3</v>
      </c>
      <c r="B8238" s="76" t="n">
        <v>46254</v>
      </c>
      <c r="C8238" s="1" t="n">
        <v>11</v>
      </c>
      <c r="D8238" s="1" t="s">
        <v>3820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4024</v>
      </c>
      <c r="N8238" s="1" t="n">
        <v>81</v>
      </c>
      <c r="O8238" s="1" t="n">
        <v>205.74</v>
      </c>
      <c r="P8238" s="1" t="s">
        <v>3814</v>
      </c>
    </row>
    <row r="8239" customFormat="false" ht="15" hidden="false" customHeight="true" outlineLevel="0" collapsed="false">
      <c r="A8239" s="1" t="n">
        <v>3</v>
      </c>
      <c r="B8239" s="76" t="n">
        <v>46254</v>
      </c>
      <c r="C8239" s="1" t="n">
        <v>11</v>
      </c>
      <c r="D8239" s="1" t="s">
        <v>3820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4025</v>
      </c>
      <c r="N8239" s="1" t="n">
        <v>20</v>
      </c>
      <c r="O8239" s="1" t="n">
        <v>44</v>
      </c>
      <c r="P8239" s="1" t="s">
        <v>3814</v>
      </c>
    </row>
    <row r="8240" customFormat="false" ht="15" hidden="false" customHeight="true" outlineLevel="0" collapsed="false">
      <c r="A8240" s="1" t="n">
        <v>3</v>
      </c>
      <c r="B8240" s="76" t="n">
        <v>46254</v>
      </c>
      <c r="C8240" s="1" t="n">
        <v>11</v>
      </c>
      <c r="D8240" s="1" t="s">
        <v>3820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6467</v>
      </c>
      <c r="N8240" s="1" t="n">
        <v>12</v>
      </c>
      <c r="O8240" s="1" t="n">
        <v>67.44</v>
      </c>
      <c r="P8240" s="1" t="s">
        <v>3814</v>
      </c>
    </row>
    <row r="8241" customFormat="false" ht="15" hidden="false" customHeight="true" outlineLevel="0" collapsed="false">
      <c r="A8241" s="1" t="n">
        <v>3</v>
      </c>
      <c r="B8241" s="76" t="n">
        <v>46254</v>
      </c>
      <c r="C8241" s="1" t="n">
        <v>11</v>
      </c>
      <c r="D8241" s="1" t="s">
        <v>3820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6468</v>
      </c>
      <c r="N8241" s="1" t="n">
        <v>12</v>
      </c>
      <c r="O8241" s="1" t="n">
        <v>167.04</v>
      </c>
      <c r="P8241" s="1" t="s">
        <v>3814</v>
      </c>
    </row>
    <row r="8242" customFormat="false" ht="15" hidden="false" customHeight="true" outlineLevel="0" collapsed="false">
      <c r="A8242" s="1" t="n">
        <v>3</v>
      </c>
      <c r="B8242" s="76" t="n">
        <v>46254</v>
      </c>
      <c r="C8242" s="1" t="n">
        <v>11</v>
      </c>
      <c r="D8242" s="1" t="s">
        <v>3820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4028</v>
      </c>
      <c r="N8242" s="1" t="n">
        <v>20</v>
      </c>
      <c r="O8242" s="1" t="n">
        <v>44</v>
      </c>
      <c r="P8242" s="1" t="s">
        <v>3814</v>
      </c>
    </row>
    <row r="8243" customFormat="false" ht="15" hidden="false" customHeight="true" outlineLevel="0" collapsed="false">
      <c r="A8243" s="1" t="n">
        <v>3</v>
      </c>
      <c r="B8243" s="76" t="n">
        <v>46254</v>
      </c>
      <c r="C8243" s="1" t="n">
        <v>11</v>
      </c>
      <c r="D8243" s="1" t="s">
        <v>3820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4029</v>
      </c>
      <c r="N8243" s="1" t="n">
        <v>56</v>
      </c>
      <c r="O8243" s="1" t="n">
        <v>186.48</v>
      </c>
      <c r="P8243" s="1" t="s">
        <v>3814</v>
      </c>
    </row>
    <row r="8244" customFormat="false" ht="15" hidden="false" customHeight="true" outlineLevel="0" collapsed="false">
      <c r="A8244" s="1" t="n">
        <v>3</v>
      </c>
      <c r="B8244" s="76" t="n">
        <v>46254</v>
      </c>
      <c r="C8244" s="1" t="n">
        <v>11</v>
      </c>
      <c r="D8244" s="1" t="s">
        <v>3820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4030</v>
      </c>
      <c r="N8244" s="1" t="n">
        <v>6</v>
      </c>
      <c r="O8244" s="1" t="n">
        <v>80.04</v>
      </c>
      <c r="P8244" s="1" t="s">
        <v>3814</v>
      </c>
    </row>
    <row r="8245" customFormat="false" ht="15" hidden="false" customHeight="true" outlineLevel="0" collapsed="false">
      <c r="A8245" s="1" t="n">
        <v>3</v>
      </c>
      <c r="B8245" s="76" t="n">
        <v>46254</v>
      </c>
      <c r="C8245" s="1" t="n">
        <v>11</v>
      </c>
      <c r="D8245" s="1" t="s">
        <v>3820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4031</v>
      </c>
      <c r="N8245" s="1" t="n">
        <v>4</v>
      </c>
      <c r="O8245" s="1" t="n">
        <v>10.6</v>
      </c>
      <c r="P8245" s="1" t="s">
        <v>3814</v>
      </c>
    </row>
    <row r="8246" customFormat="false" ht="15" hidden="false" customHeight="true" outlineLevel="0" collapsed="false">
      <c r="A8246" s="1" t="n">
        <v>3</v>
      </c>
      <c r="B8246" s="76" t="n">
        <v>46254</v>
      </c>
      <c r="C8246" s="1" t="n">
        <v>11</v>
      </c>
      <c r="D8246" s="1" t="s">
        <v>3820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5827</v>
      </c>
      <c r="N8246" s="1" t="n">
        <v>20</v>
      </c>
      <c r="O8246" s="1" t="n">
        <v>66.6</v>
      </c>
      <c r="P8246" s="1" t="s">
        <v>3814</v>
      </c>
    </row>
    <row r="8247" customFormat="false" ht="15" hidden="false" customHeight="true" outlineLevel="0" collapsed="false">
      <c r="A8247" s="1" t="n">
        <v>3</v>
      </c>
      <c r="B8247" s="76" t="n">
        <v>46254</v>
      </c>
      <c r="C8247" s="1" t="n">
        <v>11</v>
      </c>
      <c r="D8247" s="1" t="s">
        <v>3820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4032</v>
      </c>
      <c r="N8247" s="1" t="n">
        <v>3</v>
      </c>
      <c r="O8247" s="1" t="n">
        <v>37.71</v>
      </c>
      <c r="P8247" s="1" t="s">
        <v>3814</v>
      </c>
    </row>
    <row r="8248" customFormat="false" ht="15" hidden="false" customHeight="true" outlineLevel="0" collapsed="false">
      <c r="A8248" s="1" t="n">
        <v>3</v>
      </c>
      <c r="B8248" s="76" t="n">
        <v>46254</v>
      </c>
      <c r="C8248" s="1" t="n">
        <v>11</v>
      </c>
      <c r="D8248" s="1" t="s">
        <v>3820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5828</v>
      </c>
      <c r="N8248" s="1" t="n">
        <v>4</v>
      </c>
      <c r="O8248" s="1" t="n">
        <v>10.6</v>
      </c>
      <c r="P8248" s="1" t="s">
        <v>3814</v>
      </c>
    </row>
    <row r="8249" customFormat="false" ht="15" hidden="false" customHeight="true" outlineLevel="0" collapsed="false">
      <c r="A8249" s="1" t="n">
        <v>3</v>
      </c>
      <c r="B8249" s="76" t="n">
        <v>46254</v>
      </c>
      <c r="C8249" s="1" t="n">
        <v>11</v>
      </c>
      <c r="D8249" s="1" t="s">
        <v>3820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4034</v>
      </c>
      <c r="N8249" s="1" t="n">
        <v>10</v>
      </c>
      <c r="O8249" s="1" t="n">
        <v>64</v>
      </c>
      <c r="P8249" s="1" t="s">
        <v>3814</v>
      </c>
    </row>
    <row r="8250" customFormat="false" ht="15" hidden="false" customHeight="true" outlineLevel="0" collapsed="false">
      <c r="A8250" s="1" t="n">
        <v>3</v>
      </c>
      <c r="B8250" s="76" t="n">
        <v>46254</v>
      </c>
      <c r="C8250" s="1" t="n">
        <v>11</v>
      </c>
      <c r="D8250" s="1" t="s">
        <v>3820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4035</v>
      </c>
      <c r="N8250" s="1" t="n">
        <v>10</v>
      </c>
      <c r="O8250" s="1" t="n">
        <v>64</v>
      </c>
      <c r="P8250" s="1" t="s">
        <v>3814</v>
      </c>
    </row>
    <row r="8251" customFormat="false" ht="15" hidden="false" customHeight="true" outlineLevel="0" collapsed="false">
      <c r="A8251" s="1" t="n">
        <v>3</v>
      </c>
      <c r="B8251" s="76" t="n">
        <v>46254</v>
      </c>
      <c r="C8251" s="1" t="n">
        <v>11</v>
      </c>
      <c r="D8251" s="1" t="s">
        <v>3820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4036</v>
      </c>
      <c r="N8251" s="1" t="n">
        <v>58</v>
      </c>
      <c r="O8251" s="1" t="n">
        <v>218.66</v>
      </c>
      <c r="P8251" s="1" t="s">
        <v>3814</v>
      </c>
    </row>
    <row r="8252" customFormat="false" ht="15" hidden="false" customHeight="true" outlineLevel="0" collapsed="false">
      <c r="A8252" s="1" t="n">
        <v>3</v>
      </c>
      <c r="B8252" s="76" t="n">
        <v>46254</v>
      </c>
      <c r="C8252" s="1" t="n">
        <v>11</v>
      </c>
      <c r="D8252" s="1" t="s">
        <v>3820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4038</v>
      </c>
      <c r="N8252" s="1" t="n">
        <v>12</v>
      </c>
      <c r="O8252" s="1" t="n">
        <v>48.72</v>
      </c>
      <c r="P8252" s="1" t="s">
        <v>3814</v>
      </c>
    </row>
    <row r="8253" customFormat="false" ht="15" hidden="false" customHeight="true" outlineLevel="0" collapsed="false">
      <c r="A8253" s="1" t="n">
        <v>3</v>
      </c>
      <c r="B8253" s="76" t="n">
        <v>46254</v>
      </c>
      <c r="C8253" s="1" t="n">
        <v>11</v>
      </c>
      <c r="D8253" s="1" t="s">
        <v>3820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4039</v>
      </c>
      <c r="N8253" s="1" t="n">
        <v>6</v>
      </c>
      <c r="O8253" s="1" t="n">
        <v>79.14</v>
      </c>
      <c r="P8253" s="1" t="s">
        <v>3814</v>
      </c>
    </row>
    <row r="8254" customFormat="false" ht="15" hidden="false" customHeight="true" outlineLevel="0" collapsed="false">
      <c r="A8254" s="1" t="n">
        <v>3</v>
      </c>
      <c r="B8254" s="76" t="n">
        <v>46254</v>
      </c>
      <c r="C8254" s="1" t="n">
        <v>11</v>
      </c>
      <c r="D8254" s="1" t="s">
        <v>3820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4040</v>
      </c>
      <c r="N8254" s="1" t="n">
        <v>36</v>
      </c>
      <c r="O8254" s="1" t="n">
        <v>146.16</v>
      </c>
      <c r="P8254" s="1" t="s">
        <v>3814</v>
      </c>
    </row>
    <row r="8255" customFormat="false" ht="15" hidden="false" customHeight="true" outlineLevel="0" collapsed="false">
      <c r="A8255" s="1" t="n">
        <v>3</v>
      </c>
      <c r="B8255" s="76" t="n">
        <v>46254</v>
      </c>
      <c r="C8255" s="1" t="n">
        <v>11</v>
      </c>
      <c r="D8255" s="1" t="s">
        <v>3820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4041</v>
      </c>
      <c r="N8255" s="1" t="n">
        <v>56</v>
      </c>
      <c r="O8255" s="1" t="n">
        <v>169.68</v>
      </c>
      <c r="P8255" s="1" t="s">
        <v>3814</v>
      </c>
    </row>
    <row r="8256" customFormat="false" ht="15" hidden="false" customHeight="true" outlineLevel="0" collapsed="false">
      <c r="A8256" s="1" t="n">
        <v>3</v>
      </c>
      <c r="B8256" s="76" t="n">
        <v>46254</v>
      </c>
      <c r="C8256" s="1" t="n">
        <v>11</v>
      </c>
      <c r="D8256" s="1" t="s">
        <v>3820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4030</v>
      </c>
      <c r="N8256" s="1" t="n">
        <v>25</v>
      </c>
      <c r="O8256" s="1" t="n">
        <v>216</v>
      </c>
      <c r="P8256" s="1" t="s">
        <v>3814</v>
      </c>
    </row>
    <row r="8257" customFormat="false" ht="15" hidden="false" customHeight="true" outlineLevel="0" collapsed="false">
      <c r="A8257" s="1" t="n">
        <v>3</v>
      </c>
      <c r="B8257" s="76" t="n">
        <v>46254</v>
      </c>
      <c r="C8257" s="1" t="n">
        <v>11</v>
      </c>
      <c r="D8257" s="1" t="s">
        <v>3820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4042</v>
      </c>
      <c r="N8257" s="1" t="n">
        <v>10</v>
      </c>
      <c r="O8257" s="1" t="n">
        <v>64</v>
      </c>
      <c r="P8257" s="1" t="s">
        <v>3814</v>
      </c>
    </row>
    <row r="8258" customFormat="false" ht="15" hidden="false" customHeight="true" outlineLevel="0" collapsed="false">
      <c r="A8258" s="1" t="n">
        <v>3</v>
      </c>
      <c r="B8258" s="76" t="n">
        <v>46254</v>
      </c>
      <c r="C8258" s="1" t="n">
        <v>11</v>
      </c>
      <c r="D8258" s="1" t="s">
        <v>3820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5831</v>
      </c>
      <c r="N8258" s="1" t="n">
        <v>6</v>
      </c>
      <c r="O8258" s="1" t="n">
        <v>25.86</v>
      </c>
      <c r="P8258" s="1" t="s">
        <v>3814</v>
      </c>
    </row>
    <row r="8259" customFormat="false" ht="15" hidden="false" customHeight="true" outlineLevel="0" collapsed="false">
      <c r="A8259" s="1" t="n">
        <v>3</v>
      </c>
      <c r="B8259" s="76" t="n">
        <v>46254</v>
      </c>
      <c r="C8259" s="1" t="n">
        <v>11</v>
      </c>
      <c r="D8259" s="1" t="s">
        <v>3820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4043</v>
      </c>
      <c r="N8259" s="1" t="n">
        <v>20</v>
      </c>
      <c r="O8259" s="1" t="n">
        <v>66.6</v>
      </c>
      <c r="P8259" s="1" t="s">
        <v>3814</v>
      </c>
    </row>
    <row r="8260" customFormat="false" ht="15" hidden="false" customHeight="true" outlineLevel="0" collapsed="false">
      <c r="A8260" s="1" t="n">
        <v>3</v>
      </c>
      <c r="B8260" s="76" t="n">
        <v>46254</v>
      </c>
      <c r="C8260" s="1" t="n">
        <v>11</v>
      </c>
      <c r="D8260" s="1" t="s">
        <v>3820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5833</v>
      </c>
      <c r="N8260" s="1" t="n">
        <v>10</v>
      </c>
      <c r="O8260" s="1" t="n">
        <v>33.3</v>
      </c>
      <c r="P8260" s="1" t="s">
        <v>3814</v>
      </c>
    </row>
    <row r="8261" customFormat="false" ht="15" hidden="false" customHeight="true" outlineLevel="0" collapsed="false">
      <c r="A8261" s="1" t="n">
        <v>3</v>
      </c>
      <c r="B8261" s="76" t="n">
        <v>46254</v>
      </c>
      <c r="C8261" s="1" t="n">
        <v>11</v>
      </c>
      <c r="D8261" s="1" t="s">
        <v>3820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5834</v>
      </c>
      <c r="N8261" s="1" t="n">
        <v>10</v>
      </c>
      <c r="O8261" s="1" t="n">
        <v>33.3</v>
      </c>
      <c r="P8261" s="1" t="s">
        <v>3814</v>
      </c>
    </row>
    <row r="8262" customFormat="false" ht="15" hidden="false" customHeight="true" outlineLevel="0" collapsed="false">
      <c r="A8262" s="1" t="n">
        <v>3</v>
      </c>
      <c r="B8262" s="76" t="n">
        <v>46254</v>
      </c>
      <c r="C8262" s="1" t="n">
        <v>11</v>
      </c>
      <c r="D8262" s="1" t="s">
        <v>3820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4044</v>
      </c>
      <c r="N8262" s="1" t="n">
        <v>10</v>
      </c>
      <c r="O8262" s="1" t="n">
        <v>33.3</v>
      </c>
      <c r="P8262" s="1" t="s">
        <v>3814</v>
      </c>
    </row>
    <row r="8263" customFormat="false" ht="15" hidden="false" customHeight="true" outlineLevel="0" collapsed="false">
      <c r="A8263" s="1" t="n">
        <v>3</v>
      </c>
      <c r="B8263" s="76" t="n">
        <v>46254</v>
      </c>
      <c r="C8263" s="1" t="n">
        <v>11</v>
      </c>
      <c r="D8263" s="1" t="s">
        <v>3820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4045</v>
      </c>
      <c r="N8263" s="1" t="n">
        <v>15</v>
      </c>
      <c r="O8263" s="1" t="n">
        <v>108.3</v>
      </c>
      <c r="P8263" s="1" t="s">
        <v>3814</v>
      </c>
    </row>
    <row r="8264" customFormat="false" ht="15" hidden="false" customHeight="true" outlineLevel="0" collapsed="false">
      <c r="A8264" s="1" t="n">
        <v>3</v>
      </c>
      <c r="B8264" s="76" t="n">
        <v>46254</v>
      </c>
      <c r="C8264" s="1" t="n">
        <v>11</v>
      </c>
      <c r="D8264" s="1" t="s">
        <v>3820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5128</v>
      </c>
      <c r="N8264" s="1" t="n">
        <v>20</v>
      </c>
      <c r="O8264" s="1" t="n">
        <v>76.6</v>
      </c>
      <c r="P8264" s="1" t="s">
        <v>3814</v>
      </c>
    </row>
    <row r="8265" customFormat="false" ht="15" hidden="false" customHeight="true" outlineLevel="0" collapsed="false">
      <c r="A8265" s="1" t="n">
        <v>3</v>
      </c>
      <c r="B8265" s="76" t="n">
        <v>46254</v>
      </c>
      <c r="C8265" s="1" t="n">
        <v>11</v>
      </c>
      <c r="D8265" s="1" t="s">
        <v>3820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6469</v>
      </c>
      <c r="N8265" s="1" t="n">
        <v>24</v>
      </c>
      <c r="O8265" s="1" t="n">
        <v>144.24</v>
      </c>
      <c r="P8265" s="1" t="s">
        <v>3814</v>
      </c>
    </row>
    <row r="8266" customFormat="false" ht="15" hidden="false" customHeight="true" outlineLevel="0" collapsed="false">
      <c r="A8266" s="1" t="n">
        <v>3</v>
      </c>
      <c r="B8266" s="76" t="n">
        <v>46254</v>
      </c>
      <c r="C8266" s="1" t="n">
        <v>11</v>
      </c>
      <c r="D8266" s="1" t="s">
        <v>3820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6470</v>
      </c>
      <c r="N8266" s="1" t="n">
        <v>3</v>
      </c>
      <c r="O8266" s="1" t="n">
        <v>43.2</v>
      </c>
      <c r="P8266" s="1" t="s">
        <v>3814</v>
      </c>
    </row>
    <row r="8267" customFormat="false" ht="15" hidden="false" customHeight="true" outlineLevel="0" collapsed="false">
      <c r="A8267" s="1" t="n">
        <v>3</v>
      </c>
      <c r="B8267" s="76" t="n">
        <v>46254</v>
      </c>
      <c r="C8267" s="1" t="n">
        <v>11</v>
      </c>
      <c r="D8267" s="1" t="s">
        <v>3820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6471</v>
      </c>
      <c r="N8267" s="1" t="n">
        <v>12</v>
      </c>
      <c r="O8267" s="1" t="n">
        <v>55.92</v>
      </c>
      <c r="P8267" s="1" t="s">
        <v>3814</v>
      </c>
    </row>
    <row r="8268" customFormat="false" ht="15" hidden="false" customHeight="true" outlineLevel="0" collapsed="false">
      <c r="A8268" s="1" t="n">
        <v>3</v>
      </c>
      <c r="B8268" s="76" t="n">
        <v>46254</v>
      </c>
      <c r="C8268" s="1" t="n">
        <v>11</v>
      </c>
      <c r="D8268" s="1" t="s">
        <v>3820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6472</v>
      </c>
      <c r="N8268" s="1" t="n">
        <v>6</v>
      </c>
      <c r="O8268" s="1" t="n">
        <v>34.38</v>
      </c>
      <c r="P8268" s="1" t="s">
        <v>3814</v>
      </c>
    </row>
    <row r="8269" customFormat="false" ht="15" hidden="false" customHeight="true" outlineLevel="0" collapsed="false">
      <c r="A8269" s="1" t="n">
        <v>3</v>
      </c>
      <c r="B8269" s="76" t="n">
        <v>46254</v>
      </c>
      <c r="C8269" s="1" t="n">
        <v>11</v>
      </c>
      <c r="D8269" s="1" t="s">
        <v>3820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6473</v>
      </c>
      <c r="N8269" s="1" t="n">
        <v>48</v>
      </c>
      <c r="O8269" s="1" t="n">
        <v>143.52</v>
      </c>
      <c r="P8269" s="1" t="s">
        <v>3814</v>
      </c>
    </row>
    <row r="8270" customFormat="false" ht="15" hidden="false" customHeight="true" outlineLevel="0" collapsed="false">
      <c r="A8270" s="1" t="n">
        <v>3</v>
      </c>
      <c r="B8270" s="76" t="n">
        <v>46254</v>
      </c>
      <c r="C8270" s="1" t="n">
        <v>11</v>
      </c>
      <c r="D8270" s="1" t="s">
        <v>3820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6474</v>
      </c>
      <c r="N8270" s="1" t="n">
        <v>24</v>
      </c>
      <c r="O8270" s="1" t="n">
        <v>148.56</v>
      </c>
      <c r="P8270" s="1" t="s">
        <v>3814</v>
      </c>
    </row>
    <row r="8271" customFormat="false" ht="15" hidden="false" customHeight="true" outlineLevel="0" collapsed="false">
      <c r="A8271" s="1" t="n">
        <v>3</v>
      </c>
      <c r="B8271" s="76" t="n">
        <v>46254</v>
      </c>
      <c r="C8271" s="1" t="n">
        <v>11</v>
      </c>
      <c r="D8271" s="1" t="s">
        <v>3820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6475</v>
      </c>
      <c r="N8271" s="1" t="n">
        <v>6</v>
      </c>
      <c r="O8271" s="1" t="n">
        <v>31.42</v>
      </c>
      <c r="P8271" s="1" t="s">
        <v>3814</v>
      </c>
    </row>
    <row r="8272" customFormat="false" ht="15" hidden="false" customHeight="true" outlineLevel="0" collapsed="false">
      <c r="A8272" s="1" t="n">
        <v>3</v>
      </c>
      <c r="B8272" s="76" t="n">
        <v>46254</v>
      </c>
      <c r="C8272" s="1" t="n">
        <v>11</v>
      </c>
      <c r="D8272" s="1" t="s">
        <v>3820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6476</v>
      </c>
      <c r="N8272" s="1" t="n">
        <v>6</v>
      </c>
      <c r="O8272" s="1" t="n">
        <v>25.56</v>
      </c>
      <c r="P8272" s="1" t="s">
        <v>3814</v>
      </c>
    </row>
    <row r="8273" customFormat="false" ht="15" hidden="false" customHeight="true" outlineLevel="0" collapsed="false">
      <c r="A8273" s="1" t="n">
        <v>3</v>
      </c>
      <c r="B8273" s="76" t="n">
        <v>46254</v>
      </c>
      <c r="C8273" s="1" t="n">
        <v>11</v>
      </c>
      <c r="D8273" s="1" t="s">
        <v>3820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6477</v>
      </c>
      <c r="N8273" s="1" t="n">
        <v>4</v>
      </c>
      <c r="O8273" s="1" t="n">
        <v>67.88</v>
      </c>
      <c r="P8273" s="1" t="s">
        <v>3814</v>
      </c>
    </row>
    <row r="8274" customFormat="false" ht="15" hidden="false" customHeight="true" outlineLevel="0" collapsed="false">
      <c r="A8274" s="1" t="n">
        <v>3</v>
      </c>
      <c r="B8274" s="76" t="n">
        <v>46254</v>
      </c>
      <c r="C8274" s="1" t="n">
        <v>11</v>
      </c>
      <c r="D8274" s="1" t="s">
        <v>3820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6478</v>
      </c>
      <c r="N8274" s="1" t="n">
        <v>4</v>
      </c>
      <c r="O8274" s="1" t="n">
        <v>51.38</v>
      </c>
      <c r="P8274" s="1" t="s">
        <v>3814</v>
      </c>
    </row>
    <row r="8275" customFormat="false" ht="15" hidden="false" customHeight="true" outlineLevel="0" collapsed="false">
      <c r="A8275" s="1" t="n">
        <v>3</v>
      </c>
      <c r="B8275" s="76" t="n">
        <v>46254</v>
      </c>
      <c r="C8275" s="1" t="n">
        <v>11</v>
      </c>
      <c r="D8275" s="1" t="s">
        <v>3820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6479</v>
      </c>
      <c r="N8275" s="1" t="n">
        <v>3</v>
      </c>
      <c r="O8275" s="1" t="n">
        <v>50.91</v>
      </c>
      <c r="P8275" s="1" t="s">
        <v>3814</v>
      </c>
    </row>
    <row r="8276" customFormat="false" ht="15" hidden="false" customHeight="true" outlineLevel="0" collapsed="false">
      <c r="A8276" s="1" t="n">
        <v>3</v>
      </c>
      <c r="B8276" s="76" t="n">
        <v>46254</v>
      </c>
      <c r="C8276" s="1" t="n">
        <v>11</v>
      </c>
      <c r="D8276" s="1" t="s">
        <v>3820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6480</v>
      </c>
      <c r="N8276" s="1" t="n">
        <v>12</v>
      </c>
      <c r="O8276" s="1" t="n">
        <v>154.68</v>
      </c>
      <c r="P8276" s="1" t="s">
        <v>3814</v>
      </c>
    </row>
    <row r="8277" customFormat="false" ht="15" hidden="false" customHeight="true" outlineLevel="0" collapsed="false">
      <c r="A8277" s="1" t="n">
        <v>3</v>
      </c>
      <c r="B8277" s="76" t="n">
        <v>46254</v>
      </c>
      <c r="C8277" s="1" t="n">
        <v>11</v>
      </c>
      <c r="D8277" s="1" t="s">
        <v>3820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4879</v>
      </c>
      <c r="N8277" s="1" t="n">
        <v>6</v>
      </c>
      <c r="O8277" s="1" t="n">
        <v>86.94</v>
      </c>
      <c r="P8277" s="1" t="s">
        <v>3814</v>
      </c>
    </row>
    <row r="8278" customFormat="false" ht="15" hidden="false" customHeight="true" outlineLevel="0" collapsed="false">
      <c r="A8278" s="1" t="n">
        <v>3</v>
      </c>
      <c r="B8278" s="76" t="n">
        <v>46254</v>
      </c>
      <c r="C8278" s="1" t="n">
        <v>11</v>
      </c>
      <c r="D8278" s="1" t="s">
        <v>3820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6481</v>
      </c>
      <c r="N8278" s="1" t="n">
        <v>3</v>
      </c>
      <c r="O8278" s="1" t="n">
        <v>37.95</v>
      </c>
      <c r="P8278" s="1" t="s">
        <v>3814</v>
      </c>
    </row>
    <row r="8279" customFormat="false" ht="15" hidden="false" customHeight="true" outlineLevel="0" collapsed="false">
      <c r="A8279" s="1" t="n">
        <v>3</v>
      </c>
      <c r="B8279" s="76" t="n">
        <v>46254</v>
      </c>
      <c r="C8279" s="1" t="n">
        <v>11</v>
      </c>
      <c r="D8279" s="1" t="s">
        <v>3820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6482</v>
      </c>
      <c r="N8279" s="1" t="n">
        <v>3</v>
      </c>
      <c r="O8279" s="1" t="n">
        <v>50.91</v>
      </c>
      <c r="P8279" s="1" t="s">
        <v>3814</v>
      </c>
    </row>
    <row r="8280" customFormat="false" ht="15" hidden="false" customHeight="true" outlineLevel="0" collapsed="false">
      <c r="A8280" s="1" t="n">
        <v>3</v>
      </c>
      <c r="B8280" s="76" t="n">
        <v>46254</v>
      </c>
      <c r="C8280" s="1" t="n">
        <v>11</v>
      </c>
      <c r="D8280" s="1" t="s">
        <v>3820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6483</v>
      </c>
      <c r="N8280" s="1" t="n">
        <v>6</v>
      </c>
      <c r="O8280" s="1" t="n">
        <v>57.36</v>
      </c>
      <c r="P8280" s="1" t="s">
        <v>3814</v>
      </c>
    </row>
    <row r="8281" customFormat="false" ht="15" hidden="false" customHeight="true" outlineLevel="0" collapsed="false">
      <c r="A8281" s="1" t="n">
        <v>3</v>
      </c>
      <c r="B8281" s="76" t="n">
        <v>46254</v>
      </c>
      <c r="C8281" s="1" t="n">
        <v>11</v>
      </c>
      <c r="D8281" s="1" t="s">
        <v>3820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6484</v>
      </c>
      <c r="N8281" s="1" t="n">
        <v>6</v>
      </c>
      <c r="O8281" s="1" t="n">
        <v>57.36</v>
      </c>
      <c r="P8281" s="1" t="s">
        <v>3814</v>
      </c>
    </row>
    <row r="8282" customFormat="false" ht="15" hidden="false" customHeight="true" outlineLevel="0" collapsed="false">
      <c r="A8282" s="1" t="n">
        <v>3</v>
      </c>
      <c r="B8282" s="76" t="n">
        <v>46254</v>
      </c>
      <c r="C8282" s="1" t="n">
        <v>11</v>
      </c>
      <c r="D8282" s="1" t="s">
        <v>3820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6485</v>
      </c>
      <c r="N8282" s="1" t="n">
        <v>6</v>
      </c>
      <c r="O8282" s="1" t="n">
        <v>57.36</v>
      </c>
      <c r="P8282" s="1" t="s">
        <v>3814</v>
      </c>
    </row>
    <row r="8283" customFormat="false" ht="15" hidden="false" customHeight="true" outlineLevel="0" collapsed="false">
      <c r="A8283" s="1" t="n">
        <v>3</v>
      </c>
      <c r="B8283" s="76" t="n">
        <v>46254</v>
      </c>
      <c r="C8283" s="1" t="n">
        <v>11</v>
      </c>
      <c r="D8283" s="1" t="s">
        <v>3820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6486</v>
      </c>
      <c r="N8283" s="1" t="n">
        <v>6</v>
      </c>
      <c r="O8283" s="1" t="n">
        <v>57.36</v>
      </c>
      <c r="P8283" s="1" t="s">
        <v>3814</v>
      </c>
    </row>
    <row r="8284" customFormat="false" ht="15" hidden="false" customHeight="true" outlineLevel="0" collapsed="false">
      <c r="A8284" s="1" t="n">
        <v>3</v>
      </c>
      <c r="B8284" s="76" t="n">
        <v>46254</v>
      </c>
      <c r="C8284" s="1" t="n">
        <v>11</v>
      </c>
      <c r="D8284" s="1" t="s">
        <v>3820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6487</v>
      </c>
      <c r="N8284" s="1" t="n">
        <v>6</v>
      </c>
      <c r="O8284" s="1" t="n">
        <v>57.36</v>
      </c>
      <c r="P8284" s="1" t="s">
        <v>3814</v>
      </c>
    </row>
    <row r="8285" customFormat="false" ht="15" hidden="false" customHeight="true" outlineLevel="0" collapsed="false">
      <c r="A8285" s="1" t="n">
        <v>3</v>
      </c>
      <c r="B8285" s="76" t="n">
        <v>46254</v>
      </c>
      <c r="C8285" s="1" t="n">
        <v>11</v>
      </c>
      <c r="D8285" s="1" t="s">
        <v>3820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6488</v>
      </c>
      <c r="N8285" s="1" t="n">
        <v>6</v>
      </c>
      <c r="O8285" s="1" t="n">
        <v>15.12</v>
      </c>
      <c r="P8285" s="1" t="s">
        <v>3814</v>
      </c>
    </row>
    <row r="8286" customFormat="false" ht="15" hidden="false" customHeight="true" outlineLevel="0" collapsed="false">
      <c r="A8286" s="1" t="n">
        <v>3</v>
      </c>
      <c r="B8286" s="76" t="n">
        <v>46254</v>
      </c>
      <c r="C8286" s="1" t="n">
        <v>11</v>
      </c>
      <c r="D8286" s="1" t="s">
        <v>3820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6489</v>
      </c>
      <c r="N8286" s="1" t="n">
        <v>12</v>
      </c>
      <c r="O8286" s="1" t="n">
        <v>138.48</v>
      </c>
      <c r="P8286" s="1" t="s">
        <v>3814</v>
      </c>
    </row>
    <row r="8287" customFormat="false" ht="15" hidden="false" customHeight="true" outlineLevel="0" collapsed="false">
      <c r="A8287" s="1" t="n">
        <v>3</v>
      </c>
      <c r="B8287" s="76" t="n">
        <v>46254</v>
      </c>
      <c r="C8287" s="1" t="n">
        <v>11</v>
      </c>
      <c r="D8287" s="1" t="s">
        <v>3820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4883</v>
      </c>
      <c r="N8287" s="1" t="n">
        <v>3</v>
      </c>
      <c r="O8287" s="1" t="n">
        <v>35.67</v>
      </c>
      <c r="P8287" s="1" t="s">
        <v>3814</v>
      </c>
    </row>
    <row r="8288" customFormat="false" ht="15" hidden="false" customHeight="true" outlineLevel="0" collapsed="false">
      <c r="A8288" s="1" t="n">
        <v>3</v>
      </c>
      <c r="B8288" s="76" t="n">
        <v>46254</v>
      </c>
      <c r="C8288" s="1" t="n">
        <v>11</v>
      </c>
      <c r="D8288" s="1" t="s">
        <v>3820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6490</v>
      </c>
      <c r="N8288" s="1" t="n">
        <v>6</v>
      </c>
      <c r="O8288" s="1" t="n">
        <v>29.94</v>
      </c>
      <c r="P8288" s="1" t="s">
        <v>3814</v>
      </c>
    </row>
    <row r="8289" customFormat="false" ht="15" hidden="false" customHeight="true" outlineLevel="0" collapsed="false">
      <c r="A8289" s="1" t="n">
        <v>3</v>
      </c>
      <c r="B8289" s="76" t="n">
        <v>46254</v>
      </c>
      <c r="C8289" s="1" t="n">
        <v>11</v>
      </c>
      <c r="D8289" s="1" t="s">
        <v>3820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6491</v>
      </c>
      <c r="N8289" s="1" t="n">
        <v>3</v>
      </c>
      <c r="O8289" s="1" t="n">
        <v>35.67</v>
      </c>
      <c r="P8289" s="1" t="s">
        <v>3814</v>
      </c>
    </row>
    <row r="8290" customFormat="false" ht="15" hidden="false" customHeight="true" outlineLevel="0" collapsed="false">
      <c r="A8290" s="1" t="n">
        <v>3</v>
      </c>
      <c r="B8290" s="76" t="n">
        <v>46254</v>
      </c>
      <c r="C8290" s="1" t="n">
        <v>11</v>
      </c>
      <c r="D8290" s="1" t="s">
        <v>3820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6492</v>
      </c>
      <c r="N8290" s="1" t="n">
        <v>3</v>
      </c>
      <c r="O8290" s="1" t="n">
        <v>50.91</v>
      </c>
      <c r="P8290" s="1" t="s">
        <v>3814</v>
      </c>
    </row>
    <row r="8291" customFormat="false" ht="15" hidden="false" customHeight="true" outlineLevel="0" collapsed="false">
      <c r="A8291" s="1" t="n">
        <v>3</v>
      </c>
      <c r="B8291" s="76" t="n">
        <v>46254</v>
      </c>
      <c r="C8291" s="1" t="n">
        <v>11</v>
      </c>
      <c r="D8291" s="1" t="s">
        <v>3820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6493</v>
      </c>
      <c r="N8291" s="1" t="n">
        <v>5</v>
      </c>
      <c r="O8291" s="1" t="n">
        <v>43.84</v>
      </c>
      <c r="P8291" s="1" t="s">
        <v>3814</v>
      </c>
    </row>
    <row r="8292" customFormat="false" ht="15" hidden="false" customHeight="true" outlineLevel="0" collapsed="false">
      <c r="A8292" s="1" t="n">
        <v>3</v>
      </c>
      <c r="B8292" s="76" t="n">
        <v>46254</v>
      </c>
      <c r="C8292" s="1" t="n">
        <v>11</v>
      </c>
      <c r="D8292" s="1" t="s">
        <v>3820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6494</v>
      </c>
      <c r="N8292" s="1" t="n">
        <v>6</v>
      </c>
      <c r="O8292" s="1" t="n">
        <v>57.36</v>
      </c>
      <c r="P8292" s="1" t="s">
        <v>3814</v>
      </c>
    </row>
    <row r="8293" customFormat="false" ht="15" hidden="false" customHeight="true" outlineLevel="0" collapsed="false">
      <c r="A8293" s="1" t="n">
        <v>3</v>
      </c>
      <c r="B8293" s="76" t="n">
        <v>46254</v>
      </c>
      <c r="C8293" s="1" t="n">
        <v>11</v>
      </c>
      <c r="D8293" s="1" t="s">
        <v>3820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6495</v>
      </c>
      <c r="N8293" s="1" t="n">
        <v>3</v>
      </c>
      <c r="O8293" s="1" t="n">
        <v>43.2</v>
      </c>
      <c r="P8293" s="1" t="s">
        <v>3814</v>
      </c>
    </row>
    <row r="8294" customFormat="false" ht="15" hidden="false" customHeight="true" outlineLevel="0" collapsed="false">
      <c r="A8294" s="1" t="n">
        <v>3</v>
      </c>
      <c r="B8294" s="76" t="n">
        <v>46254</v>
      </c>
      <c r="C8294" s="1" t="n">
        <v>11</v>
      </c>
      <c r="D8294" s="1" t="s">
        <v>3820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4884</v>
      </c>
      <c r="N8294" s="1" t="n">
        <v>3</v>
      </c>
      <c r="O8294" s="1" t="n">
        <v>35.67</v>
      </c>
      <c r="P8294" s="1" t="s">
        <v>3814</v>
      </c>
    </row>
    <row r="8295" customFormat="false" ht="15" hidden="false" customHeight="true" outlineLevel="0" collapsed="false">
      <c r="A8295" s="1" t="n">
        <v>3</v>
      </c>
      <c r="B8295" s="76" t="n">
        <v>46254</v>
      </c>
      <c r="C8295" s="1" t="n">
        <v>11</v>
      </c>
      <c r="D8295" s="1" t="s">
        <v>3820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6496</v>
      </c>
      <c r="N8295" s="1" t="n">
        <v>6</v>
      </c>
      <c r="O8295" s="1" t="n">
        <v>15.12</v>
      </c>
      <c r="P8295" s="1" t="s">
        <v>3814</v>
      </c>
    </row>
    <row r="8296" customFormat="false" ht="15" hidden="false" customHeight="true" outlineLevel="0" collapsed="false">
      <c r="A8296" s="1" t="n">
        <v>3</v>
      </c>
      <c r="B8296" s="76" t="n">
        <v>46254</v>
      </c>
      <c r="C8296" s="1" t="n">
        <v>11</v>
      </c>
      <c r="D8296" s="1" t="s">
        <v>3820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6497</v>
      </c>
      <c r="N8296" s="1" t="n">
        <v>6</v>
      </c>
      <c r="O8296" s="1" t="n">
        <v>19.02</v>
      </c>
      <c r="P8296" s="1" t="s">
        <v>3814</v>
      </c>
    </row>
    <row r="8297" customFormat="false" ht="15" hidden="false" customHeight="true" outlineLevel="0" collapsed="false">
      <c r="A8297" s="1" t="n">
        <v>3</v>
      </c>
      <c r="B8297" s="76" t="n">
        <v>46254</v>
      </c>
      <c r="C8297" s="1" t="n">
        <v>11</v>
      </c>
      <c r="D8297" s="1" t="s">
        <v>3820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4886</v>
      </c>
      <c r="N8297" s="1" t="n">
        <v>3</v>
      </c>
      <c r="O8297" s="1" t="n">
        <v>46.68</v>
      </c>
      <c r="P8297" s="1" t="s">
        <v>3814</v>
      </c>
    </row>
    <row r="8298" customFormat="false" ht="15" hidden="false" customHeight="true" outlineLevel="0" collapsed="false">
      <c r="A8298" s="1" t="n">
        <v>3</v>
      </c>
      <c r="B8298" s="76" t="n">
        <v>46254</v>
      </c>
      <c r="C8298" s="1" t="n">
        <v>11</v>
      </c>
      <c r="D8298" s="1" t="s">
        <v>3820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6496</v>
      </c>
      <c r="N8298" s="1" t="n">
        <v>6</v>
      </c>
      <c r="O8298" s="1" t="n">
        <v>15.12</v>
      </c>
      <c r="P8298" s="1" t="s">
        <v>3814</v>
      </c>
    </row>
    <row r="8299" customFormat="false" ht="15" hidden="false" customHeight="true" outlineLevel="0" collapsed="false">
      <c r="A8299" s="1" t="n">
        <v>3</v>
      </c>
      <c r="B8299" s="76" t="n">
        <v>46254</v>
      </c>
      <c r="C8299" s="1" t="n">
        <v>11</v>
      </c>
      <c r="D8299" s="1" t="s">
        <v>3820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6498</v>
      </c>
      <c r="N8299" s="1" t="n">
        <v>3</v>
      </c>
      <c r="O8299" s="1" t="n">
        <v>50.91</v>
      </c>
      <c r="P8299" s="1" t="s">
        <v>3814</v>
      </c>
    </row>
    <row r="8300" customFormat="false" ht="15" hidden="false" customHeight="true" outlineLevel="0" collapsed="false">
      <c r="A8300" s="1" t="n">
        <v>3</v>
      </c>
      <c r="B8300" s="76" t="n">
        <v>46254</v>
      </c>
      <c r="C8300" s="1" t="n">
        <v>11</v>
      </c>
      <c r="D8300" s="1" t="s">
        <v>3820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6499</v>
      </c>
      <c r="N8300" s="1" t="n">
        <v>6</v>
      </c>
      <c r="O8300" s="1" t="n">
        <v>35.46</v>
      </c>
      <c r="P8300" s="1" t="s">
        <v>3814</v>
      </c>
    </row>
    <row r="8301" customFormat="false" ht="15" hidden="false" customHeight="true" outlineLevel="0" collapsed="false">
      <c r="A8301" s="1" t="n">
        <v>3</v>
      </c>
      <c r="B8301" s="76" t="n">
        <v>46254</v>
      </c>
      <c r="C8301" s="1" t="n">
        <v>11</v>
      </c>
      <c r="D8301" s="1" t="s">
        <v>3820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6500</v>
      </c>
      <c r="N8301" s="1" t="n">
        <v>3</v>
      </c>
      <c r="O8301" s="1" t="n">
        <v>35.46</v>
      </c>
      <c r="P8301" s="1" t="s">
        <v>3814</v>
      </c>
    </row>
    <row r="8302" customFormat="false" ht="15" hidden="false" customHeight="true" outlineLevel="0" collapsed="false">
      <c r="A8302" s="1" t="n">
        <v>3</v>
      </c>
      <c r="B8302" s="76" t="n">
        <v>46254</v>
      </c>
      <c r="C8302" s="1" t="n">
        <v>11</v>
      </c>
      <c r="D8302" s="1" t="s">
        <v>3820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6501</v>
      </c>
      <c r="N8302" s="1" t="n">
        <v>6</v>
      </c>
      <c r="O8302" s="1" t="n">
        <v>35.46</v>
      </c>
      <c r="P8302" s="1" t="s">
        <v>3814</v>
      </c>
    </row>
    <row r="8303" customFormat="false" ht="15" hidden="false" customHeight="true" outlineLevel="0" collapsed="false">
      <c r="A8303" s="1" t="n">
        <v>3</v>
      </c>
      <c r="B8303" s="76" t="n">
        <v>46254</v>
      </c>
      <c r="C8303" s="1" t="n">
        <v>11</v>
      </c>
      <c r="D8303" s="1" t="s">
        <v>3820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6502</v>
      </c>
      <c r="N8303" s="1" t="n">
        <v>2</v>
      </c>
      <c r="O8303" s="1" t="n">
        <v>33.94</v>
      </c>
      <c r="P8303" s="1" t="s">
        <v>3814</v>
      </c>
    </row>
    <row r="8304" customFormat="false" ht="15" hidden="false" customHeight="true" outlineLevel="0" collapsed="false">
      <c r="A8304" s="1" t="n">
        <v>3</v>
      </c>
      <c r="B8304" s="76" t="n">
        <v>46254</v>
      </c>
      <c r="C8304" s="1" t="n">
        <v>11</v>
      </c>
      <c r="D8304" s="1" t="s">
        <v>3820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6503</v>
      </c>
      <c r="N8304" s="1" t="n">
        <v>2</v>
      </c>
      <c r="O8304" s="1" t="n">
        <v>75.9</v>
      </c>
      <c r="P8304" s="1" t="s">
        <v>3814</v>
      </c>
    </row>
    <row r="8305" customFormat="false" ht="15" hidden="false" customHeight="true" outlineLevel="0" collapsed="false">
      <c r="A8305" s="1" t="n">
        <v>3</v>
      </c>
      <c r="B8305" s="76" t="n">
        <v>46254</v>
      </c>
      <c r="C8305" s="1" t="n">
        <v>11</v>
      </c>
      <c r="D8305" s="1" t="s">
        <v>3820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6504</v>
      </c>
      <c r="N8305" s="1" t="n">
        <v>6</v>
      </c>
      <c r="O8305" s="1" t="n">
        <v>73.25</v>
      </c>
      <c r="P8305" s="1" t="s">
        <v>3814</v>
      </c>
    </row>
    <row r="8306" customFormat="false" ht="15" hidden="false" customHeight="true" outlineLevel="0" collapsed="false">
      <c r="A8306" s="1" t="n">
        <v>3</v>
      </c>
      <c r="B8306" s="76" t="n">
        <v>46254</v>
      </c>
      <c r="C8306" s="1" t="n">
        <v>11</v>
      </c>
      <c r="D8306" s="1" t="s">
        <v>3820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6505</v>
      </c>
      <c r="N8306" s="1" t="n">
        <v>4</v>
      </c>
      <c r="O8306" s="1" t="n">
        <v>32.17</v>
      </c>
      <c r="P8306" s="1" t="s">
        <v>3814</v>
      </c>
    </row>
    <row r="8307" customFormat="false" ht="15" hidden="false" customHeight="true" outlineLevel="0" collapsed="false">
      <c r="A8307" s="1" t="n">
        <v>3</v>
      </c>
      <c r="B8307" s="76" t="n">
        <v>46254</v>
      </c>
      <c r="C8307" s="1" t="n">
        <v>11</v>
      </c>
      <c r="D8307" s="1" t="s">
        <v>3820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4893</v>
      </c>
      <c r="N8307" s="1" t="n">
        <v>3</v>
      </c>
      <c r="O8307" s="1" t="n">
        <v>46.69</v>
      </c>
      <c r="P8307" s="1" t="s">
        <v>3814</v>
      </c>
    </row>
    <row r="8308" customFormat="false" ht="15" hidden="false" customHeight="true" outlineLevel="0" collapsed="false">
      <c r="A8308" s="1" t="n">
        <v>3</v>
      </c>
      <c r="B8308" s="76" t="n">
        <v>46254</v>
      </c>
      <c r="C8308" s="1" t="n">
        <v>11</v>
      </c>
      <c r="D8308" s="1" t="s">
        <v>3820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6506</v>
      </c>
      <c r="N8308" s="1" t="n">
        <v>1</v>
      </c>
      <c r="O8308" s="1" t="n">
        <v>14.4</v>
      </c>
      <c r="P8308" s="1" t="s">
        <v>3814</v>
      </c>
    </row>
    <row r="8309" customFormat="false" ht="15" hidden="false" customHeight="true" outlineLevel="0" collapsed="false">
      <c r="A8309" s="1" t="n">
        <v>3</v>
      </c>
      <c r="B8309" s="76" t="n">
        <v>46254</v>
      </c>
      <c r="C8309" s="1" t="n">
        <v>11</v>
      </c>
      <c r="D8309" s="1" t="s">
        <v>3820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4891</v>
      </c>
      <c r="N8309" s="1" t="n">
        <v>3</v>
      </c>
      <c r="O8309" s="1" t="n">
        <v>43.47</v>
      </c>
      <c r="P8309" s="1" t="s">
        <v>3814</v>
      </c>
    </row>
    <row r="8310" customFormat="false" ht="15" hidden="false" customHeight="true" outlineLevel="0" collapsed="false">
      <c r="A8310" s="1" t="n">
        <v>3</v>
      </c>
      <c r="B8310" s="76" t="n">
        <v>46254</v>
      </c>
      <c r="C8310" s="1" t="n">
        <v>11</v>
      </c>
      <c r="D8310" s="1" t="s">
        <v>3820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6507</v>
      </c>
      <c r="N8310" s="1" t="n">
        <v>16</v>
      </c>
      <c r="O8310" s="1" t="n">
        <v>229.87</v>
      </c>
      <c r="P8310" s="1" t="s">
        <v>3814</v>
      </c>
    </row>
    <row r="8311" customFormat="false" ht="15" hidden="false" customHeight="true" outlineLevel="0" collapsed="false">
      <c r="A8311" s="1" t="n">
        <v>3</v>
      </c>
      <c r="B8311" s="76" t="n">
        <v>46254</v>
      </c>
      <c r="C8311" s="1" t="n">
        <v>11</v>
      </c>
      <c r="D8311" s="1" t="s">
        <v>3820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6508</v>
      </c>
      <c r="N8311" s="1" t="n">
        <v>3</v>
      </c>
      <c r="O8311" s="1" t="n">
        <v>50.91</v>
      </c>
      <c r="P8311" s="1" t="s">
        <v>3814</v>
      </c>
    </row>
    <row r="8312" customFormat="false" ht="15" hidden="false" customHeight="true" outlineLevel="0" collapsed="false">
      <c r="A8312" s="1" t="n">
        <v>3</v>
      </c>
      <c r="B8312" s="76" t="n">
        <v>46254</v>
      </c>
      <c r="C8312" s="1" t="n">
        <v>11</v>
      </c>
      <c r="D8312" s="1" t="s">
        <v>3820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6509</v>
      </c>
      <c r="N8312" s="1" t="n">
        <v>6</v>
      </c>
      <c r="O8312" s="1" t="n">
        <v>34.02</v>
      </c>
      <c r="P8312" s="1" t="s">
        <v>3814</v>
      </c>
    </row>
    <row r="8313" customFormat="false" ht="15" hidden="false" customHeight="true" outlineLevel="0" collapsed="false">
      <c r="A8313" s="1" t="n">
        <v>3</v>
      </c>
      <c r="B8313" s="76" t="n">
        <v>46254</v>
      </c>
      <c r="C8313" s="1" t="n">
        <v>11</v>
      </c>
      <c r="D8313" s="1" t="s">
        <v>3820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4894</v>
      </c>
      <c r="N8313" s="1" t="n">
        <v>2</v>
      </c>
      <c r="O8313" s="1" t="n">
        <v>31.13</v>
      </c>
      <c r="P8313" s="1" t="s">
        <v>3814</v>
      </c>
    </row>
    <row r="8314" customFormat="false" ht="15" hidden="false" customHeight="true" outlineLevel="0" collapsed="false">
      <c r="A8314" s="1" t="n">
        <v>3</v>
      </c>
      <c r="B8314" s="76" t="n">
        <v>46254</v>
      </c>
      <c r="C8314" s="1" t="n">
        <v>11</v>
      </c>
      <c r="D8314" s="1" t="s">
        <v>3820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4895</v>
      </c>
      <c r="N8314" s="1" t="n">
        <v>3</v>
      </c>
      <c r="O8314" s="1" t="n">
        <v>43.19</v>
      </c>
      <c r="P8314" s="1" t="s">
        <v>3814</v>
      </c>
    </row>
    <row r="8315" customFormat="false" ht="15" hidden="false" customHeight="true" outlineLevel="0" collapsed="false">
      <c r="A8315" s="1" t="n">
        <v>3</v>
      </c>
      <c r="B8315" s="76" t="n">
        <v>46254</v>
      </c>
      <c r="C8315" s="1" t="n">
        <v>11</v>
      </c>
      <c r="D8315" s="1" t="s">
        <v>3820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6222</v>
      </c>
      <c r="N8315" s="1" t="n">
        <v>3</v>
      </c>
      <c r="O8315" s="1" t="n">
        <v>23.91</v>
      </c>
      <c r="P8315" s="1" t="s">
        <v>3814</v>
      </c>
    </row>
    <row r="8316" customFormat="false" ht="15" hidden="false" customHeight="true" outlineLevel="0" collapsed="false">
      <c r="A8316" s="1" t="n">
        <v>3</v>
      </c>
      <c r="B8316" s="76" t="n">
        <v>46254</v>
      </c>
      <c r="C8316" s="1" t="n">
        <v>11</v>
      </c>
      <c r="D8316" s="1" t="s">
        <v>3820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6510</v>
      </c>
      <c r="N8316" s="1" t="n">
        <v>6</v>
      </c>
      <c r="O8316" s="1" t="n">
        <v>25.56</v>
      </c>
      <c r="P8316" s="1" t="s">
        <v>3814</v>
      </c>
    </row>
    <row r="8317" customFormat="false" ht="15" hidden="false" customHeight="true" outlineLevel="0" collapsed="false">
      <c r="A8317" s="1" t="n">
        <v>3</v>
      </c>
      <c r="B8317" s="76" t="n">
        <v>46254</v>
      </c>
      <c r="C8317" s="1" t="n">
        <v>11</v>
      </c>
      <c r="D8317" s="1" t="s">
        <v>3820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6511</v>
      </c>
      <c r="N8317" s="1" t="n">
        <v>6</v>
      </c>
      <c r="O8317" s="1" t="n">
        <v>25.56</v>
      </c>
      <c r="P8317" s="1" t="s">
        <v>3814</v>
      </c>
    </row>
    <row r="8318" customFormat="false" ht="15" hidden="false" customHeight="true" outlineLevel="0" collapsed="false">
      <c r="A8318" s="1" t="n">
        <v>3</v>
      </c>
      <c r="B8318" s="76" t="n">
        <v>46254</v>
      </c>
      <c r="C8318" s="1" t="n">
        <v>11</v>
      </c>
      <c r="D8318" s="1" t="s">
        <v>3820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6512</v>
      </c>
      <c r="N8318" s="1" t="n">
        <v>4</v>
      </c>
      <c r="O8318" s="1" t="n">
        <v>67.88</v>
      </c>
      <c r="P8318" s="1" t="s">
        <v>3814</v>
      </c>
    </row>
    <row r="8319" customFormat="false" ht="15" hidden="false" customHeight="true" outlineLevel="0" collapsed="false">
      <c r="A8319" s="1" t="n">
        <v>3</v>
      </c>
      <c r="B8319" s="76" t="n">
        <v>46254</v>
      </c>
      <c r="C8319" s="1" t="n">
        <v>11</v>
      </c>
      <c r="D8319" s="1" t="s">
        <v>3820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6513</v>
      </c>
      <c r="N8319" s="1" t="n">
        <v>2</v>
      </c>
      <c r="O8319" s="1" t="n">
        <v>29.66</v>
      </c>
      <c r="P8319" s="1" t="s">
        <v>3814</v>
      </c>
    </row>
    <row r="8320" customFormat="false" ht="15" hidden="false" customHeight="true" outlineLevel="0" collapsed="false">
      <c r="A8320" s="1" t="n">
        <v>3</v>
      </c>
      <c r="B8320" s="76" t="n">
        <v>46254</v>
      </c>
      <c r="C8320" s="1" t="n">
        <v>11</v>
      </c>
      <c r="D8320" s="1" t="s">
        <v>3820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6514</v>
      </c>
      <c r="N8320" s="1" t="n">
        <v>3</v>
      </c>
      <c r="O8320" s="1" t="n">
        <v>46.69</v>
      </c>
      <c r="P8320" s="1" t="s">
        <v>3814</v>
      </c>
    </row>
    <row r="8321" customFormat="false" ht="15" hidden="false" customHeight="true" outlineLevel="0" collapsed="false">
      <c r="A8321" s="1" t="n">
        <v>3</v>
      </c>
      <c r="B8321" s="76" t="n">
        <v>46254</v>
      </c>
      <c r="C8321" s="1" t="n">
        <v>11</v>
      </c>
      <c r="D8321" s="1" t="s">
        <v>3820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6515</v>
      </c>
      <c r="N8321" s="1" t="n">
        <v>3</v>
      </c>
      <c r="O8321" s="1" t="n">
        <v>43.19</v>
      </c>
      <c r="P8321" s="1" t="s">
        <v>3814</v>
      </c>
    </row>
    <row r="8322" customFormat="false" ht="15" hidden="false" customHeight="true" outlineLevel="0" collapsed="false">
      <c r="A8322" s="1" t="n">
        <v>3</v>
      </c>
      <c r="B8322" s="76" t="n">
        <v>46254</v>
      </c>
      <c r="C8322" s="1" t="n">
        <v>11</v>
      </c>
      <c r="D8322" s="1" t="s">
        <v>3820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6516</v>
      </c>
      <c r="N8322" s="1" t="n">
        <v>2</v>
      </c>
      <c r="O8322" s="1" t="n">
        <v>52.02</v>
      </c>
      <c r="P8322" s="1" t="s">
        <v>3814</v>
      </c>
    </row>
    <row r="8323" customFormat="false" ht="15" hidden="false" customHeight="true" outlineLevel="0" collapsed="false">
      <c r="A8323" s="1" t="n">
        <v>3</v>
      </c>
      <c r="B8323" s="76" t="n">
        <v>46254</v>
      </c>
      <c r="C8323" s="1" t="n">
        <v>11</v>
      </c>
      <c r="D8323" s="1" t="s">
        <v>3820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6517</v>
      </c>
      <c r="N8323" s="1" t="n">
        <v>6</v>
      </c>
      <c r="O8323" s="1" t="n">
        <v>53.94</v>
      </c>
      <c r="P8323" s="1" t="s">
        <v>3814</v>
      </c>
    </row>
    <row r="8324" customFormat="false" ht="15" hidden="false" customHeight="true" outlineLevel="0" collapsed="false">
      <c r="A8324" s="1" t="n">
        <v>3</v>
      </c>
      <c r="B8324" s="76" t="n">
        <v>46254</v>
      </c>
      <c r="C8324" s="1" t="n">
        <v>11</v>
      </c>
      <c r="D8324" s="1" t="s">
        <v>3820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4901</v>
      </c>
      <c r="N8324" s="1" t="n">
        <v>16</v>
      </c>
      <c r="O8324" s="1" t="n">
        <v>229.87</v>
      </c>
      <c r="P8324" s="1" t="s">
        <v>3814</v>
      </c>
    </row>
    <row r="8325" customFormat="false" ht="15" hidden="false" customHeight="true" outlineLevel="0" collapsed="false">
      <c r="A8325" s="1" t="n">
        <v>3</v>
      </c>
      <c r="B8325" s="76" t="n">
        <v>46254</v>
      </c>
      <c r="C8325" s="1" t="n">
        <v>11</v>
      </c>
      <c r="D8325" s="1" t="s">
        <v>3820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6518</v>
      </c>
      <c r="N8325" s="1" t="n">
        <v>6</v>
      </c>
      <c r="O8325" s="1" t="n">
        <v>53.94</v>
      </c>
      <c r="P8325" s="1" t="s">
        <v>3814</v>
      </c>
    </row>
    <row r="8326" customFormat="false" ht="15" hidden="false" customHeight="true" outlineLevel="0" collapsed="false">
      <c r="A8326" s="1" t="n">
        <v>3</v>
      </c>
      <c r="B8326" s="76" t="n">
        <v>46254</v>
      </c>
      <c r="C8326" s="1" t="n">
        <v>11</v>
      </c>
      <c r="D8326" s="1" t="s">
        <v>3820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6519</v>
      </c>
      <c r="N8326" s="1" t="n">
        <v>3</v>
      </c>
      <c r="O8326" s="1" t="n">
        <v>34.91</v>
      </c>
      <c r="P8326" s="1" t="s">
        <v>3814</v>
      </c>
    </row>
    <row r="8327" customFormat="false" ht="15" hidden="false" customHeight="true" outlineLevel="0" collapsed="false">
      <c r="A8327" s="1" t="n">
        <v>3</v>
      </c>
      <c r="B8327" s="76" t="n">
        <v>46254</v>
      </c>
      <c r="C8327" s="1" t="n">
        <v>11</v>
      </c>
      <c r="D8327" s="1" t="s">
        <v>3820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6520</v>
      </c>
      <c r="N8327" s="1" t="n">
        <v>6</v>
      </c>
      <c r="O8327" s="1" t="n">
        <v>34.86</v>
      </c>
      <c r="P8327" s="1" t="s">
        <v>3814</v>
      </c>
    </row>
    <row r="8328" customFormat="false" ht="15" hidden="false" customHeight="true" outlineLevel="0" collapsed="false">
      <c r="A8328" s="1" t="n">
        <v>3</v>
      </c>
      <c r="B8328" s="76" t="n">
        <v>46254</v>
      </c>
      <c r="C8328" s="1" t="n">
        <v>11</v>
      </c>
      <c r="D8328" s="1" t="s">
        <v>3820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6521</v>
      </c>
      <c r="N8328" s="1" t="n">
        <v>6</v>
      </c>
      <c r="O8328" s="1" t="n">
        <v>34.86</v>
      </c>
      <c r="P8328" s="1" t="s">
        <v>3814</v>
      </c>
    </row>
    <row r="8329" customFormat="false" ht="15" hidden="false" customHeight="true" outlineLevel="0" collapsed="false">
      <c r="A8329" s="1" t="n">
        <v>3</v>
      </c>
      <c r="B8329" s="76" t="n">
        <v>46254</v>
      </c>
      <c r="C8329" s="1" t="n">
        <v>11</v>
      </c>
      <c r="D8329" s="1" t="s">
        <v>3820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6522</v>
      </c>
      <c r="N8329" s="1" t="n">
        <v>6</v>
      </c>
      <c r="O8329" s="1" t="n">
        <v>34.86</v>
      </c>
      <c r="P8329" s="1" t="s">
        <v>3814</v>
      </c>
    </row>
    <row r="8330" customFormat="false" ht="15" hidden="false" customHeight="true" outlineLevel="0" collapsed="false">
      <c r="A8330" s="1" t="n">
        <v>3</v>
      </c>
      <c r="B8330" s="76" t="n">
        <v>46254</v>
      </c>
      <c r="C8330" s="1" t="n">
        <v>11</v>
      </c>
      <c r="D8330" s="1" t="s">
        <v>3820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6523</v>
      </c>
      <c r="N8330" s="1" t="n">
        <v>6</v>
      </c>
      <c r="O8330" s="1" t="n">
        <v>34.86</v>
      </c>
      <c r="P8330" s="1" t="s">
        <v>3814</v>
      </c>
    </row>
    <row r="8331" customFormat="false" ht="15" hidden="false" customHeight="true" outlineLevel="0" collapsed="false">
      <c r="A8331" s="1" t="n">
        <v>3</v>
      </c>
      <c r="B8331" s="76" t="n">
        <v>46254</v>
      </c>
      <c r="C8331" s="1" t="n">
        <v>171</v>
      </c>
      <c r="D8331" s="1" t="s">
        <v>4048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6524</v>
      </c>
      <c r="N8331" s="1" t="n">
        <v>1</v>
      </c>
      <c r="O8331" s="1" t="n">
        <v>5.22</v>
      </c>
      <c r="P8331" s="1" t="s">
        <v>4050</v>
      </c>
    </row>
    <row r="8332" customFormat="false" ht="15" hidden="false" customHeight="true" outlineLevel="0" collapsed="false">
      <c r="A8332" s="1" t="n">
        <v>3</v>
      </c>
      <c r="B8332" s="76" t="n">
        <v>46254</v>
      </c>
      <c r="C8332" s="1" t="n">
        <v>171</v>
      </c>
      <c r="D8332" s="1" t="s">
        <v>4048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6525</v>
      </c>
      <c r="N8332" s="1" t="n">
        <v>4</v>
      </c>
      <c r="O8332" s="1" t="n">
        <v>31.6</v>
      </c>
      <c r="P8332" s="1" t="s">
        <v>4050</v>
      </c>
    </row>
    <row r="8333" customFormat="false" ht="15" hidden="false" customHeight="true" outlineLevel="0" collapsed="false">
      <c r="A8333" s="1" t="n">
        <v>3</v>
      </c>
      <c r="B8333" s="76" t="n">
        <v>46254</v>
      </c>
      <c r="C8333" s="1" t="n">
        <v>171</v>
      </c>
      <c r="D8333" s="1" t="s">
        <v>4048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6526</v>
      </c>
      <c r="N8333" s="1" t="n">
        <v>4</v>
      </c>
      <c r="O8333" s="1" t="n">
        <v>31.6</v>
      </c>
      <c r="P8333" s="1" t="s">
        <v>4050</v>
      </c>
    </row>
    <row r="8334" customFormat="false" ht="15" hidden="false" customHeight="true" outlineLevel="0" collapsed="false">
      <c r="A8334" s="1" t="n">
        <v>3</v>
      </c>
      <c r="B8334" s="76" t="n">
        <v>46254</v>
      </c>
      <c r="C8334" s="1" t="n">
        <v>171</v>
      </c>
      <c r="D8334" s="1" t="s">
        <v>4048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6527</v>
      </c>
      <c r="N8334" s="1" t="n">
        <v>1</v>
      </c>
      <c r="O8334" s="1" t="n">
        <v>1.96</v>
      </c>
      <c r="P8334" s="1" t="s">
        <v>4050</v>
      </c>
    </row>
    <row r="8335" customFormat="false" ht="15" hidden="false" customHeight="true" outlineLevel="0" collapsed="false">
      <c r="A8335" s="1" t="n">
        <v>3</v>
      </c>
      <c r="B8335" s="76" t="n">
        <v>46254</v>
      </c>
      <c r="C8335" s="1" t="n">
        <v>171</v>
      </c>
      <c r="D8335" s="1" t="s">
        <v>4048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6528</v>
      </c>
      <c r="N8335" s="1" t="n">
        <v>2</v>
      </c>
      <c r="O8335" s="1" t="n">
        <v>27.68</v>
      </c>
      <c r="P8335" s="1" t="s">
        <v>4050</v>
      </c>
    </row>
    <row r="8336" customFormat="false" ht="15" hidden="false" customHeight="true" outlineLevel="0" collapsed="false">
      <c r="A8336" s="1" t="n">
        <v>3</v>
      </c>
      <c r="B8336" s="76" t="n">
        <v>46255</v>
      </c>
      <c r="C8336" s="1" t="n">
        <v>1</v>
      </c>
      <c r="D8336" s="1" t="s">
        <v>3848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3989</v>
      </c>
      <c r="N8336" s="1" t="n">
        <v>60</v>
      </c>
      <c r="O8336" s="1" t="n">
        <v>540</v>
      </c>
      <c r="P8336" s="1" t="s">
        <v>3814</v>
      </c>
    </row>
    <row r="8337" customFormat="false" ht="15" hidden="false" customHeight="true" outlineLevel="0" collapsed="false">
      <c r="A8337" s="1" t="n">
        <v>3</v>
      </c>
      <c r="B8337" s="76" t="n">
        <v>46255</v>
      </c>
      <c r="C8337" s="1" t="n">
        <v>1</v>
      </c>
      <c r="D8337" s="1" t="s">
        <v>3848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3990</v>
      </c>
      <c r="N8337" s="1" t="n">
        <v>30</v>
      </c>
      <c r="O8337" s="1" t="n">
        <v>144</v>
      </c>
      <c r="P8337" s="1" t="s">
        <v>3814</v>
      </c>
    </row>
    <row r="8338" customFormat="false" ht="15" hidden="false" customHeight="true" outlineLevel="0" collapsed="false">
      <c r="A8338" s="1" t="n">
        <v>3</v>
      </c>
      <c r="B8338" s="76" t="n">
        <v>46255</v>
      </c>
      <c r="C8338" s="1" t="n">
        <v>1</v>
      </c>
      <c r="D8338" s="1" t="s">
        <v>3848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3991</v>
      </c>
      <c r="N8338" s="1" t="n">
        <v>10</v>
      </c>
      <c r="O8338" s="1" t="n">
        <v>200</v>
      </c>
      <c r="P8338" s="1" t="s">
        <v>3814</v>
      </c>
    </row>
    <row r="8339" customFormat="false" ht="15" hidden="false" customHeight="true" outlineLevel="0" collapsed="false">
      <c r="A8339" s="1" t="n">
        <v>3</v>
      </c>
      <c r="B8339" s="76" t="n">
        <v>46255</v>
      </c>
      <c r="C8339" s="1" t="n">
        <v>1</v>
      </c>
      <c r="D8339" s="1" t="s">
        <v>3848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3849</v>
      </c>
      <c r="N8339" s="1" t="n">
        <v>120</v>
      </c>
      <c r="O8339" s="1" t="n">
        <v>180</v>
      </c>
      <c r="P8339" s="1" t="s">
        <v>3814</v>
      </c>
    </row>
    <row r="8340" customFormat="false" ht="15" hidden="false" customHeight="true" outlineLevel="0" collapsed="false">
      <c r="A8340" s="1" t="n">
        <v>3</v>
      </c>
      <c r="B8340" s="76" t="n">
        <v>46255</v>
      </c>
      <c r="C8340" s="1" t="n">
        <v>6</v>
      </c>
      <c r="D8340" s="1" t="s">
        <v>3819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3852</v>
      </c>
      <c r="N8340" s="1" t="n">
        <v>4</v>
      </c>
      <c r="O8340" s="1" t="n">
        <v>28</v>
      </c>
      <c r="P8340" s="1" t="s">
        <v>3814</v>
      </c>
    </row>
    <row r="8341" customFormat="false" ht="15" hidden="false" customHeight="true" outlineLevel="0" collapsed="false">
      <c r="A8341" s="1" t="n">
        <v>3</v>
      </c>
      <c r="B8341" s="76" t="n">
        <v>46255</v>
      </c>
      <c r="C8341" s="1" t="n">
        <v>6</v>
      </c>
      <c r="D8341" s="1" t="s">
        <v>3819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3853</v>
      </c>
      <c r="N8341" s="1" t="n">
        <v>24</v>
      </c>
      <c r="O8341" s="1" t="n">
        <v>150</v>
      </c>
      <c r="P8341" s="1" t="s">
        <v>3814</v>
      </c>
    </row>
    <row r="8342" customFormat="false" ht="15" hidden="false" customHeight="true" outlineLevel="0" collapsed="false">
      <c r="A8342" s="1" t="n">
        <v>3</v>
      </c>
      <c r="B8342" s="76" t="n">
        <v>46255</v>
      </c>
      <c r="C8342" s="1" t="n">
        <v>6</v>
      </c>
      <c r="D8342" s="1" t="s">
        <v>3819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3855</v>
      </c>
      <c r="N8342" s="1" t="n">
        <v>20</v>
      </c>
      <c r="O8342" s="1" t="n">
        <v>120</v>
      </c>
      <c r="P8342" s="1" t="s">
        <v>3814</v>
      </c>
    </row>
    <row r="8343" customFormat="false" ht="15" hidden="false" customHeight="true" outlineLevel="0" collapsed="false">
      <c r="A8343" s="1" t="n">
        <v>3</v>
      </c>
      <c r="B8343" s="76" t="n">
        <v>46255</v>
      </c>
      <c r="C8343" s="1" t="n">
        <v>6</v>
      </c>
      <c r="D8343" s="1" t="s">
        <v>3819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4004</v>
      </c>
      <c r="N8343" s="1" t="n">
        <v>10</v>
      </c>
      <c r="O8343" s="1" t="n">
        <v>100</v>
      </c>
      <c r="P8343" s="1" t="s">
        <v>3814</v>
      </c>
    </row>
    <row r="8344" customFormat="false" ht="15" hidden="false" customHeight="true" outlineLevel="0" collapsed="false">
      <c r="A8344" s="1" t="n">
        <v>3</v>
      </c>
      <c r="B8344" s="76" t="n">
        <v>46255</v>
      </c>
      <c r="C8344" s="1" t="n">
        <v>6</v>
      </c>
      <c r="D8344" s="1" t="s">
        <v>3819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3857</v>
      </c>
      <c r="N8344" s="1" t="n">
        <v>40</v>
      </c>
      <c r="O8344" s="1" t="n">
        <v>190</v>
      </c>
      <c r="P8344" s="1" t="s">
        <v>3814</v>
      </c>
    </row>
    <row r="8345" customFormat="false" ht="15" hidden="false" customHeight="true" outlineLevel="0" collapsed="false">
      <c r="A8345" s="1" t="n">
        <v>3</v>
      </c>
      <c r="B8345" s="76" t="n">
        <v>46255</v>
      </c>
      <c r="C8345" s="1" t="n">
        <v>6</v>
      </c>
      <c r="D8345" s="1" t="s">
        <v>3819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3859</v>
      </c>
      <c r="N8345" s="1" t="n">
        <v>10</v>
      </c>
      <c r="O8345" s="1" t="n">
        <v>80</v>
      </c>
      <c r="P8345" s="1" t="s">
        <v>3814</v>
      </c>
    </row>
    <row r="8346" customFormat="false" ht="15" hidden="false" customHeight="true" outlineLevel="0" collapsed="false">
      <c r="A8346" s="1" t="n">
        <v>3</v>
      </c>
      <c r="B8346" s="76" t="n">
        <v>46255</v>
      </c>
      <c r="C8346" s="1" t="n">
        <v>6</v>
      </c>
      <c r="D8346" s="1" t="s">
        <v>3819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3860</v>
      </c>
      <c r="N8346" s="1" t="n">
        <v>10</v>
      </c>
      <c r="O8346" s="1" t="n">
        <v>150</v>
      </c>
      <c r="P8346" s="1" t="s">
        <v>3814</v>
      </c>
    </row>
    <row r="8347" customFormat="false" ht="15" hidden="false" customHeight="true" outlineLevel="0" collapsed="false">
      <c r="A8347" s="1" t="n">
        <v>3</v>
      </c>
      <c r="B8347" s="76" t="n">
        <v>46255</v>
      </c>
      <c r="C8347" s="1" t="n">
        <v>6</v>
      </c>
      <c r="D8347" s="1" t="s">
        <v>3819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3861</v>
      </c>
      <c r="N8347" s="1" t="n">
        <v>10</v>
      </c>
      <c r="O8347" s="1" t="n">
        <v>130</v>
      </c>
      <c r="P8347" s="1" t="s">
        <v>3814</v>
      </c>
    </row>
    <row r="8348" customFormat="false" ht="15" hidden="false" customHeight="true" outlineLevel="0" collapsed="false">
      <c r="A8348" s="1" t="n">
        <v>3</v>
      </c>
      <c r="B8348" s="76" t="n">
        <v>46255</v>
      </c>
      <c r="C8348" s="1" t="n">
        <v>6</v>
      </c>
      <c r="D8348" s="1" t="s">
        <v>3819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4007</v>
      </c>
      <c r="N8348" s="1" t="n">
        <v>8.1</v>
      </c>
      <c r="O8348" s="1" t="n">
        <v>72.5</v>
      </c>
      <c r="P8348" s="1" t="s">
        <v>3814</v>
      </c>
    </row>
    <row r="8349" customFormat="false" ht="15" hidden="false" customHeight="true" outlineLevel="0" collapsed="false">
      <c r="A8349" s="1" t="n">
        <v>3</v>
      </c>
      <c r="B8349" s="76" t="n">
        <v>46255</v>
      </c>
      <c r="C8349" s="1" t="n">
        <v>6</v>
      </c>
      <c r="D8349" s="1" t="s">
        <v>3819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4008</v>
      </c>
      <c r="N8349" s="1" t="n">
        <v>20</v>
      </c>
      <c r="O8349" s="1" t="n">
        <v>150</v>
      </c>
      <c r="P8349" s="1" t="s">
        <v>3814</v>
      </c>
    </row>
    <row r="8350" customFormat="false" ht="15" hidden="false" customHeight="true" outlineLevel="0" collapsed="false">
      <c r="A8350" s="1" t="n">
        <v>3</v>
      </c>
      <c r="B8350" s="76" t="n">
        <v>46255</v>
      </c>
      <c r="C8350" s="1" t="n">
        <v>6</v>
      </c>
      <c r="D8350" s="1" t="s">
        <v>3819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4643</v>
      </c>
      <c r="N8350" s="1" t="n">
        <v>32.62</v>
      </c>
      <c r="O8350" s="1" t="n">
        <v>120</v>
      </c>
      <c r="P8350" s="1" t="s">
        <v>3814</v>
      </c>
    </row>
    <row r="8351" customFormat="false" ht="15" hidden="false" customHeight="true" outlineLevel="0" collapsed="false">
      <c r="A8351" s="1" t="n">
        <v>3</v>
      </c>
      <c r="B8351" s="76" t="n">
        <v>46255</v>
      </c>
      <c r="C8351" s="1" t="n">
        <v>6</v>
      </c>
      <c r="D8351" s="1" t="s">
        <v>3819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3863</v>
      </c>
      <c r="N8351" s="1" t="n">
        <v>10</v>
      </c>
      <c r="O8351" s="1" t="n">
        <v>70</v>
      </c>
      <c r="P8351" s="1" t="s">
        <v>3814</v>
      </c>
    </row>
    <row r="8352" customFormat="false" ht="15" hidden="false" customHeight="true" outlineLevel="0" collapsed="false">
      <c r="A8352" s="1" t="n">
        <v>3</v>
      </c>
      <c r="B8352" s="76" t="n">
        <v>46255</v>
      </c>
      <c r="C8352" s="1" t="n">
        <v>6</v>
      </c>
      <c r="D8352" s="1" t="s">
        <v>3819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3865</v>
      </c>
      <c r="N8352" s="1" t="n">
        <v>20</v>
      </c>
      <c r="O8352" s="1" t="n">
        <v>120</v>
      </c>
      <c r="P8352" s="1" t="s">
        <v>3814</v>
      </c>
    </row>
    <row r="8353" customFormat="false" ht="15" hidden="false" customHeight="true" outlineLevel="0" collapsed="false">
      <c r="A8353" s="1" t="n">
        <v>3</v>
      </c>
      <c r="B8353" s="76" t="n">
        <v>46255</v>
      </c>
      <c r="C8353" s="1" t="n">
        <v>6</v>
      </c>
      <c r="D8353" s="1" t="s">
        <v>3819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4822</v>
      </c>
      <c r="N8353" s="1" t="n">
        <v>1.9</v>
      </c>
      <c r="O8353" s="1" t="n">
        <v>66.5</v>
      </c>
      <c r="P8353" s="1" t="s">
        <v>3814</v>
      </c>
    </row>
    <row r="8354" customFormat="false" ht="15" hidden="false" customHeight="true" outlineLevel="0" collapsed="false">
      <c r="A8354" s="1" t="n">
        <v>3</v>
      </c>
      <c r="B8354" s="76" t="n">
        <v>46255</v>
      </c>
      <c r="C8354" s="1" t="n">
        <v>6</v>
      </c>
      <c r="D8354" s="1" t="s">
        <v>3819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4009</v>
      </c>
      <c r="N8354" s="1" t="n">
        <v>9.4</v>
      </c>
      <c r="O8354" s="1" t="n">
        <v>131.5</v>
      </c>
      <c r="P8354" s="1" t="s">
        <v>3814</v>
      </c>
    </row>
    <row r="8355" customFormat="false" ht="15" hidden="false" customHeight="true" outlineLevel="0" collapsed="false">
      <c r="A8355" s="1" t="n">
        <v>3</v>
      </c>
      <c r="B8355" s="76" t="n">
        <v>46255</v>
      </c>
      <c r="C8355" s="1" t="n">
        <v>6</v>
      </c>
      <c r="D8355" s="1" t="s">
        <v>3819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3817</v>
      </c>
      <c r="N8355" s="1" t="n">
        <v>20</v>
      </c>
      <c r="O8355" s="1" t="n">
        <v>90</v>
      </c>
      <c r="P8355" s="1" t="s">
        <v>3814</v>
      </c>
    </row>
    <row r="8356" customFormat="false" ht="15" hidden="false" customHeight="true" outlineLevel="0" collapsed="false">
      <c r="A8356" s="1" t="n">
        <v>3</v>
      </c>
      <c r="B8356" s="76" t="n">
        <v>46255</v>
      </c>
      <c r="C8356" s="1" t="n">
        <v>6</v>
      </c>
      <c r="D8356" s="1" t="s">
        <v>3819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3858</v>
      </c>
      <c r="N8356" s="1" t="n">
        <v>3.952</v>
      </c>
      <c r="O8356" s="1" t="n">
        <v>47.42</v>
      </c>
      <c r="P8356" s="1" t="s">
        <v>3814</v>
      </c>
    </row>
    <row r="8357" customFormat="false" ht="15" hidden="false" customHeight="true" outlineLevel="0" collapsed="false">
      <c r="A8357" s="1" t="n">
        <v>3</v>
      </c>
      <c r="B8357" s="76" t="n">
        <v>46255</v>
      </c>
      <c r="C8357" s="1" t="n">
        <v>6</v>
      </c>
      <c r="D8357" s="1" t="s">
        <v>3819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3815</v>
      </c>
      <c r="N8357" s="1" t="n">
        <v>7</v>
      </c>
      <c r="O8357" s="1" t="n">
        <v>42</v>
      </c>
      <c r="P8357" s="1" t="s">
        <v>3814</v>
      </c>
    </row>
    <row r="8358" customFormat="false" ht="15" hidden="false" customHeight="true" outlineLevel="0" collapsed="false">
      <c r="A8358" s="1" t="n">
        <v>3</v>
      </c>
      <c r="B8358" s="76" t="n">
        <v>46255</v>
      </c>
      <c r="C8358" s="1" t="n">
        <v>6</v>
      </c>
      <c r="D8358" s="1" t="s">
        <v>3819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3816</v>
      </c>
      <c r="N8358" s="1" t="n">
        <v>30</v>
      </c>
      <c r="O8358" s="1" t="n">
        <v>60</v>
      </c>
      <c r="P8358" s="1" t="s">
        <v>3814</v>
      </c>
    </row>
    <row r="8359" customFormat="false" ht="15" hidden="false" customHeight="true" outlineLevel="0" collapsed="false">
      <c r="A8359" s="1" t="n">
        <v>3</v>
      </c>
      <c r="B8359" s="76" t="n">
        <v>46255</v>
      </c>
      <c r="C8359" s="1" t="n">
        <v>6</v>
      </c>
      <c r="D8359" s="1" t="s">
        <v>3819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3818</v>
      </c>
      <c r="N8359" s="1" t="n">
        <v>20</v>
      </c>
      <c r="O8359" s="1" t="n">
        <v>300</v>
      </c>
      <c r="P8359" s="1" t="s">
        <v>3814</v>
      </c>
    </row>
    <row r="8360" customFormat="false" ht="15" hidden="false" customHeight="true" outlineLevel="0" collapsed="false">
      <c r="A8360" s="1" t="n">
        <v>3</v>
      </c>
      <c r="B8360" s="76" t="n">
        <v>46255</v>
      </c>
      <c r="C8360" s="1" t="n">
        <v>11</v>
      </c>
      <c r="D8360" s="1" t="s">
        <v>3820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4279</v>
      </c>
      <c r="N8360" s="1" t="n">
        <v>30</v>
      </c>
      <c r="O8360" s="1" t="n">
        <v>174</v>
      </c>
      <c r="P8360" s="1" t="s">
        <v>3814</v>
      </c>
    </row>
    <row r="8361" customFormat="false" ht="15" hidden="false" customHeight="true" outlineLevel="0" collapsed="false">
      <c r="A8361" s="1" t="n">
        <v>3</v>
      </c>
      <c r="B8361" s="76" t="n">
        <v>46255</v>
      </c>
      <c r="C8361" s="1" t="n">
        <v>11</v>
      </c>
      <c r="D8361" s="1" t="s">
        <v>3820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4280</v>
      </c>
      <c r="N8361" s="1" t="n">
        <v>30</v>
      </c>
      <c r="O8361" s="1" t="n">
        <v>296.04</v>
      </c>
      <c r="P8361" s="1" t="s">
        <v>3814</v>
      </c>
    </row>
    <row r="8362" customFormat="false" ht="15" hidden="false" customHeight="true" outlineLevel="0" collapsed="false">
      <c r="A8362" s="1" t="n">
        <v>3</v>
      </c>
      <c r="B8362" s="76" t="n">
        <v>46255</v>
      </c>
      <c r="C8362" s="1" t="n">
        <v>11</v>
      </c>
      <c r="D8362" s="1" t="s">
        <v>3820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4281</v>
      </c>
      <c r="N8362" s="1" t="n">
        <v>40</v>
      </c>
      <c r="O8362" s="1" t="n">
        <v>375.92</v>
      </c>
      <c r="P8362" s="1" t="s">
        <v>3814</v>
      </c>
    </row>
    <row r="8363" customFormat="false" ht="15" hidden="false" customHeight="true" outlineLevel="0" collapsed="false">
      <c r="A8363" s="1" t="n">
        <v>3</v>
      </c>
      <c r="B8363" s="76" t="n">
        <v>46255</v>
      </c>
      <c r="C8363" s="1" t="n">
        <v>11</v>
      </c>
      <c r="D8363" s="1" t="s">
        <v>3820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4282</v>
      </c>
      <c r="N8363" s="1" t="n">
        <v>10</v>
      </c>
      <c r="O8363" s="1" t="n">
        <v>40</v>
      </c>
      <c r="P8363" s="1" t="s">
        <v>3814</v>
      </c>
    </row>
    <row r="8364" customFormat="false" ht="15" hidden="false" customHeight="true" outlineLevel="0" collapsed="false">
      <c r="A8364" s="1" t="n">
        <v>3</v>
      </c>
      <c r="B8364" s="76" t="n">
        <v>46255</v>
      </c>
      <c r="C8364" s="1" t="n">
        <v>11</v>
      </c>
      <c r="D8364" s="1" t="s">
        <v>3820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3995</v>
      </c>
      <c r="N8364" s="1" t="n">
        <v>24</v>
      </c>
      <c r="O8364" s="1" t="n">
        <v>38</v>
      </c>
      <c r="P8364" s="1" t="s">
        <v>3814</v>
      </c>
    </row>
    <row r="8365" customFormat="false" ht="15" hidden="false" customHeight="true" outlineLevel="0" collapsed="false">
      <c r="A8365" s="1" t="n">
        <v>3</v>
      </c>
      <c r="B8365" s="76" t="n">
        <v>46255</v>
      </c>
      <c r="C8365" s="1" t="n">
        <v>11</v>
      </c>
      <c r="D8365" s="1" t="s">
        <v>3820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3996</v>
      </c>
      <c r="N8365" s="1" t="n">
        <v>72</v>
      </c>
      <c r="O8365" s="1" t="n">
        <v>114</v>
      </c>
      <c r="P8365" s="1" t="s">
        <v>3814</v>
      </c>
    </row>
    <row r="8366" customFormat="false" ht="15" hidden="false" customHeight="true" outlineLevel="0" collapsed="false">
      <c r="A8366" s="1" t="n">
        <v>3</v>
      </c>
      <c r="B8366" s="76" t="n">
        <v>46255</v>
      </c>
      <c r="C8366" s="1" t="n">
        <v>11</v>
      </c>
      <c r="D8366" s="1" t="s">
        <v>3820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3996</v>
      </c>
      <c r="N8366" s="1" t="n">
        <v>48</v>
      </c>
      <c r="O8366" s="1" t="n">
        <v>76</v>
      </c>
      <c r="P8366" s="1" t="s">
        <v>3814</v>
      </c>
    </row>
    <row r="8367" customFormat="false" ht="15" hidden="false" customHeight="true" outlineLevel="0" collapsed="false">
      <c r="A8367" s="1" t="n">
        <v>3</v>
      </c>
      <c r="B8367" s="76" t="n">
        <v>46255</v>
      </c>
      <c r="C8367" s="1" t="n">
        <v>11</v>
      </c>
      <c r="D8367" s="1" t="s">
        <v>3820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4101</v>
      </c>
      <c r="N8367" s="1" t="n">
        <v>20</v>
      </c>
      <c r="O8367" s="1" t="n">
        <v>140</v>
      </c>
      <c r="P8367" s="1" t="s">
        <v>3814</v>
      </c>
    </row>
    <row r="8368" customFormat="false" ht="15" hidden="false" customHeight="true" outlineLevel="0" collapsed="false">
      <c r="A8368" s="1" t="n">
        <v>3</v>
      </c>
      <c r="B8368" s="76" t="n">
        <v>46255</v>
      </c>
      <c r="C8368" s="1" t="n">
        <v>11</v>
      </c>
      <c r="D8368" s="1" t="s">
        <v>3820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5670</v>
      </c>
      <c r="N8368" s="1" t="n">
        <v>24</v>
      </c>
      <c r="O8368" s="1" t="n">
        <v>71.28</v>
      </c>
      <c r="P8368" s="1" t="s">
        <v>3814</v>
      </c>
    </row>
    <row r="8369" customFormat="false" ht="15" hidden="false" customHeight="true" outlineLevel="0" collapsed="false">
      <c r="A8369" s="1" t="n">
        <v>3</v>
      </c>
      <c r="B8369" s="76" t="n">
        <v>46255</v>
      </c>
      <c r="C8369" s="1" t="n">
        <v>11</v>
      </c>
      <c r="D8369" s="1" t="s">
        <v>3820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5704</v>
      </c>
      <c r="N8369" s="1" t="n">
        <v>24</v>
      </c>
      <c r="O8369" s="1" t="n">
        <v>84.48</v>
      </c>
      <c r="P8369" s="1" t="s">
        <v>3814</v>
      </c>
    </row>
    <row r="8370" customFormat="false" ht="15" hidden="false" customHeight="true" outlineLevel="0" collapsed="false">
      <c r="A8370" s="1" t="n">
        <v>3</v>
      </c>
      <c r="B8370" s="76" t="n">
        <v>46255</v>
      </c>
      <c r="C8370" s="1" t="n">
        <v>11</v>
      </c>
      <c r="D8370" s="1" t="s">
        <v>3820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4166</v>
      </c>
      <c r="N8370" s="1" t="n">
        <v>50</v>
      </c>
      <c r="O8370" s="1" t="n">
        <v>117</v>
      </c>
      <c r="P8370" s="1" t="s">
        <v>3814</v>
      </c>
    </row>
    <row r="8371" customFormat="false" ht="15" hidden="false" customHeight="true" outlineLevel="0" collapsed="false">
      <c r="A8371" s="1" t="n">
        <v>3</v>
      </c>
      <c r="B8371" s="76" t="n">
        <v>46255</v>
      </c>
      <c r="C8371" s="1" t="n">
        <v>11</v>
      </c>
      <c r="D8371" s="1" t="s">
        <v>3820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4169</v>
      </c>
      <c r="N8371" s="1" t="n">
        <v>50</v>
      </c>
      <c r="O8371" s="1" t="n">
        <v>113</v>
      </c>
      <c r="P8371" s="1" t="s">
        <v>3814</v>
      </c>
    </row>
    <row r="8372" customFormat="false" ht="15" hidden="false" customHeight="true" outlineLevel="0" collapsed="false">
      <c r="A8372" s="1" t="n">
        <v>3</v>
      </c>
      <c r="B8372" s="76" t="n">
        <v>46255</v>
      </c>
      <c r="C8372" s="1" t="n">
        <v>11</v>
      </c>
      <c r="D8372" s="1" t="s">
        <v>3820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5705</v>
      </c>
      <c r="N8372" s="1" t="n">
        <v>24</v>
      </c>
      <c r="O8372" s="1" t="n">
        <v>64.08</v>
      </c>
      <c r="P8372" s="1" t="s">
        <v>3814</v>
      </c>
    </row>
    <row r="8373" customFormat="false" ht="15" hidden="false" customHeight="true" outlineLevel="0" collapsed="false">
      <c r="A8373" s="1" t="n">
        <v>3</v>
      </c>
      <c r="B8373" s="76" t="n">
        <v>46255</v>
      </c>
      <c r="C8373" s="1" t="n">
        <v>11</v>
      </c>
      <c r="D8373" s="1" t="s">
        <v>3820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5939</v>
      </c>
      <c r="N8373" s="1" t="n">
        <v>24</v>
      </c>
      <c r="O8373" s="1" t="n">
        <v>108.72</v>
      </c>
      <c r="P8373" s="1" t="s">
        <v>3814</v>
      </c>
    </row>
    <row r="8374" customFormat="false" ht="15" hidden="false" customHeight="true" outlineLevel="0" collapsed="false">
      <c r="A8374" s="1" t="n">
        <v>3</v>
      </c>
      <c r="B8374" s="76" t="n">
        <v>46255</v>
      </c>
      <c r="C8374" s="1" t="n">
        <v>11</v>
      </c>
      <c r="D8374" s="1" t="s">
        <v>3820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6529</v>
      </c>
      <c r="N8374" s="1" t="n">
        <v>12</v>
      </c>
      <c r="O8374" s="1" t="n">
        <v>148.8</v>
      </c>
      <c r="P8374" s="1" t="s">
        <v>3814</v>
      </c>
    </row>
    <row r="8375" customFormat="false" ht="15" hidden="false" customHeight="true" outlineLevel="0" collapsed="false">
      <c r="A8375" s="1" t="n">
        <v>3</v>
      </c>
      <c r="B8375" s="76" t="n">
        <v>46255</v>
      </c>
      <c r="C8375" s="1" t="n">
        <v>11</v>
      </c>
      <c r="D8375" s="1" t="s">
        <v>3820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4276</v>
      </c>
      <c r="N8375" s="1" t="n">
        <v>20</v>
      </c>
      <c r="O8375" s="1" t="n">
        <v>86.4</v>
      </c>
      <c r="P8375" s="1" t="s">
        <v>3814</v>
      </c>
    </row>
    <row r="8376" customFormat="false" ht="15" hidden="false" customHeight="true" outlineLevel="0" collapsed="false">
      <c r="A8376" s="1" t="n">
        <v>3</v>
      </c>
      <c r="B8376" s="76" t="n">
        <v>46255</v>
      </c>
      <c r="C8376" s="1" t="n">
        <v>11</v>
      </c>
      <c r="D8376" s="1" t="s">
        <v>3820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4277</v>
      </c>
      <c r="N8376" s="1" t="n">
        <v>20</v>
      </c>
      <c r="O8376" s="1" t="n">
        <v>84.4</v>
      </c>
      <c r="P8376" s="1" t="s">
        <v>3814</v>
      </c>
    </row>
    <row r="8377" customFormat="false" ht="15" hidden="false" customHeight="true" outlineLevel="0" collapsed="false">
      <c r="A8377" s="1" t="n">
        <v>3</v>
      </c>
      <c r="B8377" s="76" t="n">
        <v>46255</v>
      </c>
      <c r="C8377" s="1" t="n">
        <v>11</v>
      </c>
      <c r="D8377" s="1" t="s">
        <v>3820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4329</v>
      </c>
      <c r="N8377" s="1" t="n">
        <v>24</v>
      </c>
      <c r="O8377" s="1" t="n">
        <v>211.68</v>
      </c>
      <c r="P8377" s="1" t="s">
        <v>3814</v>
      </c>
    </row>
    <row r="8378" customFormat="false" ht="15" hidden="false" customHeight="true" outlineLevel="0" collapsed="false">
      <c r="A8378" s="1" t="n">
        <v>3</v>
      </c>
      <c r="B8378" s="76" t="n">
        <v>46255</v>
      </c>
      <c r="C8378" s="1" t="n">
        <v>11</v>
      </c>
      <c r="D8378" s="1" t="s">
        <v>3820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5650</v>
      </c>
      <c r="N8378" s="1" t="n">
        <v>30</v>
      </c>
      <c r="O8378" s="1" t="n">
        <v>50.1</v>
      </c>
      <c r="P8378" s="1" t="s">
        <v>3814</v>
      </c>
    </row>
    <row r="8379" customFormat="false" ht="15" hidden="false" customHeight="true" outlineLevel="0" collapsed="false">
      <c r="A8379" s="1" t="n">
        <v>3</v>
      </c>
      <c r="B8379" s="76" t="n">
        <v>46255</v>
      </c>
      <c r="C8379" s="1" t="n">
        <v>11</v>
      </c>
      <c r="D8379" s="1" t="s">
        <v>3820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3821</v>
      </c>
      <c r="N8379" s="1" t="n">
        <v>120</v>
      </c>
      <c r="O8379" s="1" t="n">
        <v>368.4</v>
      </c>
      <c r="P8379" s="1" t="s">
        <v>3814</v>
      </c>
    </row>
    <row r="8380" customFormat="false" ht="15" hidden="false" customHeight="true" outlineLevel="0" collapsed="false">
      <c r="A8380" s="1" t="n">
        <v>3</v>
      </c>
      <c r="B8380" s="76" t="n">
        <v>46255</v>
      </c>
      <c r="C8380" s="1" t="n">
        <v>11</v>
      </c>
      <c r="D8380" s="1" t="s">
        <v>3820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4954</v>
      </c>
      <c r="N8380" s="1" t="n">
        <v>50</v>
      </c>
      <c r="O8380" s="1" t="n">
        <v>257.5</v>
      </c>
      <c r="P8380" s="1" t="s">
        <v>3814</v>
      </c>
    </row>
    <row r="8381" customFormat="false" ht="15" hidden="false" customHeight="true" outlineLevel="0" collapsed="false">
      <c r="A8381" s="1" t="n">
        <v>3</v>
      </c>
      <c r="B8381" s="76" t="n">
        <v>46255</v>
      </c>
      <c r="C8381" s="1" t="n">
        <v>11</v>
      </c>
      <c r="D8381" s="1" t="s">
        <v>3820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5808</v>
      </c>
      <c r="N8381" s="1" t="n">
        <v>20</v>
      </c>
      <c r="O8381" s="1" t="n">
        <v>94.6</v>
      </c>
      <c r="P8381" s="1" t="s">
        <v>3814</v>
      </c>
    </row>
    <row r="8382" customFormat="false" ht="15" hidden="false" customHeight="true" outlineLevel="0" collapsed="false">
      <c r="A8382" s="1" t="n">
        <v>3</v>
      </c>
      <c r="B8382" s="76" t="n">
        <v>46255</v>
      </c>
      <c r="C8382" s="1" t="n">
        <v>11</v>
      </c>
      <c r="D8382" s="1" t="s">
        <v>3820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5984</v>
      </c>
      <c r="N8382" s="1" t="n">
        <v>1</v>
      </c>
      <c r="O8382" s="1" t="n">
        <v>26.11</v>
      </c>
      <c r="P8382" s="1" t="s">
        <v>3814</v>
      </c>
    </row>
    <row r="8383" customFormat="false" ht="15" hidden="false" customHeight="true" outlineLevel="0" collapsed="false">
      <c r="A8383" s="1" t="n">
        <v>3</v>
      </c>
      <c r="B8383" s="76" t="n">
        <v>46255</v>
      </c>
      <c r="C8383" s="1" t="n">
        <v>11</v>
      </c>
      <c r="D8383" s="1" t="s">
        <v>3820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4735</v>
      </c>
      <c r="N8383" s="1" t="n">
        <v>96</v>
      </c>
      <c r="O8383" s="1" t="n">
        <v>82.56</v>
      </c>
      <c r="P8383" s="1" t="s">
        <v>3814</v>
      </c>
    </row>
    <row r="8384" customFormat="false" ht="15" hidden="false" customHeight="true" outlineLevel="0" collapsed="false">
      <c r="A8384" s="1" t="n">
        <v>3</v>
      </c>
      <c r="B8384" s="76" t="n">
        <v>46255</v>
      </c>
      <c r="C8384" s="1" t="n">
        <v>11</v>
      </c>
      <c r="D8384" s="1" t="s">
        <v>3820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5010</v>
      </c>
      <c r="N8384" s="1" t="n">
        <v>24</v>
      </c>
      <c r="O8384" s="1" t="n">
        <v>64.08</v>
      </c>
      <c r="P8384" s="1" t="s">
        <v>3814</v>
      </c>
    </row>
    <row r="8385" customFormat="false" ht="15" hidden="false" customHeight="true" outlineLevel="0" collapsed="false">
      <c r="A8385" s="1" t="n">
        <v>3</v>
      </c>
      <c r="B8385" s="76" t="n">
        <v>46255</v>
      </c>
      <c r="C8385" s="1" t="n">
        <v>11</v>
      </c>
      <c r="D8385" s="1" t="s">
        <v>3820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5714</v>
      </c>
      <c r="N8385" s="1" t="n">
        <v>24</v>
      </c>
      <c r="O8385" s="1" t="n">
        <v>60</v>
      </c>
      <c r="P8385" s="1" t="s">
        <v>3814</v>
      </c>
    </row>
    <row r="8386" customFormat="false" ht="15" hidden="false" customHeight="true" outlineLevel="0" collapsed="false">
      <c r="A8386" s="1" t="n">
        <v>3</v>
      </c>
      <c r="B8386" s="76" t="n">
        <v>46255</v>
      </c>
      <c r="C8386" s="1" t="n">
        <v>11</v>
      </c>
      <c r="D8386" s="1" t="s">
        <v>3820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5087</v>
      </c>
      <c r="N8386" s="1" t="n">
        <v>12</v>
      </c>
      <c r="O8386" s="1" t="n">
        <v>109.44</v>
      </c>
      <c r="P8386" s="1" t="s">
        <v>3814</v>
      </c>
    </row>
    <row r="8387" customFormat="false" ht="15" hidden="false" customHeight="true" outlineLevel="0" collapsed="false">
      <c r="A8387" s="1" t="n">
        <v>3</v>
      </c>
      <c r="B8387" s="76" t="n">
        <v>46255</v>
      </c>
      <c r="C8387" s="1" t="n">
        <v>11</v>
      </c>
      <c r="D8387" s="1" t="s">
        <v>3820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5088</v>
      </c>
      <c r="N8387" s="1" t="n">
        <v>12</v>
      </c>
      <c r="O8387" s="1" t="n">
        <v>109.44</v>
      </c>
      <c r="P8387" s="1" t="s">
        <v>3814</v>
      </c>
    </row>
    <row r="8388" customFormat="false" ht="15" hidden="false" customHeight="true" outlineLevel="0" collapsed="false">
      <c r="A8388" s="1" t="n">
        <v>3</v>
      </c>
      <c r="B8388" s="76" t="n">
        <v>46255</v>
      </c>
      <c r="C8388" s="1" t="n">
        <v>11</v>
      </c>
      <c r="D8388" s="1" t="s">
        <v>3820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5089</v>
      </c>
      <c r="N8388" s="1" t="n">
        <v>12</v>
      </c>
      <c r="O8388" s="1" t="n">
        <v>109.44</v>
      </c>
      <c r="P8388" s="1" t="s">
        <v>3814</v>
      </c>
    </row>
    <row r="8389" customFormat="false" ht="15" hidden="false" customHeight="true" outlineLevel="0" collapsed="false">
      <c r="A8389" s="1" t="n">
        <v>3</v>
      </c>
      <c r="B8389" s="76" t="n">
        <v>46255</v>
      </c>
      <c r="C8389" s="1" t="n">
        <v>11</v>
      </c>
      <c r="D8389" s="1" t="s">
        <v>3820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4641</v>
      </c>
      <c r="N8389" s="1" t="n">
        <v>300</v>
      </c>
      <c r="O8389" s="1" t="n">
        <v>723</v>
      </c>
      <c r="P8389" s="1" t="s">
        <v>3814</v>
      </c>
    </row>
    <row r="8390" customFormat="false" ht="15" hidden="false" customHeight="true" outlineLevel="0" collapsed="false">
      <c r="A8390" s="1" t="n">
        <v>3</v>
      </c>
      <c r="B8390" s="76" t="n">
        <v>46255</v>
      </c>
      <c r="C8390" s="1" t="n">
        <v>11</v>
      </c>
      <c r="D8390" s="1" t="s">
        <v>3820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4833</v>
      </c>
      <c r="N8390" s="1" t="n">
        <v>50</v>
      </c>
      <c r="O8390" s="1" t="n">
        <v>206.5</v>
      </c>
      <c r="P8390" s="1" t="s">
        <v>3814</v>
      </c>
    </row>
    <row r="8391" customFormat="false" ht="15" hidden="false" customHeight="true" outlineLevel="0" collapsed="false">
      <c r="A8391" s="1" t="n">
        <v>3</v>
      </c>
      <c r="B8391" s="76" t="n">
        <v>46255</v>
      </c>
      <c r="C8391" s="1" t="n">
        <v>11</v>
      </c>
      <c r="D8391" s="1" t="s">
        <v>3820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4384</v>
      </c>
      <c r="N8391" s="1" t="n">
        <v>24</v>
      </c>
      <c r="O8391" s="1" t="n">
        <v>90.72</v>
      </c>
      <c r="P8391" s="1" t="s">
        <v>3814</v>
      </c>
    </row>
    <row r="8392" customFormat="false" ht="15" hidden="false" customHeight="true" outlineLevel="0" collapsed="false">
      <c r="A8392" s="1" t="n">
        <v>3</v>
      </c>
      <c r="B8392" s="76" t="n">
        <v>46255</v>
      </c>
      <c r="C8392" s="1" t="n">
        <v>11</v>
      </c>
      <c r="D8392" s="1" t="s">
        <v>3820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5809</v>
      </c>
      <c r="N8392" s="1" t="n">
        <v>24</v>
      </c>
      <c r="O8392" s="1" t="n">
        <v>133.44</v>
      </c>
      <c r="P8392" s="1" t="s">
        <v>3814</v>
      </c>
    </row>
    <row r="8393" customFormat="false" ht="15" hidden="false" customHeight="true" outlineLevel="0" collapsed="false">
      <c r="A8393" s="1" t="n">
        <v>3</v>
      </c>
      <c r="B8393" s="76" t="n">
        <v>46255</v>
      </c>
      <c r="C8393" s="1" t="n">
        <v>11</v>
      </c>
      <c r="D8393" s="1" t="s">
        <v>3820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4681</v>
      </c>
      <c r="N8393" s="1" t="n">
        <v>18</v>
      </c>
      <c r="O8393" s="1" t="n">
        <v>176.94</v>
      </c>
      <c r="P8393" s="1" t="s">
        <v>3814</v>
      </c>
    </row>
    <row r="8394" customFormat="false" ht="15" hidden="false" customHeight="true" outlineLevel="0" collapsed="false">
      <c r="A8394" s="1" t="n">
        <v>3</v>
      </c>
      <c r="B8394" s="76" t="n">
        <v>46255</v>
      </c>
      <c r="C8394" s="1" t="n">
        <v>11</v>
      </c>
      <c r="D8394" s="1" t="s">
        <v>3820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4682</v>
      </c>
      <c r="N8394" s="1" t="n">
        <v>12</v>
      </c>
      <c r="O8394" s="1" t="n">
        <v>117.96</v>
      </c>
      <c r="P8394" s="1" t="s">
        <v>3814</v>
      </c>
    </row>
    <row r="8395" customFormat="false" ht="15" hidden="false" customHeight="true" outlineLevel="0" collapsed="false">
      <c r="A8395" s="1" t="n">
        <v>3</v>
      </c>
      <c r="B8395" s="76" t="n">
        <v>46255</v>
      </c>
      <c r="C8395" s="1" t="n">
        <v>11</v>
      </c>
      <c r="D8395" s="1" t="s">
        <v>3820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4178</v>
      </c>
      <c r="N8395" s="1" t="n">
        <v>24</v>
      </c>
      <c r="O8395" s="1" t="n">
        <v>101.52</v>
      </c>
      <c r="P8395" s="1" t="s">
        <v>3814</v>
      </c>
    </row>
    <row r="8396" customFormat="false" ht="15" hidden="false" customHeight="true" outlineLevel="0" collapsed="false">
      <c r="A8396" s="1" t="n">
        <v>3</v>
      </c>
      <c r="B8396" s="76" t="n">
        <v>46255</v>
      </c>
      <c r="C8396" s="1" t="n">
        <v>11</v>
      </c>
      <c r="D8396" s="1" t="s">
        <v>3820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4181</v>
      </c>
      <c r="N8396" s="1" t="n">
        <v>24</v>
      </c>
      <c r="O8396" s="1" t="n">
        <v>101.52</v>
      </c>
      <c r="P8396" s="1" t="s">
        <v>3814</v>
      </c>
    </row>
    <row r="8397" customFormat="false" ht="15" hidden="false" customHeight="true" outlineLevel="0" collapsed="false">
      <c r="A8397" s="1" t="n">
        <v>3</v>
      </c>
      <c r="B8397" s="76" t="n">
        <v>46255</v>
      </c>
      <c r="C8397" s="1" t="n">
        <v>11</v>
      </c>
      <c r="D8397" s="1" t="s">
        <v>3820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5382</v>
      </c>
      <c r="N8397" s="1" t="n">
        <v>50</v>
      </c>
      <c r="O8397" s="1" t="n">
        <v>579</v>
      </c>
      <c r="P8397" s="1" t="s">
        <v>3814</v>
      </c>
    </row>
    <row r="8398" customFormat="false" ht="15" hidden="false" customHeight="true" outlineLevel="0" collapsed="false">
      <c r="A8398" s="1" t="n">
        <v>3</v>
      </c>
      <c r="B8398" s="76" t="n">
        <v>46255</v>
      </c>
      <c r="C8398" s="1" t="n">
        <v>11</v>
      </c>
      <c r="D8398" s="1" t="s">
        <v>3820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4221</v>
      </c>
      <c r="N8398" s="1" t="n">
        <v>27</v>
      </c>
      <c r="O8398" s="1" t="n">
        <v>198.45</v>
      </c>
      <c r="P8398" s="1" t="s">
        <v>3814</v>
      </c>
    </row>
    <row r="8399" customFormat="false" ht="15" hidden="false" customHeight="true" outlineLevel="0" collapsed="false">
      <c r="A8399" s="1" t="n">
        <v>3</v>
      </c>
      <c r="B8399" s="76" t="n">
        <v>46255</v>
      </c>
      <c r="C8399" s="1" t="n">
        <v>11</v>
      </c>
      <c r="D8399" s="1" t="s">
        <v>3820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5476</v>
      </c>
      <c r="N8399" s="1" t="n">
        <v>20</v>
      </c>
      <c r="O8399" s="1" t="n">
        <v>90.8</v>
      </c>
      <c r="P8399" s="1" t="s">
        <v>3814</v>
      </c>
    </row>
    <row r="8400" customFormat="false" ht="15" hidden="false" customHeight="true" outlineLevel="0" collapsed="false">
      <c r="A8400" s="1" t="n">
        <v>3</v>
      </c>
      <c r="B8400" s="76" t="n">
        <v>46255</v>
      </c>
      <c r="C8400" s="1" t="n">
        <v>11</v>
      </c>
      <c r="D8400" s="1" t="s">
        <v>3820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3925</v>
      </c>
      <c r="N8400" s="1" t="n">
        <v>20</v>
      </c>
      <c r="O8400" s="1" t="n">
        <v>62.4</v>
      </c>
      <c r="P8400" s="1" t="s">
        <v>3814</v>
      </c>
    </row>
    <row r="8401" customFormat="false" ht="15" hidden="false" customHeight="true" outlineLevel="0" collapsed="false">
      <c r="A8401" s="1" t="n">
        <v>3</v>
      </c>
      <c r="B8401" s="76" t="n">
        <v>46255</v>
      </c>
      <c r="C8401" s="1" t="n">
        <v>11</v>
      </c>
      <c r="D8401" s="1" t="s">
        <v>3820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3895</v>
      </c>
      <c r="N8401" s="1" t="n">
        <v>36</v>
      </c>
      <c r="O8401" s="1" t="n">
        <v>324.72</v>
      </c>
      <c r="P8401" s="1" t="s">
        <v>3814</v>
      </c>
    </row>
    <row r="8402" customFormat="false" ht="15" hidden="false" customHeight="true" outlineLevel="0" collapsed="false">
      <c r="A8402" s="1" t="n">
        <v>3</v>
      </c>
      <c r="B8402" s="76" t="n">
        <v>46255</v>
      </c>
      <c r="C8402" s="1" t="n">
        <v>11</v>
      </c>
      <c r="D8402" s="1" t="s">
        <v>3820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4229</v>
      </c>
      <c r="N8402" s="1" t="n">
        <v>54</v>
      </c>
      <c r="O8402" s="1" t="n">
        <v>154.98</v>
      </c>
      <c r="P8402" s="1" t="s">
        <v>3814</v>
      </c>
    </row>
    <row r="8403" customFormat="false" ht="15" hidden="false" customHeight="true" outlineLevel="0" collapsed="false">
      <c r="A8403" s="1" t="n">
        <v>3</v>
      </c>
      <c r="B8403" s="76" t="n">
        <v>46255</v>
      </c>
      <c r="C8403" s="1" t="n">
        <v>11</v>
      </c>
      <c r="D8403" s="1" t="s">
        <v>3820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5655</v>
      </c>
      <c r="N8403" s="1" t="n">
        <v>54</v>
      </c>
      <c r="O8403" s="1" t="n">
        <v>154.98</v>
      </c>
      <c r="P8403" s="1" t="s">
        <v>3814</v>
      </c>
    </row>
    <row r="8404" customFormat="false" ht="15" hidden="false" customHeight="true" outlineLevel="0" collapsed="false">
      <c r="A8404" s="1" t="n">
        <v>3</v>
      </c>
      <c r="B8404" s="76" t="n">
        <v>46255</v>
      </c>
      <c r="C8404" s="1" t="n">
        <v>11</v>
      </c>
      <c r="D8404" s="1" t="s">
        <v>3820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6530</v>
      </c>
      <c r="N8404" s="1" t="n">
        <v>60</v>
      </c>
      <c r="O8404" s="1" t="n">
        <v>133.8</v>
      </c>
      <c r="P8404" s="1" t="s">
        <v>3814</v>
      </c>
    </row>
    <row r="8405" customFormat="false" ht="15" hidden="false" customHeight="true" outlineLevel="0" collapsed="false">
      <c r="A8405" s="1" t="n">
        <v>3</v>
      </c>
      <c r="B8405" s="76" t="n">
        <v>46255</v>
      </c>
      <c r="C8405" s="1" t="n">
        <v>11</v>
      </c>
      <c r="D8405" s="1" t="s">
        <v>3820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6531</v>
      </c>
      <c r="N8405" s="1" t="n">
        <v>180</v>
      </c>
      <c r="O8405" s="1" t="n">
        <v>1589.93</v>
      </c>
      <c r="P8405" s="1" t="s">
        <v>3814</v>
      </c>
    </row>
    <row r="8406" customFormat="false" ht="15" hidden="false" customHeight="true" outlineLevel="0" collapsed="false">
      <c r="A8406" s="1" t="n">
        <v>3</v>
      </c>
      <c r="B8406" s="76" t="n">
        <v>46255</v>
      </c>
      <c r="C8406" s="1" t="n">
        <v>11</v>
      </c>
      <c r="D8406" s="1" t="s">
        <v>3820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3891</v>
      </c>
      <c r="N8406" s="1" t="n">
        <v>69.7</v>
      </c>
      <c r="O8406" s="1" t="n">
        <v>2300.1</v>
      </c>
      <c r="P8406" s="1" t="s">
        <v>3814</v>
      </c>
    </row>
    <row r="8407" customFormat="false" ht="15" hidden="false" customHeight="true" outlineLevel="0" collapsed="false">
      <c r="A8407" s="1" t="n">
        <v>3</v>
      </c>
      <c r="B8407" s="76" t="n">
        <v>46255</v>
      </c>
      <c r="C8407" s="1" t="n">
        <v>11</v>
      </c>
      <c r="D8407" s="1" t="s">
        <v>3820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3893</v>
      </c>
      <c r="N8407" s="1" t="n">
        <v>60.1</v>
      </c>
      <c r="O8407" s="1" t="n">
        <v>1382.3</v>
      </c>
      <c r="P8407" s="1" t="s">
        <v>3814</v>
      </c>
    </row>
    <row r="8408" customFormat="false" ht="15" hidden="false" customHeight="true" outlineLevel="0" collapsed="false">
      <c r="A8408" s="1" t="n">
        <v>3</v>
      </c>
      <c r="B8408" s="76" t="n">
        <v>46255</v>
      </c>
      <c r="C8408" s="1" t="n">
        <v>11</v>
      </c>
      <c r="D8408" s="1" t="s">
        <v>3820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4116</v>
      </c>
      <c r="N8408" s="1" t="n">
        <v>80</v>
      </c>
      <c r="O8408" s="1" t="n">
        <v>680</v>
      </c>
      <c r="P8408" s="1" t="s">
        <v>3814</v>
      </c>
    </row>
    <row r="8409" customFormat="false" ht="15" hidden="false" customHeight="true" outlineLevel="0" collapsed="false">
      <c r="A8409" s="1" t="n">
        <v>3</v>
      </c>
      <c r="B8409" s="76" t="n">
        <v>46255</v>
      </c>
      <c r="C8409" s="1" t="n">
        <v>11</v>
      </c>
      <c r="D8409" s="1" t="s">
        <v>3820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3901</v>
      </c>
      <c r="N8409" s="1" t="n">
        <v>36</v>
      </c>
      <c r="O8409" s="1" t="n">
        <v>71.7</v>
      </c>
      <c r="P8409" s="1" t="s">
        <v>3814</v>
      </c>
    </row>
    <row r="8410" customFormat="false" ht="15" hidden="false" customHeight="true" outlineLevel="0" collapsed="false">
      <c r="A8410" s="1" t="n">
        <v>3</v>
      </c>
      <c r="B8410" s="76" t="n">
        <v>46255</v>
      </c>
      <c r="C8410" s="1" t="n">
        <v>11</v>
      </c>
      <c r="D8410" s="1" t="s">
        <v>3820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3902</v>
      </c>
      <c r="N8410" s="1" t="n">
        <v>48</v>
      </c>
      <c r="O8410" s="1" t="n">
        <v>95.6</v>
      </c>
      <c r="P8410" s="1" t="s">
        <v>3814</v>
      </c>
    </row>
    <row r="8411" customFormat="false" ht="15" hidden="false" customHeight="true" outlineLevel="0" collapsed="false">
      <c r="A8411" s="1" t="n">
        <v>3</v>
      </c>
      <c r="B8411" s="76" t="n">
        <v>46255</v>
      </c>
      <c r="C8411" s="1" t="n">
        <v>11</v>
      </c>
      <c r="D8411" s="1" t="s">
        <v>3820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3903</v>
      </c>
      <c r="N8411" s="1" t="n">
        <v>36</v>
      </c>
      <c r="O8411" s="1" t="n">
        <v>71.7</v>
      </c>
      <c r="P8411" s="1" t="s">
        <v>3814</v>
      </c>
    </row>
    <row r="8412" customFormat="false" ht="15" hidden="false" customHeight="true" outlineLevel="0" collapsed="false">
      <c r="A8412" s="1" t="n">
        <v>3</v>
      </c>
      <c r="B8412" s="76" t="n">
        <v>46255</v>
      </c>
      <c r="C8412" s="1" t="n">
        <v>11</v>
      </c>
      <c r="D8412" s="1" t="s">
        <v>3820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5130</v>
      </c>
      <c r="N8412" s="1" t="n">
        <v>24</v>
      </c>
      <c r="O8412" s="1" t="n">
        <v>153.36</v>
      </c>
      <c r="P8412" s="1" t="s">
        <v>3814</v>
      </c>
    </row>
    <row r="8413" customFormat="false" ht="15" hidden="false" customHeight="true" outlineLevel="0" collapsed="false">
      <c r="A8413" s="1" t="n">
        <v>3</v>
      </c>
      <c r="B8413" s="76" t="n">
        <v>46255</v>
      </c>
      <c r="C8413" s="1" t="n">
        <v>11</v>
      </c>
      <c r="D8413" s="1" t="s">
        <v>3820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5532</v>
      </c>
      <c r="N8413" s="1" t="n">
        <v>36</v>
      </c>
      <c r="O8413" s="1" t="n">
        <v>71.7</v>
      </c>
      <c r="P8413" s="1" t="s">
        <v>3814</v>
      </c>
    </row>
    <row r="8414" customFormat="false" ht="15" hidden="false" customHeight="true" outlineLevel="0" collapsed="false">
      <c r="A8414" s="1" t="n">
        <v>3</v>
      </c>
      <c r="B8414" s="76" t="n">
        <v>46255</v>
      </c>
      <c r="C8414" s="1" t="n">
        <v>11</v>
      </c>
      <c r="D8414" s="1" t="s">
        <v>3820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3905</v>
      </c>
      <c r="N8414" s="1" t="n">
        <v>24</v>
      </c>
      <c r="O8414" s="1" t="n">
        <v>47.8</v>
      </c>
      <c r="P8414" s="1" t="s">
        <v>3814</v>
      </c>
    </row>
    <row r="8415" customFormat="false" ht="15" hidden="false" customHeight="true" outlineLevel="0" collapsed="false">
      <c r="A8415" s="1" t="n">
        <v>3</v>
      </c>
      <c r="B8415" s="76" t="n">
        <v>46255</v>
      </c>
      <c r="C8415" s="1" t="n">
        <v>11</v>
      </c>
      <c r="D8415" s="1" t="s">
        <v>3820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6532</v>
      </c>
      <c r="N8415" s="1" t="n">
        <v>12</v>
      </c>
      <c r="O8415" s="1" t="n">
        <v>148.94</v>
      </c>
      <c r="P8415" s="1" t="s">
        <v>3814</v>
      </c>
    </row>
    <row r="8416" customFormat="false" ht="15" hidden="false" customHeight="true" outlineLevel="0" collapsed="false">
      <c r="A8416" s="1" t="n">
        <v>3</v>
      </c>
      <c r="B8416" s="76" t="n">
        <v>46255</v>
      </c>
      <c r="C8416" s="1" t="n">
        <v>11</v>
      </c>
      <c r="D8416" s="1" t="s">
        <v>3820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6533</v>
      </c>
      <c r="N8416" s="1" t="n">
        <v>10</v>
      </c>
      <c r="O8416" s="1" t="n">
        <v>59.61</v>
      </c>
      <c r="P8416" s="1" t="s">
        <v>3814</v>
      </c>
    </row>
    <row r="8417" customFormat="false" ht="15" hidden="false" customHeight="true" outlineLevel="0" collapsed="false">
      <c r="A8417" s="1" t="n">
        <v>3</v>
      </c>
      <c r="B8417" s="76" t="n">
        <v>46255</v>
      </c>
      <c r="C8417" s="1" t="n">
        <v>11</v>
      </c>
      <c r="D8417" s="1" t="s">
        <v>3820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5113</v>
      </c>
      <c r="N8417" s="1" t="n">
        <v>20</v>
      </c>
      <c r="O8417" s="1" t="n">
        <v>107.9</v>
      </c>
      <c r="P8417" s="1" t="s">
        <v>3814</v>
      </c>
    </row>
    <row r="8418" customFormat="false" ht="15" hidden="false" customHeight="true" outlineLevel="0" collapsed="false">
      <c r="A8418" s="1" t="n">
        <v>3</v>
      </c>
      <c r="B8418" s="76" t="n">
        <v>46255</v>
      </c>
      <c r="C8418" s="1" t="n">
        <v>11</v>
      </c>
      <c r="D8418" s="1" t="s">
        <v>3820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6448</v>
      </c>
      <c r="N8418" s="1" t="n">
        <v>48</v>
      </c>
      <c r="O8418" s="1" t="n">
        <v>113.52</v>
      </c>
      <c r="P8418" s="1" t="s">
        <v>3814</v>
      </c>
    </row>
    <row r="8419" customFormat="false" ht="15" hidden="false" customHeight="true" outlineLevel="0" collapsed="false">
      <c r="A8419" s="1" t="n">
        <v>3</v>
      </c>
      <c r="B8419" s="76" t="n">
        <v>46255</v>
      </c>
      <c r="C8419" s="1" t="n">
        <v>11</v>
      </c>
      <c r="D8419" s="1" t="s">
        <v>3820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6534</v>
      </c>
      <c r="N8419" s="1" t="n">
        <v>24</v>
      </c>
      <c r="O8419" s="1" t="n">
        <v>94.5</v>
      </c>
      <c r="P8419" s="1" t="s">
        <v>3814</v>
      </c>
    </row>
    <row r="8420" customFormat="false" ht="15" hidden="false" customHeight="true" outlineLevel="0" collapsed="false">
      <c r="A8420" s="1" t="n">
        <v>3</v>
      </c>
      <c r="B8420" s="76" t="n">
        <v>46255</v>
      </c>
      <c r="C8420" s="1" t="n">
        <v>11</v>
      </c>
      <c r="D8420" s="1" t="s">
        <v>3820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4383</v>
      </c>
      <c r="N8420" s="1" t="n">
        <v>24</v>
      </c>
      <c r="O8420" s="1" t="n">
        <v>81.57</v>
      </c>
      <c r="P8420" s="1" t="s">
        <v>3814</v>
      </c>
    </row>
    <row r="8421" customFormat="false" ht="15" hidden="false" customHeight="true" outlineLevel="0" collapsed="false">
      <c r="A8421" s="1" t="n">
        <v>3</v>
      </c>
      <c r="B8421" s="76" t="n">
        <v>46255</v>
      </c>
      <c r="C8421" s="1" t="n">
        <v>11</v>
      </c>
      <c r="D8421" s="1" t="s">
        <v>3820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6535</v>
      </c>
      <c r="N8421" s="1" t="n">
        <v>12</v>
      </c>
      <c r="O8421" s="1" t="n">
        <v>124.87</v>
      </c>
      <c r="P8421" s="1" t="s">
        <v>3814</v>
      </c>
    </row>
    <row r="8422" customFormat="false" ht="15" hidden="false" customHeight="true" outlineLevel="0" collapsed="false">
      <c r="A8422" s="1" t="n">
        <v>3</v>
      </c>
      <c r="B8422" s="76" t="n">
        <v>46255</v>
      </c>
      <c r="C8422" s="1" t="n">
        <v>11</v>
      </c>
      <c r="D8422" s="1" t="s">
        <v>3820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6536</v>
      </c>
      <c r="N8422" s="1" t="n">
        <v>10</v>
      </c>
      <c r="O8422" s="1" t="n">
        <v>59.61</v>
      </c>
      <c r="P8422" s="1" t="s">
        <v>3814</v>
      </c>
    </row>
    <row r="8423" customFormat="false" ht="15" hidden="false" customHeight="true" outlineLevel="0" collapsed="false">
      <c r="A8423" s="1" t="n">
        <v>3</v>
      </c>
      <c r="B8423" s="76" t="n">
        <v>46255</v>
      </c>
      <c r="C8423" s="1" t="n">
        <v>11</v>
      </c>
      <c r="D8423" s="1" t="s">
        <v>3820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4387</v>
      </c>
      <c r="N8423" s="1" t="n">
        <v>24</v>
      </c>
      <c r="O8423" s="1" t="n">
        <v>88.96</v>
      </c>
      <c r="P8423" s="1" t="s">
        <v>3814</v>
      </c>
    </row>
    <row r="8424" customFormat="false" ht="15" hidden="false" customHeight="true" outlineLevel="0" collapsed="false">
      <c r="A8424" s="1" t="n">
        <v>3</v>
      </c>
      <c r="B8424" s="76" t="n">
        <v>46255</v>
      </c>
      <c r="C8424" s="1" t="n">
        <v>11</v>
      </c>
      <c r="D8424" s="1" t="s">
        <v>3820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4092</v>
      </c>
      <c r="N8424" s="1" t="n">
        <v>16</v>
      </c>
      <c r="O8424" s="1" t="n">
        <v>200.32</v>
      </c>
      <c r="P8424" s="1" t="s">
        <v>3814</v>
      </c>
    </row>
    <row r="8425" customFormat="false" ht="15" hidden="false" customHeight="true" outlineLevel="0" collapsed="false">
      <c r="A8425" s="1" t="n">
        <v>3</v>
      </c>
      <c r="B8425" s="76" t="n">
        <v>46255</v>
      </c>
      <c r="C8425" s="1" t="n">
        <v>11</v>
      </c>
      <c r="D8425" s="1" t="s">
        <v>3820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4093</v>
      </c>
      <c r="N8425" s="1" t="n">
        <v>16</v>
      </c>
      <c r="O8425" s="1" t="n">
        <v>140.35</v>
      </c>
      <c r="P8425" s="1" t="s">
        <v>3814</v>
      </c>
    </row>
    <row r="8426" customFormat="false" ht="15" hidden="false" customHeight="true" outlineLevel="0" collapsed="false">
      <c r="A8426" s="1" t="n">
        <v>3</v>
      </c>
      <c r="B8426" s="76" t="n">
        <v>46255</v>
      </c>
      <c r="C8426" s="1" t="n">
        <v>11</v>
      </c>
      <c r="D8426" s="1" t="s">
        <v>3820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6537</v>
      </c>
      <c r="N8426" s="1" t="n">
        <v>12</v>
      </c>
      <c r="O8426" s="1" t="n">
        <v>101.63</v>
      </c>
      <c r="P8426" s="1" t="s">
        <v>3814</v>
      </c>
    </row>
    <row r="8427" customFormat="false" ht="15" hidden="false" customHeight="true" outlineLevel="0" collapsed="false">
      <c r="A8427" s="1" t="n">
        <v>3</v>
      </c>
      <c r="B8427" s="76" t="n">
        <v>46255</v>
      </c>
      <c r="C8427" s="1" t="n">
        <v>11</v>
      </c>
      <c r="D8427" s="1" t="s">
        <v>3820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6538</v>
      </c>
      <c r="N8427" s="1" t="n">
        <v>20</v>
      </c>
      <c r="O8427" s="1" t="n">
        <v>111.09</v>
      </c>
      <c r="P8427" s="1" t="s">
        <v>3814</v>
      </c>
    </row>
    <row r="8428" customFormat="false" ht="15" hidden="false" customHeight="true" outlineLevel="0" collapsed="false">
      <c r="A8428" s="1" t="n">
        <v>3</v>
      </c>
      <c r="B8428" s="76" t="n">
        <v>46255</v>
      </c>
      <c r="C8428" s="1" t="n">
        <v>11</v>
      </c>
      <c r="D8428" s="1" t="s">
        <v>3820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6539</v>
      </c>
      <c r="N8428" s="1" t="n">
        <v>20</v>
      </c>
      <c r="O8428" s="1" t="n">
        <v>105.36</v>
      </c>
      <c r="P8428" s="1" t="s">
        <v>3814</v>
      </c>
    </row>
    <row r="8429" customFormat="false" ht="15" hidden="false" customHeight="true" outlineLevel="0" collapsed="false">
      <c r="A8429" s="1" t="n">
        <v>3</v>
      </c>
      <c r="B8429" s="76" t="n">
        <v>46255</v>
      </c>
      <c r="C8429" s="1" t="n">
        <v>11</v>
      </c>
      <c r="D8429" s="1" t="s">
        <v>3820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6540</v>
      </c>
      <c r="N8429" s="1" t="n">
        <v>10</v>
      </c>
      <c r="O8429" s="1" t="n">
        <v>41.88</v>
      </c>
      <c r="P8429" s="1" t="s">
        <v>3814</v>
      </c>
    </row>
    <row r="8430" customFormat="false" ht="15" hidden="false" customHeight="true" outlineLevel="0" collapsed="false">
      <c r="A8430" s="1" t="n">
        <v>3</v>
      </c>
      <c r="B8430" s="76" t="n">
        <v>46255</v>
      </c>
      <c r="C8430" s="1" t="n">
        <v>11</v>
      </c>
      <c r="D8430" s="1" t="s">
        <v>3820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4392</v>
      </c>
      <c r="N8430" s="1" t="n">
        <v>32</v>
      </c>
      <c r="O8430" s="1" t="n">
        <v>53.93</v>
      </c>
      <c r="P8430" s="1" t="s">
        <v>3814</v>
      </c>
    </row>
    <row r="8431" customFormat="false" ht="15" hidden="false" customHeight="true" outlineLevel="0" collapsed="false">
      <c r="A8431" s="1" t="n">
        <v>3</v>
      </c>
      <c r="B8431" s="76" t="n">
        <v>46255</v>
      </c>
      <c r="C8431" s="1" t="n">
        <v>11</v>
      </c>
      <c r="D8431" s="1" t="s">
        <v>3820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6541</v>
      </c>
      <c r="N8431" s="1" t="n">
        <v>32</v>
      </c>
      <c r="O8431" s="1" t="n">
        <v>62.84</v>
      </c>
      <c r="P8431" s="1" t="s">
        <v>3814</v>
      </c>
    </row>
    <row r="8432" customFormat="false" ht="15" hidden="false" customHeight="true" outlineLevel="0" collapsed="false">
      <c r="A8432" s="1" t="n">
        <v>3</v>
      </c>
      <c r="B8432" s="76" t="n">
        <v>46255</v>
      </c>
      <c r="C8432" s="1" t="n">
        <v>11</v>
      </c>
      <c r="D8432" s="1" t="s">
        <v>3820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6542</v>
      </c>
      <c r="N8432" s="1" t="n">
        <v>25</v>
      </c>
      <c r="O8432" s="1" t="n">
        <v>52.88</v>
      </c>
      <c r="P8432" s="1" t="s">
        <v>3814</v>
      </c>
    </row>
    <row r="8433" customFormat="false" ht="15" hidden="false" customHeight="true" outlineLevel="0" collapsed="false">
      <c r="A8433" s="1" t="n">
        <v>3</v>
      </c>
      <c r="B8433" s="76" t="n">
        <v>46255</v>
      </c>
      <c r="C8433" s="1" t="n">
        <v>11</v>
      </c>
      <c r="D8433" s="1" t="s">
        <v>3820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6543</v>
      </c>
      <c r="N8433" s="1" t="n">
        <v>12</v>
      </c>
      <c r="O8433" s="1" t="n">
        <v>60</v>
      </c>
      <c r="P8433" s="1" t="s">
        <v>3814</v>
      </c>
    </row>
    <row r="8434" customFormat="false" ht="15" hidden="false" customHeight="true" outlineLevel="0" collapsed="false">
      <c r="A8434" s="1" t="n">
        <v>3</v>
      </c>
      <c r="B8434" s="76" t="n">
        <v>46255</v>
      </c>
      <c r="C8434" s="1" t="n">
        <v>11</v>
      </c>
      <c r="D8434" s="1" t="s">
        <v>3820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5607</v>
      </c>
      <c r="N8434" s="1" t="n">
        <v>4</v>
      </c>
      <c r="O8434" s="1" t="n">
        <v>229.21</v>
      </c>
      <c r="P8434" s="1" t="s">
        <v>3814</v>
      </c>
    </row>
    <row r="8435" customFormat="false" ht="15" hidden="false" customHeight="true" outlineLevel="0" collapsed="false">
      <c r="A8435" s="1" t="n">
        <v>3</v>
      </c>
      <c r="B8435" s="76" t="n">
        <v>46255</v>
      </c>
      <c r="C8435" s="1" t="n">
        <v>22</v>
      </c>
      <c r="D8435" s="1" t="s">
        <v>3967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3982</v>
      </c>
      <c r="N8435" s="1" t="n">
        <v>2.448</v>
      </c>
      <c r="O8435" s="1" t="n">
        <v>55.94</v>
      </c>
      <c r="P8435" s="1" t="s">
        <v>3814</v>
      </c>
    </row>
    <row r="8436" customFormat="false" ht="15" hidden="false" customHeight="true" outlineLevel="0" collapsed="false">
      <c r="A8436" s="1" t="n">
        <v>3</v>
      </c>
      <c r="B8436" s="76" t="n">
        <v>46255</v>
      </c>
      <c r="C8436" s="1" t="n">
        <v>22</v>
      </c>
      <c r="D8436" s="1" t="s">
        <v>3967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3982</v>
      </c>
      <c r="N8436" s="1" t="n">
        <v>3.056</v>
      </c>
      <c r="O8436" s="1" t="n">
        <v>75.55</v>
      </c>
      <c r="P8436" s="1" t="s">
        <v>3814</v>
      </c>
    </row>
    <row r="8437" customFormat="false" ht="15" hidden="false" customHeight="true" outlineLevel="0" collapsed="false">
      <c r="A8437" s="1" t="n">
        <v>3</v>
      </c>
      <c r="B8437" s="76" t="n">
        <v>46255</v>
      </c>
      <c r="C8437" s="1" t="n">
        <v>22</v>
      </c>
      <c r="D8437" s="1" t="s">
        <v>3967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3983</v>
      </c>
      <c r="N8437" s="1" t="n">
        <v>9.82</v>
      </c>
      <c r="O8437" s="1" t="n">
        <v>239.86</v>
      </c>
      <c r="P8437" s="1" t="s">
        <v>3814</v>
      </c>
    </row>
    <row r="8438" customFormat="false" ht="15" hidden="false" customHeight="true" outlineLevel="0" collapsed="false">
      <c r="A8438" s="1" t="n">
        <v>3</v>
      </c>
      <c r="B8438" s="76" t="n">
        <v>46255</v>
      </c>
      <c r="C8438" s="1" t="n">
        <v>22</v>
      </c>
      <c r="D8438" s="1" t="s">
        <v>3967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3984</v>
      </c>
      <c r="N8438" s="1" t="n">
        <v>18.853</v>
      </c>
      <c r="O8438" s="1" t="n">
        <v>475.36</v>
      </c>
      <c r="P8438" s="1" t="s">
        <v>3814</v>
      </c>
    </row>
    <row r="8439" customFormat="false" ht="15" hidden="false" customHeight="true" outlineLevel="0" collapsed="false">
      <c r="A8439" s="1" t="n">
        <v>3</v>
      </c>
      <c r="B8439" s="76" t="n">
        <v>46255</v>
      </c>
      <c r="C8439" s="1" t="n">
        <v>22</v>
      </c>
      <c r="D8439" s="1" t="s">
        <v>3967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3985</v>
      </c>
      <c r="N8439" s="1" t="n">
        <v>15.599</v>
      </c>
      <c r="O8439" s="1" t="n">
        <v>430.2</v>
      </c>
      <c r="P8439" s="1" t="s">
        <v>3814</v>
      </c>
    </row>
    <row r="8440" customFormat="false" ht="15" hidden="false" customHeight="true" outlineLevel="0" collapsed="false">
      <c r="A8440" s="1" t="n">
        <v>3</v>
      </c>
      <c r="B8440" s="76" t="n">
        <v>46255</v>
      </c>
      <c r="C8440" s="1" t="n">
        <v>22</v>
      </c>
      <c r="D8440" s="1" t="s">
        <v>3967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3968</v>
      </c>
      <c r="N8440" s="1" t="n">
        <v>3.272</v>
      </c>
      <c r="O8440" s="1" t="n">
        <v>111.59</v>
      </c>
      <c r="P8440" s="1" t="s">
        <v>3814</v>
      </c>
    </row>
    <row r="8441" customFormat="false" ht="15" hidden="false" customHeight="true" outlineLevel="0" collapsed="false">
      <c r="A8441" s="1" t="n">
        <v>3</v>
      </c>
      <c r="B8441" s="76" t="n">
        <v>46255</v>
      </c>
      <c r="C8441" s="1" t="n">
        <v>22</v>
      </c>
      <c r="D8441" s="1" t="s">
        <v>3967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3986</v>
      </c>
      <c r="N8441" s="1" t="n">
        <v>6.265</v>
      </c>
      <c r="O8441" s="1" t="n">
        <v>167.84</v>
      </c>
      <c r="P8441" s="1" t="s">
        <v>3814</v>
      </c>
    </row>
    <row r="8442" customFormat="false" ht="15" hidden="false" customHeight="true" outlineLevel="0" collapsed="false">
      <c r="A8442" s="1" t="n">
        <v>3</v>
      </c>
      <c r="B8442" s="76" t="n">
        <v>46255</v>
      </c>
      <c r="C8442" s="1" t="n">
        <v>22</v>
      </c>
      <c r="D8442" s="1" t="s">
        <v>3967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3969</v>
      </c>
      <c r="N8442" s="1" t="n">
        <v>12.495</v>
      </c>
      <c r="O8442" s="1" t="n">
        <v>436.79</v>
      </c>
      <c r="P8442" s="1" t="s">
        <v>3814</v>
      </c>
    </row>
    <row r="8443" customFormat="false" ht="15" hidden="false" customHeight="true" outlineLevel="0" collapsed="false">
      <c r="A8443" s="1" t="n">
        <v>3</v>
      </c>
      <c r="B8443" s="76" t="n">
        <v>46255</v>
      </c>
      <c r="C8443" s="1" t="n">
        <v>22</v>
      </c>
      <c r="D8443" s="1" t="s">
        <v>3967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3970</v>
      </c>
      <c r="N8443" s="1" t="n">
        <v>3.654</v>
      </c>
      <c r="O8443" s="1" t="n">
        <v>146.43</v>
      </c>
      <c r="P8443" s="1" t="s">
        <v>3814</v>
      </c>
    </row>
    <row r="8444" customFormat="false" ht="15" hidden="false" customHeight="true" outlineLevel="0" collapsed="false">
      <c r="A8444" s="1" t="n">
        <v>3</v>
      </c>
      <c r="B8444" s="76" t="n">
        <v>46255</v>
      </c>
      <c r="C8444" s="1" t="n">
        <v>22</v>
      </c>
      <c r="D8444" s="1" t="s">
        <v>3967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3971</v>
      </c>
      <c r="N8444" s="1" t="n">
        <v>6.31</v>
      </c>
      <c r="O8444" s="1" t="n">
        <v>252.87</v>
      </c>
      <c r="P8444" s="1" t="s">
        <v>3814</v>
      </c>
    </row>
    <row r="8445" customFormat="false" ht="15" hidden="false" customHeight="true" outlineLevel="0" collapsed="false">
      <c r="A8445" s="1" t="n">
        <v>3</v>
      </c>
      <c r="B8445" s="76" t="n">
        <v>46255</v>
      </c>
      <c r="C8445" s="1" t="n">
        <v>22</v>
      </c>
      <c r="D8445" s="1" t="s">
        <v>3967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3972</v>
      </c>
      <c r="N8445" s="1" t="n">
        <v>6.025</v>
      </c>
      <c r="O8445" s="1" t="n">
        <v>262</v>
      </c>
      <c r="P8445" s="1" t="s">
        <v>3814</v>
      </c>
    </row>
    <row r="8446" customFormat="false" ht="15" hidden="false" customHeight="true" outlineLevel="0" collapsed="false">
      <c r="A8446" s="1" t="n">
        <v>3</v>
      </c>
      <c r="B8446" s="76" t="n">
        <v>46255</v>
      </c>
      <c r="C8446" s="1" t="n">
        <v>22</v>
      </c>
      <c r="D8446" s="1" t="s">
        <v>3967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3973</v>
      </c>
      <c r="N8446" s="1" t="n">
        <v>10.365</v>
      </c>
      <c r="O8446" s="1" t="n">
        <v>486.08</v>
      </c>
      <c r="P8446" s="1" t="s">
        <v>3814</v>
      </c>
    </row>
    <row r="8447" customFormat="false" ht="15" hidden="false" customHeight="true" outlineLevel="0" collapsed="false">
      <c r="A8447" s="1" t="n">
        <v>3</v>
      </c>
      <c r="B8447" s="76" t="n">
        <v>46255</v>
      </c>
      <c r="C8447" s="1" t="n">
        <v>22</v>
      </c>
      <c r="D8447" s="1" t="s">
        <v>3967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3974</v>
      </c>
      <c r="N8447" s="1" t="n">
        <v>4.452</v>
      </c>
      <c r="O8447" s="1" t="n">
        <v>212.58</v>
      </c>
      <c r="P8447" s="1" t="s">
        <v>3814</v>
      </c>
    </row>
    <row r="8448" customFormat="false" ht="15" hidden="false" customHeight="true" outlineLevel="0" collapsed="false">
      <c r="A8448" s="1" t="n">
        <v>3</v>
      </c>
      <c r="B8448" s="76" t="n">
        <v>46255</v>
      </c>
      <c r="C8448" s="1" t="n">
        <v>22</v>
      </c>
      <c r="D8448" s="1" t="s">
        <v>3967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3975</v>
      </c>
      <c r="N8448" s="1" t="n">
        <v>1.286</v>
      </c>
      <c r="O8448" s="1" t="n">
        <v>55.92</v>
      </c>
      <c r="P8448" s="1" t="s">
        <v>3814</v>
      </c>
    </row>
    <row r="8449" customFormat="false" ht="15" hidden="false" customHeight="true" outlineLevel="0" collapsed="false">
      <c r="A8449" s="1" t="n">
        <v>3</v>
      </c>
      <c r="B8449" s="76" t="n">
        <v>46255</v>
      </c>
      <c r="C8449" s="1" t="n">
        <v>22</v>
      </c>
      <c r="D8449" s="1" t="s">
        <v>3967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3976</v>
      </c>
      <c r="N8449" s="1" t="n">
        <v>1.952</v>
      </c>
      <c r="O8449" s="1" t="n">
        <v>91.54</v>
      </c>
      <c r="P8449" s="1" t="s">
        <v>3814</v>
      </c>
    </row>
    <row r="8450" customFormat="false" ht="15" hidden="false" customHeight="true" outlineLevel="0" collapsed="false">
      <c r="A8450" s="1" t="n">
        <v>3</v>
      </c>
      <c r="B8450" s="76" t="n">
        <v>46255</v>
      </c>
      <c r="C8450" s="1" t="n">
        <v>22</v>
      </c>
      <c r="D8450" s="1" t="s">
        <v>3967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3977</v>
      </c>
      <c r="N8450" s="1" t="n">
        <v>1.638</v>
      </c>
      <c r="O8450" s="1" t="n">
        <v>90.79</v>
      </c>
      <c r="P8450" s="1" t="s">
        <v>3814</v>
      </c>
    </row>
    <row r="8451" customFormat="false" ht="15" hidden="false" customHeight="true" outlineLevel="0" collapsed="false">
      <c r="A8451" s="1" t="n">
        <v>3</v>
      </c>
      <c r="B8451" s="76" t="n">
        <v>46255</v>
      </c>
      <c r="C8451" s="1" t="n">
        <v>22</v>
      </c>
      <c r="D8451" s="1" t="s">
        <v>3967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3978</v>
      </c>
      <c r="N8451" s="1" t="n">
        <v>1.218</v>
      </c>
      <c r="O8451" s="1" t="n">
        <v>46.73</v>
      </c>
      <c r="P8451" s="1" t="s">
        <v>3814</v>
      </c>
    </row>
    <row r="8452" customFormat="false" ht="15" hidden="false" customHeight="true" outlineLevel="0" collapsed="false">
      <c r="A8452" s="1" t="n">
        <v>3</v>
      </c>
      <c r="B8452" s="76" t="n">
        <v>46255</v>
      </c>
      <c r="C8452" s="1" t="n">
        <v>22</v>
      </c>
      <c r="D8452" s="1" t="s">
        <v>3967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3979</v>
      </c>
      <c r="N8452" s="1" t="n">
        <v>2.16</v>
      </c>
      <c r="O8452" s="1" t="n">
        <v>3.67</v>
      </c>
      <c r="P8452" s="1" t="s">
        <v>3814</v>
      </c>
    </row>
    <row r="8453" customFormat="false" ht="15" hidden="false" customHeight="true" outlineLevel="0" collapsed="false">
      <c r="A8453" s="1" t="n">
        <v>3</v>
      </c>
      <c r="B8453" s="76" t="n">
        <v>46255</v>
      </c>
      <c r="C8453" s="1" t="n">
        <v>22</v>
      </c>
      <c r="D8453" s="1" t="s">
        <v>3967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3979</v>
      </c>
      <c r="N8453" s="1" t="n">
        <v>1.814</v>
      </c>
      <c r="O8453" s="1" t="n">
        <v>2.85</v>
      </c>
      <c r="P8453" s="1" t="s">
        <v>3814</v>
      </c>
    </row>
    <row r="8454" customFormat="false" ht="15" hidden="false" customHeight="true" outlineLevel="0" collapsed="false">
      <c r="A8454" s="1" t="n">
        <v>3</v>
      </c>
      <c r="B8454" s="76" t="n">
        <v>46255</v>
      </c>
      <c r="C8454" s="1" t="n">
        <v>22</v>
      </c>
      <c r="D8454" s="1" t="s">
        <v>3967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3980</v>
      </c>
      <c r="N8454" s="1" t="n">
        <v>10.806</v>
      </c>
      <c r="O8454" s="1" t="n">
        <v>27.55</v>
      </c>
      <c r="P8454" s="1" t="s">
        <v>3814</v>
      </c>
    </row>
    <row r="8455" customFormat="false" ht="15" hidden="false" customHeight="true" outlineLevel="0" collapsed="false">
      <c r="A8455" s="1" t="n">
        <v>3</v>
      </c>
      <c r="B8455" s="76" t="n">
        <v>46255</v>
      </c>
      <c r="C8455" s="1" t="n">
        <v>22</v>
      </c>
      <c r="D8455" s="1" t="s">
        <v>3967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3980</v>
      </c>
      <c r="N8455" s="1" t="n">
        <v>4.356</v>
      </c>
      <c r="O8455" s="1" t="n">
        <v>10.27</v>
      </c>
      <c r="P8455" s="1" t="s">
        <v>3814</v>
      </c>
    </row>
    <row r="8456" customFormat="false" ht="15" hidden="false" customHeight="true" outlineLevel="0" collapsed="false">
      <c r="A8456" s="1" t="n">
        <v>3</v>
      </c>
      <c r="B8456" s="76" t="n">
        <v>46255</v>
      </c>
      <c r="C8456" s="1" t="n">
        <v>22</v>
      </c>
      <c r="D8456" s="1" t="s">
        <v>3967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3981</v>
      </c>
      <c r="N8456" s="1" t="n">
        <v>0.945</v>
      </c>
      <c r="O8456" s="1" t="n">
        <v>0</v>
      </c>
      <c r="P8456" s="1" t="s">
        <v>3814</v>
      </c>
    </row>
    <row r="8457" customFormat="false" ht="15" hidden="false" customHeight="true" outlineLevel="0" collapsed="false">
      <c r="A8457" s="1" t="n">
        <v>3</v>
      </c>
      <c r="B8457" s="76" t="n">
        <v>46255</v>
      </c>
      <c r="C8457" s="1" t="n">
        <v>22</v>
      </c>
      <c r="D8457" s="1" t="s">
        <v>3967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3981</v>
      </c>
      <c r="N8457" s="1" t="n">
        <v>1.011</v>
      </c>
      <c r="O8457" s="1" t="n">
        <v>0.01</v>
      </c>
      <c r="P8457" s="1" t="s">
        <v>3814</v>
      </c>
    </row>
    <row r="8458" customFormat="false" ht="15" hidden="false" customHeight="true" outlineLevel="0" collapsed="false">
      <c r="A8458" s="1" t="n">
        <v>3</v>
      </c>
      <c r="B8458" s="76" t="n">
        <v>46255</v>
      </c>
      <c r="C8458" s="1" t="n">
        <v>100</v>
      </c>
      <c r="D8458" s="1" t="s">
        <v>3988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3982</v>
      </c>
      <c r="N8458" s="1" t="n">
        <v>2.448</v>
      </c>
      <c r="O8458" s="1" t="n">
        <v>55.94</v>
      </c>
      <c r="P8458" s="1" t="s">
        <v>3814</v>
      </c>
    </row>
    <row r="8459" customFormat="false" ht="15" hidden="false" customHeight="true" outlineLevel="0" collapsed="false">
      <c r="A8459" s="1" t="n">
        <v>3</v>
      </c>
      <c r="B8459" s="76" t="n">
        <v>46255</v>
      </c>
      <c r="C8459" s="1" t="n">
        <v>100</v>
      </c>
      <c r="D8459" s="1" t="s">
        <v>3988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3983</v>
      </c>
      <c r="N8459" s="1" t="n">
        <v>9.82</v>
      </c>
      <c r="O8459" s="1" t="n">
        <v>239.86</v>
      </c>
      <c r="P8459" s="1" t="s">
        <v>3814</v>
      </c>
    </row>
    <row r="8460" customFormat="false" ht="15" hidden="false" customHeight="true" outlineLevel="0" collapsed="false">
      <c r="A8460" s="1" t="n">
        <v>3</v>
      </c>
      <c r="B8460" s="76" t="n">
        <v>46255</v>
      </c>
      <c r="C8460" s="1" t="n">
        <v>100</v>
      </c>
      <c r="D8460" s="1" t="s">
        <v>3988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3984</v>
      </c>
      <c r="N8460" s="1" t="n">
        <v>18.853</v>
      </c>
      <c r="O8460" s="1" t="n">
        <v>475.36</v>
      </c>
      <c r="P8460" s="1" t="s">
        <v>3814</v>
      </c>
    </row>
    <row r="8461" customFormat="false" ht="15" hidden="false" customHeight="true" outlineLevel="0" collapsed="false">
      <c r="A8461" s="1" t="n">
        <v>3</v>
      </c>
      <c r="B8461" s="76" t="n">
        <v>46255</v>
      </c>
      <c r="C8461" s="1" t="n">
        <v>100</v>
      </c>
      <c r="D8461" s="1" t="s">
        <v>3988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3985</v>
      </c>
      <c r="N8461" s="1" t="n">
        <v>15.599</v>
      </c>
      <c r="O8461" s="1" t="n">
        <v>430.2</v>
      </c>
      <c r="P8461" s="1" t="s">
        <v>3814</v>
      </c>
    </row>
    <row r="8462" customFormat="false" ht="15" hidden="false" customHeight="true" outlineLevel="0" collapsed="false">
      <c r="A8462" s="1" t="n">
        <v>3</v>
      </c>
      <c r="B8462" s="76" t="n">
        <v>46255</v>
      </c>
      <c r="C8462" s="1" t="n">
        <v>100</v>
      </c>
      <c r="D8462" s="1" t="s">
        <v>3988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3986</v>
      </c>
      <c r="N8462" s="1" t="n">
        <v>6.265</v>
      </c>
      <c r="O8462" s="1" t="n">
        <v>167.84</v>
      </c>
      <c r="P8462" s="1" t="s">
        <v>3814</v>
      </c>
    </row>
    <row r="8463" customFormat="false" ht="15" hidden="false" customHeight="true" outlineLevel="0" collapsed="false">
      <c r="A8463" s="1" t="n">
        <v>3</v>
      </c>
      <c r="B8463" s="76" t="n">
        <v>46255</v>
      </c>
      <c r="C8463" s="1" t="n">
        <v>100</v>
      </c>
      <c r="D8463" s="1" t="s">
        <v>3988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3979</v>
      </c>
      <c r="N8463" s="1" t="n">
        <v>1.814</v>
      </c>
      <c r="O8463" s="1" t="n">
        <v>2.85</v>
      </c>
      <c r="P8463" s="1" t="s">
        <v>3814</v>
      </c>
    </row>
    <row r="8464" customFormat="false" ht="15" hidden="false" customHeight="true" outlineLevel="0" collapsed="false">
      <c r="A8464" s="1" t="n">
        <v>3</v>
      </c>
      <c r="B8464" s="76" t="n">
        <v>46255</v>
      </c>
      <c r="C8464" s="1" t="n">
        <v>100</v>
      </c>
      <c r="D8464" s="1" t="s">
        <v>3988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3980</v>
      </c>
      <c r="N8464" s="1" t="n">
        <v>4.356</v>
      </c>
      <c r="O8464" s="1" t="n">
        <v>10.27</v>
      </c>
      <c r="P8464" s="1" t="s">
        <v>3814</v>
      </c>
    </row>
    <row r="8465" customFormat="false" ht="15" hidden="false" customHeight="true" outlineLevel="0" collapsed="false">
      <c r="A8465" s="1" t="n">
        <v>3</v>
      </c>
      <c r="B8465" s="76" t="n">
        <v>46255</v>
      </c>
      <c r="C8465" s="1" t="n">
        <v>100</v>
      </c>
      <c r="D8465" s="1" t="s">
        <v>3988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3981</v>
      </c>
      <c r="N8465" s="1" t="n">
        <v>0.945</v>
      </c>
      <c r="O8465" s="1" t="n">
        <v>0</v>
      </c>
      <c r="P8465" s="1" t="s">
        <v>3814</v>
      </c>
    </row>
    <row r="8466" customFormat="false" ht="15" hidden="false" customHeight="true" outlineLevel="0" collapsed="false">
      <c r="A8466" s="1" t="n">
        <v>3</v>
      </c>
      <c r="B8466" s="76" t="n">
        <v>46255</v>
      </c>
      <c r="C8466" s="1" t="n">
        <v>100</v>
      </c>
      <c r="D8466" s="1" t="s">
        <v>3988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3982</v>
      </c>
      <c r="N8466" s="1" t="n">
        <v>3.056</v>
      </c>
      <c r="O8466" s="1" t="n">
        <v>75.55</v>
      </c>
      <c r="P8466" s="1" t="s">
        <v>3814</v>
      </c>
    </row>
    <row r="8467" customFormat="false" ht="15" hidden="false" customHeight="true" outlineLevel="0" collapsed="false">
      <c r="A8467" s="1" t="n">
        <v>3</v>
      </c>
      <c r="B8467" s="76" t="n">
        <v>46255</v>
      </c>
      <c r="C8467" s="1" t="n">
        <v>100</v>
      </c>
      <c r="D8467" s="1" t="s">
        <v>3988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3968</v>
      </c>
      <c r="N8467" s="1" t="n">
        <v>3.272</v>
      </c>
      <c r="O8467" s="1" t="n">
        <v>111.59</v>
      </c>
      <c r="P8467" s="1" t="s">
        <v>3814</v>
      </c>
    </row>
    <row r="8468" customFormat="false" ht="15" hidden="false" customHeight="true" outlineLevel="0" collapsed="false">
      <c r="A8468" s="1" t="n">
        <v>3</v>
      </c>
      <c r="B8468" s="76" t="n">
        <v>46255</v>
      </c>
      <c r="C8468" s="1" t="n">
        <v>100</v>
      </c>
      <c r="D8468" s="1" t="s">
        <v>3988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3969</v>
      </c>
      <c r="N8468" s="1" t="n">
        <v>12.495</v>
      </c>
      <c r="O8468" s="1" t="n">
        <v>436.79</v>
      </c>
      <c r="P8468" s="1" t="s">
        <v>3814</v>
      </c>
    </row>
    <row r="8469" customFormat="false" ht="15" hidden="false" customHeight="true" outlineLevel="0" collapsed="false">
      <c r="A8469" s="1" t="n">
        <v>3</v>
      </c>
      <c r="B8469" s="76" t="n">
        <v>46255</v>
      </c>
      <c r="C8469" s="1" t="n">
        <v>100</v>
      </c>
      <c r="D8469" s="1" t="s">
        <v>3988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3970</v>
      </c>
      <c r="N8469" s="1" t="n">
        <v>3.654</v>
      </c>
      <c r="O8469" s="1" t="n">
        <v>146.43</v>
      </c>
      <c r="P8469" s="1" t="s">
        <v>3814</v>
      </c>
    </row>
    <row r="8470" customFormat="false" ht="15" hidden="false" customHeight="true" outlineLevel="0" collapsed="false">
      <c r="A8470" s="1" t="n">
        <v>3</v>
      </c>
      <c r="B8470" s="76" t="n">
        <v>46255</v>
      </c>
      <c r="C8470" s="1" t="n">
        <v>100</v>
      </c>
      <c r="D8470" s="1" t="s">
        <v>3988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3971</v>
      </c>
      <c r="N8470" s="1" t="n">
        <v>6.31</v>
      </c>
      <c r="O8470" s="1" t="n">
        <v>252.87</v>
      </c>
      <c r="P8470" s="1" t="s">
        <v>3814</v>
      </c>
    </row>
    <row r="8471" customFormat="false" ht="15" hidden="false" customHeight="true" outlineLevel="0" collapsed="false">
      <c r="A8471" s="1" t="n">
        <v>3</v>
      </c>
      <c r="B8471" s="76" t="n">
        <v>46255</v>
      </c>
      <c r="C8471" s="1" t="n">
        <v>100</v>
      </c>
      <c r="D8471" s="1" t="s">
        <v>3988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3972</v>
      </c>
      <c r="N8471" s="1" t="n">
        <v>6.025</v>
      </c>
      <c r="O8471" s="1" t="n">
        <v>262</v>
      </c>
      <c r="P8471" s="1" t="s">
        <v>3814</v>
      </c>
    </row>
    <row r="8472" customFormat="false" ht="15" hidden="false" customHeight="true" outlineLevel="0" collapsed="false">
      <c r="A8472" s="1" t="n">
        <v>3</v>
      </c>
      <c r="B8472" s="76" t="n">
        <v>46255</v>
      </c>
      <c r="C8472" s="1" t="n">
        <v>100</v>
      </c>
      <c r="D8472" s="1" t="s">
        <v>3988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3973</v>
      </c>
      <c r="N8472" s="1" t="n">
        <v>10.365</v>
      </c>
      <c r="O8472" s="1" t="n">
        <v>486.08</v>
      </c>
      <c r="P8472" s="1" t="s">
        <v>3814</v>
      </c>
    </row>
    <row r="8473" customFormat="false" ht="15" hidden="false" customHeight="true" outlineLevel="0" collapsed="false">
      <c r="A8473" s="1" t="n">
        <v>3</v>
      </c>
      <c r="B8473" s="76" t="n">
        <v>46255</v>
      </c>
      <c r="C8473" s="1" t="n">
        <v>100</v>
      </c>
      <c r="D8473" s="1" t="s">
        <v>3988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3974</v>
      </c>
      <c r="N8473" s="1" t="n">
        <v>4.452</v>
      </c>
      <c r="O8473" s="1" t="n">
        <v>212.58</v>
      </c>
      <c r="P8473" s="1" t="s">
        <v>3814</v>
      </c>
    </row>
    <row r="8474" customFormat="false" ht="15" hidden="false" customHeight="true" outlineLevel="0" collapsed="false">
      <c r="A8474" s="1" t="n">
        <v>3</v>
      </c>
      <c r="B8474" s="76" t="n">
        <v>46255</v>
      </c>
      <c r="C8474" s="1" t="n">
        <v>100</v>
      </c>
      <c r="D8474" s="1" t="s">
        <v>3988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3975</v>
      </c>
      <c r="N8474" s="1" t="n">
        <v>1.286</v>
      </c>
      <c r="O8474" s="1" t="n">
        <v>55.92</v>
      </c>
      <c r="P8474" s="1" t="s">
        <v>3814</v>
      </c>
    </row>
    <row r="8475" customFormat="false" ht="15" hidden="false" customHeight="true" outlineLevel="0" collapsed="false">
      <c r="A8475" s="1" t="n">
        <v>3</v>
      </c>
      <c r="B8475" s="76" t="n">
        <v>46255</v>
      </c>
      <c r="C8475" s="1" t="n">
        <v>100</v>
      </c>
      <c r="D8475" s="1" t="s">
        <v>3988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3976</v>
      </c>
      <c r="N8475" s="1" t="n">
        <v>1.952</v>
      </c>
      <c r="O8475" s="1" t="n">
        <v>91.54</v>
      </c>
      <c r="P8475" s="1" t="s">
        <v>3814</v>
      </c>
    </row>
    <row r="8476" customFormat="false" ht="15" hidden="false" customHeight="true" outlineLevel="0" collapsed="false">
      <c r="A8476" s="1" t="n">
        <v>3</v>
      </c>
      <c r="B8476" s="76" t="n">
        <v>46255</v>
      </c>
      <c r="C8476" s="1" t="n">
        <v>100</v>
      </c>
      <c r="D8476" s="1" t="s">
        <v>3988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3977</v>
      </c>
      <c r="N8476" s="1" t="n">
        <v>1.638</v>
      </c>
      <c r="O8476" s="1" t="n">
        <v>90.79</v>
      </c>
      <c r="P8476" s="1" t="s">
        <v>3814</v>
      </c>
    </row>
    <row r="8477" customFormat="false" ht="15" hidden="false" customHeight="true" outlineLevel="0" collapsed="false">
      <c r="A8477" s="1" t="n">
        <v>3</v>
      </c>
      <c r="B8477" s="76" t="n">
        <v>46255</v>
      </c>
      <c r="C8477" s="1" t="n">
        <v>100</v>
      </c>
      <c r="D8477" s="1" t="s">
        <v>3988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3978</v>
      </c>
      <c r="N8477" s="1" t="n">
        <v>1.218</v>
      </c>
      <c r="O8477" s="1" t="n">
        <v>46.73</v>
      </c>
      <c r="P8477" s="1" t="s">
        <v>3814</v>
      </c>
    </row>
    <row r="8478" customFormat="false" ht="15" hidden="false" customHeight="true" outlineLevel="0" collapsed="false">
      <c r="A8478" s="1" t="n">
        <v>3</v>
      </c>
      <c r="B8478" s="76" t="n">
        <v>46255</v>
      </c>
      <c r="C8478" s="1" t="n">
        <v>100</v>
      </c>
      <c r="D8478" s="1" t="s">
        <v>3988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3979</v>
      </c>
      <c r="N8478" s="1" t="n">
        <v>2.16</v>
      </c>
      <c r="O8478" s="1" t="n">
        <v>3.67</v>
      </c>
      <c r="P8478" s="1" t="s">
        <v>3814</v>
      </c>
    </row>
    <row r="8479" customFormat="false" ht="15" hidden="false" customHeight="true" outlineLevel="0" collapsed="false">
      <c r="A8479" s="1" t="n">
        <v>3</v>
      </c>
      <c r="B8479" s="76" t="n">
        <v>46255</v>
      </c>
      <c r="C8479" s="1" t="n">
        <v>100</v>
      </c>
      <c r="D8479" s="1" t="s">
        <v>3988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3980</v>
      </c>
      <c r="N8479" s="1" t="n">
        <v>10.806</v>
      </c>
      <c r="O8479" s="1" t="n">
        <v>27.55</v>
      </c>
      <c r="P8479" s="1" t="s">
        <v>3814</v>
      </c>
    </row>
    <row r="8480" customFormat="false" ht="15" hidden="false" customHeight="true" outlineLevel="0" collapsed="false">
      <c r="A8480" s="1" t="n">
        <v>3</v>
      </c>
      <c r="B8480" s="76" t="n">
        <v>46255</v>
      </c>
      <c r="C8480" s="1" t="n">
        <v>100</v>
      </c>
      <c r="D8480" s="1" t="s">
        <v>3988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3981</v>
      </c>
      <c r="N8480" s="1" t="n">
        <v>1.011</v>
      </c>
      <c r="O8480" s="1" t="n">
        <v>0.01</v>
      </c>
      <c r="P8480" s="1" t="s">
        <v>3814</v>
      </c>
    </row>
    <row r="8481" customFormat="false" ht="15" hidden="false" customHeight="true" outlineLevel="0" collapsed="false">
      <c r="A8481" s="1" t="n">
        <v>3</v>
      </c>
      <c r="B8481" s="76" t="n">
        <v>46255</v>
      </c>
      <c r="C8481" s="1" t="n">
        <v>171</v>
      </c>
      <c r="D8481" s="1" t="s">
        <v>4048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6474</v>
      </c>
      <c r="N8481" s="1" t="n">
        <v>2</v>
      </c>
      <c r="O8481" s="1" t="n">
        <v>12.83</v>
      </c>
      <c r="P8481" s="1" t="s">
        <v>4050</v>
      </c>
    </row>
    <row r="8482" customFormat="false" ht="15" hidden="false" customHeight="true" outlineLevel="0" collapsed="false">
      <c r="A8482" s="1" t="n">
        <v>3</v>
      </c>
      <c r="B8482" s="76" t="n">
        <v>46255</v>
      </c>
      <c r="C8482" s="1" t="n">
        <v>171</v>
      </c>
      <c r="D8482" s="1" t="s">
        <v>4048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6480</v>
      </c>
      <c r="N8482" s="1" t="n">
        <v>3</v>
      </c>
      <c r="O8482" s="1" t="n">
        <v>39.62</v>
      </c>
      <c r="P8482" s="1" t="s">
        <v>4050</v>
      </c>
    </row>
    <row r="8483" customFormat="false" ht="15" hidden="false" customHeight="true" outlineLevel="0" collapsed="false">
      <c r="A8483" s="1" t="n">
        <v>3</v>
      </c>
      <c r="B8483" s="76" t="n">
        <v>46255</v>
      </c>
      <c r="C8483" s="1" t="n">
        <v>171</v>
      </c>
      <c r="D8483" s="1" t="s">
        <v>4048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6544</v>
      </c>
      <c r="N8483" s="1" t="n">
        <v>1</v>
      </c>
      <c r="O8483" s="1" t="n">
        <v>31.43</v>
      </c>
      <c r="P8483" s="1" t="s">
        <v>4050</v>
      </c>
    </row>
    <row r="8484" customFormat="false" ht="15" hidden="false" customHeight="true" outlineLevel="0" collapsed="false">
      <c r="A8484" s="1" t="n">
        <v>3</v>
      </c>
      <c r="B8484" s="76" t="n">
        <v>46256</v>
      </c>
      <c r="C8484" s="1" t="n">
        <v>6</v>
      </c>
      <c r="D8484" s="1" t="s">
        <v>3819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3813</v>
      </c>
      <c r="N8484" s="1" t="n">
        <v>10</v>
      </c>
      <c r="O8484" s="1" t="n">
        <v>25</v>
      </c>
      <c r="P8484" s="1" t="s">
        <v>3814</v>
      </c>
    </row>
    <row r="8485" customFormat="false" ht="15" hidden="false" customHeight="true" outlineLevel="0" collapsed="false">
      <c r="A8485" s="1" t="n">
        <v>3</v>
      </c>
      <c r="B8485" s="76" t="n">
        <v>46256</v>
      </c>
      <c r="C8485" s="1" t="n">
        <v>6</v>
      </c>
      <c r="D8485" s="1" t="s">
        <v>3819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3815</v>
      </c>
      <c r="N8485" s="1" t="n">
        <v>6</v>
      </c>
      <c r="O8485" s="1" t="n">
        <v>36</v>
      </c>
      <c r="P8485" s="1" t="s">
        <v>3814</v>
      </c>
    </row>
    <row r="8486" customFormat="false" ht="15" hidden="false" customHeight="true" outlineLevel="0" collapsed="false">
      <c r="A8486" s="1" t="n">
        <v>3</v>
      </c>
      <c r="B8486" s="76" t="n">
        <v>46256</v>
      </c>
      <c r="C8486" s="1" t="n">
        <v>6</v>
      </c>
      <c r="D8486" s="1" t="s">
        <v>3819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3816</v>
      </c>
      <c r="N8486" s="1" t="n">
        <v>100</v>
      </c>
      <c r="O8486" s="1" t="n">
        <v>200</v>
      </c>
      <c r="P8486" s="1" t="s">
        <v>3814</v>
      </c>
    </row>
    <row r="8487" customFormat="false" ht="15" hidden="false" customHeight="true" outlineLevel="0" collapsed="false">
      <c r="A8487" s="1" t="n">
        <v>3</v>
      </c>
      <c r="B8487" s="76" t="n">
        <v>46256</v>
      </c>
      <c r="C8487" s="1" t="n">
        <v>6</v>
      </c>
      <c r="D8487" s="1" t="s">
        <v>3819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3817</v>
      </c>
      <c r="N8487" s="1" t="n">
        <v>20</v>
      </c>
      <c r="O8487" s="1" t="n">
        <v>125</v>
      </c>
      <c r="P8487" s="1" t="s">
        <v>3814</v>
      </c>
    </row>
    <row r="8488" customFormat="false" ht="15" hidden="false" customHeight="true" outlineLevel="0" collapsed="false">
      <c r="A8488" s="1" t="n">
        <v>3</v>
      </c>
      <c r="B8488" s="76" t="n">
        <v>46256</v>
      </c>
      <c r="C8488" s="1" t="n">
        <v>11</v>
      </c>
      <c r="D8488" s="1" t="s">
        <v>3820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4055</v>
      </c>
      <c r="N8488" s="1" t="n">
        <v>9</v>
      </c>
      <c r="O8488" s="1" t="n">
        <v>55</v>
      </c>
      <c r="P8488" s="1" t="s">
        <v>3814</v>
      </c>
    </row>
    <row r="8489" customFormat="false" ht="15" hidden="false" customHeight="true" outlineLevel="0" collapsed="false">
      <c r="A8489" s="1" t="n">
        <v>3</v>
      </c>
      <c r="B8489" s="76" t="n">
        <v>46256</v>
      </c>
      <c r="C8489" s="1" t="n">
        <v>11</v>
      </c>
      <c r="D8489" s="1" t="s">
        <v>3820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4056</v>
      </c>
      <c r="N8489" s="1" t="n">
        <v>18</v>
      </c>
      <c r="O8489" s="1" t="n">
        <v>160</v>
      </c>
      <c r="P8489" s="1" t="s">
        <v>3814</v>
      </c>
    </row>
    <row r="8490" customFormat="false" ht="15" hidden="false" customHeight="true" outlineLevel="0" collapsed="false">
      <c r="A8490" s="1" t="n">
        <v>3</v>
      </c>
      <c r="B8490" s="76" t="n">
        <v>46256</v>
      </c>
      <c r="C8490" s="1" t="n">
        <v>11</v>
      </c>
      <c r="D8490" s="1" t="s">
        <v>3820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5741</v>
      </c>
      <c r="N8490" s="1" t="n">
        <v>5</v>
      </c>
      <c r="O8490" s="1" t="n">
        <v>20.25</v>
      </c>
      <c r="P8490" s="1" t="s">
        <v>3814</v>
      </c>
    </row>
    <row r="8491" customFormat="false" ht="15" hidden="false" customHeight="true" outlineLevel="0" collapsed="false">
      <c r="A8491" s="1" t="n">
        <v>3</v>
      </c>
      <c r="B8491" s="76" t="n">
        <v>46256</v>
      </c>
      <c r="C8491" s="1" t="n">
        <v>11</v>
      </c>
      <c r="D8491" s="1" t="s">
        <v>3820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4058</v>
      </c>
      <c r="N8491" s="1" t="n">
        <v>20</v>
      </c>
      <c r="O8491" s="1" t="n">
        <v>61</v>
      </c>
      <c r="P8491" s="1" t="s">
        <v>3814</v>
      </c>
    </row>
    <row r="8492" customFormat="false" ht="15" hidden="false" customHeight="true" outlineLevel="0" collapsed="false">
      <c r="A8492" s="1" t="n">
        <v>3</v>
      </c>
      <c r="B8492" s="76" t="n">
        <v>46256</v>
      </c>
      <c r="C8492" s="1" t="n">
        <v>11</v>
      </c>
      <c r="D8492" s="1" t="s">
        <v>3820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4059</v>
      </c>
      <c r="N8492" s="1" t="n">
        <v>9</v>
      </c>
      <c r="O8492" s="1" t="n">
        <v>70.65</v>
      </c>
      <c r="P8492" s="1" t="s">
        <v>3814</v>
      </c>
    </row>
    <row r="8493" customFormat="false" ht="15" hidden="false" customHeight="true" outlineLevel="0" collapsed="false">
      <c r="A8493" s="1" t="n">
        <v>3</v>
      </c>
      <c r="B8493" s="76" t="n">
        <v>46256</v>
      </c>
      <c r="C8493" s="1" t="n">
        <v>11</v>
      </c>
      <c r="D8493" s="1" t="s">
        <v>3820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4060</v>
      </c>
      <c r="N8493" s="1" t="n">
        <v>20</v>
      </c>
      <c r="O8493" s="1" t="n">
        <v>66</v>
      </c>
      <c r="P8493" s="1" t="s">
        <v>3814</v>
      </c>
    </row>
    <row r="8494" customFormat="false" ht="15" hidden="false" customHeight="true" outlineLevel="0" collapsed="false">
      <c r="A8494" s="1" t="n">
        <v>3</v>
      </c>
      <c r="B8494" s="76" t="n">
        <v>46256</v>
      </c>
      <c r="C8494" s="1" t="n">
        <v>11</v>
      </c>
      <c r="D8494" s="1" t="s">
        <v>3820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5742</v>
      </c>
      <c r="N8494" s="1" t="n">
        <v>5</v>
      </c>
      <c r="O8494" s="1" t="n">
        <v>20.25</v>
      </c>
      <c r="P8494" s="1" t="s">
        <v>3814</v>
      </c>
    </row>
    <row r="8495" customFormat="false" ht="15" hidden="false" customHeight="true" outlineLevel="0" collapsed="false">
      <c r="A8495" s="1" t="n">
        <v>3</v>
      </c>
      <c r="B8495" s="76" t="n">
        <v>46256</v>
      </c>
      <c r="C8495" s="1" t="n">
        <v>11</v>
      </c>
      <c r="D8495" s="1" t="s">
        <v>3820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4061</v>
      </c>
      <c r="N8495" s="1" t="n">
        <v>20</v>
      </c>
      <c r="O8495" s="1" t="n">
        <v>66</v>
      </c>
      <c r="P8495" s="1" t="s">
        <v>3814</v>
      </c>
    </row>
    <row r="8496" customFormat="false" ht="15" hidden="false" customHeight="true" outlineLevel="0" collapsed="false">
      <c r="A8496" s="1" t="n">
        <v>3</v>
      </c>
      <c r="B8496" s="76" t="n">
        <v>46256</v>
      </c>
      <c r="C8496" s="1" t="n">
        <v>11</v>
      </c>
      <c r="D8496" s="1" t="s">
        <v>3820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5743</v>
      </c>
      <c r="N8496" s="1" t="n">
        <v>5</v>
      </c>
      <c r="O8496" s="1" t="n">
        <v>20.25</v>
      </c>
      <c r="P8496" s="1" t="s">
        <v>3814</v>
      </c>
    </row>
    <row r="8497" customFormat="false" ht="15" hidden="false" customHeight="true" outlineLevel="0" collapsed="false">
      <c r="A8497" s="1" t="n">
        <v>3</v>
      </c>
      <c r="B8497" s="76" t="n">
        <v>46256</v>
      </c>
      <c r="C8497" s="1" t="n">
        <v>11</v>
      </c>
      <c r="D8497" s="1" t="s">
        <v>3820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5744</v>
      </c>
      <c r="N8497" s="1" t="n">
        <v>2</v>
      </c>
      <c r="O8497" s="1" t="n">
        <v>15.7</v>
      </c>
      <c r="P8497" s="1" t="s">
        <v>3814</v>
      </c>
    </row>
    <row r="8498" customFormat="false" ht="15" hidden="false" customHeight="true" outlineLevel="0" collapsed="false">
      <c r="A8498" s="1" t="n">
        <v>3</v>
      </c>
      <c r="B8498" s="76" t="n">
        <v>46256</v>
      </c>
      <c r="C8498" s="1" t="n">
        <v>11</v>
      </c>
      <c r="D8498" s="1" t="s">
        <v>3820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5745</v>
      </c>
      <c r="N8498" s="1" t="n">
        <v>2</v>
      </c>
      <c r="O8498" s="1" t="n">
        <v>15.7</v>
      </c>
      <c r="P8498" s="1" t="s">
        <v>3814</v>
      </c>
    </row>
    <row r="8499" customFormat="false" ht="15" hidden="false" customHeight="true" outlineLevel="0" collapsed="false">
      <c r="A8499" s="1" t="n">
        <v>3</v>
      </c>
      <c r="B8499" s="76" t="n">
        <v>46256</v>
      </c>
      <c r="C8499" s="1" t="n">
        <v>11</v>
      </c>
      <c r="D8499" s="1" t="s">
        <v>3820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5746</v>
      </c>
      <c r="N8499" s="1" t="n">
        <v>3</v>
      </c>
      <c r="O8499" s="1" t="n">
        <v>23.55</v>
      </c>
      <c r="P8499" s="1" t="s">
        <v>3814</v>
      </c>
    </row>
    <row r="8500" customFormat="false" ht="15" hidden="false" customHeight="true" outlineLevel="0" collapsed="false">
      <c r="A8500" s="1" t="n">
        <v>3</v>
      </c>
      <c r="B8500" s="76" t="n">
        <v>46256</v>
      </c>
      <c r="C8500" s="1" t="n">
        <v>11</v>
      </c>
      <c r="D8500" s="1" t="s">
        <v>3820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5747</v>
      </c>
      <c r="N8500" s="1" t="n">
        <v>2</v>
      </c>
      <c r="O8500" s="1" t="n">
        <v>15.7</v>
      </c>
      <c r="P8500" s="1" t="s">
        <v>3814</v>
      </c>
    </row>
    <row r="8501" customFormat="false" ht="15" hidden="false" customHeight="true" outlineLevel="0" collapsed="false">
      <c r="A8501" s="1" t="n">
        <v>3</v>
      </c>
      <c r="B8501" s="76" t="n">
        <v>46256</v>
      </c>
      <c r="C8501" s="1" t="n">
        <v>11</v>
      </c>
      <c r="D8501" s="1" t="s">
        <v>3820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4062</v>
      </c>
      <c r="N8501" s="1" t="n">
        <v>20</v>
      </c>
      <c r="O8501" s="1" t="n">
        <v>81</v>
      </c>
      <c r="P8501" s="1" t="s">
        <v>3814</v>
      </c>
    </row>
    <row r="8502" customFormat="false" ht="15" hidden="false" customHeight="true" outlineLevel="0" collapsed="false">
      <c r="A8502" s="1" t="n">
        <v>3</v>
      </c>
      <c r="B8502" s="76" t="n">
        <v>46256</v>
      </c>
      <c r="C8502" s="1" t="n">
        <v>11</v>
      </c>
      <c r="D8502" s="1" t="s">
        <v>3820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5749</v>
      </c>
      <c r="N8502" s="1" t="n">
        <v>5</v>
      </c>
      <c r="O8502" s="1" t="n">
        <v>20.25</v>
      </c>
      <c r="P8502" s="1" t="s">
        <v>3814</v>
      </c>
    </row>
    <row r="8503" customFormat="false" ht="15" hidden="false" customHeight="true" outlineLevel="0" collapsed="false">
      <c r="A8503" s="1" t="n">
        <v>3</v>
      </c>
      <c r="B8503" s="76" t="n">
        <v>46256</v>
      </c>
      <c r="C8503" s="1" t="n">
        <v>11</v>
      </c>
      <c r="D8503" s="1" t="s">
        <v>3820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4990</v>
      </c>
      <c r="N8503" s="1" t="n">
        <v>24</v>
      </c>
      <c r="O8503" s="1" t="n">
        <v>194.4</v>
      </c>
      <c r="P8503" s="1" t="s">
        <v>3814</v>
      </c>
    </row>
    <row r="8504" customFormat="false" ht="15" hidden="false" customHeight="true" outlineLevel="0" collapsed="false">
      <c r="A8504" s="1" t="n">
        <v>3</v>
      </c>
      <c r="B8504" s="76" t="n">
        <v>46256</v>
      </c>
      <c r="C8504" s="1" t="n">
        <v>11</v>
      </c>
      <c r="D8504" s="1" t="s">
        <v>3820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4991</v>
      </c>
      <c r="N8504" s="1" t="n">
        <v>6</v>
      </c>
      <c r="O8504" s="1" t="n">
        <v>48.6</v>
      </c>
      <c r="P8504" s="1" t="s">
        <v>3814</v>
      </c>
    </row>
    <row r="8505" customFormat="false" ht="15" hidden="false" customHeight="true" outlineLevel="0" collapsed="false">
      <c r="A8505" s="1" t="n">
        <v>3</v>
      </c>
      <c r="B8505" s="76" t="n">
        <v>46256</v>
      </c>
      <c r="C8505" s="1" t="n">
        <v>11</v>
      </c>
      <c r="D8505" s="1" t="s">
        <v>3820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4992</v>
      </c>
      <c r="N8505" s="1" t="n">
        <v>6</v>
      </c>
      <c r="O8505" s="1" t="n">
        <v>77.4</v>
      </c>
      <c r="P8505" s="1" t="s">
        <v>3814</v>
      </c>
    </row>
    <row r="8506" customFormat="false" ht="15" hidden="false" customHeight="true" outlineLevel="0" collapsed="false">
      <c r="A8506" s="1" t="n">
        <v>3</v>
      </c>
      <c r="B8506" s="76" t="n">
        <v>46256</v>
      </c>
      <c r="C8506" s="1" t="n">
        <v>11</v>
      </c>
      <c r="D8506" s="1" t="s">
        <v>3820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3921</v>
      </c>
      <c r="N8506" s="1" t="n">
        <v>83.778</v>
      </c>
      <c r="O8506" s="1" t="n">
        <v>1255.83</v>
      </c>
      <c r="P8506" s="1" t="s">
        <v>3814</v>
      </c>
    </row>
    <row r="8507" customFormat="false" ht="15" hidden="false" customHeight="true" outlineLevel="0" collapsed="false">
      <c r="A8507" s="1" t="n">
        <v>3</v>
      </c>
      <c r="B8507" s="76" t="n">
        <v>46256</v>
      </c>
      <c r="C8507" s="1" t="n">
        <v>11</v>
      </c>
      <c r="D8507" s="1" t="s">
        <v>3820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3922</v>
      </c>
      <c r="N8507" s="1" t="n">
        <v>180</v>
      </c>
      <c r="O8507" s="1" t="n">
        <v>1314</v>
      </c>
      <c r="P8507" s="1" t="s">
        <v>3814</v>
      </c>
    </row>
    <row r="8508" customFormat="false" ht="15" hidden="false" customHeight="true" outlineLevel="0" collapsed="false">
      <c r="A8508" s="1" t="n">
        <v>3</v>
      </c>
      <c r="B8508" s="76" t="n">
        <v>46256</v>
      </c>
      <c r="C8508" s="1" t="n">
        <v>11</v>
      </c>
      <c r="D8508" s="1" t="s">
        <v>3820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3923</v>
      </c>
      <c r="N8508" s="1" t="n">
        <v>20</v>
      </c>
      <c r="O8508" s="1" t="n">
        <v>174</v>
      </c>
      <c r="P8508" s="1" t="s">
        <v>3814</v>
      </c>
    </row>
    <row r="8509" customFormat="false" ht="15" hidden="false" customHeight="true" outlineLevel="0" collapsed="false">
      <c r="A8509" s="1" t="n">
        <v>3</v>
      </c>
      <c r="B8509" s="76" t="n">
        <v>46256</v>
      </c>
      <c r="C8509" s="1" t="n">
        <v>11</v>
      </c>
      <c r="D8509" s="1" t="s">
        <v>3820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5672</v>
      </c>
      <c r="N8509" s="1" t="n">
        <v>20.66</v>
      </c>
      <c r="O8509" s="1" t="n">
        <v>289.03</v>
      </c>
      <c r="P8509" s="1" t="s">
        <v>3814</v>
      </c>
    </row>
    <row r="8510" customFormat="false" ht="15" hidden="false" customHeight="true" outlineLevel="0" collapsed="false">
      <c r="A8510" s="1" t="n">
        <v>3</v>
      </c>
      <c r="B8510" s="76" t="n">
        <v>46256</v>
      </c>
      <c r="C8510" s="1" t="n">
        <v>11</v>
      </c>
      <c r="D8510" s="1" t="s">
        <v>3820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4121</v>
      </c>
      <c r="N8510" s="1" t="n">
        <v>40</v>
      </c>
      <c r="O8510" s="1" t="n">
        <v>677.61</v>
      </c>
      <c r="P8510" s="1" t="s">
        <v>3814</v>
      </c>
    </row>
    <row r="8511" customFormat="false" ht="15" hidden="false" customHeight="true" outlineLevel="0" collapsed="false">
      <c r="A8511" s="1" t="n">
        <v>3</v>
      </c>
      <c r="B8511" s="76" t="n">
        <v>46256</v>
      </c>
      <c r="C8511" s="1" t="n">
        <v>11</v>
      </c>
      <c r="D8511" s="1" t="s">
        <v>3820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4837</v>
      </c>
      <c r="N8511" s="1" t="n">
        <v>24</v>
      </c>
      <c r="O8511" s="1" t="n">
        <v>21.74</v>
      </c>
      <c r="P8511" s="1" t="s">
        <v>3814</v>
      </c>
    </row>
    <row r="8512" customFormat="false" ht="15" hidden="false" customHeight="true" outlineLevel="0" collapsed="false">
      <c r="A8512" s="1" t="n">
        <v>3</v>
      </c>
      <c r="B8512" s="76" t="n">
        <v>46256</v>
      </c>
      <c r="C8512" s="1" t="n">
        <v>11</v>
      </c>
      <c r="D8512" s="1" t="s">
        <v>3820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4122</v>
      </c>
      <c r="N8512" s="1" t="n">
        <v>24</v>
      </c>
      <c r="O8512" s="1" t="n">
        <v>21.74</v>
      </c>
      <c r="P8512" s="1" t="s">
        <v>3814</v>
      </c>
    </row>
    <row r="8513" customFormat="false" ht="15" hidden="false" customHeight="true" outlineLevel="0" collapsed="false">
      <c r="A8513" s="1" t="n">
        <v>3</v>
      </c>
      <c r="B8513" s="76" t="n">
        <v>46256</v>
      </c>
      <c r="C8513" s="1" t="n">
        <v>11</v>
      </c>
      <c r="D8513" s="1" t="s">
        <v>3820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4123</v>
      </c>
      <c r="N8513" s="1" t="n">
        <v>24</v>
      </c>
      <c r="O8513" s="1" t="n">
        <v>21.74</v>
      </c>
      <c r="P8513" s="1" t="s">
        <v>3814</v>
      </c>
    </row>
    <row r="8514" customFormat="false" ht="15" hidden="false" customHeight="true" outlineLevel="0" collapsed="false">
      <c r="A8514" s="1" t="n">
        <v>3</v>
      </c>
      <c r="B8514" s="76" t="n">
        <v>46256</v>
      </c>
      <c r="C8514" s="1" t="n">
        <v>11</v>
      </c>
      <c r="D8514" s="1" t="s">
        <v>3820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4124</v>
      </c>
      <c r="N8514" s="1" t="n">
        <v>10</v>
      </c>
      <c r="O8514" s="1" t="n">
        <v>159.99</v>
      </c>
      <c r="P8514" s="1" t="s">
        <v>3814</v>
      </c>
    </row>
    <row r="8515" customFormat="false" ht="15" hidden="false" customHeight="true" outlineLevel="0" collapsed="false">
      <c r="A8515" s="1" t="n">
        <v>3</v>
      </c>
      <c r="B8515" s="76" t="n">
        <v>46256</v>
      </c>
      <c r="C8515" s="1" t="n">
        <v>11</v>
      </c>
      <c r="D8515" s="1" t="s">
        <v>3820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4125</v>
      </c>
      <c r="N8515" s="1" t="n">
        <v>40</v>
      </c>
      <c r="O8515" s="1" t="n">
        <v>658.79</v>
      </c>
      <c r="P8515" s="1" t="s">
        <v>3814</v>
      </c>
    </row>
    <row r="8516" customFormat="false" ht="15" hidden="false" customHeight="true" outlineLevel="0" collapsed="false">
      <c r="A8516" s="1" t="n">
        <v>3</v>
      </c>
      <c r="B8516" s="76" t="n">
        <v>46256</v>
      </c>
      <c r="C8516" s="1" t="n">
        <v>11</v>
      </c>
      <c r="D8516" s="1" t="s">
        <v>3820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4127</v>
      </c>
      <c r="N8516" s="1" t="n">
        <v>10</v>
      </c>
      <c r="O8516" s="1" t="n">
        <v>145.87</v>
      </c>
      <c r="P8516" s="1" t="s">
        <v>3814</v>
      </c>
    </row>
    <row r="8517" customFormat="false" ht="15" hidden="false" customHeight="true" outlineLevel="0" collapsed="false">
      <c r="A8517" s="1" t="n">
        <v>3</v>
      </c>
      <c r="B8517" s="76" t="n">
        <v>46256</v>
      </c>
      <c r="C8517" s="1" t="n">
        <v>11</v>
      </c>
      <c r="D8517" s="1" t="s">
        <v>3820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4128</v>
      </c>
      <c r="N8517" s="1" t="n">
        <v>20</v>
      </c>
      <c r="O8517" s="1" t="n">
        <v>244.69</v>
      </c>
      <c r="P8517" s="1" t="s">
        <v>3814</v>
      </c>
    </row>
    <row r="8518" customFormat="false" ht="15" hidden="false" customHeight="true" outlineLevel="0" collapsed="false">
      <c r="A8518" s="1" t="n">
        <v>3</v>
      </c>
      <c r="B8518" s="76" t="n">
        <v>46256</v>
      </c>
      <c r="C8518" s="1" t="n">
        <v>11</v>
      </c>
      <c r="D8518" s="1" t="s">
        <v>3820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4130</v>
      </c>
      <c r="N8518" s="1" t="n">
        <v>40</v>
      </c>
      <c r="O8518" s="1" t="n">
        <v>527.03</v>
      </c>
      <c r="P8518" s="1" t="s">
        <v>3814</v>
      </c>
    </row>
    <row r="8519" customFormat="false" ht="15" hidden="false" customHeight="true" outlineLevel="0" collapsed="false">
      <c r="A8519" s="1" t="n">
        <v>3</v>
      </c>
      <c r="B8519" s="76" t="n">
        <v>46256</v>
      </c>
      <c r="C8519" s="1" t="n">
        <v>11</v>
      </c>
      <c r="D8519" s="1" t="s">
        <v>3820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4838</v>
      </c>
      <c r="N8519" s="1" t="n">
        <v>10</v>
      </c>
      <c r="O8519" s="1" t="n">
        <v>131.76</v>
      </c>
      <c r="P8519" s="1" t="s">
        <v>3814</v>
      </c>
    </row>
    <row r="8520" customFormat="false" ht="15" hidden="false" customHeight="true" outlineLevel="0" collapsed="false">
      <c r="A8520" s="1" t="n">
        <v>3</v>
      </c>
      <c r="B8520" s="76" t="n">
        <v>46256</v>
      </c>
      <c r="C8520" s="1" t="n">
        <v>11</v>
      </c>
      <c r="D8520" s="1" t="s">
        <v>3820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4131</v>
      </c>
      <c r="N8520" s="1" t="n">
        <v>50</v>
      </c>
      <c r="O8520" s="1" t="n">
        <v>870.54</v>
      </c>
      <c r="P8520" s="1" t="s">
        <v>3814</v>
      </c>
    </row>
    <row r="8521" customFormat="false" ht="15" hidden="false" customHeight="true" outlineLevel="0" collapsed="false">
      <c r="A8521" s="1" t="n">
        <v>3</v>
      </c>
      <c r="B8521" s="76" t="n">
        <v>46256</v>
      </c>
      <c r="C8521" s="1" t="n">
        <v>11</v>
      </c>
      <c r="D8521" s="1" t="s">
        <v>3820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4839</v>
      </c>
      <c r="N8521" s="1" t="n">
        <v>20</v>
      </c>
      <c r="O8521" s="1" t="n">
        <v>301.16</v>
      </c>
      <c r="P8521" s="1" t="s">
        <v>3814</v>
      </c>
    </row>
    <row r="8522" customFormat="false" ht="15" hidden="false" customHeight="true" outlineLevel="0" collapsed="false">
      <c r="A8522" s="1" t="n">
        <v>3</v>
      </c>
      <c r="B8522" s="76" t="n">
        <v>46256</v>
      </c>
      <c r="C8522" s="1" t="n">
        <v>11</v>
      </c>
      <c r="D8522" s="1" t="s">
        <v>3820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5579</v>
      </c>
      <c r="N8522" s="1" t="n">
        <v>70</v>
      </c>
      <c r="O8522" s="1" t="n">
        <v>724.67</v>
      </c>
      <c r="P8522" s="1" t="s">
        <v>3814</v>
      </c>
    </row>
    <row r="8523" customFormat="false" ht="15" hidden="false" customHeight="true" outlineLevel="0" collapsed="false">
      <c r="A8523" s="1" t="n">
        <v>3</v>
      </c>
      <c r="B8523" s="76" t="n">
        <v>46256</v>
      </c>
      <c r="C8523" s="1" t="n">
        <v>11</v>
      </c>
      <c r="D8523" s="1" t="s">
        <v>3820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4726</v>
      </c>
      <c r="N8523" s="1" t="n">
        <v>60</v>
      </c>
      <c r="O8523" s="1" t="n">
        <v>116.75</v>
      </c>
      <c r="P8523" s="1" t="s">
        <v>3814</v>
      </c>
    </row>
    <row r="8524" customFormat="false" ht="15" hidden="false" customHeight="true" outlineLevel="0" collapsed="false">
      <c r="A8524" s="1" t="n">
        <v>3</v>
      </c>
      <c r="B8524" s="76" t="n">
        <v>46256</v>
      </c>
      <c r="C8524" s="1" t="n">
        <v>11</v>
      </c>
      <c r="D8524" s="1" t="s">
        <v>3820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5663</v>
      </c>
      <c r="N8524" s="1" t="n">
        <v>60</v>
      </c>
      <c r="O8524" s="1" t="n">
        <v>116.75</v>
      </c>
      <c r="P8524" s="1" t="s">
        <v>3814</v>
      </c>
    </row>
    <row r="8525" customFormat="false" ht="15" hidden="false" customHeight="true" outlineLevel="0" collapsed="false">
      <c r="A8525" s="1" t="n">
        <v>3</v>
      </c>
      <c r="B8525" s="76" t="n">
        <v>46256</v>
      </c>
      <c r="C8525" s="1" t="n">
        <v>11</v>
      </c>
      <c r="D8525" s="1" t="s">
        <v>3820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4727</v>
      </c>
      <c r="N8525" s="1" t="n">
        <v>60</v>
      </c>
      <c r="O8525" s="1" t="n">
        <v>116.75</v>
      </c>
      <c r="P8525" s="1" t="s">
        <v>3814</v>
      </c>
    </row>
    <row r="8526" customFormat="false" ht="15" hidden="false" customHeight="true" outlineLevel="0" collapsed="false">
      <c r="A8526" s="1" t="n">
        <v>3</v>
      </c>
      <c r="B8526" s="76" t="n">
        <v>46256</v>
      </c>
      <c r="C8526" s="1" t="n">
        <v>11</v>
      </c>
      <c r="D8526" s="1" t="s">
        <v>3820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5664</v>
      </c>
      <c r="N8526" s="1" t="n">
        <v>60</v>
      </c>
      <c r="O8526" s="1" t="n">
        <v>116.75</v>
      </c>
      <c r="P8526" s="1" t="s">
        <v>3814</v>
      </c>
    </row>
    <row r="8527" customFormat="false" ht="15" hidden="false" customHeight="true" outlineLevel="0" collapsed="false">
      <c r="A8527" s="1" t="n">
        <v>3</v>
      </c>
      <c r="B8527" s="76" t="n">
        <v>46256</v>
      </c>
      <c r="C8527" s="1" t="n">
        <v>11</v>
      </c>
      <c r="D8527" s="1" t="s">
        <v>3820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5665</v>
      </c>
      <c r="N8527" s="1" t="n">
        <v>30</v>
      </c>
      <c r="O8527" s="1" t="n">
        <v>84.08</v>
      </c>
      <c r="P8527" s="1" t="s">
        <v>3814</v>
      </c>
    </row>
    <row r="8528" customFormat="false" ht="15" hidden="false" customHeight="true" outlineLevel="0" collapsed="false">
      <c r="A8528" s="1" t="n">
        <v>3</v>
      </c>
      <c r="B8528" s="76" t="n">
        <v>46256</v>
      </c>
      <c r="C8528" s="1" t="n">
        <v>11</v>
      </c>
      <c r="D8528" s="1" t="s">
        <v>3820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5171</v>
      </c>
      <c r="N8528" s="1" t="n">
        <v>30</v>
      </c>
      <c r="O8528" s="1" t="n">
        <v>84.08</v>
      </c>
      <c r="P8528" s="1" t="s">
        <v>3814</v>
      </c>
    </row>
    <row r="8529" customFormat="false" ht="15" hidden="false" customHeight="true" outlineLevel="0" collapsed="false">
      <c r="A8529" s="1" t="n">
        <v>3</v>
      </c>
      <c r="B8529" s="76" t="n">
        <v>46256</v>
      </c>
      <c r="C8529" s="1" t="n">
        <v>11</v>
      </c>
      <c r="D8529" s="1" t="s">
        <v>3820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4791</v>
      </c>
      <c r="N8529" s="1" t="n">
        <v>12</v>
      </c>
      <c r="O8529" s="1" t="n">
        <v>93.88</v>
      </c>
      <c r="P8529" s="1" t="s">
        <v>3814</v>
      </c>
    </row>
    <row r="8530" customFormat="false" ht="15" hidden="false" customHeight="true" outlineLevel="0" collapsed="false">
      <c r="A8530" s="1" t="n">
        <v>3</v>
      </c>
      <c r="B8530" s="76" t="n">
        <v>46256</v>
      </c>
      <c r="C8530" s="1" t="n">
        <v>11</v>
      </c>
      <c r="D8530" s="1" t="s">
        <v>3820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4792</v>
      </c>
      <c r="N8530" s="1" t="n">
        <v>12</v>
      </c>
      <c r="O8530" s="1" t="n">
        <v>93.88</v>
      </c>
      <c r="P8530" s="1" t="s">
        <v>3814</v>
      </c>
    </row>
    <row r="8531" customFormat="false" ht="15" hidden="false" customHeight="true" outlineLevel="0" collapsed="false">
      <c r="A8531" s="1" t="n">
        <v>3</v>
      </c>
      <c r="B8531" s="76" t="n">
        <v>46256</v>
      </c>
      <c r="C8531" s="1" t="n">
        <v>11</v>
      </c>
      <c r="D8531" s="1" t="s">
        <v>3820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5562</v>
      </c>
      <c r="N8531" s="1" t="n">
        <v>6</v>
      </c>
      <c r="O8531" s="1" t="n">
        <v>29.04</v>
      </c>
      <c r="P8531" s="1" t="s">
        <v>3814</v>
      </c>
    </row>
    <row r="8532" customFormat="false" ht="15" hidden="false" customHeight="true" outlineLevel="0" collapsed="false">
      <c r="A8532" s="1" t="n">
        <v>3</v>
      </c>
      <c r="B8532" s="76" t="n">
        <v>46256</v>
      </c>
      <c r="C8532" s="1" t="n">
        <v>11</v>
      </c>
      <c r="D8532" s="1" t="s">
        <v>3820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6545</v>
      </c>
      <c r="N8532" s="1" t="n">
        <v>6</v>
      </c>
      <c r="O8532" s="1" t="n">
        <v>29.04</v>
      </c>
      <c r="P8532" s="1" t="s">
        <v>3814</v>
      </c>
    </row>
    <row r="8533" customFormat="false" ht="15" hidden="false" customHeight="true" outlineLevel="0" collapsed="false">
      <c r="A8533" s="1" t="n">
        <v>3</v>
      </c>
      <c r="B8533" s="76" t="n">
        <v>46256</v>
      </c>
      <c r="C8533" s="1" t="n">
        <v>11</v>
      </c>
      <c r="D8533" s="1" t="s">
        <v>3820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4078</v>
      </c>
      <c r="N8533" s="1" t="n">
        <v>42</v>
      </c>
      <c r="O8533" s="1" t="n">
        <v>55.05</v>
      </c>
      <c r="P8533" s="1" t="s">
        <v>3814</v>
      </c>
    </row>
    <row r="8534" customFormat="false" ht="15" hidden="false" customHeight="true" outlineLevel="0" collapsed="false">
      <c r="A8534" s="1" t="n">
        <v>3</v>
      </c>
      <c r="B8534" s="76" t="n">
        <v>46256</v>
      </c>
      <c r="C8534" s="1" t="n">
        <v>11</v>
      </c>
      <c r="D8534" s="1" t="s">
        <v>3820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5874</v>
      </c>
      <c r="N8534" s="1" t="n">
        <v>42</v>
      </c>
      <c r="O8534" s="1" t="n">
        <v>55.05</v>
      </c>
      <c r="P8534" s="1" t="s">
        <v>3814</v>
      </c>
    </row>
    <row r="8535" customFormat="false" ht="15" hidden="false" customHeight="true" outlineLevel="0" collapsed="false">
      <c r="A8535" s="1" t="n">
        <v>3</v>
      </c>
      <c r="B8535" s="76" t="n">
        <v>46256</v>
      </c>
      <c r="C8535" s="1" t="n">
        <v>11</v>
      </c>
      <c r="D8535" s="1" t="s">
        <v>3820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5875</v>
      </c>
      <c r="N8535" s="1" t="n">
        <v>42</v>
      </c>
      <c r="O8535" s="1" t="n">
        <v>55.05</v>
      </c>
      <c r="P8535" s="1" t="s">
        <v>3814</v>
      </c>
    </row>
    <row r="8536" customFormat="false" ht="15" hidden="false" customHeight="true" outlineLevel="0" collapsed="false">
      <c r="A8536" s="1" t="n">
        <v>3</v>
      </c>
      <c r="B8536" s="76" t="n">
        <v>46256</v>
      </c>
      <c r="C8536" s="1" t="n">
        <v>11</v>
      </c>
      <c r="D8536" s="1" t="s">
        <v>3820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6546</v>
      </c>
      <c r="N8536" s="1" t="n">
        <v>42</v>
      </c>
      <c r="O8536" s="1" t="n">
        <v>55.05</v>
      </c>
      <c r="P8536" s="1" t="s">
        <v>3814</v>
      </c>
    </row>
    <row r="8537" customFormat="false" ht="15" hidden="false" customHeight="true" outlineLevel="0" collapsed="false">
      <c r="A8537" s="1" t="n">
        <v>3</v>
      </c>
      <c r="B8537" s="76" t="n">
        <v>46256</v>
      </c>
      <c r="C8537" s="1" t="n">
        <v>11</v>
      </c>
      <c r="D8537" s="1" t="s">
        <v>3820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5739</v>
      </c>
      <c r="N8537" s="1" t="n">
        <v>6</v>
      </c>
      <c r="O8537" s="1" t="n">
        <v>29.04</v>
      </c>
      <c r="P8537" s="1" t="s">
        <v>3814</v>
      </c>
    </row>
    <row r="8538" customFormat="false" ht="15" hidden="false" customHeight="true" outlineLevel="0" collapsed="false">
      <c r="A8538" s="1" t="n">
        <v>3</v>
      </c>
      <c r="B8538" s="76" t="n">
        <v>46256</v>
      </c>
      <c r="C8538" s="1" t="n">
        <v>11</v>
      </c>
      <c r="D8538" s="1" t="s">
        <v>3820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3829</v>
      </c>
      <c r="N8538" s="1" t="n">
        <v>24</v>
      </c>
      <c r="O8538" s="1" t="n">
        <v>30</v>
      </c>
      <c r="P8538" s="1" t="s">
        <v>3814</v>
      </c>
    </row>
    <row r="8539" customFormat="false" ht="15" hidden="false" customHeight="true" outlineLevel="0" collapsed="false">
      <c r="A8539" s="1" t="n">
        <v>3</v>
      </c>
      <c r="B8539" s="76" t="n">
        <v>46256</v>
      </c>
      <c r="C8539" s="1" t="n">
        <v>11</v>
      </c>
      <c r="D8539" s="1" t="s">
        <v>3820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5152</v>
      </c>
      <c r="N8539" s="1" t="n">
        <v>60</v>
      </c>
      <c r="O8539" s="1" t="n">
        <v>185.7</v>
      </c>
      <c r="P8539" s="1" t="s">
        <v>3814</v>
      </c>
    </row>
    <row r="8540" customFormat="false" ht="15" hidden="false" customHeight="true" outlineLevel="0" collapsed="false">
      <c r="A8540" s="1" t="n">
        <v>3</v>
      </c>
      <c r="B8540" s="76" t="n">
        <v>46256</v>
      </c>
      <c r="C8540" s="1" t="n">
        <v>11</v>
      </c>
      <c r="D8540" s="1" t="s">
        <v>3820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4398</v>
      </c>
      <c r="N8540" s="1" t="n">
        <v>180</v>
      </c>
      <c r="O8540" s="1" t="n">
        <v>450</v>
      </c>
      <c r="P8540" s="1" t="s">
        <v>3814</v>
      </c>
    </row>
    <row r="8541" customFormat="false" ht="15" hidden="false" customHeight="true" outlineLevel="0" collapsed="false">
      <c r="A8541" s="1" t="n">
        <v>3</v>
      </c>
      <c r="B8541" s="76" t="n">
        <v>46256</v>
      </c>
      <c r="C8541" s="1" t="n">
        <v>11</v>
      </c>
      <c r="D8541" s="1" t="s">
        <v>3820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5295</v>
      </c>
      <c r="N8541" s="1" t="n">
        <v>24</v>
      </c>
      <c r="O8541" s="1" t="n">
        <v>28.8</v>
      </c>
      <c r="P8541" s="1" t="s">
        <v>3814</v>
      </c>
    </row>
    <row r="8542" customFormat="false" ht="15" hidden="false" customHeight="true" outlineLevel="0" collapsed="false">
      <c r="A8542" s="1" t="n">
        <v>3</v>
      </c>
      <c r="B8542" s="76" t="n">
        <v>46256</v>
      </c>
      <c r="C8542" s="1" t="n">
        <v>11</v>
      </c>
      <c r="D8542" s="1" t="s">
        <v>3820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4399</v>
      </c>
      <c r="N8542" s="1" t="n">
        <v>27</v>
      </c>
      <c r="O8542" s="1" t="n">
        <v>110.7</v>
      </c>
      <c r="P8542" s="1" t="s">
        <v>3814</v>
      </c>
    </row>
    <row r="8543" customFormat="false" ht="15" hidden="false" customHeight="true" outlineLevel="0" collapsed="false">
      <c r="A8543" s="1" t="n">
        <v>3</v>
      </c>
      <c r="B8543" s="76" t="n">
        <v>46256</v>
      </c>
      <c r="C8543" s="1" t="n">
        <v>11</v>
      </c>
      <c r="D8543" s="1" t="s">
        <v>3820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5763</v>
      </c>
      <c r="N8543" s="1" t="n">
        <v>60</v>
      </c>
      <c r="O8543" s="1" t="n">
        <v>78</v>
      </c>
      <c r="P8543" s="1" t="s">
        <v>3814</v>
      </c>
    </row>
    <row r="8544" customFormat="false" ht="15" hidden="false" customHeight="true" outlineLevel="0" collapsed="false">
      <c r="A8544" s="1" t="n">
        <v>3</v>
      </c>
      <c r="B8544" s="76" t="n">
        <v>46256</v>
      </c>
      <c r="C8544" s="1" t="n">
        <v>11</v>
      </c>
      <c r="D8544" s="1" t="s">
        <v>3820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5307</v>
      </c>
      <c r="N8544" s="1" t="n">
        <v>48</v>
      </c>
      <c r="O8544" s="1" t="n">
        <v>96</v>
      </c>
      <c r="P8544" s="1" t="s">
        <v>3814</v>
      </c>
    </row>
    <row r="8545" customFormat="false" ht="15" hidden="false" customHeight="true" outlineLevel="0" collapsed="false">
      <c r="A8545" s="1" t="n">
        <v>3</v>
      </c>
      <c r="B8545" s="76" t="n">
        <v>46256</v>
      </c>
      <c r="C8545" s="1" t="n">
        <v>11</v>
      </c>
      <c r="D8545" s="1" t="s">
        <v>3820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6128</v>
      </c>
      <c r="N8545" s="1" t="n">
        <v>9</v>
      </c>
      <c r="O8545" s="1" t="n">
        <v>27</v>
      </c>
      <c r="P8545" s="1" t="s">
        <v>3814</v>
      </c>
    </row>
    <row r="8546" customFormat="false" ht="15" hidden="false" customHeight="true" outlineLevel="0" collapsed="false">
      <c r="A8546" s="1" t="n">
        <v>3</v>
      </c>
      <c r="B8546" s="76" t="n">
        <v>46256</v>
      </c>
      <c r="C8546" s="1" t="n">
        <v>11</v>
      </c>
      <c r="D8546" s="1" t="s">
        <v>3820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5296</v>
      </c>
      <c r="N8546" s="1" t="n">
        <v>27</v>
      </c>
      <c r="O8546" s="1" t="n">
        <v>81</v>
      </c>
      <c r="P8546" s="1" t="s">
        <v>3814</v>
      </c>
    </row>
    <row r="8547" customFormat="false" ht="15" hidden="false" customHeight="true" outlineLevel="0" collapsed="false">
      <c r="A8547" s="1" t="n">
        <v>3</v>
      </c>
      <c r="B8547" s="76" t="n">
        <v>46256</v>
      </c>
      <c r="C8547" s="1" t="n">
        <v>11</v>
      </c>
      <c r="D8547" s="1" t="s">
        <v>3820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6209</v>
      </c>
      <c r="N8547" s="1" t="n">
        <v>12</v>
      </c>
      <c r="O8547" s="1" t="n">
        <v>13.2</v>
      </c>
      <c r="P8547" s="1" t="s">
        <v>3814</v>
      </c>
    </row>
    <row r="8548" customFormat="false" ht="15" hidden="false" customHeight="true" outlineLevel="0" collapsed="false">
      <c r="A8548" s="1" t="n">
        <v>3</v>
      </c>
      <c r="B8548" s="76" t="n">
        <v>46256</v>
      </c>
      <c r="C8548" s="1" t="n">
        <v>11</v>
      </c>
      <c r="D8548" s="1" t="s">
        <v>3820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5298</v>
      </c>
      <c r="N8548" s="1" t="n">
        <v>27</v>
      </c>
      <c r="O8548" s="1" t="n">
        <v>81</v>
      </c>
      <c r="P8548" s="1" t="s">
        <v>3814</v>
      </c>
    </row>
    <row r="8549" customFormat="false" ht="15" hidden="false" customHeight="true" outlineLevel="0" collapsed="false">
      <c r="A8549" s="1" t="n">
        <v>3</v>
      </c>
      <c r="B8549" s="76" t="n">
        <v>46256</v>
      </c>
      <c r="C8549" s="1" t="n">
        <v>11</v>
      </c>
      <c r="D8549" s="1" t="s">
        <v>3820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6547</v>
      </c>
      <c r="N8549" s="1" t="n">
        <v>12</v>
      </c>
      <c r="O8549" s="1" t="n">
        <v>13.2</v>
      </c>
      <c r="P8549" s="1" t="s">
        <v>3814</v>
      </c>
    </row>
    <row r="8550" customFormat="false" ht="15" hidden="false" customHeight="true" outlineLevel="0" collapsed="false">
      <c r="A8550" s="1" t="n">
        <v>3</v>
      </c>
      <c r="B8550" s="76" t="n">
        <v>46256</v>
      </c>
      <c r="C8550" s="1" t="n">
        <v>11</v>
      </c>
      <c r="D8550" s="1" t="s">
        <v>3820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6548</v>
      </c>
      <c r="N8550" s="1" t="n">
        <v>12</v>
      </c>
      <c r="O8550" s="1" t="n">
        <v>13.2</v>
      </c>
      <c r="P8550" s="1" t="s">
        <v>3814</v>
      </c>
    </row>
    <row r="8551" customFormat="false" ht="15" hidden="false" customHeight="true" outlineLevel="0" collapsed="false">
      <c r="A8551" s="1" t="n">
        <v>3</v>
      </c>
      <c r="B8551" s="76" t="n">
        <v>46256</v>
      </c>
      <c r="C8551" s="1" t="n">
        <v>11</v>
      </c>
      <c r="D8551" s="1" t="s">
        <v>3820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4400</v>
      </c>
      <c r="N8551" s="1" t="n">
        <v>27</v>
      </c>
      <c r="O8551" s="1" t="n">
        <v>129.6</v>
      </c>
      <c r="P8551" s="1" t="s">
        <v>3814</v>
      </c>
    </row>
    <row r="8552" customFormat="false" ht="15" hidden="false" customHeight="true" outlineLevel="0" collapsed="false">
      <c r="A8552" s="1" t="n">
        <v>3</v>
      </c>
      <c r="B8552" s="76" t="n">
        <v>46256</v>
      </c>
      <c r="C8552" s="1" t="n">
        <v>11</v>
      </c>
      <c r="D8552" s="1" t="s">
        <v>3820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6210</v>
      </c>
      <c r="N8552" s="1" t="n">
        <v>9</v>
      </c>
      <c r="O8552" s="1" t="n">
        <v>13.2</v>
      </c>
      <c r="P8552" s="1" t="s">
        <v>3814</v>
      </c>
    </row>
    <row r="8553" customFormat="false" ht="15" hidden="false" customHeight="true" outlineLevel="0" collapsed="false">
      <c r="A8553" s="1" t="n">
        <v>3</v>
      </c>
      <c r="B8553" s="76" t="n">
        <v>46256</v>
      </c>
      <c r="C8553" s="1" t="n">
        <v>11</v>
      </c>
      <c r="D8553" s="1" t="s">
        <v>3820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4401</v>
      </c>
      <c r="N8553" s="1" t="n">
        <v>18</v>
      </c>
      <c r="O8553" s="1" t="n">
        <v>52.2</v>
      </c>
      <c r="P8553" s="1" t="s">
        <v>3814</v>
      </c>
    </row>
    <row r="8554" customFormat="false" ht="15" hidden="false" customHeight="true" outlineLevel="0" collapsed="false">
      <c r="A8554" s="1" t="n">
        <v>3</v>
      </c>
      <c r="B8554" s="76" t="n">
        <v>46256</v>
      </c>
      <c r="C8554" s="1" t="n">
        <v>11</v>
      </c>
      <c r="D8554" s="1" t="s">
        <v>3820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4402</v>
      </c>
      <c r="N8554" s="1" t="n">
        <v>27</v>
      </c>
      <c r="O8554" s="1" t="n">
        <v>121.5</v>
      </c>
      <c r="P8554" s="1" t="s">
        <v>3814</v>
      </c>
    </row>
    <row r="8555" customFormat="false" ht="15" hidden="false" customHeight="true" outlineLevel="0" collapsed="false">
      <c r="A8555" s="1" t="n">
        <v>3</v>
      </c>
      <c r="B8555" s="76" t="n">
        <v>46256</v>
      </c>
      <c r="C8555" s="1" t="n">
        <v>11</v>
      </c>
      <c r="D8555" s="1" t="s">
        <v>3820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4403</v>
      </c>
      <c r="N8555" s="1" t="n">
        <v>18</v>
      </c>
      <c r="O8555" s="1" t="n">
        <v>81</v>
      </c>
      <c r="P8555" s="1" t="s">
        <v>3814</v>
      </c>
    </row>
    <row r="8556" customFormat="false" ht="15" hidden="false" customHeight="true" outlineLevel="0" collapsed="false">
      <c r="A8556" s="1" t="n">
        <v>3</v>
      </c>
      <c r="B8556" s="76" t="n">
        <v>46256</v>
      </c>
      <c r="C8556" s="1" t="n">
        <v>11</v>
      </c>
      <c r="D8556" s="1" t="s">
        <v>3820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4404</v>
      </c>
      <c r="N8556" s="1" t="n">
        <v>18</v>
      </c>
      <c r="O8556" s="1" t="n">
        <v>81</v>
      </c>
      <c r="P8556" s="1" t="s">
        <v>3814</v>
      </c>
    </row>
    <row r="8557" customFormat="false" ht="15" hidden="false" customHeight="true" outlineLevel="0" collapsed="false">
      <c r="A8557" s="1" t="n">
        <v>3</v>
      </c>
      <c r="B8557" s="76" t="n">
        <v>46256</v>
      </c>
      <c r="C8557" s="1" t="n">
        <v>11</v>
      </c>
      <c r="D8557" s="1" t="s">
        <v>3820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6129</v>
      </c>
      <c r="N8557" s="1" t="n">
        <v>9</v>
      </c>
      <c r="O8557" s="1" t="n">
        <v>34.2</v>
      </c>
      <c r="P8557" s="1" t="s">
        <v>3814</v>
      </c>
    </row>
    <row r="8558" customFormat="false" ht="15" hidden="false" customHeight="true" outlineLevel="0" collapsed="false">
      <c r="A8558" s="1" t="n">
        <v>3</v>
      </c>
      <c r="B8558" s="76" t="n">
        <v>46256</v>
      </c>
      <c r="C8558" s="1" t="n">
        <v>11</v>
      </c>
      <c r="D8558" s="1" t="s">
        <v>3820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4405</v>
      </c>
      <c r="N8558" s="1" t="n">
        <v>27</v>
      </c>
      <c r="O8558" s="1" t="n">
        <v>81</v>
      </c>
      <c r="P8558" s="1" t="s">
        <v>3814</v>
      </c>
    </row>
    <row r="8559" customFormat="false" ht="15" hidden="false" customHeight="true" outlineLevel="0" collapsed="false">
      <c r="A8559" s="1" t="n">
        <v>3</v>
      </c>
      <c r="B8559" s="76" t="n">
        <v>46256</v>
      </c>
      <c r="C8559" s="1" t="n">
        <v>11</v>
      </c>
      <c r="D8559" s="1" t="s">
        <v>3820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4406</v>
      </c>
      <c r="N8559" s="1" t="n">
        <v>27</v>
      </c>
      <c r="O8559" s="1" t="n">
        <v>110.7</v>
      </c>
      <c r="P8559" s="1" t="s">
        <v>3814</v>
      </c>
    </row>
    <row r="8560" customFormat="false" ht="15" hidden="false" customHeight="true" outlineLevel="0" collapsed="false">
      <c r="A8560" s="1" t="n">
        <v>3</v>
      </c>
      <c r="B8560" s="76" t="n">
        <v>46256</v>
      </c>
      <c r="C8560" s="1" t="n">
        <v>11</v>
      </c>
      <c r="D8560" s="1" t="s">
        <v>3820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6211</v>
      </c>
      <c r="N8560" s="1" t="n">
        <v>12</v>
      </c>
      <c r="O8560" s="1" t="n">
        <v>13.2</v>
      </c>
      <c r="P8560" s="1" t="s">
        <v>3814</v>
      </c>
    </row>
    <row r="8561" customFormat="false" ht="15" hidden="false" customHeight="true" outlineLevel="0" collapsed="false">
      <c r="A8561" s="1" t="n">
        <v>3</v>
      </c>
      <c r="B8561" s="76" t="n">
        <v>46256</v>
      </c>
      <c r="C8561" s="1" t="n">
        <v>11</v>
      </c>
      <c r="D8561" s="1" t="s">
        <v>3820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6549</v>
      </c>
      <c r="N8561" s="1" t="n">
        <v>12</v>
      </c>
      <c r="O8561" s="1" t="n">
        <v>13.2</v>
      </c>
      <c r="P8561" s="1" t="s">
        <v>3814</v>
      </c>
    </row>
    <row r="8562" customFormat="false" ht="15" hidden="false" customHeight="true" outlineLevel="0" collapsed="false">
      <c r="A8562" s="1" t="n">
        <v>3</v>
      </c>
      <c r="B8562" s="76" t="n">
        <v>46256</v>
      </c>
      <c r="C8562" s="1" t="n">
        <v>11</v>
      </c>
      <c r="D8562" s="1" t="s">
        <v>3820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6550</v>
      </c>
      <c r="N8562" s="1" t="n">
        <v>12</v>
      </c>
      <c r="O8562" s="1" t="n">
        <v>13.2</v>
      </c>
      <c r="P8562" s="1" t="s">
        <v>3814</v>
      </c>
    </row>
    <row r="8563" customFormat="false" ht="15" hidden="false" customHeight="true" outlineLevel="0" collapsed="false">
      <c r="A8563" s="1" t="n">
        <v>3</v>
      </c>
      <c r="B8563" s="76" t="n">
        <v>46256</v>
      </c>
      <c r="C8563" s="1" t="n">
        <v>11</v>
      </c>
      <c r="D8563" s="1" t="s">
        <v>3820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6551</v>
      </c>
      <c r="N8563" s="1" t="n">
        <v>12</v>
      </c>
      <c r="O8563" s="1" t="n">
        <v>13.2</v>
      </c>
      <c r="P8563" s="1" t="s">
        <v>3814</v>
      </c>
    </row>
    <row r="8564" customFormat="false" ht="15" hidden="false" customHeight="true" outlineLevel="0" collapsed="false">
      <c r="A8564" s="1" t="n">
        <v>3</v>
      </c>
      <c r="B8564" s="76" t="n">
        <v>46256</v>
      </c>
      <c r="C8564" s="1" t="n">
        <v>11</v>
      </c>
      <c r="D8564" s="1" t="s">
        <v>3820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6552</v>
      </c>
      <c r="N8564" s="1" t="n">
        <v>12</v>
      </c>
      <c r="O8564" s="1" t="n">
        <v>13.2</v>
      </c>
      <c r="P8564" s="1" t="s">
        <v>3814</v>
      </c>
    </row>
    <row r="8565" customFormat="false" ht="15" hidden="false" customHeight="true" outlineLevel="0" collapsed="false">
      <c r="A8565" s="1" t="n">
        <v>3</v>
      </c>
      <c r="B8565" s="76" t="n">
        <v>46256</v>
      </c>
      <c r="C8565" s="1" t="n">
        <v>11</v>
      </c>
      <c r="D8565" s="1" t="s">
        <v>3820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6553</v>
      </c>
      <c r="N8565" s="1" t="n">
        <v>15</v>
      </c>
      <c r="O8565" s="1" t="n">
        <v>43.5</v>
      </c>
      <c r="P8565" s="1" t="s">
        <v>3814</v>
      </c>
    </row>
    <row r="8566" customFormat="false" ht="15" hidden="false" customHeight="true" outlineLevel="0" collapsed="false">
      <c r="A8566" s="1" t="n">
        <v>3</v>
      </c>
      <c r="B8566" s="76" t="n">
        <v>46256</v>
      </c>
      <c r="C8566" s="1" t="n">
        <v>11</v>
      </c>
      <c r="D8566" s="1" t="s">
        <v>3820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6554</v>
      </c>
      <c r="N8566" s="1" t="n">
        <v>12</v>
      </c>
      <c r="O8566" s="1" t="n">
        <v>13.2</v>
      </c>
      <c r="P8566" s="1" t="s">
        <v>3814</v>
      </c>
    </row>
    <row r="8567" customFormat="false" ht="15" hidden="false" customHeight="true" outlineLevel="0" collapsed="false">
      <c r="A8567" s="1" t="n">
        <v>3</v>
      </c>
      <c r="B8567" s="76" t="n">
        <v>46256</v>
      </c>
      <c r="C8567" s="1" t="n">
        <v>11</v>
      </c>
      <c r="D8567" s="1" t="s">
        <v>3820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5308</v>
      </c>
      <c r="N8567" s="1" t="n">
        <v>12</v>
      </c>
      <c r="O8567" s="1" t="n">
        <v>13.2</v>
      </c>
      <c r="P8567" s="1" t="s">
        <v>3814</v>
      </c>
    </row>
    <row r="8568" customFormat="false" ht="15" hidden="false" customHeight="true" outlineLevel="0" collapsed="false">
      <c r="A8568" s="1" t="n">
        <v>3</v>
      </c>
      <c r="B8568" s="76" t="n">
        <v>46256</v>
      </c>
      <c r="C8568" s="1" t="n">
        <v>11</v>
      </c>
      <c r="D8568" s="1" t="s">
        <v>3820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6555</v>
      </c>
      <c r="N8568" s="1" t="n">
        <v>12</v>
      </c>
      <c r="O8568" s="1" t="n">
        <v>30</v>
      </c>
      <c r="P8568" s="1" t="s">
        <v>3814</v>
      </c>
    </row>
    <row r="8569" customFormat="false" ht="15" hidden="false" customHeight="true" outlineLevel="0" collapsed="false">
      <c r="A8569" s="1" t="n">
        <v>3</v>
      </c>
      <c r="B8569" s="76" t="n">
        <v>46256</v>
      </c>
      <c r="C8569" s="1" t="n">
        <v>11</v>
      </c>
      <c r="D8569" s="1" t="s">
        <v>3820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5306</v>
      </c>
      <c r="N8569" s="1" t="n">
        <v>12</v>
      </c>
      <c r="O8569" s="1" t="n">
        <v>31.2</v>
      </c>
      <c r="P8569" s="1" t="s">
        <v>3814</v>
      </c>
    </row>
    <row r="8570" customFormat="false" ht="15" hidden="false" customHeight="true" outlineLevel="0" collapsed="false">
      <c r="A8570" s="1" t="n">
        <v>3</v>
      </c>
      <c r="B8570" s="76" t="n">
        <v>46256</v>
      </c>
      <c r="C8570" s="1" t="n">
        <v>11</v>
      </c>
      <c r="D8570" s="1" t="s">
        <v>3820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6131</v>
      </c>
      <c r="N8570" s="1" t="n">
        <v>12</v>
      </c>
      <c r="O8570" s="1" t="n">
        <v>13.2</v>
      </c>
      <c r="P8570" s="1" t="s">
        <v>3814</v>
      </c>
    </row>
    <row r="8571" customFormat="false" ht="15" hidden="false" customHeight="true" outlineLevel="0" collapsed="false">
      <c r="A8571" s="1" t="n">
        <v>3</v>
      </c>
      <c r="B8571" s="76" t="n">
        <v>46256</v>
      </c>
      <c r="C8571" s="1" t="n">
        <v>11</v>
      </c>
      <c r="D8571" s="1" t="s">
        <v>3820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6132</v>
      </c>
      <c r="N8571" s="1" t="n">
        <v>12</v>
      </c>
      <c r="O8571" s="1" t="n">
        <v>13.2</v>
      </c>
      <c r="P8571" s="1" t="s">
        <v>3814</v>
      </c>
    </row>
    <row r="8572" customFormat="false" ht="15" hidden="false" customHeight="true" outlineLevel="0" collapsed="false">
      <c r="A8572" s="1" t="n">
        <v>3</v>
      </c>
      <c r="B8572" s="76" t="n">
        <v>46256</v>
      </c>
      <c r="C8572" s="1" t="n">
        <v>11</v>
      </c>
      <c r="D8572" s="1" t="s">
        <v>3820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4805</v>
      </c>
      <c r="N8572" s="1" t="n">
        <v>60</v>
      </c>
      <c r="O8572" s="1" t="n">
        <v>854.4</v>
      </c>
      <c r="P8572" s="1" t="s">
        <v>3814</v>
      </c>
    </row>
    <row r="8573" customFormat="false" ht="15" hidden="false" customHeight="true" outlineLevel="0" collapsed="false">
      <c r="A8573" s="1" t="n">
        <v>3</v>
      </c>
      <c r="B8573" s="76" t="n">
        <v>46256</v>
      </c>
      <c r="C8573" s="1" t="n">
        <v>11</v>
      </c>
      <c r="D8573" s="1" t="s">
        <v>3820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4807</v>
      </c>
      <c r="N8573" s="1" t="n">
        <v>40</v>
      </c>
      <c r="O8573" s="1" t="n">
        <v>448.4</v>
      </c>
      <c r="P8573" s="1" t="s">
        <v>3814</v>
      </c>
    </row>
    <row r="8574" customFormat="false" ht="15" hidden="false" customHeight="true" outlineLevel="0" collapsed="false">
      <c r="A8574" s="1" t="n">
        <v>3</v>
      </c>
      <c r="B8574" s="76" t="n">
        <v>46256</v>
      </c>
      <c r="C8574" s="1" t="n">
        <v>11</v>
      </c>
      <c r="D8574" s="1" t="s">
        <v>3820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4325</v>
      </c>
      <c r="N8574" s="1" t="n">
        <v>36</v>
      </c>
      <c r="O8574" s="1" t="n">
        <v>710.1</v>
      </c>
      <c r="P8574" s="1" t="s">
        <v>3814</v>
      </c>
    </row>
    <row r="8575" customFormat="false" ht="15" hidden="false" customHeight="true" outlineLevel="0" collapsed="false">
      <c r="A8575" s="1" t="n">
        <v>3</v>
      </c>
      <c r="B8575" s="76" t="n">
        <v>46256</v>
      </c>
      <c r="C8575" s="1" t="n">
        <v>11</v>
      </c>
      <c r="D8575" s="1" t="s">
        <v>3820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4376</v>
      </c>
      <c r="N8575" s="1" t="n">
        <v>12</v>
      </c>
      <c r="O8575" s="1" t="n">
        <v>197.21</v>
      </c>
      <c r="P8575" s="1" t="s">
        <v>3814</v>
      </c>
    </row>
    <row r="8576" customFormat="false" ht="15" hidden="false" customHeight="true" outlineLevel="0" collapsed="false">
      <c r="A8576" s="1" t="n">
        <v>3</v>
      </c>
      <c r="B8576" s="76" t="n">
        <v>46256</v>
      </c>
      <c r="C8576" s="1" t="n">
        <v>11</v>
      </c>
      <c r="D8576" s="1" t="s">
        <v>3820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4524</v>
      </c>
      <c r="N8576" s="1" t="n">
        <v>60</v>
      </c>
      <c r="O8576" s="1" t="n">
        <v>364.58</v>
      </c>
      <c r="P8576" s="1" t="s">
        <v>3814</v>
      </c>
    </row>
    <row r="8577" customFormat="false" ht="15" hidden="false" customHeight="true" outlineLevel="0" collapsed="false">
      <c r="A8577" s="1" t="n">
        <v>3</v>
      </c>
      <c r="B8577" s="76" t="n">
        <v>46256</v>
      </c>
      <c r="C8577" s="1" t="n">
        <v>11</v>
      </c>
      <c r="D8577" s="1" t="s">
        <v>3820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6556</v>
      </c>
      <c r="N8577" s="1" t="n">
        <v>12</v>
      </c>
      <c r="O8577" s="1" t="n">
        <v>113.35</v>
      </c>
      <c r="P8577" s="1" t="s">
        <v>3814</v>
      </c>
    </row>
    <row r="8578" customFormat="false" ht="15" hidden="false" customHeight="true" outlineLevel="0" collapsed="false">
      <c r="A8578" s="1" t="n">
        <v>3</v>
      </c>
      <c r="B8578" s="76" t="n">
        <v>46256</v>
      </c>
      <c r="C8578" s="1" t="n">
        <v>11</v>
      </c>
      <c r="D8578" s="1" t="s">
        <v>3820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5778</v>
      </c>
      <c r="N8578" s="1" t="n">
        <v>15</v>
      </c>
      <c r="O8578" s="1" t="n">
        <v>54.42</v>
      </c>
      <c r="P8578" s="1" t="s">
        <v>3814</v>
      </c>
    </row>
    <row r="8579" customFormat="false" ht="15" hidden="false" customHeight="true" outlineLevel="0" collapsed="false">
      <c r="A8579" s="1" t="n">
        <v>3</v>
      </c>
      <c r="B8579" s="76" t="n">
        <v>46256</v>
      </c>
      <c r="C8579" s="1" t="n">
        <v>11</v>
      </c>
      <c r="D8579" s="1" t="s">
        <v>3820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6557</v>
      </c>
      <c r="N8579" s="1" t="n">
        <v>30</v>
      </c>
      <c r="O8579" s="1" t="n">
        <v>103.04</v>
      </c>
      <c r="P8579" s="1" t="s">
        <v>3814</v>
      </c>
    </row>
    <row r="8580" customFormat="false" ht="15" hidden="false" customHeight="true" outlineLevel="0" collapsed="false">
      <c r="A8580" s="1" t="n">
        <v>3</v>
      </c>
      <c r="B8580" s="76" t="n">
        <v>46256</v>
      </c>
      <c r="C8580" s="1" t="n">
        <v>11</v>
      </c>
      <c r="D8580" s="1" t="s">
        <v>3820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6558</v>
      </c>
      <c r="N8580" s="1" t="n">
        <v>36</v>
      </c>
      <c r="O8580" s="1" t="n">
        <v>35.16</v>
      </c>
      <c r="P8580" s="1" t="s">
        <v>3814</v>
      </c>
    </row>
    <row r="8581" customFormat="false" ht="15" hidden="false" customHeight="true" outlineLevel="0" collapsed="false">
      <c r="A8581" s="1" t="n">
        <v>3</v>
      </c>
      <c r="B8581" s="76" t="n">
        <v>46256</v>
      </c>
      <c r="C8581" s="1" t="n">
        <v>11</v>
      </c>
      <c r="D8581" s="1" t="s">
        <v>3820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6559</v>
      </c>
      <c r="N8581" s="1" t="n">
        <v>6</v>
      </c>
      <c r="O8581" s="1" t="n">
        <v>46.62</v>
      </c>
      <c r="P8581" s="1" t="s">
        <v>3814</v>
      </c>
    </row>
    <row r="8582" customFormat="false" ht="15" hidden="false" customHeight="true" outlineLevel="0" collapsed="false">
      <c r="A8582" s="1" t="n">
        <v>3</v>
      </c>
      <c r="B8582" s="76" t="n">
        <v>46256</v>
      </c>
      <c r="C8582" s="1" t="n">
        <v>11</v>
      </c>
      <c r="D8582" s="1" t="s">
        <v>3820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6560</v>
      </c>
      <c r="N8582" s="1" t="n">
        <v>12</v>
      </c>
      <c r="O8582" s="1" t="n">
        <v>127.68</v>
      </c>
      <c r="P8582" s="1" t="s">
        <v>3814</v>
      </c>
    </row>
    <row r="8583" customFormat="false" ht="15" hidden="false" customHeight="true" outlineLevel="0" collapsed="false">
      <c r="A8583" s="1" t="n">
        <v>3</v>
      </c>
      <c r="B8583" s="76" t="n">
        <v>46256</v>
      </c>
      <c r="C8583" s="1" t="n">
        <v>11</v>
      </c>
      <c r="D8583" s="1" t="s">
        <v>3820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6561</v>
      </c>
      <c r="N8583" s="1" t="n">
        <v>15</v>
      </c>
      <c r="O8583" s="1" t="n">
        <v>339.15</v>
      </c>
      <c r="P8583" s="1" t="s">
        <v>3814</v>
      </c>
    </row>
    <row r="8584" customFormat="false" ht="15" hidden="false" customHeight="true" outlineLevel="0" collapsed="false">
      <c r="A8584" s="1" t="n">
        <v>3</v>
      </c>
      <c r="B8584" s="76" t="n">
        <v>46256</v>
      </c>
      <c r="C8584" s="1" t="n">
        <v>11</v>
      </c>
      <c r="D8584" s="1" t="s">
        <v>3820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4531</v>
      </c>
      <c r="N8584" s="1" t="n">
        <v>42</v>
      </c>
      <c r="O8584" s="1" t="n">
        <v>217.84</v>
      </c>
      <c r="P8584" s="1" t="s">
        <v>3814</v>
      </c>
    </row>
    <row r="8585" customFormat="false" ht="15" hidden="false" customHeight="true" outlineLevel="0" collapsed="false">
      <c r="A8585" s="1" t="n">
        <v>3</v>
      </c>
      <c r="B8585" s="76" t="n">
        <v>46256</v>
      </c>
      <c r="C8585" s="1" t="n">
        <v>11</v>
      </c>
      <c r="D8585" s="1" t="s">
        <v>3820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4531</v>
      </c>
      <c r="N8585" s="1" t="n">
        <v>42</v>
      </c>
      <c r="O8585" s="1" t="n">
        <v>254.19</v>
      </c>
      <c r="P8585" s="1" t="s">
        <v>3814</v>
      </c>
    </row>
    <row r="8586" customFormat="false" ht="15" hidden="false" customHeight="true" outlineLevel="0" collapsed="false">
      <c r="A8586" s="1" t="n">
        <v>3</v>
      </c>
      <c r="B8586" s="76" t="n">
        <v>46256</v>
      </c>
      <c r="C8586" s="1" t="n">
        <v>11</v>
      </c>
      <c r="D8586" s="1" t="s">
        <v>3820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4532</v>
      </c>
      <c r="N8586" s="1" t="n">
        <v>16</v>
      </c>
      <c r="O8586" s="1" t="n">
        <v>132.17</v>
      </c>
      <c r="P8586" s="1" t="s">
        <v>3814</v>
      </c>
    </row>
    <row r="8587" customFormat="false" ht="15" hidden="false" customHeight="true" outlineLevel="0" collapsed="false">
      <c r="A8587" s="1" t="n">
        <v>3</v>
      </c>
      <c r="B8587" s="76" t="n">
        <v>46256</v>
      </c>
      <c r="C8587" s="1" t="n">
        <v>11</v>
      </c>
      <c r="D8587" s="1" t="s">
        <v>3820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6562</v>
      </c>
      <c r="N8587" s="1" t="n">
        <v>30</v>
      </c>
      <c r="O8587" s="1" t="n">
        <v>50.81</v>
      </c>
      <c r="P8587" s="1" t="s">
        <v>3814</v>
      </c>
    </row>
    <row r="8588" customFormat="false" ht="15" hidden="false" customHeight="true" outlineLevel="0" collapsed="false">
      <c r="A8588" s="1" t="n">
        <v>3</v>
      </c>
      <c r="B8588" s="76" t="n">
        <v>46256</v>
      </c>
      <c r="C8588" s="1" t="n">
        <v>11</v>
      </c>
      <c r="D8588" s="1" t="s">
        <v>3820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5812</v>
      </c>
      <c r="N8588" s="1" t="n">
        <v>60</v>
      </c>
      <c r="O8588" s="1" t="n">
        <v>116.75</v>
      </c>
      <c r="P8588" s="1" t="s">
        <v>3814</v>
      </c>
    </row>
    <row r="8589" customFormat="false" ht="15" hidden="false" customHeight="true" outlineLevel="0" collapsed="false">
      <c r="A8589" s="1" t="n">
        <v>3</v>
      </c>
      <c r="B8589" s="76" t="n">
        <v>46256</v>
      </c>
      <c r="C8589" s="1" t="n">
        <v>11</v>
      </c>
      <c r="D8589" s="1" t="s">
        <v>3820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4795</v>
      </c>
      <c r="N8589" s="1" t="n">
        <v>18</v>
      </c>
      <c r="O8589" s="1" t="n">
        <v>103.26</v>
      </c>
      <c r="P8589" s="1" t="s">
        <v>3814</v>
      </c>
    </row>
    <row r="8590" customFormat="false" ht="15" hidden="false" customHeight="true" outlineLevel="0" collapsed="false">
      <c r="A8590" s="1" t="n">
        <v>3</v>
      </c>
      <c r="B8590" s="76" t="n">
        <v>46256</v>
      </c>
      <c r="C8590" s="1" t="n">
        <v>11</v>
      </c>
      <c r="D8590" s="1" t="s">
        <v>3820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3833</v>
      </c>
      <c r="N8590" s="1" t="n">
        <v>18</v>
      </c>
      <c r="O8590" s="1" t="n">
        <v>100.9</v>
      </c>
      <c r="P8590" s="1" t="s">
        <v>3814</v>
      </c>
    </row>
    <row r="8591" customFormat="false" ht="15" hidden="false" customHeight="true" outlineLevel="0" collapsed="false">
      <c r="A8591" s="1" t="n">
        <v>3</v>
      </c>
      <c r="B8591" s="76" t="n">
        <v>46256</v>
      </c>
      <c r="C8591" s="1" t="n">
        <v>11</v>
      </c>
      <c r="D8591" s="1" t="s">
        <v>3820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3834</v>
      </c>
      <c r="N8591" s="1" t="n">
        <v>18</v>
      </c>
      <c r="O8591" s="1" t="n">
        <v>100.9</v>
      </c>
      <c r="P8591" s="1" t="s">
        <v>3814</v>
      </c>
    </row>
    <row r="8592" customFormat="false" ht="15" hidden="false" customHeight="true" outlineLevel="0" collapsed="false">
      <c r="A8592" s="1" t="n">
        <v>3</v>
      </c>
      <c r="B8592" s="76" t="n">
        <v>46256</v>
      </c>
      <c r="C8592" s="1" t="n">
        <v>11</v>
      </c>
      <c r="D8592" s="1" t="s">
        <v>3820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3835</v>
      </c>
      <c r="N8592" s="1" t="n">
        <v>102</v>
      </c>
      <c r="O8592" s="1" t="n">
        <v>642.71</v>
      </c>
      <c r="P8592" s="1" t="s">
        <v>3814</v>
      </c>
    </row>
    <row r="8593" customFormat="false" ht="15" hidden="false" customHeight="true" outlineLevel="0" collapsed="false">
      <c r="A8593" s="1" t="n">
        <v>3</v>
      </c>
      <c r="B8593" s="76" t="n">
        <v>46256</v>
      </c>
      <c r="C8593" s="1" t="n">
        <v>11</v>
      </c>
      <c r="D8593" s="1" t="s">
        <v>3820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3836</v>
      </c>
      <c r="N8593" s="1" t="n">
        <v>18</v>
      </c>
      <c r="O8593" s="1" t="n">
        <v>133.74</v>
      </c>
      <c r="P8593" s="1" t="s">
        <v>3814</v>
      </c>
    </row>
    <row r="8594" customFormat="false" ht="15" hidden="false" customHeight="true" outlineLevel="0" collapsed="false">
      <c r="A8594" s="1" t="n">
        <v>3</v>
      </c>
      <c r="B8594" s="76" t="n">
        <v>46256</v>
      </c>
      <c r="C8594" s="1" t="n">
        <v>11</v>
      </c>
      <c r="D8594" s="1" t="s">
        <v>3820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4408</v>
      </c>
      <c r="N8594" s="1" t="n">
        <v>24</v>
      </c>
      <c r="O8594" s="1" t="n">
        <v>178.33</v>
      </c>
      <c r="P8594" s="1" t="s">
        <v>3814</v>
      </c>
    </row>
    <row r="8595" customFormat="false" ht="15" hidden="false" customHeight="true" outlineLevel="0" collapsed="false">
      <c r="A8595" s="1" t="n">
        <v>3</v>
      </c>
      <c r="B8595" s="76" t="n">
        <v>46256</v>
      </c>
      <c r="C8595" s="1" t="n">
        <v>11</v>
      </c>
      <c r="D8595" s="1" t="s">
        <v>3820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4796</v>
      </c>
      <c r="N8595" s="1" t="n">
        <v>27</v>
      </c>
      <c r="O8595" s="1" t="n">
        <v>121.4</v>
      </c>
      <c r="P8595" s="1" t="s">
        <v>3814</v>
      </c>
    </row>
    <row r="8596" customFormat="false" ht="15" hidden="false" customHeight="true" outlineLevel="0" collapsed="false">
      <c r="A8596" s="1" t="n">
        <v>3</v>
      </c>
      <c r="B8596" s="76" t="n">
        <v>46256</v>
      </c>
      <c r="C8596" s="1" t="n">
        <v>11</v>
      </c>
      <c r="D8596" s="1" t="s">
        <v>3820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3837</v>
      </c>
      <c r="N8596" s="1" t="n">
        <v>30</v>
      </c>
      <c r="O8596" s="1" t="n">
        <v>173.3</v>
      </c>
      <c r="P8596" s="1" t="s">
        <v>3814</v>
      </c>
    </row>
    <row r="8597" customFormat="false" ht="15" hidden="false" customHeight="true" outlineLevel="0" collapsed="false">
      <c r="A8597" s="1" t="n">
        <v>3</v>
      </c>
      <c r="B8597" s="76" t="n">
        <v>46256</v>
      </c>
      <c r="C8597" s="1" t="n">
        <v>11</v>
      </c>
      <c r="D8597" s="1" t="s">
        <v>3820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4409</v>
      </c>
      <c r="N8597" s="1" t="n">
        <v>72</v>
      </c>
      <c r="O8597" s="1" t="n">
        <v>293.98</v>
      </c>
      <c r="P8597" s="1" t="s">
        <v>3814</v>
      </c>
    </row>
    <row r="8598" customFormat="false" ht="15" hidden="false" customHeight="true" outlineLevel="0" collapsed="false">
      <c r="A8598" s="1" t="n">
        <v>3</v>
      </c>
      <c r="B8598" s="76" t="n">
        <v>46256</v>
      </c>
      <c r="C8598" s="1" t="n">
        <v>11</v>
      </c>
      <c r="D8598" s="1" t="s">
        <v>3820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4411</v>
      </c>
      <c r="N8598" s="1" t="n">
        <v>60</v>
      </c>
      <c r="O8598" s="1" t="n">
        <v>508.72</v>
      </c>
      <c r="P8598" s="1" t="s">
        <v>3814</v>
      </c>
    </row>
    <row r="8599" customFormat="false" ht="15" hidden="false" customHeight="true" outlineLevel="0" collapsed="false">
      <c r="A8599" s="1" t="n">
        <v>3</v>
      </c>
      <c r="B8599" s="76" t="n">
        <v>46256</v>
      </c>
      <c r="C8599" s="1" t="n">
        <v>11</v>
      </c>
      <c r="D8599" s="1" t="s">
        <v>3820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4412</v>
      </c>
      <c r="N8599" s="1" t="n">
        <v>36</v>
      </c>
      <c r="O8599" s="1" t="n">
        <v>206.51</v>
      </c>
      <c r="P8599" s="1" t="s">
        <v>3814</v>
      </c>
    </row>
    <row r="8600" customFormat="false" ht="15" hidden="false" customHeight="true" outlineLevel="0" collapsed="false">
      <c r="A8600" s="1" t="n">
        <v>3</v>
      </c>
      <c r="B8600" s="76" t="n">
        <v>46256</v>
      </c>
      <c r="C8600" s="1" t="n">
        <v>11</v>
      </c>
      <c r="D8600" s="1" t="s">
        <v>3820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3839</v>
      </c>
      <c r="N8600" s="1" t="n">
        <v>135</v>
      </c>
      <c r="O8600" s="1" t="n">
        <v>890.11</v>
      </c>
      <c r="P8600" s="1" t="s">
        <v>3814</v>
      </c>
    </row>
    <row r="8601" customFormat="false" ht="15" hidden="false" customHeight="true" outlineLevel="0" collapsed="false">
      <c r="A8601" s="1" t="n">
        <v>3</v>
      </c>
      <c r="B8601" s="76" t="n">
        <v>46256</v>
      </c>
      <c r="C8601" s="1" t="n">
        <v>11</v>
      </c>
      <c r="D8601" s="1" t="s">
        <v>3820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4414</v>
      </c>
      <c r="N8601" s="1" t="n">
        <v>30</v>
      </c>
      <c r="O8601" s="1" t="n">
        <v>163.02</v>
      </c>
      <c r="P8601" s="1" t="s">
        <v>3814</v>
      </c>
    </row>
    <row r="8602" customFormat="false" ht="15" hidden="false" customHeight="true" outlineLevel="0" collapsed="false">
      <c r="A8602" s="1" t="n">
        <v>3</v>
      </c>
      <c r="B8602" s="76" t="n">
        <v>46256</v>
      </c>
      <c r="C8602" s="1" t="n">
        <v>11</v>
      </c>
      <c r="D8602" s="1" t="s">
        <v>3820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6563</v>
      </c>
      <c r="N8602" s="1" t="n">
        <v>30</v>
      </c>
      <c r="O8602" s="1" t="n">
        <v>50.81</v>
      </c>
      <c r="P8602" s="1" t="s">
        <v>3814</v>
      </c>
    </row>
    <row r="8603" customFormat="false" ht="15" hidden="false" customHeight="true" outlineLevel="0" collapsed="false">
      <c r="A8603" s="1" t="n">
        <v>3</v>
      </c>
      <c r="B8603" s="76" t="n">
        <v>46256</v>
      </c>
      <c r="C8603" s="1" t="n">
        <v>11</v>
      </c>
      <c r="D8603" s="1" t="s">
        <v>3820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5740</v>
      </c>
      <c r="N8603" s="1" t="n">
        <v>12</v>
      </c>
      <c r="O8603" s="1" t="n">
        <v>59.16</v>
      </c>
      <c r="P8603" s="1" t="s">
        <v>3814</v>
      </c>
    </row>
    <row r="8604" customFormat="false" ht="15" hidden="false" customHeight="true" outlineLevel="0" collapsed="false">
      <c r="A8604" s="1" t="n">
        <v>3</v>
      </c>
      <c r="B8604" s="76" t="n">
        <v>46256</v>
      </c>
      <c r="C8604" s="1" t="n">
        <v>11</v>
      </c>
      <c r="D8604" s="1" t="s">
        <v>3820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5363</v>
      </c>
      <c r="N8604" s="1" t="n">
        <v>60</v>
      </c>
      <c r="O8604" s="1" t="n">
        <v>208.69</v>
      </c>
      <c r="P8604" s="1" t="s">
        <v>3814</v>
      </c>
    </row>
    <row r="8605" customFormat="false" ht="15" hidden="false" customHeight="true" outlineLevel="0" collapsed="false">
      <c r="A8605" s="1" t="n">
        <v>3</v>
      </c>
      <c r="B8605" s="76" t="n">
        <v>46256</v>
      </c>
      <c r="C8605" s="1" t="n">
        <v>11</v>
      </c>
      <c r="D8605" s="1" t="s">
        <v>3820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4798</v>
      </c>
      <c r="N8605" s="1" t="n">
        <v>18</v>
      </c>
      <c r="O8605" s="1" t="n">
        <v>103.26</v>
      </c>
      <c r="P8605" s="1" t="s">
        <v>3814</v>
      </c>
    </row>
    <row r="8606" customFormat="false" ht="15" hidden="false" customHeight="true" outlineLevel="0" collapsed="false">
      <c r="A8606" s="1" t="n">
        <v>3</v>
      </c>
      <c r="B8606" s="76" t="n">
        <v>46256</v>
      </c>
      <c r="C8606" s="1" t="n">
        <v>11</v>
      </c>
      <c r="D8606" s="1" t="s">
        <v>3820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3840</v>
      </c>
      <c r="N8606" s="1" t="n">
        <v>54</v>
      </c>
      <c r="O8606" s="1" t="n">
        <v>309.77</v>
      </c>
      <c r="P8606" s="1" t="s">
        <v>3814</v>
      </c>
    </row>
    <row r="8607" customFormat="false" ht="15" hidden="false" customHeight="true" outlineLevel="0" collapsed="false">
      <c r="A8607" s="1" t="n">
        <v>3</v>
      </c>
      <c r="B8607" s="76" t="n">
        <v>46256</v>
      </c>
      <c r="C8607" s="1" t="n">
        <v>11</v>
      </c>
      <c r="D8607" s="1" t="s">
        <v>3820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5364</v>
      </c>
      <c r="N8607" s="1" t="n">
        <v>18</v>
      </c>
      <c r="O8607" s="1" t="n">
        <v>65.51</v>
      </c>
      <c r="P8607" s="1" t="s">
        <v>3814</v>
      </c>
    </row>
    <row r="8608" customFormat="false" ht="15" hidden="false" customHeight="true" outlineLevel="0" collapsed="false">
      <c r="A8608" s="1" t="n">
        <v>3</v>
      </c>
      <c r="B8608" s="76" t="n">
        <v>46256</v>
      </c>
      <c r="C8608" s="1" t="n">
        <v>11</v>
      </c>
      <c r="D8608" s="1" t="s">
        <v>3820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4800</v>
      </c>
      <c r="N8608" s="1" t="n">
        <v>24</v>
      </c>
      <c r="O8608" s="1" t="n">
        <v>178.33</v>
      </c>
      <c r="P8608" s="1" t="s">
        <v>3814</v>
      </c>
    </row>
    <row r="8609" customFormat="false" ht="15" hidden="false" customHeight="true" outlineLevel="0" collapsed="false">
      <c r="A8609" s="1" t="n">
        <v>3</v>
      </c>
      <c r="B8609" s="76" t="n">
        <v>46256</v>
      </c>
      <c r="C8609" s="1" t="n">
        <v>11</v>
      </c>
      <c r="D8609" s="1" t="s">
        <v>3820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3843</v>
      </c>
      <c r="N8609" s="1" t="n">
        <v>36</v>
      </c>
      <c r="O8609" s="1" t="n">
        <v>354.23</v>
      </c>
      <c r="P8609" s="1" t="s">
        <v>3814</v>
      </c>
    </row>
    <row r="8610" customFormat="false" ht="15" hidden="false" customHeight="true" outlineLevel="0" collapsed="false">
      <c r="A8610" s="1" t="n">
        <v>3</v>
      </c>
      <c r="B8610" s="76" t="n">
        <v>46256</v>
      </c>
      <c r="C8610" s="1" t="n">
        <v>11</v>
      </c>
      <c r="D8610" s="1" t="s">
        <v>3820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3844</v>
      </c>
      <c r="N8610" s="1" t="n">
        <v>120</v>
      </c>
      <c r="O8610" s="1" t="n">
        <v>1048.9</v>
      </c>
      <c r="P8610" s="1" t="s">
        <v>3814</v>
      </c>
    </row>
    <row r="8611" customFormat="false" ht="15" hidden="false" customHeight="true" outlineLevel="0" collapsed="false">
      <c r="A8611" s="1" t="n">
        <v>3</v>
      </c>
      <c r="B8611" s="76" t="n">
        <v>46256</v>
      </c>
      <c r="C8611" s="1" t="n">
        <v>11</v>
      </c>
      <c r="D8611" s="1" t="s">
        <v>3820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4416</v>
      </c>
      <c r="N8611" s="1" t="n">
        <v>60</v>
      </c>
      <c r="O8611" s="1" t="n">
        <v>218.37</v>
      </c>
      <c r="P8611" s="1" t="s">
        <v>3814</v>
      </c>
    </row>
    <row r="8612" customFormat="false" ht="15" hidden="false" customHeight="true" outlineLevel="0" collapsed="false">
      <c r="A8612" s="1" t="n">
        <v>3</v>
      </c>
      <c r="B8612" s="76" t="n">
        <v>46256</v>
      </c>
      <c r="C8612" s="1" t="n">
        <v>11</v>
      </c>
      <c r="D8612" s="1" t="s">
        <v>3820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3846</v>
      </c>
      <c r="N8612" s="1" t="n">
        <v>24</v>
      </c>
      <c r="O8612" s="1" t="n">
        <v>89.77</v>
      </c>
      <c r="P8612" s="1" t="s">
        <v>3814</v>
      </c>
    </row>
    <row r="8613" customFormat="false" ht="15" hidden="false" customHeight="true" outlineLevel="0" collapsed="false">
      <c r="A8613" s="1" t="n">
        <v>3</v>
      </c>
      <c r="B8613" s="76" t="n">
        <v>46256</v>
      </c>
      <c r="C8613" s="1" t="n">
        <v>11</v>
      </c>
      <c r="D8613" s="1" t="s">
        <v>3820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3847</v>
      </c>
      <c r="N8613" s="1" t="n">
        <v>12</v>
      </c>
      <c r="O8613" s="1" t="n">
        <v>44.88</v>
      </c>
      <c r="P8613" s="1" t="s">
        <v>3814</v>
      </c>
    </row>
    <row r="8614" customFormat="false" ht="15" hidden="false" customHeight="true" outlineLevel="0" collapsed="false">
      <c r="A8614" s="1" t="n">
        <v>3</v>
      </c>
      <c r="B8614" s="76" t="n">
        <v>46256</v>
      </c>
      <c r="C8614" s="1" t="n">
        <v>11</v>
      </c>
      <c r="D8614" s="1" t="s">
        <v>3820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5178</v>
      </c>
      <c r="N8614" s="1" t="n">
        <v>24</v>
      </c>
      <c r="O8614" s="1" t="n">
        <v>81.06</v>
      </c>
      <c r="P8614" s="1" t="s">
        <v>3814</v>
      </c>
    </row>
    <row r="8615" customFormat="false" ht="15" hidden="false" customHeight="true" outlineLevel="0" collapsed="false">
      <c r="A8615" s="1" t="n">
        <v>3</v>
      </c>
      <c r="B8615" s="76" t="n">
        <v>46256</v>
      </c>
      <c r="C8615" s="1" t="n">
        <v>11</v>
      </c>
      <c r="D8615" s="1" t="s">
        <v>3820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4801</v>
      </c>
      <c r="N8615" s="1" t="n">
        <v>12</v>
      </c>
      <c r="O8615" s="1" t="n">
        <v>59.16</v>
      </c>
      <c r="P8615" s="1" t="s">
        <v>3814</v>
      </c>
    </row>
    <row r="8616" customFormat="false" ht="15" hidden="false" customHeight="true" outlineLevel="0" collapsed="false">
      <c r="A8616" s="1" t="n">
        <v>3</v>
      </c>
      <c r="B8616" s="76" t="n">
        <v>46256</v>
      </c>
      <c r="C8616" s="1" t="n">
        <v>39</v>
      </c>
      <c r="D8616" s="1" t="s">
        <v>4046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4819</v>
      </c>
      <c r="N8616" s="1" t="n">
        <v>2</v>
      </c>
      <c r="O8616" s="1" t="n">
        <v>843.9</v>
      </c>
      <c r="P8616" s="1" t="s">
        <v>3814</v>
      </c>
    </row>
    <row r="8617" customFormat="false" ht="15" hidden="false" customHeight="true" outlineLevel="0" collapsed="false">
      <c r="A8617" s="1" t="n">
        <v>3</v>
      </c>
      <c r="B8617" s="76" t="n">
        <v>46256</v>
      </c>
      <c r="C8617" s="1" t="n">
        <v>39</v>
      </c>
      <c r="D8617" s="1" t="s">
        <v>4046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4819</v>
      </c>
      <c r="N8617" s="1" t="n">
        <v>2</v>
      </c>
      <c r="O8617" s="1" t="n">
        <v>770.18</v>
      </c>
      <c r="P8617" s="1" t="s">
        <v>3814</v>
      </c>
    </row>
    <row r="8618" customFormat="false" ht="15" hidden="false" customHeight="true" outlineLevel="0" collapsed="false">
      <c r="A8618" s="1" t="n">
        <v>3</v>
      </c>
      <c r="B8618" s="76" t="n">
        <v>46258</v>
      </c>
      <c r="C8618" s="1" t="n">
        <v>6</v>
      </c>
      <c r="D8618" s="1" t="s">
        <v>3819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3813</v>
      </c>
      <c r="N8618" s="1" t="n">
        <v>10</v>
      </c>
      <c r="O8618" s="1" t="n">
        <v>25</v>
      </c>
      <c r="P8618" s="1" t="s">
        <v>3814</v>
      </c>
    </row>
    <row r="8619" customFormat="false" ht="15" hidden="false" customHeight="true" outlineLevel="0" collapsed="false">
      <c r="A8619" s="1" t="n">
        <v>3</v>
      </c>
      <c r="B8619" s="76" t="n">
        <v>46258</v>
      </c>
      <c r="C8619" s="1" t="n">
        <v>6</v>
      </c>
      <c r="D8619" s="1" t="s">
        <v>3819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3815</v>
      </c>
      <c r="N8619" s="1" t="n">
        <v>7</v>
      </c>
      <c r="O8619" s="1" t="n">
        <v>42</v>
      </c>
      <c r="P8619" s="1" t="s">
        <v>3814</v>
      </c>
    </row>
    <row r="8620" customFormat="false" ht="15" hidden="false" customHeight="true" outlineLevel="0" collapsed="false">
      <c r="A8620" s="1" t="n">
        <v>3</v>
      </c>
      <c r="B8620" s="76" t="n">
        <v>46258</v>
      </c>
      <c r="C8620" s="1" t="n">
        <v>6</v>
      </c>
      <c r="D8620" s="1" t="s">
        <v>3819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4449</v>
      </c>
      <c r="N8620" s="1" t="n">
        <v>50</v>
      </c>
      <c r="O8620" s="1" t="n">
        <v>250</v>
      </c>
      <c r="P8620" s="1" t="s">
        <v>3814</v>
      </c>
    </row>
    <row r="8621" customFormat="false" ht="15" hidden="false" customHeight="true" outlineLevel="0" collapsed="false">
      <c r="A8621" s="1" t="n">
        <v>3</v>
      </c>
      <c r="B8621" s="76" t="n">
        <v>46258</v>
      </c>
      <c r="C8621" s="1" t="n">
        <v>6</v>
      </c>
      <c r="D8621" s="1" t="s">
        <v>3819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4451</v>
      </c>
      <c r="N8621" s="1" t="n">
        <v>100</v>
      </c>
      <c r="O8621" s="1" t="n">
        <v>1200</v>
      </c>
      <c r="P8621" s="1" t="s">
        <v>3814</v>
      </c>
    </row>
    <row r="8622" customFormat="false" ht="15" hidden="false" customHeight="true" outlineLevel="0" collapsed="false">
      <c r="A8622" s="1" t="n">
        <v>3</v>
      </c>
      <c r="B8622" s="76" t="n">
        <v>46258</v>
      </c>
      <c r="C8622" s="1" t="n">
        <v>6</v>
      </c>
      <c r="D8622" s="1" t="s">
        <v>3819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4452</v>
      </c>
      <c r="N8622" s="1" t="n">
        <v>50</v>
      </c>
      <c r="O8622" s="1" t="n">
        <v>260</v>
      </c>
      <c r="P8622" s="1" t="s">
        <v>3814</v>
      </c>
    </row>
    <row r="8623" customFormat="false" ht="15" hidden="false" customHeight="true" outlineLevel="0" collapsed="false">
      <c r="A8623" s="1" t="n">
        <v>3</v>
      </c>
      <c r="B8623" s="76" t="n">
        <v>46258</v>
      </c>
      <c r="C8623" s="1" t="n">
        <v>11</v>
      </c>
      <c r="D8623" s="1" t="s">
        <v>3820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4098</v>
      </c>
      <c r="N8623" s="1" t="n">
        <v>20</v>
      </c>
      <c r="O8623" s="1" t="n">
        <v>240</v>
      </c>
      <c r="P8623" s="1" t="s">
        <v>3814</v>
      </c>
    </row>
    <row r="8624" customFormat="false" ht="15" hidden="false" customHeight="true" outlineLevel="0" collapsed="false">
      <c r="A8624" s="1" t="n">
        <v>3</v>
      </c>
      <c r="B8624" s="76" t="n">
        <v>46258</v>
      </c>
      <c r="C8624" s="1" t="n">
        <v>11</v>
      </c>
      <c r="D8624" s="1" t="s">
        <v>3820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4099</v>
      </c>
      <c r="N8624" s="1" t="n">
        <v>20</v>
      </c>
      <c r="O8624" s="1" t="n">
        <v>140</v>
      </c>
      <c r="P8624" s="1" t="s">
        <v>3814</v>
      </c>
    </row>
    <row r="8625" customFormat="false" ht="15" hidden="false" customHeight="true" outlineLevel="0" collapsed="false">
      <c r="A8625" s="1" t="n">
        <v>3</v>
      </c>
      <c r="B8625" s="76" t="n">
        <v>46258</v>
      </c>
      <c r="C8625" s="1" t="n">
        <v>11</v>
      </c>
      <c r="D8625" s="1" t="s">
        <v>3820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3891</v>
      </c>
      <c r="N8625" s="1" t="n">
        <v>75.8</v>
      </c>
      <c r="O8625" s="1" t="n">
        <v>2463.5</v>
      </c>
      <c r="P8625" s="1" t="s">
        <v>3814</v>
      </c>
    </row>
    <row r="8626" customFormat="false" ht="15" hidden="false" customHeight="true" outlineLevel="0" collapsed="false">
      <c r="A8626" s="1" t="n">
        <v>3</v>
      </c>
      <c r="B8626" s="76" t="n">
        <v>46258</v>
      </c>
      <c r="C8626" s="1" t="n">
        <v>11</v>
      </c>
      <c r="D8626" s="1" t="s">
        <v>3820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3891</v>
      </c>
      <c r="N8626" s="1" t="n">
        <v>69.8</v>
      </c>
      <c r="O8626" s="1" t="n">
        <v>2268.5</v>
      </c>
      <c r="P8626" s="1" t="s">
        <v>3814</v>
      </c>
    </row>
    <row r="8627" customFormat="false" ht="15" hidden="false" customHeight="true" outlineLevel="0" collapsed="false">
      <c r="A8627" s="1" t="n">
        <v>3</v>
      </c>
      <c r="B8627" s="76" t="n">
        <v>46258</v>
      </c>
      <c r="C8627" s="1" t="n">
        <v>11</v>
      </c>
      <c r="D8627" s="1" t="s">
        <v>3820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3891</v>
      </c>
      <c r="N8627" s="1" t="n">
        <v>81.8</v>
      </c>
      <c r="O8627" s="1" t="n">
        <v>2658.5</v>
      </c>
      <c r="P8627" s="1" t="s">
        <v>3814</v>
      </c>
    </row>
    <row r="8628" customFormat="false" ht="15" hidden="false" customHeight="true" outlineLevel="0" collapsed="false">
      <c r="A8628" s="1" t="n">
        <v>3</v>
      </c>
      <c r="B8628" s="76" t="n">
        <v>46258</v>
      </c>
      <c r="C8628" s="1" t="n">
        <v>11</v>
      </c>
      <c r="D8628" s="1" t="s">
        <v>3820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4068</v>
      </c>
      <c r="N8628" s="1" t="n">
        <v>60</v>
      </c>
      <c r="O8628" s="1" t="n">
        <v>382.56</v>
      </c>
      <c r="P8628" s="1" t="s">
        <v>3814</v>
      </c>
    </row>
    <row r="8629" customFormat="false" ht="15" hidden="false" customHeight="true" outlineLevel="0" collapsed="false">
      <c r="A8629" s="1" t="n">
        <v>3</v>
      </c>
      <c r="B8629" s="76" t="n">
        <v>46258</v>
      </c>
      <c r="C8629" s="1" t="n">
        <v>11</v>
      </c>
      <c r="D8629" s="1" t="s">
        <v>3820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4431</v>
      </c>
      <c r="N8629" s="1" t="n">
        <v>60</v>
      </c>
      <c r="O8629" s="1" t="n">
        <v>448.07</v>
      </c>
      <c r="P8629" s="1" t="s">
        <v>3814</v>
      </c>
    </row>
    <row r="8630" customFormat="false" ht="15" hidden="false" customHeight="true" outlineLevel="0" collapsed="false">
      <c r="A8630" s="1" t="n">
        <v>3</v>
      </c>
      <c r="B8630" s="76" t="n">
        <v>46258</v>
      </c>
      <c r="C8630" s="1" t="n">
        <v>11</v>
      </c>
      <c r="D8630" s="1" t="s">
        <v>3820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5443</v>
      </c>
      <c r="N8630" s="1" t="n">
        <v>12</v>
      </c>
      <c r="O8630" s="1" t="n">
        <v>29.15</v>
      </c>
      <c r="P8630" s="1" t="s">
        <v>3814</v>
      </c>
    </row>
    <row r="8631" customFormat="false" ht="15" hidden="false" customHeight="true" outlineLevel="0" collapsed="false">
      <c r="A8631" s="1" t="n">
        <v>3</v>
      </c>
      <c r="B8631" s="76" t="n">
        <v>46258</v>
      </c>
      <c r="C8631" s="1" t="n">
        <v>11</v>
      </c>
      <c r="D8631" s="1" t="s">
        <v>3820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4065</v>
      </c>
      <c r="N8631" s="1" t="n">
        <v>12</v>
      </c>
      <c r="O8631" s="1" t="n">
        <v>29.88</v>
      </c>
      <c r="P8631" s="1" t="s">
        <v>3814</v>
      </c>
    </row>
    <row r="8632" customFormat="false" ht="15" hidden="false" customHeight="true" outlineLevel="0" collapsed="false">
      <c r="A8632" s="1" t="n">
        <v>3</v>
      </c>
      <c r="B8632" s="76" t="n">
        <v>46258</v>
      </c>
      <c r="C8632" s="1" t="n">
        <v>11</v>
      </c>
      <c r="D8632" s="1" t="s">
        <v>3820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4067</v>
      </c>
      <c r="N8632" s="1" t="n">
        <v>18</v>
      </c>
      <c r="O8632" s="1" t="n">
        <v>101.65</v>
      </c>
      <c r="P8632" s="1" t="s">
        <v>3814</v>
      </c>
    </row>
    <row r="8633" customFormat="false" ht="15" hidden="false" customHeight="true" outlineLevel="0" collapsed="false">
      <c r="A8633" s="1" t="n">
        <v>3</v>
      </c>
      <c r="B8633" s="76" t="n">
        <v>46258</v>
      </c>
      <c r="C8633" s="1" t="n">
        <v>11</v>
      </c>
      <c r="D8633" s="1" t="s">
        <v>3820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4428</v>
      </c>
      <c r="N8633" s="1" t="n">
        <v>18</v>
      </c>
      <c r="O8633" s="1" t="n">
        <v>125.05</v>
      </c>
      <c r="P8633" s="1" t="s">
        <v>3814</v>
      </c>
    </row>
    <row r="8634" customFormat="false" ht="15" hidden="false" customHeight="true" outlineLevel="0" collapsed="false">
      <c r="A8634" s="1" t="n">
        <v>3</v>
      </c>
      <c r="B8634" s="76" t="n">
        <v>46258</v>
      </c>
      <c r="C8634" s="1" t="n">
        <v>11</v>
      </c>
      <c r="D8634" s="1" t="s">
        <v>3820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4429</v>
      </c>
      <c r="N8634" s="1" t="n">
        <v>30</v>
      </c>
      <c r="O8634" s="1" t="n">
        <v>229.01</v>
      </c>
      <c r="P8634" s="1" t="s">
        <v>3814</v>
      </c>
    </row>
    <row r="8635" customFormat="false" ht="15" hidden="false" customHeight="true" outlineLevel="0" collapsed="false">
      <c r="A8635" s="1" t="n">
        <v>3</v>
      </c>
      <c r="B8635" s="76" t="n">
        <v>46258</v>
      </c>
      <c r="C8635" s="1" t="n">
        <v>11</v>
      </c>
      <c r="D8635" s="1" t="s">
        <v>3820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4070</v>
      </c>
      <c r="N8635" s="1" t="n">
        <v>12</v>
      </c>
      <c r="O8635" s="1" t="n">
        <v>35.32</v>
      </c>
      <c r="P8635" s="1" t="s">
        <v>3814</v>
      </c>
    </row>
    <row r="8636" customFormat="false" ht="15" hidden="false" customHeight="true" outlineLevel="0" collapsed="false">
      <c r="A8636" s="1" t="n">
        <v>3</v>
      </c>
      <c r="B8636" s="76" t="n">
        <v>46258</v>
      </c>
      <c r="C8636" s="1" t="n">
        <v>11</v>
      </c>
      <c r="D8636" s="1" t="s">
        <v>3820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5446</v>
      </c>
      <c r="N8636" s="1" t="n">
        <v>12</v>
      </c>
      <c r="O8636" s="1" t="n">
        <v>26.14</v>
      </c>
      <c r="P8636" s="1" t="s">
        <v>3814</v>
      </c>
    </row>
    <row r="8637" customFormat="false" ht="15" hidden="false" customHeight="true" outlineLevel="0" collapsed="false">
      <c r="A8637" s="1" t="n">
        <v>3</v>
      </c>
      <c r="B8637" s="76" t="n">
        <v>46258</v>
      </c>
      <c r="C8637" s="1" t="n">
        <v>11</v>
      </c>
      <c r="D8637" s="1" t="s">
        <v>3820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4433</v>
      </c>
      <c r="N8637" s="1" t="n">
        <v>16</v>
      </c>
      <c r="O8637" s="1" t="n">
        <v>59.529804</v>
      </c>
      <c r="P8637" s="1" t="s">
        <v>3814</v>
      </c>
    </row>
    <row r="8638" customFormat="false" ht="15" hidden="false" customHeight="true" outlineLevel="0" collapsed="false">
      <c r="A8638" s="1" t="n">
        <v>3</v>
      </c>
      <c r="B8638" s="76" t="n">
        <v>46258</v>
      </c>
      <c r="C8638" s="1" t="n">
        <v>11</v>
      </c>
      <c r="D8638" s="1" t="s">
        <v>3820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6564</v>
      </c>
      <c r="N8638" s="1" t="n">
        <v>15</v>
      </c>
      <c r="O8638" s="1" t="n">
        <v>22.57</v>
      </c>
      <c r="P8638" s="1" t="s">
        <v>3814</v>
      </c>
    </row>
    <row r="8639" customFormat="false" ht="15" hidden="false" customHeight="true" outlineLevel="0" collapsed="false">
      <c r="A8639" s="1" t="n">
        <v>3</v>
      </c>
      <c r="B8639" s="76" t="n">
        <v>46258</v>
      </c>
      <c r="C8639" s="1" t="n">
        <v>11</v>
      </c>
      <c r="D8639" s="1" t="s">
        <v>3820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4436</v>
      </c>
      <c r="N8639" s="1" t="n">
        <v>30</v>
      </c>
      <c r="O8639" s="1" t="n">
        <v>104.21</v>
      </c>
      <c r="P8639" s="1" t="s">
        <v>3814</v>
      </c>
    </row>
    <row r="8640" customFormat="false" ht="15" hidden="false" customHeight="true" outlineLevel="0" collapsed="false">
      <c r="A8640" s="1" t="n">
        <v>3</v>
      </c>
      <c r="B8640" s="76" t="n">
        <v>46258</v>
      </c>
      <c r="C8640" s="1" t="n">
        <v>11</v>
      </c>
      <c r="D8640" s="1" t="s">
        <v>3820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5452</v>
      </c>
      <c r="N8640" s="1" t="n">
        <v>12</v>
      </c>
      <c r="O8640" s="1" t="n">
        <v>41.56</v>
      </c>
      <c r="P8640" s="1" t="s">
        <v>3814</v>
      </c>
    </row>
    <row r="8641" customFormat="false" ht="15" hidden="false" customHeight="true" outlineLevel="0" collapsed="false">
      <c r="A8641" s="1" t="n">
        <v>3</v>
      </c>
      <c r="B8641" s="76" t="n">
        <v>46258</v>
      </c>
      <c r="C8641" s="1" t="n">
        <v>11</v>
      </c>
      <c r="D8641" s="1" t="s">
        <v>3820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5989</v>
      </c>
      <c r="N8641" s="1" t="n">
        <v>12</v>
      </c>
      <c r="O8641" s="1" t="n">
        <v>33.2</v>
      </c>
      <c r="P8641" s="1" t="s">
        <v>3814</v>
      </c>
    </row>
    <row r="8642" customFormat="false" ht="15" hidden="false" customHeight="true" outlineLevel="0" collapsed="false">
      <c r="A8642" s="1" t="n">
        <v>3</v>
      </c>
      <c r="B8642" s="76" t="n">
        <v>46258</v>
      </c>
      <c r="C8642" s="1" t="n">
        <v>11</v>
      </c>
      <c r="D8642" s="1" t="s">
        <v>3820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4082</v>
      </c>
      <c r="N8642" s="1" t="n">
        <v>12</v>
      </c>
      <c r="O8642" s="1" t="n">
        <v>81.58</v>
      </c>
      <c r="P8642" s="1" t="s">
        <v>3814</v>
      </c>
    </row>
    <row r="8643" customFormat="false" ht="15" hidden="false" customHeight="true" outlineLevel="0" collapsed="false">
      <c r="A8643" s="1" t="n">
        <v>3</v>
      </c>
      <c r="B8643" s="76" t="n">
        <v>46258</v>
      </c>
      <c r="C8643" s="1" t="n">
        <v>11</v>
      </c>
      <c r="D8643" s="1" t="s">
        <v>3820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4082</v>
      </c>
      <c r="N8643" s="1" t="n">
        <v>6</v>
      </c>
      <c r="O8643" s="1" t="n">
        <v>34.96</v>
      </c>
      <c r="P8643" s="1" t="s">
        <v>3814</v>
      </c>
    </row>
    <row r="8644" customFormat="false" ht="15" hidden="false" customHeight="true" outlineLevel="0" collapsed="false">
      <c r="A8644" s="1" t="n">
        <v>3</v>
      </c>
      <c r="B8644" s="76" t="n">
        <v>46258</v>
      </c>
      <c r="C8644" s="1" t="n">
        <v>11</v>
      </c>
      <c r="D8644" s="1" t="s">
        <v>3820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4089</v>
      </c>
      <c r="N8644" s="1" t="n">
        <v>6</v>
      </c>
      <c r="O8644" s="1" t="n">
        <v>18.25</v>
      </c>
      <c r="P8644" s="1" t="s">
        <v>3814</v>
      </c>
    </row>
    <row r="8645" customFormat="false" ht="15" hidden="false" customHeight="true" outlineLevel="0" collapsed="false">
      <c r="A8645" s="1" t="n">
        <v>3</v>
      </c>
      <c r="B8645" s="76" t="n">
        <v>46258</v>
      </c>
      <c r="C8645" s="1" t="n">
        <v>11</v>
      </c>
      <c r="D8645" s="1" t="s">
        <v>3820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4069</v>
      </c>
      <c r="N8645" s="1" t="n">
        <v>150</v>
      </c>
      <c r="O8645" s="1" t="n">
        <v>671.58</v>
      </c>
      <c r="P8645" s="1" t="s">
        <v>3814</v>
      </c>
    </row>
    <row r="8646" customFormat="false" ht="15" hidden="false" customHeight="true" outlineLevel="0" collapsed="false">
      <c r="A8646" s="1" t="n">
        <v>3</v>
      </c>
      <c r="B8646" s="76" t="n">
        <v>46258</v>
      </c>
      <c r="C8646" s="1" t="n">
        <v>11</v>
      </c>
      <c r="D8646" s="1" t="s">
        <v>3820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3966</v>
      </c>
      <c r="N8646" s="1" t="n">
        <v>175</v>
      </c>
      <c r="O8646" s="1" t="n">
        <v>1277.5</v>
      </c>
      <c r="P8646" s="1" t="s">
        <v>3814</v>
      </c>
    </row>
    <row r="8647" customFormat="false" ht="15" hidden="false" customHeight="true" outlineLevel="0" collapsed="false">
      <c r="A8647" s="1" t="n">
        <v>3</v>
      </c>
      <c r="B8647" s="76" t="n">
        <v>46258</v>
      </c>
      <c r="C8647" s="1" t="n">
        <v>22</v>
      </c>
      <c r="D8647" s="1" t="s">
        <v>3967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3982</v>
      </c>
      <c r="N8647" s="1" t="n">
        <v>10.286</v>
      </c>
      <c r="O8647" s="1" t="n">
        <v>252.58</v>
      </c>
      <c r="P8647" s="1" t="s">
        <v>3814</v>
      </c>
    </row>
    <row r="8648" customFormat="false" ht="15" hidden="false" customHeight="true" outlineLevel="0" collapsed="false">
      <c r="A8648" s="1" t="n">
        <v>3</v>
      </c>
      <c r="B8648" s="76" t="n">
        <v>46258</v>
      </c>
      <c r="C8648" s="1" t="n">
        <v>22</v>
      </c>
      <c r="D8648" s="1" t="s">
        <v>3967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3968</v>
      </c>
      <c r="N8648" s="1" t="n">
        <v>6.94</v>
      </c>
      <c r="O8648" s="1" t="n">
        <v>234.94</v>
      </c>
      <c r="P8648" s="1" t="s">
        <v>3814</v>
      </c>
    </row>
    <row r="8649" customFormat="false" ht="15" hidden="false" customHeight="true" outlineLevel="0" collapsed="false">
      <c r="A8649" s="1" t="n">
        <v>3</v>
      </c>
      <c r="B8649" s="76" t="n">
        <v>46258</v>
      </c>
      <c r="C8649" s="1" t="n">
        <v>22</v>
      </c>
      <c r="D8649" s="1" t="s">
        <v>3967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3986</v>
      </c>
      <c r="N8649" s="1" t="n">
        <v>6.808</v>
      </c>
      <c r="O8649" s="1" t="n">
        <v>195.93</v>
      </c>
      <c r="P8649" s="1" t="s">
        <v>3814</v>
      </c>
    </row>
    <row r="8650" customFormat="false" ht="15" hidden="false" customHeight="true" outlineLevel="0" collapsed="false">
      <c r="A8650" s="1" t="n">
        <v>3</v>
      </c>
      <c r="B8650" s="76" t="n">
        <v>46258</v>
      </c>
      <c r="C8650" s="1" t="n">
        <v>22</v>
      </c>
      <c r="D8650" s="1" t="s">
        <v>3967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3969</v>
      </c>
      <c r="N8650" s="1" t="n">
        <v>43.885</v>
      </c>
      <c r="O8650" s="1" t="n">
        <v>1523.69</v>
      </c>
      <c r="P8650" s="1" t="s">
        <v>3814</v>
      </c>
    </row>
    <row r="8651" customFormat="false" ht="15" hidden="false" customHeight="true" outlineLevel="0" collapsed="false">
      <c r="A8651" s="1" t="n">
        <v>3</v>
      </c>
      <c r="B8651" s="76" t="n">
        <v>46258</v>
      </c>
      <c r="C8651" s="1" t="n">
        <v>22</v>
      </c>
      <c r="D8651" s="1" t="s">
        <v>3967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3970</v>
      </c>
      <c r="N8651" s="1" t="n">
        <v>8.92</v>
      </c>
      <c r="O8651" s="1" t="n">
        <v>355.02</v>
      </c>
      <c r="P8651" s="1" t="s">
        <v>3814</v>
      </c>
    </row>
    <row r="8652" customFormat="false" ht="15" hidden="false" customHeight="true" outlineLevel="0" collapsed="false">
      <c r="A8652" s="1" t="n">
        <v>3</v>
      </c>
      <c r="B8652" s="76" t="n">
        <v>46258</v>
      </c>
      <c r="C8652" s="1" t="n">
        <v>22</v>
      </c>
      <c r="D8652" s="1" t="s">
        <v>3967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3971</v>
      </c>
      <c r="N8652" s="1" t="n">
        <v>19.102</v>
      </c>
      <c r="O8652" s="1" t="n">
        <v>760.27</v>
      </c>
      <c r="P8652" s="1" t="s">
        <v>3814</v>
      </c>
    </row>
    <row r="8653" customFormat="false" ht="15" hidden="false" customHeight="true" outlineLevel="0" collapsed="false">
      <c r="A8653" s="1" t="n">
        <v>3</v>
      </c>
      <c r="B8653" s="76" t="n">
        <v>46258</v>
      </c>
      <c r="C8653" s="1" t="n">
        <v>22</v>
      </c>
      <c r="D8653" s="1" t="s">
        <v>3967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3972</v>
      </c>
      <c r="N8653" s="1" t="n">
        <v>17.07</v>
      </c>
      <c r="O8653" s="1" t="n">
        <v>737.38</v>
      </c>
      <c r="P8653" s="1" t="s">
        <v>3814</v>
      </c>
    </row>
    <row r="8654" customFormat="false" ht="15" hidden="false" customHeight="true" outlineLevel="0" collapsed="false">
      <c r="A8654" s="1" t="n">
        <v>3</v>
      </c>
      <c r="B8654" s="76" t="n">
        <v>46258</v>
      </c>
      <c r="C8654" s="1" t="n">
        <v>22</v>
      </c>
      <c r="D8654" s="1" t="s">
        <v>3967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3973</v>
      </c>
      <c r="N8654" s="1" t="n">
        <v>31.815</v>
      </c>
      <c r="O8654" s="1" t="n">
        <v>1481.06</v>
      </c>
      <c r="P8654" s="1" t="s">
        <v>3814</v>
      </c>
    </row>
    <row r="8655" customFormat="false" ht="15" hidden="false" customHeight="true" outlineLevel="0" collapsed="false">
      <c r="A8655" s="1" t="n">
        <v>3</v>
      </c>
      <c r="B8655" s="76" t="n">
        <v>46258</v>
      </c>
      <c r="C8655" s="1" t="n">
        <v>22</v>
      </c>
      <c r="D8655" s="1" t="s">
        <v>3967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3974</v>
      </c>
      <c r="N8655" s="1" t="n">
        <v>13.106</v>
      </c>
      <c r="O8655" s="1" t="n">
        <v>621.3</v>
      </c>
      <c r="P8655" s="1" t="s">
        <v>3814</v>
      </c>
    </row>
    <row r="8656" customFormat="false" ht="15" hidden="false" customHeight="true" outlineLevel="0" collapsed="false">
      <c r="A8656" s="1" t="n">
        <v>3</v>
      </c>
      <c r="B8656" s="76" t="n">
        <v>46258</v>
      </c>
      <c r="C8656" s="1" t="n">
        <v>22</v>
      </c>
      <c r="D8656" s="1" t="s">
        <v>3967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3975</v>
      </c>
      <c r="N8656" s="1" t="n">
        <v>4.888</v>
      </c>
      <c r="O8656" s="1" t="n">
        <v>211.03</v>
      </c>
      <c r="P8656" s="1" t="s">
        <v>3814</v>
      </c>
    </row>
    <row r="8657" customFormat="false" ht="15" hidden="false" customHeight="true" outlineLevel="0" collapsed="false">
      <c r="A8657" s="1" t="n">
        <v>3</v>
      </c>
      <c r="B8657" s="76" t="n">
        <v>46258</v>
      </c>
      <c r="C8657" s="1" t="n">
        <v>22</v>
      </c>
      <c r="D8657" s="1" t="s">
        <v>3967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3976</v>
      </c>
      <c r="N8657" s="1" t="n">
        <v>6.898</v>
      </c>
      <c r="O8657" s="1" t="n">
        <v>321.29</v>
      </c>
      <c r="P8657" s="1" t="s">
        <v>3814</v>
      </c>
    </row>
    <row r="8658" customFormat="false" ht="15" hidden="false" customHeight="true" outlineLevel="0" collapsed="false">
      <c r="A8658" s="1" t="n">
        <v>3</v>
      </c>
      <c r="B8658" s="76" t="n">
        <v>46258</v>
      </c>
      <c r="C8658" s="1" t="n">
        <v>22</v>
      </c>
      <c r="D8658" s="1" t="s">
        <v>3967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3977</v>
      </c>
      <c r="N8658" s="1" t="n">
        <v>5.868</v>
      </c>
      <c r="O8658" s="1" t="n">
        <v>322.98</v>
      </c>
      <c r="P8658" s="1" t="s">
        <v>3814</v>
      </c>
    </row>
    <row r="8659" customFormat="false" ht="15" hidden="false" customHeight="true" outlineLevel="0" collapsed="false">
      <c r="A8659" s="1" t="n">
        <v>3</v>
      </c>
      <c r="B8659" s="76" t="n">
        <v>46258</v>
      </c>
      <c r="C8659" s="1" t="n">
        <v>22</v>
      </c>
      <c r="D8659" s="1" t="s">
        <v>3967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3978</v>
      </c>
      <c r="N8659" s="1" t="n">
        <v>7.32</v>
      </c>
      <c r="O8659" s="1" t="n">
        <v>279</v>
      </c>
      <c r="P8659" s="1" t="s">
        <v>3814</v>
      </c>
    </row>
    <row r="8660" customFormat="false" ht="15" hidden="false" customHeight="true" outlineLevel="0" collapsed="false">
      <c r="A8660" s="1" t="n">
        <v>3</v>
      </c>
      <c r="B8660" s="76" t="n">
        <v>46258</v>
      </c>
      <c r="C8660" s="1" t="n">
        <v>22</v>
      </c>
      <c r="D8660" s="1" t="s">
        <v>3967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3979</v>
      </c>
      <c r="N8660" s="1" t="n">
        <v>9.309</v>
      </c>
      <c r="O8660" s="1" t="n">
        <v>15.7</v>
      </c>
      <c r="P8660" s="1" t="s">
        <v>3814</v>
      </c>
    </row>
    <row r="8661" customFormat="false" ht="15" hidden="false" customHeight="true" outlineLevel="0" collapsed="false">
      <c r="A8661" s="1" t="n">
        <v>3</v>
      </c>
      <c r="B8661" s="76" t="n">
        <v>46258</v>
      </c>
      <c r="C8661" s="1" t="n">
        <v>22</v>
      </c>
      <c r="D8661" s="1" t="s">
        <v>3967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3980</v>
      </c>
      <c r="N8661" s="1" t="n">
        <v>30.93</v>
      </c>
      <c r="O8661" s="1" t="n">
        <v>78.34</v>
      </c>
      <c r="P8661" s="1" t="s">
        <v>3814</v>
      </c>
    </row>
    <row r="8662" customFormat="false" ht="15" hidden="false" customHeight="true" outlineLevel="0" collapsed="false">
      <c r="A8662" s="1" t="n">
        <v>3</v>
      </c>
      <c r="B8662" s="76" t="n">
        <v>46258</v>
      </c>
      <c r="C8662" s="1" t="n">
        <v>22</v>
      </c>
      <c r="D8662" s="1" t="s">
        <v>3967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3981</v>
      </c>
      <c r="N8662" s="1" t="n">
        <v>4.255</v>
      </c>
      <c r="O8662" s="1" t="n">
        <v>0</v>
      </c>
      <c r="P8662" s="1" t="s">
        <v>3814</v>
      </c>
    </row>
    <row r="8663" customFormat="false" ht="15" hidden="false" customHeight="true" outlineLevel="0" collapsed="false">
      <c r="A8663" s="1" t="n">
        <v>3</v>
      </c>
      <c r="B8663" s="76" t="n">
        <v>46258</v>
      </c>
      <c r="C8663" s="1" t="n">
        <v>100</v>
      </c>
      <c r="D8663" s="1" t="s">
        <v>3988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3982</v>
      </c>
      <c r="N8663" s="1" t="n">
        <v>3.358</v>
      </c>
      <c r="O8663" s="1" t="n">
        <v>81.5</v>
      </c>
      <c r="P8663" s="1" t="s">
        <v>3814</v>
      </c>
    </row>
    <row r="8664" customFormat="false" ht="15" hidden="false" customHeight="true" outlineLevel="0" collapsed="false">
      <c r="A8664" s="1" t="n">
        <v>3</v>
      </c>
      <c r="B8664" s="76" t="n">
        <v>46258</v>
      </c>
      <c r="C8664" s="1" t="n">
        <v>100</v>
      </c>
      <c r="D8664" s="1" t="s">
        <v>3988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3968</v>
      </c>
      <c r="N8664" s="1" t="n">
        <v>2.584</v>
      </c>
      <c r="O8664" s="1" t="n">
        <v>86.51</v>
      </c>
      <c r="P8664" s="1" t="s">
        <v>3814</v>
      </c>
    </row>
    <row r="8665" customFormat="false" ht="15" hidden="false" customHeight="true" outlineLevel="0" collapsed="false">
      <c r="A8665" s="1" t="n">
        <v>3</v>
      </c>
      <c r="B8665" s="76" t="n">
        <v>46258</v>
      </c>
      <c r="C8665" s="1" t="n">
        <v>100</v>
      </c>
      <c r="D8665" s="1" t="s">
        <v>3988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3986</v>
      </c>
      <c r="N8665" s="1" t="n">
        <v>2.414</v>
      </c>
      <c r="O8665" s="1" t="n">
        <v>68.7</v>
      </c>
      <c r="P8665" s="1" t="s">
        <v>3814</v>
      </c>
    </row>
    <row r="8666" customFormat="false" ht="15" hidden="false" customHeight="true" outlineLevel="0" collapsed="false">
      <c r="A8666" s="1" t="n">
        <v>3</v>
      </c>
      <c r="B8666" s="76" t="n">
        <v>46258</v>
      </c>
      <c r="C8666" s="1" t="n">
        <v>100</v>
      </c>
      <c r="D8666" s="1" t="s">
        <v>3988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3969</v>
      </c>
      <c r="N8666" s="1" t="n">
        <v>14.13</v>
      </c>
      <c r="O8666" s="1" t="n">
        <v>484.92</v>
      </c>
      <c r="P8666" s="1" t="s">
        <v>3814</v>
      </c>
    </row>
    <row r="8667" customFormat="false" ht="15" hidden="false" customHeight="true" outlineLevel="0" collapsed="false">
      <c r="A8667" s="1" t="n">
        <v>3</v>
      </c>
      <c r="B8667" s="76" t="n">
        <v>46258</v>
      </c>
      <c r="C8667" s="1" t="n">
        <v>100</v>
      </c>
      <c r="D8667" s="1" t="s">
        <v>3988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3970</v>
      </c>
      <c r="N8667" s="1" t="n">
        <v>3.032</v>
      </c>
      <c r="O8667" s="1" t="n">
        <v>119.28</v>
      </c>
      <c r="P8667" s="1" t="s">
        <v>3814</v>
      </c>
    </row>
    <row r="8668" customFormat="false" ht="15" hidden="false" customHeight="true" outlineLevel="0" collapsed="false">
      <c r="A8668" s="1" t="n">
        <v>3</v>
      </c>
      <c r="B8668" s="76" t="n">
        <v>46258</v>
      </c>
      <c r="C8668" s="1" t="n">
        <v>100</v>
      </c>
      <c r="D8668" s="1" t="s">
        <v>3988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3971</v>
      </c>
      <c r="N8668" s="1" t="n">
        <v>6.44</v>
      </c>
      <c r="O8668" s="1" t="n">
        <v>253.36</v>
      </c>
      <c r="P8668" s="1" t="s">
        <v>3814</v>
      </c>
    </row>
    <row r="8669" customFormat="false" ht="15" hidden="false" customHeight="true" outlineLevel="0" collapsed="false">
      <c r="A8669" s="1" t="n">
        <v>3</v>
      </c>
      <c r="B8669" s="76" t="n">
        <v>46258</v>
      </c>
      <c r="C8669" s="1" t="n">
        <v>100</v>
      </c>
      <c r="D8669" s="1" t="s">
        <v>3988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3972</v>
      </c>
      <c r="N8669" s="1" t="n">
        <v>5.324</v>
      </c>
      <c r="O8669" s="1" t="n">
        <v>227.28</v>
      </c>
      <c r="P8669" s="1" t="s">
        <v>3814</v>
      </c>
    </row>
    <row r="8670" customFormat="false" ht="15" hidden="false" customHeight="true" outlineLevel="0" collapsed="false">
      <c r="A8670" s="1" t="n">
        <v>3</v>
      </c>
      <c r="B8670" s="76" t="n">
        <v>46258</v>
      </c>
      <c r="C8670" s="1" t="n">
        <v>100</v>
      </c>
      <c r="D8670" s="1" t="s">
        <v>3988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3973</v>
      </c>
      <c r="N8670" s="1" t="n">
        <v>11.38</v>
      </c>
      <c r="O8670" s="1" t="n">
        <v>523.93</v>
      </c>
      <c r="P8670" s="1" t="s">
        <v>3814</v>
      </c>
    </row>
    <row r="8671" customFormat="false" ht="15" hidden="false" customHeight="true" outlineLevel="0" collapsed="false">
      <c r="A8671" s="1" t="n">
        <v>3</v>
      </c>
      <c r="B8671" s="76" t="n">
        <v>46258</v>
      </c>
      <c r="C8671" s="1" t="n">
        <v>100</v>
      </c>
      <c r="D8671" s="1" t="s">
        <v>3988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3974</v>
      </c>
      <c r="N8671" s="1" t="n">
        <v>4.636</v>
      </c>
      <c r="O8671" s="1" t="n">
        <v>217.32</v>
      </c>
      <c r="P8671" s="1" t="s">
        <v>3814</v>
      </c>
    </row>
    <row r="8672" customFormat="false" ht="15" hidden="false" customHeight="true" outlineLevel="0" collapsed="false">
      <c r="A8672" s="1" t="n">
        <v>3</v>
      </c>
      <c r="B8672" s="76" t="n">
        <v>46258</v>
      </c>
      <c r="C8672" s="1" t="n">
        <v>100</v>
      </c>
      <c r="D8672" s="1" t="s">
        <v>3988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3975</v>
      </c>
      <c r="N8672" s="1" t="n">
        <v>1.738</v>
      </c>
      <c r="O8672" s="1" t="n">
        <v>74.2</v>
      </c>
      <c r="P8672" s="1" t="s">
        <v>3814</v>
      </c>
    </row>
    <row r="8673" customFormat="false" ht="15" hidden="false" customHeight="true" outlineLevel="0" collapsed="false">
      <c r="A8673" s="1" t="n">
        <v>3</v>
      </c>
      <c r="B8673" s="76" t="n">
        <v>46258</v>
      </c>
      <c r="C8673" s="1" t="n">
        <v>100</v>
      </c>
      <c r="D8673" s="1" t="s">
        <v>3988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3976</v>
      </c>
      <c r="N8673" s="1" t="n">
        <v>2.218</v>
      </c>
      <c r="O8673" s="1" t="n">
        <v>102.12</v>
      </c>
      <c r="P8673" s="1" t="s">
        <v>3814</v>
      </c>
    </row>
    <row r="8674" customFormat="false" ht="15" hidden="false" customHeight="true" outlineLevel="0" collapsed="false">
      <c r="A8674" s="1" t="n">
        <v>3</v>
      </c>
      <c r="B8674" s="76" t="n">
        <v>46258</v>
      </c>
      <c r="C8674" s="1" t="n">
        <v>100</v>
      </c>
      <c r="D8674" s="1" t="s">
        <v>3988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3977</v>
      </c>
      <c r="N8674" s="1" t="n">
        <v>1.978</v>
      </c>
      <c r="O8674" s="1" t="n">
        <v>107.63</v>
      </c>
      <c r="P8674" s="1" t="s">
        <v>3814</v>
      </c>
    </row>
    <row r="8675" customFormat="false" ht="15" hidden="false" customHeight="true" outlineLevel="0" collapsed="false">
      <c r="A8675" s="1" t="n">
        <v>3</v>
      </c>
      <c r="B8675" s="76" t="n">
        <v>46258</v>
      </c>
      <c r="C8675" s="1" t="n">
        <v>100</v>
      </c>
      <c r="D8675" s="1" t="s">
        <v>3988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3978</v>
      </c>
      <c r="N8675" s="1" t="n">
        <v>2.298</v>
      </c>
      <c r="O8675" s="1" t="n">
        <v>86.56</v>
      </c>
      <c r="P8675" s="1" t="s">
        <v>3814</v>
      </c>
    </row>
    <row r="8676" customFormat="false" ht="15" hidden="false" customHeight="true" outlineLevel="0" collapsed="false">
      <c r="A8676" s="1" t="n">
        <v>3</v>
      </c>
      <c r="B8676" s="76" t="n">
        <v>46258</v>
      </c>
      <c r="C8676" s="1" t="n">
        <v>100</v>
      </c>
      <c r="D8676" s="1" t="s">
        <v>3988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3979</v>
      </c>
      <c r="N8676" s="1" t="n">
        <v>2.922</v>
      </c>
      <c r="O8676" s="1" t="n">
        <v>4.87</v>
      </c>
      <c r="P8676" s="1" t="s">
        <v>3814</v>
      </c>
    </row>
    <row r="8677" customFormat="false" ht="15" hidden="false" customHeight="true" outlineLevel="0" collapsed="false">
      <c r="A8677" s="1" t="n">
        <v>3</v>
      </c>
      <c r="B8677" s="76" t="n">
        <v>46258</v>
      </c>
      <c r="C8677" s="1" t="n">
        <v>100</v>
      </c>
      <c r="D8677" s="1" t="s">
        <v>3988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3980</v>
      </c>
      <c r="N8677" s="1" t="n">
        <v>10.115</v>
      </c>
      <c r="O8677" s="1" t="n">
        <v>25.32</v>
      </c>
      <c r="P8677" s="1" t="s">
        <v>3814</v>
      </c>
    </row>
    <row r="8678" customFormat="false" ht="15" hidden="false" customHeight="true" outlineLevel="0" collapsed="false">
      <c r="A8678" s="1" t="n">
        <v>3</v>
      </c>
      <c r="B8678" s="76" t="n">
        <v>46258</v>
      </c>
      <c r="C8678" s="1" t="n">
        <v>100</v>
      </c>
      <c r="D8678" s="1" t="s">
        <v>3988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3981</v>
      </c>
      <c r="N8678" s="1" t="n">
        <v>1.233</v>
      </c>
      <c r="O8678" s="1" t="n">
        <v>0</v>
      </c>
      <c r="P8678" s="1" t="s">
        <v>3814</v>
      </c>
    </row>
    <row r="8679" customFormat="false" ht="15" hidden="false" customHeight="true" outlineLevel="0" collapsed="false">
      <c r="A8679" s="1" t="n">
        <v>3</v>
      </c>
      <c r="B8679" s="76" t="n">
        <v>46258</v>
      </c>
      <c r="C8679" s="1" t="n">
        <v>100</v>
      </c>
      <c r="D8679" s="1" t="s">
        <v>3988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3982</v>
      </c>
      <c r="N8679" s="1" t="n">
        <v>3.168</v>
      </c>
      <c r="O8679" s="1" t="n">
        <v>78.01</v>
      </c>
      <c r="P8679" s="1" t="s">
        <v>3814</v>
      </c>
    </row>
    <row r="8680" customFormat="false" ht="15" hidden="false" customHeight="true" outlineLevel="0" collapsed="false">
      <c r="A8680" s="1" t="n">
        <v>3</v>
      </c>
      <c r="B8680" s="76" t="n">
        <v>46258</v>
      </c>
      <c r="C8680" s="1" t="n">
        <v>100</v>
      </c>
      <c r="D8680" s="1" t="s">
        <v>3988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3968</v>
      </c>
      <c r="N8680" s="1" t="n">
        <v>1.744</v>
      </c>
      <c r="O8680" s="1" t="n">
        <v>59.24</v>
      </c>
      <c r="P8680" s="1" t="s">
        <v>3814</v>
      </c>
    </row>
    <row r="8681" customFormat="false" ht="15" hidden="false" customHeight="true" outlineLevel="0" collapsed="false">
      <c r="A8681" s="1" t="n">
        <v>3</v>
      </c>
      <c r="B8681" s="76" t="n">
        <v>46258</v>
      </c>
      <c r="C8681" s="1" t="n">
        <v>100</v>
      </c>
      <c r="D8681" s="1" t="s">
        <v>3988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3986</v>
      </c>
      <c r="N8681" s="1" t="n">
        <v>1.932</v>
      </c>
      <c r="O8681" s="1" t="n">
        <v>55.78</v>
      </c>
      <c r="P8681" s="1" t="s">
        <v>3814</v>
      </c>
    </row>
    <row r="8682" customFormat="false" ht="15" hidden="false" customHeight="true" outlineLevel="0" collapsed="false">
      <c r="A8682" s="1" t="n">
        <v>3</v>
      </c>
      <c r="B8682" s="76" t="n">
        <v>46258</v>
      </c>
      <c r="C8682" s="1" t="n">
        <v>100</v>
      </c>
      <c r="D8682" s="1" t="s">
        <v>3988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3969</v>
      </c>
      <c r="N8682" s="1" t="n">
        <v>14.405</v>
      </c>
      <c r="O8682" s="1" t="n">
        <v>501.53</v>
      </c>
      <c r="P8682" s="1" t="s">
        <v>3814</v>
      </c>
    </row>
    <row r="8683" customFormat="false" ht="15" hidden="false" customHeight="true" outlineLevel="0" collapsed="false">
      <c r="A8683" s="1" t="n">
        <v>3</v>
      </c>
      <c r="B8683" s="76" t="n">
        <v>46258</v>
      </c>
      <c r="C8683" s="1" t="n">
        <v>100</v>
      </c>
      <c r="D8683" s="1" t="s">
        <v>3988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3970</v>
      </c>
      <c r="N8683" s="1" t="n">
        <v>2.414</v>
      </c>
      <c r="O8683" s="1" t="n">
        <v>96.35</v>
      </c>
      <c r="P8683" s="1" t="s">
        <v>3814</v>
      </c>
    </row>
    <row r="8684" customFormat="false" ht="15" hidden="false" customHeight="true" outlineLevel="0" collapsed="false">
      <c r="A8684" s="1" t="n">
        <v>3</v>
      </c>
      <c r="B8684" s="76" t="n">
        <v>46258</v>
      </c>
      <c r="C8684" s="1" t="n">
        <v>100</v>
      </c>
      <c r="D8684" s="1" t="s">
        <v>3988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3971</v>
      </c>
      <c r="N8684" s="1" t="n">
        <v>5.352</v>
      </c>
      <c r="O8684" s="1" t="n">
        <v>213.61</v>
      </c>
      <c r="P8684" s="1" t="s">
        <v>3814</v>
      </c>
    </row>
    <row r="8685" customFormat="false" ht="15" hidden="false" customHeight="true" outlineLevel="0" collapsed="false">
      <c r="A8685" s="1" t="n">
        <v>3</v>
      </c>
      <c r="B8685" s="76" t="n">
        <v>46258</v>
      </c>
      <c r="C8685" s="1" t="n">
        <v>100</v>
      </c>
      <c r="D8685" s="1" t="s">
        <v>3988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3972</v>
      </c>
      <c r="N8685" s="1" t="n">
        <v>5.726</v>
      </c>
      <c r="O8685" s="1" t="n">
        <v>248</v>
      </c>
      <c r="P8685" s="1" t="s">
        <v>3814</v>
      </c>
    </row>
    <row r="8686" customFormat="false" ht="15" hidden="false" customHeight="true" outlineLevel="0" collapsed="false">
      <c r="A8686" s="1" t="n">
        <v>3</v>
      </c>
      <c r="B8686" s="76" t="n">
        <v>46258</v>
      </c>
      <c r="C8686" s="1" t="n">
        <v>100</v>
      </c>
      <c r="D8686" s="1" t="s">
        <v>3988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3973</v>
      </c>
      <c r="N8686" s="1" t="n">
        <v>9.595</v>
      </c>
      <c r="O8686" s="1" t="n">
        <v>448.16</v>
      </c>
      <c r="P8686" s="1" t="s">
        <v>3814</v>
      </c>
    </row>
    <row r="8687" customFormat="false" ht="15" hidden="false" customHeight="true" outlineLevel="0" collapsed="false">
      <c r="A8687" s="1" t="n">
        <v>3</v>
      </c>
      <c r="B8687" s="76" t="n">
        <v>46258</v>
      </c>
      <c r="C8687" s="1" t="n">
        <v>100</v>
      </c>
      <c r="D8687" s="1" t="s">
        <v>3988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3974</v>
      </c>
      <c r="N8687" s="1" t="n">
        <v>3.77</v>
      </c>
      <c r="O8687" s="1" t="n">
        <v>179.29</v>
      </c>
      <c r="P8687" s="1" t="s">
        <v>3814</v>
      </c>
    </row>
    <row r="8688" customFormat="false" ht="15" hidden="false" customHeight="true" outlineLevel="0" collapsed="false">
      <c r="A8688" s="1" t="n">
        <v>3</v>
      </c>
      <c r="B8688" s="76" t="n">
        <v>46258</v>
      </c>
      <c r="C8688" s="1" t="n">
        <v>100</v>
      </c>
      <c r="D8688" s="1" t="s">
        <v>3988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3975</v>
      </c>
      <c r="N8688" s="1" t="n">
        <v>1.39</v>
      </c>
      <c r="O8688" s="1" t="n">
        <v>60.2</v>
      </c>
      <c r="P8688" s="1" t="s">
        <v>3814</v>
      </c>
    </row>
    <row r="8689" customFormat="false" ht="15" hidden="false" customHeight="true" outlineLevel="0" collapsed="false">
      <c r="A8689" s="1" t="n">
        <v>3</v>
      </c>
      <c r="B8689" s="76" t="n">
        <v>46258</v>
      </c>
      <c r="C8689" s="1" t="n">
        <v>100</v>
      </c>
      <c r="D8689" s="1" t="s">
        <v>3988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3976</v>
      </c>
      <c r="N8689" s="1" t="n">
        <v>2.328</v>
      </c>
      <c r="O8689" s="1" t="n">
        <v>108.74</v>
      </c>
      <c r="P8689" s="1" t="s">
        <v>3814</v>
      </c>
    </row>
    <row r="8690" customFormat="false" ht="15" hidden="false" customHeight="true" outlineLevel="0" collapsed="false">
      <c r="A8690" s="1" t="n">
        <v>3</v>
      </c>
      <c r="B8690" s="76" t="n">
        <v>46258</v>
      </c>
      <c r="C8690" s="1" t="n">
        <v>100</v>
      </c>
      <c r="D8690" s="1" t="s">
        <v>3988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3977</v>
      </c>
      <c r="N8690" s="1" t="n">
        <v>1.782</v>
      </c>
      <c r="O8690" s="1" t="n">
        <v>98.37</v>
      </c>
      <c r="P8690" s="1" t="s">
        <v>3814</v>
      </c>
    </row>
    <row r="8691" customFormat="false" ht="15" hidden="false" customHeight="true" outlineLevel="0" collapsed="false">
      <c r="A8691" s="1" t="n">
        <v>3</v>
      </c>
      <c r="B8691" s="76" t="n">
        <v>46258</v>
      </c>
      <c r="C8691" s="1" t="n">
        <v>100</v>
      </c>
      <c r="D8691" s="1" t="s">
        <v>3988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3978</v>
      </c>
      <c r="N8691" s="1" t="n">
        <v>2.42</v>
      </c>
      <c r="O8691" s="1" t="n">
        <v>92.48</v>
      </c>
      <c r="P8691" s="1" t="s">
        <v>3814</v>
      </c>
    </row>
    <row r="8692" customFormat="false" ht="15" hidden="false" customHeight="true" outlineLevel="0" collapsed="false">
      <c r="A8692" s="1" t="n">
        <v>3</v>
      </c>
      <c r="B8692" s="76" t="n">
        <v>46258</v>
      </c>
      <c r="C8692" s="1" t="n">
        <v>100</v>
      </c>
      <c r="D8692" s="1" t="s">
        <v>3988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3979</v>
      </c>
      <c r="N8692" s="1" t="n">
        <v>2.923</v>
      </c>
      <c r="O8692" s="1" t="n">
        <v>4.94</v>
      </c>
      <c r="P8692" s="1" t="s">
        <v>3814</v>
      </c>
    </row>
    <row r="8693" customFormat="false" ht="15" hidden="false" customHeight="true" outlineLevel="0" collapsed="false">
      <c r="A8693" s="1" t="n">
        <v>3</v>
      </c>
      <c r="B8693" s="76" t="n">
        <v>46258</v>
      </c>
      <c r="C8693" s="1" t="n">
        <v>100</v>
      </c>
      <c r="D8693" s="1" t="s">
        <v>3988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3980</v>
      </c>
      <c r="N8693" s="1" t="n">
        <v>9.37</v>
      </c>
      <c r="O8693" s="1" t="n">
        <v>23.8</v>
      </c>
      <c r="P8693" s="1" t="s">
        <v>3814</v>
      </c>
    </row>
    <row r="8694" customFormat="false" ht="15" hidden="false" customHeight="true" outlineLevel="0" collapsed="false">
      <c r="A8694" s="1" t="n">
        <v>3</v>
      </c>
      <c r="B8694" s="76" t="n">
        <v>46258</v>
      </c>
      <c r="C8694" s="1" t="n">
        <v>100</v>
      </c>
      <c r="D8694" s="1" t="s">
        <v>3988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3981</v>
      </c>
      <c r="N8694" s="1" t="n">
        <v>1.481</v>
      </c>
      <c r="O8694" s="1" t="n">
        <v>0</v>
      </c>
      <c r="P8694" s="1" t="s">
        <v>3814</v>
      </c>
    </row>
    <row r="8695" customFormat="false" ht="15" hidden="false" customHeight="true" outlineLevel="0" collapsed="false">
      <c r="A8695" s="1" t="n">
        <v>3</v>
      </c>
      <c r="B8695" s="76" t="n">
        <v>46258</v>
      </c>
      <c r="C8695" s="1" t="n">
        <v>100</v>
      </c>
      <c r="D8695" s="1" t="s">
        <v>3988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3982</v>
      </c>
      <c r="N8695" s="1" t="n">
        <v>3.76</v>
      </c>
      <c r="O8695" s="1" t="n">
        <v>93.07</v>
      </c>
      <c r="P8695" s="1" t="s">
        <v>3814</v>
      </c>
    </row>
    <row r="8696" customFormat="false" ht="15" hidden="false" customHeight="true" outlineLevel="0" collapsed="false">
      <c r="A8696" s="1" t="n">
        <v>3</v>
      </c>
      <c r="B8696" s="76" t="n">
        <v>46258</v>
      </c>
      <c r="C8696" s="1" t="n">
        <v>100</v>
      </c>
      <c r="D8696" s="1" t="s">
        <v>3988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3968</v>
      </c>
      <c r="N8696" s="1" t="n">
        <v>2.612</v>
      </c>
      <c r="O8696" s="1" t="n">
        <v>89.19</v>
      </c>
      <c r="P8696" s="1" t="s">
        <v>3814</v>
      </c>
    </row>
    <row r="8697" customFormat="false" ht="15" hidden="false" customHeight="true" outlineLevel="0" collapsed="false">
      <c r="A8697" s="1" t="n">
        <v>3</v>
      </c>
      <c r="B8697" s="76" t="n">
        <v>46258</v>
      </c>
      <c r="C8697" s="1" t="n">
        <v>100</v>
      </c>
      <c r="D8697" s="1" t="s">
        <v>3988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3986</v>
      </c>
      <c r="N8697" s="1" t="n">
        <v>2.462</v>
      </c>
      <c r="O8697" s="1" t="n">
        <v>71.45</v>
      </c>
      <c r="P8697" s="1" t="s">
        <v>3814</v>
      </c>
    </row>
    <row r="8698" customFormat="false" ht="15" hidden="false" customHeight="true" outlineLevel="0" collapsed="false">
      <c r="A8698" s="1" t="n">
        <v>3</v>
      </c>
      <c r="B8698" s="76" t="n">
        <v>46258</v>
      </c>
      <c r="C8698" s="1" t="n">
        <v>100</v>
      </c>
      <c r="D8698" s="1" t="s">
        <v>3988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3969</v>
      </c>
      <c r="N8698" s="1" t="n">
        <v>15.35</v>
      </c>
      <c r="O8698" s="1" t="n">
        <v>537.24</v>
      </c>
      <c r="P8698" s="1" t="s">
        <v>3814</v>
      </c>
    </row>
    <row r="8699" customFormat="false" ht="15" hidden="false" customHeight="true" outlineLevel="0" collapsed="false">
      <c r="A8699" s="1" t="n">
        <v>3</v>
      </c>
      <c r="B8699" s="76" t="n">
        <v>46258</v>
      </c>
      <c r="C8699" s="1" t="n">
        <v>100</v>
      </c>
      <c r="D8699" s="1" t="s">
        <v>3988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3970</v>
      </c>
      <c r="N8699" s="1" t="n">
        <v>3.474</v>
      </c>
      <c r="O8699" s="1" t="n">
        <v>139.39</v>
      </c>
      <c r="P8699" s="1" t="s">
        <v>3814</v>
      </c>
    </row>
    <row r="8700" customFormat="false" ht="15" hidden="false" customHeight="true" outlineLevel="0" collapsed="false">
      <c r="A8700" s="1" t="n">
        <v>3</v>
      </c>
      <c r="B8700" s="76" t="n">
        <v>46258</v>
      </c>
      <c r="C8700" s="1" t="n">
        <v>100</v>
      </c>
      <c r="D8700" s="1" t="s">
        <v>3988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3971</v>
      </c>
      <c r="N8700" s="1" t="n">
        <v>7.31</v>
      </c>
      <c r="O8700" s="1" t="n">
        <v>293.3</v>
      </c>
      <c r="P8700" s="1" t="s">
        <v>3814</v>
      </c>
    </row>
    <row r="8701" customFormat="false" ht="15" hidden="false" customHeight="true" outlineLevel="0" collapsed="false">
      <c r="A8701" s="1" t="n">
        <v>3</v>
      </c>
      <c r="B8701" s="76" t="n">
        <v>46258</v>
      </c>
      <c r="C8701" s="1" t="n">
        <v>100</v>
      </c>
      <c r="D8701" s="1" t="s">
        <v>3988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3972</v>
      </c>
      <c r="N8701" s="1" t="n">
        <v>6.02</v>
      </c>
      <c r="O8701" s="1" t="n">
        <v>262.1</v>
      </c>
      <c r="P8701" s="1" t="s">
        <v>3814</v>
      </c>
    </row>
    <row r="8702" customFormat="false" ht="15" hidden="false" customHeight="true" outlineLevel="0" collapsed="false">
      <c r="A8702" s="1" t="n">
        <v>3</v>
      </c>
      <c r="B8702" s="76" t="n">
        <v>46258</v>
      </c>
      <c r="C8702" s="1" t="n">
        <v>100</v>
      </c>
      <c r="D8702" s="1" t="s">
        <v>3988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3973</v>
      </c>
      <c r="N8702" s="1" t="n">
        <v>10.84</v>
      </c>
      <c r="O8702" s="1" t="n">
        <v>508.97</v>
      </c>
      <c r="P8702" s="1" t="s">
        <v>3814</v>
      </c>
    </row>
    <row r="8703" customFormat="false" ht="15" hidden="false" customHeight="true" outlineLevel="0" collapsed="false">
      <c r="A8703" s="1" t="n">
        <v>3</v>
      </c>
      <c r="B8703" s="76" t="n">
        <v>46258</v>
      </c>
      <c r="C8703" s="1" t="n">
        <v>100</v>
      </c>
      <c r="D8703" s="1" t="s">
        <v>3988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3974</v>
      </c>
      <c r="N8703" s="1" t="n">
        <v>4.7</v>
      </c>
      <c r="O8703" s="1" t="n">
        <v>224.69</v>
      </c>
      <c r="P8703" s="1" t="s">
        <v>3814</v>
      </c>
    </row>
    <row r="8704" customFormat="false" ht="15" hidden="false" customHeight="true" outlineLevel="0" collapsed="false">
      <c r="A8704" s="1" t="n">
        <v>3</v>
      </c>
      <c r="B8704" s="76" t="n">
        <v>46258</v>
      </c>
      <c r="C8704" s="1" t="n">
        <v>100</v>
      </c>
      <c r="D8704" s="1" t="s">
        <v>3988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3975</v>
      </c>
      <c r="N8704" s="1" t="n">
        <v>1.76</v>
      </c>
      <c r="O8704" s="1" t="n">
        <v>76.63</v>
      </c>
      <c r="P8704" s="1" t="s">
        <v>3814</v>
      </c>
    </row>
    <row r="8705" customFormat="false" ht="15" hidden="false" customHeight="true" outlineLevel="0" collapsed="false">
      <c r="A8705" s="1" t="n">
        <v>3</v>
      </c>
      <c r="B8705" s="76" t="n">
        <v>46258</v>
      </c>
      <c r="C8705" s="1" t="n">
        <v>100</v>
      </c>
      <c r="D8705" s="1" t="s">
        <v>3988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3976</v>
      </c>
      <c r="N8705" s="1" t="n">
        <v>2.352</v>
      </c>
      <c r="O8705" s="1" t="n">
        <v>110.43</v>
      </c>
      <c r="P8705" s="1" t="s">
        <v>3814</v>
      </c>
    </row>
    <row r="8706" customFormat="false" ht="15" hidden="false" customHeight="true" outlineLevel="0" collapsed="false">
      <c r="A8706" s="1" t="n">
        <v>3</v>
      </c>
      <c r="B8706" s="76" t="n">
        <v>46258</v>
      </c>
      <c r="C8706" s="1" t="n">
        <v>100</v>
      </c>
      <c r="D8706" s="1" t="s">
        <v>3988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3977</v>
      </c>
      <c r="N8706" s="1" t="n">
        <v>2.108</v>
      </c>
      <c r="O8706" s="1" t="n">
        <v>116.98</v>
      </c>
      <c r="P8706" s="1" t="s">
        <v>3814</v>
      </c>
    </row>
    <row r="8707" customFormat="false" ht="15" hidden="false" customHeight="true" outlineLevel="0" collapsed="false">
      <c r="A8707" s="1" t="n">
        <v>3</v>
      </c>
      <c r="B8707" s="76" t="n">
        <v>46258</v>
      </c>
      <c r="C8707" s="1" t="n">
        <v>100</v>
      </c>
      <c r="D8707" s="1" t="s">
        <v>3988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3978</v>
      </c>
      <c r="N8707" s="1" t="n">
        <v>2.602</v>
      </c>
      <c r="O8707" s="1" t="n">
        <v>99.96</v>
      </c>
      <c r="P8707" s="1" t="s">
        <v>3814</v>
      </c>
    </row>
    <row r="8708" customFormat="false" ht="15" hidden="false" customHeight="true" outlineLevel="0" collapsed="false">
      <c r="A8708" s="1" t="n">
        <v>3</v>
      </c>
      <c r="B8708" s="76" t="n">
        <v>46258</v>
      </c>
      <c r="C8708" s="1" t="n">
        <v>100</v>
      </c>
      <c r="D8708" s="1" t="s">
        <v>3988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3979</v>
      </c>
      <c r="N8708" s="1" t="n">
        <v>3.464</v>
      </c>
      <c r="O8708" s="1" t="n">
        <v>5.89</v>
      </c>
      <c r="P8708" s="1" t="s">
        <v>3814</v>
      </c>
    </row>
    <row r="8709" customFormat="false" ht="15" hidden="false" customHeight="true" outlineLevel="0" collapsed="false">
      <c r="A8709" s="1" t="n">
        <v>3</v>
      </c>
      <c r="B8709" s="76" t="n">
        <v>46258</v>
      </c>
      <c r="C8709" s="1" t="n">
        <v>100</v>
      </c>
      <c r="D8709" s="1" t="s">
        <v>3988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3980</v>
      </c>
      <c r="N8709" s="1" t="n">
        <v>11.445</v>
      </c>
      <c r="O8709" s="1" t="n">
        <v>29.22</v>
      </c>
      <c r="P8709" s="1" t="s">
        <v>3814</v>
      </c>
    </row>
    <row r="8710" customFormat="false" ht="15" hidden="false" customHeight="true" outlineLevel="0" collapsed="false">
      <c r="A8710" s="1" t="n">
        <v>3</v>
      </c>
      <c r="B8710" s="76" t="n">
        <v>46258</v>
      </c>
      <c r="C8710" s="1" t="n">
        <v>100</v>
      </c>
      <c r="D8710" s="1" t="s">
        <v>3988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3981</v>
      </c>
      <c r="N8710" s="1" t="n">
        <v>1.541</v>
      </c>
      <c r="O8710" s="1" t="n">
        <v>0</v>
      </c>
      <c r="P8710" s="1" t="s">
        <v>3814</v>
      </c>
    </row>
    <row r="8711" customFormat="false" ht="15" hidden="false" customHeight="true" outlineLevel="0" collapsed="false">
      <c r="A8711" s="1" t="n">
        <v>3</v>
      </c>
      <c r="B8711" s="76" t="n">
        <v>46259</v>
      </c>
      <c r="C8711" s="1" t="n">
        <v>6</v>
      </c>
      <c r="D8711" s="1" t="s">
        <v>3819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3817</v>
      </c>
      <c r="N8711" s="1" t="n">
        <v>20</v>
      </c>
      <c r="O8711" s="1" t="n">
        <v>125</v>
      </c>
      <c r="P8711" s="1" t="s">
        <v>3814</v>
      </c>
    </row>
    <row r="8712" customFormat="false" ht="15" hidden="false" customHeight="true" outlineLevel="0" collapsed="false">
      <c r="A8712" s="1" t="n">
        <v>3</v>
      </c>
      <c r="B8712" s="76" t="n">
        <v>46259</v>
      </c>
      <c r="C8712" s="1" t="n">
        <v>6</v>
      </c>
      <c r="D8712" s="1" t="s">
        <v>3819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3816</v>
      </c>
      <c r="N8712" s="1" t="n">
        <v>50</v>
      </c>
      <c r="O8712" s="1" t="n">
        <v>100</v>
      </c>
      <c r="P8712" s="1" t="s">
        <v>3814</v>
      </c>
    </row>
    <row r="8713" customFormat="false" ht="15" hidden="false" customHeight="true" outlineLevel="0" collapsed="false">
      <c r="A8713" s="1" t="n">
        <v>3</v>
      </c>
      <c r="B8713" s="76" t="n">
        <v>46259</v>
      </c>
      <c r="C8713" s="1" t="n">
        <v>6</v>
      </c>
      <c r="D8713" s="1" t="s">
        <v>3819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3818</v>
      </c>
      <c r="N8713" s="1" t="n">
        <v>20</v>
      </c>
      <c r="O8713" s="1" t="n">
        <v>300</v>
      </c>
      <c r="P8713" s="1" t="s">
        <v>3814</v>
      </c>
    </row>
    <row r="8714" customFormat="false" ht="15" hidden="false" customHeight="true" outlineLevel="0" collapsed="false">
      <c r="A8714" s="1" t="n">
        <v>3</v>
      </c>
      <c r="B8714" s="76" t="n">
        <v>46259</v>
      </c>
      <c r="C8714" s="1" t="n">
        <v>6</v>
      </c>
      <c r="D8714" s="1" t="s">
        <v>3819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3851</v>
      </c>
      <c r="N8714" s="1" t="n">
        <v>8.9</v>
      </c>
      <c r="O8714" s="1" t="n">
        <v>106.5</v>
      </c>
      <c r="P8714" s="1" t="s">
        <v>3814</v>
      </c>
    </row>
    <row r="8715" customFormat="false" ht="15" hidden="false" customHeight="true" outlineLevel="0" collapsed="false">
      <c r="A8715" s="1" t="n">
        <v>3</v>
      </c>
      <c r="B8715" s="76" t="n">
        <v>46259</v>
      </c>
      <c r="C8715" s="1" t="n">
        <v>6</v>
      </c>
      <c r="D8715" s="1" t="s">
        <v>3819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3852</v>
      </c>
      <c r="N8715" s="1" t="n">
        <v>4</v>
      </c>
      <c r="O8715" s="1" t="n">
        <v>32</v>
      </c>
      <c r="P8715" s="1" t="s">
        <v>3814</v>
      </c>
    </row>
    <row r="8716" customFormat="false" ht="15" hidden="false" customHeight="true" outlineLevel="0" collapsed="false">
      <c r="A8716" s="1" t="n">
        <v>3</v>
      </c>
      <c r="B8716" s="76" t="n">
        <v>46259</v>
      </c>
      <c r="C8716" s="1" t="n">
        <v>6</v>
      </c>
      <c r="D8716" s="1" t="s">
        <v>3819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3853</v>
      </c>
      <c r="N8716" s="1" t="n">
        <v>24</v>
      </c>
      <c r="O8716" s="1" t="n">
        <v>150</v>
      </c>
      <c r="P8716" s="1" t="s">
        <v>3814</v>
      </c>
    </row>
    <row r="8717" customFormat="false" ht="15" hidden="false" customHeight="true" outlineLevel="0" collapsed="false">
      <c r="A8717" s="1" t="n">
        <v>3</v>
      </c>
      <c r="B8717" s="76" t="n">
        <v>46259</v>
      </c>
      <c r="C8717" s="1" t="n">
        <v>6</v>
      </c>
      <c r="D8717" s="1" t="s">
        <v>3819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3855</v>
      </c>
      <c r="N8717" s="1" t="n">
        <v>40</v>
      </c>
      <c r="O8717" s="1" t="n">
        <v>260</v>
      </c>
      <c r="P8717" s="1" t="s">
        <v>3814</v>
      </c>
    </row>
    <row r="8718" customFormat="false" ht="15" hidden="false" customHeight="true" outlineLevel="0" collapsed="false">
      <c r="A8718" s="1" t="n">
        <v>3</v>
      </c>
      <c r="B8718" s="76" t="n">
        <v>46259</v>
      </c>
      <c r="C8718" s="1" t="n">
        <v>6</v>
      </c>
      <c r="D8718" s="1" t="s">
        <v>3819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3857</v>
      </c>
      <c r="N8718" s="1" t="n">
        <v>20</v>
      </c>
      <c r="O8718" s="1" t="n">
        <v>100</v>
      </c>
      <c r="P8718" s="1" t="s">
        <v>3814</v>
      </c>
    </row>
    <row r="8719" customFormat="false" ht="15" hidden="false" customHeight="true" outlineLevel="0" collapsed="false">
      <c r="A8719" s="1" t="n">
        <v>3</v>
      </c>
      <c r="B8719" s="76" t="n">
        <v>46259</v>
      </c>
      <c r="C8719" s="1" t="n">
        <v>6</v>
      </c>
      <c r="D8719" s="1" t="s">
        <v>3819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4005</v>
      </c>
      <c r="N8719" s="1" t="n">
        <v>15</v>
      </c>
      <c r="O8719" s="1" t="n">
        <v>210</v>
      </c>
      <c r="P8719" s="1" t="s">
        <v>3814</v>
      </c>
    </row>
    <row r="8720" customFormat="false" ht="15" hidden="false" customHeight="true" outlineLevel="0" collapsed="false">
      <c r="A8720" s="1" t="n">
        <v>3</v>
      </c>
      <c r="B8720" s="76" t="n">
        <v>46259</v>
      </c>
      <c r="C8720" s="1" t="n">
        <v>6</v>
      </c>
      <c r="D8720" s="1" t="s">
        <v>3819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3859</v>
      </c>
      <c r="N8720" s="1" t="n">
        <v>10</v>
      </c>
      <c r="O8720" s="1" t="n">
        <v>60</v>
      </c>
      <c r="P8720" s="1" t="s">
        <v>3814</v>
      </c>
    </row>
    <row r="8721" customFormat="false" ht="15" hidden="false" customHeight="true" outlineLevel="0" collapsed="false">
      <c r="A8721" s="1" t="n">
        <v>3</v>
      </c>
      <c r="B8721" s="76" t="n">
        <v>46259</v>
      </c>
      <c r="C8721" s="1" t="n">
        <v>6</v>
      </c>
      <c r="D8721" s="1" t="s">
        <v>3819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3861</v>
      </c>
      <c r="N8721" s="1" t="n">
        <v>5</v>
      </c>
      <c r="O8721" s="1" t="n">
        <v>50</v>
      </c>
      <c r="P8721" s="1" t="s">
        <v>3814</v>
      </c>
    </row>
    <row r="8722" customFormat="false" ht="15" hidden="false" customHeight="true" outlineLevel="0" collapsed="false">
      <c r="A8722" s="1" t="n">
        <v>3</v>
      </c>
      <c r="B8722" s="76" t="n">
        <v>46259</v>
      </c>
      <c r="C8722" s="1" t="n">
        <v>6</v>
      </c>
      <c r="D8722" s="1" t="s">
        <v>3819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4006</v>
      </c>
      <c r="N8722" s="1" t="n">
        <v>3</v>
      </c>
      <c r="O8722" s="1" t="n">
        <v>60</v>
      </c>
      <c r="P8722" s="1" t="s">
        <v>3814</v>
      </c>
    </row>
    <row r="8723" customFormat="false" ht="15" hidden="false" customHeight="true" outlineLevel="0" collapsed="false">
      <c r="A8723" s="1" t="n">
        <v>3</v>
      </c>
      <c r="B8723" s="76" t="n">
        <v>46259</v>
      </c>
      <c r="C8723" s="1" t="n">
        <v>6</v>
      </c>
      <c r="D8723" s="1" t="s">
        <v>3819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4007</v>
      </c>
      <c r="N8723" s="1" t="n">
        <v>8.9</v>
      </c>
      <c r="O8723" s="1" t="n">
        <v>80</v>
      </c>
      <c r="P8723" s="1" t="s">
        <v>3814</v>
      </c>
    </row>
    <row r="8724" customFormat="false" ht="15" hidden="false" customHeight="true" outlineLevel="0" collapsed="false">
      <c r="A8724" s="1" t="n">
        <v>3</v>
      </c>
      <c r="B8724" s="76" t="n">
        <v>46259</v>
      </c>
      <c r="C8724" s="1" t="n">
        <v>6</v>
      </c>
      <c r="D8724" s="1" t="s">
        <v>3819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4643</v>
      </c>
      <c r="N8724" s="1" t="n">
        <v>50.55</v>
      </c>
      <c r="O8724" s="1" t="n">
        <v>180</v>
      </c>
      <c r="P8724" s="1" t="s">
        <v>3814</v>
      </c>
    </row>
    <row r="8725" customFormat="false" ht="15" hidden="false" customHeight="true" outlineLevel="0" collapsed="false">
      <c r="A8725" s="1" t="n">
        <v>3</v>
      </c>
      <c r="B8725" s="76" t="n">
        <v>46259</v>
      </c>
      <c r="C8725" s="1" t="n">
        <v>6</v>
      </c>
      <c r="D8725" s="1" t="s">
        <v>3819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3863</v>
      </c>
      <c r="N8725" s="1" t="n">
        <v>10</v>
      </c>
      <c r="O8725" s="1" t="n">
        <v>70</v>
      </c>
      <c r="P8725" s="1" t="s">
        <v>3814</v>
      </c>
    </row>
    <row r="8726" customFormat="false" ht="15" hidden="false" customHeight="true" outlineLevel="0" collapsed="false">
      <c r="A8726" s="1" t="n">
        <v>3</v>
      </c>
      <c r="B8726" s="76" t="n">
        <v>46259</v>
      </c>
      <c r="C8726" s="1" t="n">
        <v>6</v>
      </c>
      <c r="D8726" s="1" t="s">
        <v>3819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3865</v>
      </c>
      <c r="N8726" s="1" t="n">
        <v>20</v>
      </c>
      <c r="O8726" s="1" t="n">
        <v>120</v>
      </c>
      <c r="P8726" s="1" t="s">
        <v>3814</v>
      </c>
    </row>
    <row r="8727" customFormat="false" ht="15" hidden="false" customHeight="true" outlineLevel="0" collapsed="false">
      <c r="A8727" s="1" t="n">
        <v>3</v>
      </c>
      <c r="B8727" s="76" t="n">
        <v>46259</v>
      </c>
      <c r="C8727" s="1" t="n">
        <v>6</v>
      </c>
      <c r="D8727" s="1" t="s">
        <v>3819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4009</v>
      </c>
      <c r="N8727" s="1" t="n">
        <v>7.3</v>
      </c>
      <c r="O8727" s="1" t="n">
        <v>102</v>
      </c>
      <c r="P8727" s="1" t="s">
        <v>3814</v>
      </c>
    </row>
    <row r="8728" customFormat="false" ht="15" hidden="false" customHeight="true" outlineLevel="0" collapsed="false">
      <c r="A8728" s="1" t="n">
        <v>3</v>
      </c>
      <c r="B8728" s="76" t="n">
        <v>46259</v>
      </c>
      <c r="C8728" s="1" t="n">
        <v>6</v>
      </c>
      <c r="D8728" s="1" t="s">
        <v>3819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4010</v>
      </c>
      <c r="N8728" s="1" t="n">
        <v>10</v>
      </c>
      <c r="O8728" s="1" t="n">
        <v>60</v>
      </c>
      <c r="P8728" s="1" t="s">
        <v>3814</v>
      </c>
    </row>
    <row r="8729" customFormat="false" ht="15" hidden="false" customHeight="true" outlineLevel="0" collapsed="false">
      <c r="A8729" s="1" t="n">
        <v>3</v>
      </c>
      <c r="B8729" s="76" t="n">
        <v>46259</v>
      </c>
      <c r="C8729" s="1" t="n">
        <v>11</v>
      </c>
      <c r="D8729" s="1" t="s">
        <v>3820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3870</v>
      </c>
      <c r="N8729" s="1" t="n">
        <v>15</v>
      </c>
      <c r="O8729" s="1" t="n">
        <v>180</v>
      </c>
      <c r="P8729" s="1" t="s">
        <v>3814</v>
      </c>
    </row>
    <row r="8730" customFormat="false" ht="15" hidden="false" customHeight="true" outlineLevel="0" collapsed="false">
      <c r="A8730" s="1" t="n">
        <v>3</v>
      </c>
      <c r="B8730" s="76" t="n">
        <v>46259</v>
      </c>
      <c r="C8730" s="1" t="n">
        <v>11</v>
      </c>
      <c r="D8730" s="1" t="s">
        <v>3820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6565</v>
      </c>
      <c r="N8730" s="1" t="n">
        <v>12</v>
      </c>
      <c r="O8730" s="1" t="n">
        <v>72.9</v>
      </c>
      <c r="P8730" s="1" t="s">
        <v>3814</v>
      </c>
    </row>
    <row r="8731" customFormat="false" ht="15" hidden="false" customHeight="true" outlineLevel="0" collapsed="false">
      <c r="A8731" s="1" t="n">
        <v>3</v>
      </c>
      <c r="B8731" s="76" t="n">
        <v>46259</v>
      </c>
      <c r="C8731" s="1" t="n">
        <v>11</v>
      </c>
      <c r="D8731" s="1" t="s">
        <v>3820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6566</v>
      </c>
      <c r="N8731" s="1" t="n">
        <v>10</v>
      </c>
      <c r="O8731" s="1" t="n">
        <v>73.99</v>
      </c>
      <c r="P8731" s="1" t="s">
        <v>3814</v>
      </c>
    </row>
    <row r="8732" customFormat="false" ht="15" hidden="false" customHeight="true" outlineLevel="0" collapsed="false">
      <c r="A8732" s="1" t="n">
        <v>3</v>
      </c>
      <c r="B8732" s="76" t="n">
        <v>46259</v>
      </c>
      <c r="C8732" s="1" t="n">
        <v>11</v>
      </c>
      <c r="D8732" s="1" t="s">
        <v>3820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6567</v>
      </c>
      <c r="N8732" s="1" t="n">
        <v>12</v>
      </c>
      <c r="O8732" s="1" t="n">
        <v>117.85</v>
      </c>
      <c r="P8732" s="1" t="s">
        <v>3814</v>
      </c>
    </row>
    <row r="8733" customFormat="false" ht="15" hidden="false" customHeight="true" outlineLevel="0" collapsed="false">
      <c r="A8733" s="1" t="n">
        <v>3</v>
      </c>
      <c r="B8733" s="76" t="n">
        <v>46259</v>
      </c>
      <c r="C8733" s="1" t="n">
        <v>11</v>
      </c>
      <c r="D8733" s="1" t="s">
        <v>3820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6568</v>
      </c>
      <c r="N8733" s="1" t="n">
        <v>7</v>
      </c>
      <c r="O8733" s="1" t="n">
        <v>41.93</v>
      </c>
      <c r="P8733" s="1" t="s">
        <v>3814</v>
      </c>
    </row>
    <row r="8734" customFormat="false" ht="15" hidden="false" customHeight="true" outlineLevel="0" collapsed="false">
      <c r="A8734" s="1" t="n">
        <v>3</v>
      </c>
      <c r="B8734" s="76" t="n">
        <v>46259</v>
      </c>
      <c r="C8734" s="1" t="n">
        <v>11</v>
      </c>
      <c r="D8734" s="1" t="s">
        <v>3820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6569</v>
      </c>
      <c r="N8734" s="1" t="n">
        <v>24</v>
      </c>
      <c r="O8734" s="1" t="n">
        <v>49.92</v>
      </c>
      <c r="P8734" s="1" t="s">
        <v>3814</v>
      </c>
    </row>
    <row r="8735" customFormat="false" ht="15" hidden="false" customHeight="true" outlineLevel="0" collapsed="false">
      <c r="A8735" s="1" t="n">
        <v>3</v>
      </c>
      <c r="B8735" s="76" t="n">
        <v>46259</v>
      </c>
      <c r="C8735" s="1" t="n">
        <v>11</v>
      </c>
      <c r="D8735" s="1" t="s">
        <v>3820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6570</v>
      </c>
      <c r="N8735" s="1" t="n">
        <v>60</v>
      </c>
      <c r="O8735" s="1" t="n">
        <v>69</v>
      </c>
      <c r="P8735" s="1" t="s">
        <v>3814</v>
      </c>
    </row>
    <row r="8736" customFormat="false" ht="15" hidden="false" customHeight="true" outlineLevel="0" collapsed="false">
      <c r="A8736" s="1" t="n">
        <v>3</v>
      </c>
      <c r="B8736" s="76" t="n">
        <v>46259</v>
      </c>
      <c r="C8736" s="1" t="n">
        <v>11</v>
      </c>
      <c r="D8736" s="1" t="s">
        <v>3820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6571</v>
      </c>
      <c r="N8736" s="1" t="n">
        <v>60</v>
      </c>
      <c r="O8736" s="1" t="n">
        <v>76.8</v>
      </c>
      <c r="P8736" s="1" t="s">
        <v>3814</v>
      </c>
    </row>
    <row r="8737" customFormat="false" ht="15" hidden="false" customHeight="true" outlineLevel="0" collapsed="false">
      <c r="A8737" s="1" t="n">
        <v>3</v>
      </c>
      <c r="B8737" s="76" t="n">
        <v>46259</v>
      </c>
      <c r="C8737" s="1" t="n">
        <v>11</v>
      </c>
      <c r="D8737" s="1" t="s">
        <v>3820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6572</v>
      </c>
      <c r="N8737" s="1" t="n">
        <v>6</v>
      </c>
      <c r="O8737" s="1" t="n">
        <v>58.2</v>
      </c>
      <c r="P8737" s="1" t="s">
        <v>3814</v>
      </c>
    </row>
    <row r="8738" customFormat="false" ht="15" hidden="false" customHeight="true" outlineLevel="0" collapsed="false">
      <c r="A8738" s="1" t="n">
        <v>3</v>
      </c>
      <c r="B8738" s="76" t="n">
        <v>46259</v>
      </c>
      <c r="C8738" s="1" t="n">
        <v>11</v>
      </c>
      <c r="D8738" s="1" t="s">
        <v>3820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4279</v>
      </c>
      <c r="N8738" s="1" t="n">
        <v>16</v>
      </c>
      <c r="O8738" s="1" t="n">
        <v>107.96</v>
      </c>
      <c r="P8738" s="1" t="s">
        <v>3814</v>
      </c>
    </row>
    <row r="8739" customFormat="false" ht="15" hidden="false" customHeight="true" outlineLevel="0" collapsed="false">
      <c r="A8739" s="1" t="n">
        <v>3</v>
      </c>
      <c r="B8739" s="76" t="n">
        <v>46259</v>
      </c>
      <c r="C8739" s="1" t="n">
        <v>11</v>
      </c>
      <c r="D8739" s="1" t="s">
        <v>3820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6573</v>
      </c>
      <c r="N8739" s="1" t="n">
        <v>12</v>
      </c>
      <c r="O8739" s="1" t="n">
        <v>64.8</v>
      </c>
      <c r="P8739" s="1" t="s">
        <v>3814</v>
      </c>
    </row>
    <row r="8740" customFormat="false" ht="15" hidden="false" customHeight="true" outlineLevel="0" collapsed="false">
      <c r="A8740" s="1" t="n">
        <v>3</v>
      </c>
      <c r="B8740" s="76" t="n">
        <v>46259</v>
      </c>
      <c r="C8740" s="1" t="n">
        <v>11</v>
      </c>
      <c r="D8740" s="1" t="s">
        <v>3820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6574</v>
      </c>
      <c r="N8740" s="1" t="n">
        <v>12</v>
      </c>
      <c r="O8740" s="1" t="n">
        <v>64.8</v>
      </c>
      <c r="P8740" s="1" t="s">
        <v>3814</v>
      </c>
    </row>
    <row r="8741" customFormat="false" ht="15" hidden="false" customHeight="true" outlineLevel="0" collapsed="false">
      <c r="A8741" s="1" t="n">
        <v>3</v>
      </c>
      <c r="B8741" s="76" t="n">
        <v>46259</v>
      </c>
      <c r="C8741" s="1" t="n">
        <v>11</v>
      </c>
      <c r="D8741" s="1" t="s">
        <v>3820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6575</v>
      </c>
      <c r="N8741" s="1" t="n">
        <v>12</v>
      </c>
      <c r="O8741" s="1" t="n">
        <v>64.8</v>
      </c>
      <c r="P8741" s="1" t="s">
        <v>3814</v>
      </c>
    </row>
    <row r="8742" customFormat="false" ht="15" hidden="false" customHeight="true" outlineLevel="0" collapsed="false">
      <c r="A8742" s="1" t="n">
        <v>3</v>
      </c>
      <c r="B8742" s="76" t="n">
        <v>46259</v>
      </c>
      <c r="C8742" s="1" t="n">
        <v>11</v>
      </c>
      <c r="D8742" s="1" t="s">
        <v>3820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6576</v>
      </c>
      <c r="N8742" s="1" t="n">
        <v>12</v>
      </c>
      <c r="O8742" s="1" t="n">
        <v>64.8</v>
      </c>
      <c r="P8742" s="1" t="s">
        <v>3814</v>
      </c>
    </row>
    <row r="8743" customFormat="false" ht="15" hidden="false" customHeight="true" outlineLevel="0" collapsed="false">
      <c r="A8743" s="1" t="n">
        <v>3</v>
      </c>
      <c r="B8743" s="76" t="n">
        <v>46259</v>
      </c>
      <c r="C8743" s="1" t="n">
        <v>11</v>
      </c>
      <c r="D8743" s="1" t="s">
        <v>3820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6577</v>
      </c>
      <c r="N8743" s="1" t="n">
        <v>12</v>
      </c>
      <c r="O8743" s="1" t="n">
        <v>64.8</v>
      </c>
      <c r="P8743" s="1" t="s">
        <v>3814</v>
      </c>
    </row>
    <row r="8744" customFormat="false" ht="15" hidden="false" customHeight="true" outlineLevel="0" collapsed="false">
      <c r="A8744" s="1" t="n">
        <v>3</v>
      </c>
      <c r="B8744" s="76" t="n">
        <v>46259</v>
      </c>
      <c r="C8744" s="1" t="n">
        <v>11</v>
      </c>
      <c r="D8744" s="1" t="s">
        <v>3820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6578</v>
      </c>
      <c r="N8744" s="1" t="n">
        <v>12</v>
      </c>
      <c r="O8744" s="1" t="n">
        <v>64.8</v>
      </c>
      <c r="P8744" s="1" t="s">
        <v>3814</v>
      </c>
    </row>
    <row r="8745" customFormat="false" ht="15" hidden="false" customHeight="true" outlineLevel="0" collapsed="false">
      <c r="A8745" s="1" t="n">
        <v>3</v>
      </c>
      <c r="B8745" s="76" t="n">
        <v>46259</v>
      </c>
      <c r="C8745" s="1" t="n">
        <v>11</v>
      </c>
      <c r="D8745" s="1" t="s">
        <v>3820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6579</v>
      </c>
      <c r="N8745" s="1" t="n">
        <v>12</v>
      </c>
      <c r="O8745" s="1" t="n">
        <v>64.8</v>
      </c>
      <c r="P8745" s="1" t="s">
        <v>3814</v>
      </c>
    </row>
    <row r="8746" customFormat="false" ht="15" hidden="false" customHeight="true" outlineLevel="0" collapsed="false">
      <c r="A8746" s="1" t="n">
        <v>3</v>
      </c>
      <c r="B8746" s="76" t="n">
        <v>46259</v>
      </c>
      <c r="C8746" s="1" t="n">
        <v>11</v>
      </c>
      <c r="D8746" s="1" t="s">
        <v>3820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4270</v>
      </c>
      <c r="N8746" s="1" t="n">
        <v>10</v>
      </c>
      <c r="O8746" s="1" t="n">
        <v>54.9</v>
      </c>
      <c r="P8746" s="1" t="s">
        <v>3814</v>
      </c>
    </row>
    <row r="8747" customFormat="false" ht="15" hidden="false" customHeight="true" outlineLevel="0" collapsed="false">
      <c r="A8747" s="1" t="n">
        <v>3</v>
      </c>
      <c r="B8747" s="76" t="n">
        <v>46259</v>
      </c>
      <c r="C8747" s="1" t="n">
        <v>11</v>
      </c>
      <c r="D8747" s="1" t="s">
        <v>3820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5137</v>
      </c>
      <c r="N8747" s="1" t="n">
        <v>5</v>
      </c>
      <c r="O8747" s="1" t="n">
        <v>65.95</v>
      </c>
      <c r="P8747" s="1" t="s">
        <v>3814</v>
      </c>
    </row>
    <row r="8748" customFormat="false" ht="15" hidden="false" customHeight="true" outlineLevel="0" collapsed="false">
      <c r="A8748" s="1" t="n">
        <v>3</v>
      </c>
      <c r="B8748" s="76" t="n">
        <v>46259</v>
      </c>
      <c r="C8748" s="1" t="n">
        <v>11</v>
      </c>
      <c r="D8748" s="1" t="s">
        <v>3820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4100</v>
      </c>
      <c r="N8748" s="1" t="n">
        <v>18</v>
      </c>
      <c r="O8748" s="1" t="n">
        <v>180</v>
      </c>
      <c r="P8748" s="1" t="s">
        <v>3814</v>
      </c>
    </row>
    <row r="8749" customFormat="false" ht="15" hidden="false" customHeight="true" outlineLevel="0" collapsed="false">
      <c r="A8749" s="1" t="n">
        <v>3</v>
      </c>
      <c r="B8749" s="76" t="n">
        <v>46259</v>
      </c>
      <c r="C8749" s="1" t="n">
        <v>11</v>
      </c>
      <c r="D8749" s="1" t="s">
        <v>3820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4101</v>
      </c>
      <c r="N8749" s="1" t="n">
        <v>20</v>
      </c>
      <c r="O8749" s="1" t="n">
        <v>140</v>
      </c>
      <c r="P8749" s="1" t="s">
        <v>3814</v>
      </c>
    </row>
    <row r="8750" customFormat="false" ht="15" hidden="false" customHeight="true" outlineLevel="0" collapsed="false">
      <c r="A8750" s="1" t="n">
        <v>3</v>
      </c>
      <c r="B8750" s="76" t="n">
        <v>46259</v>
      </c>
      <c r="C8750" s="1" t="n">
        <v>11</v>
      </c>
      <c r="D8750" s="1" t="s">
        <v>3820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6580</v>
      </c>
      <c r="N8750" s="1" t="n">
        <v>10</v>
      </c>
      <c r="O8750" s="1" t="n">
        <v>28.9</v>
      </c>
      <c r="P8750" s="1" t="s">
        <v>3814</v>
      </c>
    </row>
    <row r="8751" customFormat="false" ht="15" hidden="false" customHeight="true" outlineLevel="0" collapsed="false">
      <c r="A8751" s="1" t="n">
        <v>3</v>
      </c>
      <c r="B8751" s="76" t="n">
        <v>46259</v>
      </c>
      <c r="C8751" s="1" t="n">
        <v>11</v>
      </c>
      <c r="D8751" s="1" t="s">
        <v>3820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6580</v>
      </c>
      <c r="N8751" s="1" t="n">
        <v>10</v>
      </c>
      <c r="O8751" s="1" t="n">
        <v>28.9</v>
      </c>
      <c r="P8751" s="1" t="s">
        <v>3814</v>
      </c>
    </row>
    <row r="8752" customFormat="false" ht="15" hidden="false" customHeight="true" outlineLevel="0" collapsed="false">
      <c r="A8752" s="1" t="n">
        <v>3</v>
      </c>
      <c r="B8752" s="76" t="n">
        <v>46259</v>
      </c>
      <c r="C8752" s="1" t="n">
        <v>11</v>
      </c>
      <c r="D8752" s="1" t="s">
        <v>3820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6581</v>
      </c>
      <c r="N8752" s="1" t="n">
        <v>98</v>
      </c>
      <c r="O8752" s="1" t="n">
        <v>67.62</v>
      </c>
      <c r="P8752" s="1" t="s">
        <v>3814</v>
      </c>
    </row>
    <row r="8753" customFormat="false" ht="15" hidden="false" customHeight="true" outlineLevel="0" collapsed="false">
      <c r="A8753" s="1" t="n">
        <v>3</v>
      </c>
      <c r="B8753" s="76" t="n">
        <v>46259</v>
      </c>
      <c r="C8753" s="1" t="n">
        <v>11</v>
      </c>
      <c r="D8753" s="1" t="s">
        <v>3820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6582</v>
      </c>
      <c r="N8753" s="1" t="n">
        <v>36</v>
      </c>
      <c r="O8753" s="1" t="n">
        <v>57.24</v>
      </c>
      <c r="P8753" s="1" t="s">
        <v>3814</v>
      </c>
    </row>
    <row r="8754" customFormat="false" ht="15" hidden="false" customHeight="true" outlineLevel="0" collapsed="false">
      <c r="A8754" s="1" t="n">
        <v>3</v>
      </c>
      <c r="B8754" s="76" t="n">
        <v>46259</v>
      </c>
      <c r="C8754" s="1" t="n">
        <v>11</v>
      </c>
      <c r="D8754" s="1" t="s">
        <v>3820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6583</v>
      </c>
      <c r="N8754" s="1" t="n">
        <v>12</v>
      </c>
      <c r="O8754" s="1" t="n">
        <v>25.08</v>
      </c>
      <c r="P8754" s="1" t="s">
        <v>3814</v>
      </c>
    </row>
    <row r="8755" customFormat="false" ht="15" hidden="false" customHeight="true" outlineLevel="0" collapsed="false">
      <c r="A8755" s="1" t="n">
        <v>3</v>
      </c>
      <c r="B8755" s="76" t="n">
        <v>46259</v>
      </c>
      <c r="C8755" s="1" t="n">
        <v>11</v>
      </c>
      <c r="D8755" s="1" t="s">
        <v>3820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6584</v>
      </c>
      <c r="N8755" s="1" t="n">
        <v>3</v>
      </c>
      <c r="O8755" s="1" t="n">
        <v>7.17</v>
      </c>
      <c r="P8755" s="1" t="s">
        <v>3814</v>
      </c>
    </row>
    <row r="8756" customFormat="false" ht="15" hidden="false" customHeight="true" outlineLevel="0" collapsed="false">
      <c r="A8756" s="1" t="n">
        <v>3</v>
      </c>
      <c r="B8756" s="76" t="n">
        <v>46259</v>
      </c>
      <c r="C8756" s="1" t="n">
        <v>11</v>
      </c>
      <c r="D8756" s="1" t="s">
        <v>3820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6584</v>
      </c>
      <c r="N8756" s="1" t="n">
        <v>1</v>
      </c>
      <c r="O8756" s="1" t="n">
        <v>6.65</v>
      </c>
      <c r="P8756" s="1" t="s">
        <v>3814</v>
      </c>
    </row>
    <row r="8757" customFormat="false" ht="15" hidden="false" customHeight="true" outlineLevel="0" collapsed="false">
      <c r="A8757" s="1" t="n">
        <v>3</v>
      </c>
      <c r="B8757" s="76" t="n">
        <v>46259</v>
      </c>
      <c r="C8757" s="1" t="n">
        <v>11</v>
      </c>
      <c r="D8757" s="1" t="s">
        <v>3820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6584</v>
      </c>
      <c r="N8757" s="1" t="n">
        <v>1</v>
      </c>
      <c r="O8757" s="1" t="n">
        <v>6.65</v>
      </c>
      <c r="P8757" s="1" t="s">
        <v>3814</v>
      </c>
    </row>
    <row r="8758" customFormat="false" ht="15" hidden="false" customHeight="true" outlineLevel="0" collapsed="false">
      <c r="A8758" s="1" t="n">
        <v>3</v>
      </c>
      <c r="B8758" s="76" t="n">
        <v>46259</v>
      </c>
      <c r="C8758" s="1" t="n">
        <v>11</v>
      </c>
      <c r="D8758" s="1" t="s">
        <v>3820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6585</v>
      </c>
      <c r="N8758" s="1" t="n">
        <v>3</v>
      </c>
      <c r="O8758" s="1" t="n">
        <v>6.87</v>
      </c>
      <c r="P8758" s="1" t="s">
        <v>3814</v>
      </c>
    </row>
    <row r="8759" customFormat="false" ht="15" hidden="false" customHeight="true" outlineLevel="0" collapsed="false">
      <c r="A8759" s="1" t="n">
        <v>3</v>
      </c>
      <c r="B8759" s="76" t="n">
        <v>46259</v>
      </c>
      <c r="C8759" s="1" t="n">
        <v>11</v>
      </c>
      <c r="D8759" s="1" t="s">
        <v>3820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6586</v>
      </c>
      <c r="N8759" s="1" t="n">
        <v>10</v>
      </c>
      <c r="O8759" s="1" t="n">
        <v>14.9</v>
      </c>
      <c r="P8759" s="1" t="s">
        <v>3814</v>
      </c>
    </row>
    <row r="8760" customFormat="false" ht="15" hidden="false" customHeight="true" outlineLevel="0" collapsed="false">
      <c r="A8760" s="1" t="n">
        <v>3</v>
      </c>
      <c r="B8760" s="76" t="n">
        <v>46259</v>
      </c>
      <c r="C8760" s="1" t="n">
        <v>11</v>
      </c>
      <c r="D8760" s="1" t="s">
        <v>3820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6587</v>
      </c>
      <c r="N8760" s="1" t="n">
        <v>6</v>
      </c>
      <c r="O8760" s="1" t="n">
        <v>17.34</v>
      </c>
      <c r="P8760" s="1" t="s">
        <v>3814</v>
      </c>
    </row>
    <row r="8761" customFormat="false" ht="15" hidden="false" customHeight="true" outlineLevel="0" collapsed="false">
      <c r="A8761" s="1" t="n">
        <v>3</v>
      </c>
      <c r="B8761" s="76" t="n">
        <v>46259</v>
      </c>
      <c r="C8761" s="1" t="n">
        <v>11</v>
      </c>
      <c r="D8761" s="1" t="s">
        <v>3820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6588</v>
      </c>
      <c r="N8761" s="1" t="n">
        <v>1</v>
      </c>
      <c r="O8761" s="1" t="n">
        <v>5.49</v>
      </c>
      <c r="P8761" s="1" t="s">
        <v>3814</v>
      </c>
    </row>
    <row r="8762" customFormat="false" ht="15" hidden="false" customHeight="true" outlineLevel="0" collapsed="false">
      <c r="A8762" s="1" t="n">
        <v>3</v>
      </c>
      <c r="B8762" s="76" t="n">
        <v>46259</v>
      </c>
      <c r="C8762" s="1" t="n">
        <v>11</v>
      </c>
      <c r="D8762" s="1" t="s">
        <v>3820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6589</v>
      </c>
      <c r="N8762" s="1" t="n">
        <v>12</v>
      </c>
      <c r="O8762" s="1" t="n">
        <v>60.3</v>
      </c>
      <c r="P8762" s="1" t="s">
        <v>3814</v>
      </c>
    </row>
    <row r="8763" customFormat="false" ht="15" hidden="false" customHeight="true" outlineLevel="0" collapsed="false">
      <c r="A8763" s="1" t="n">
        <v>3</v>
      </c>
      <c r="B8763" s="76" t="n">
        <v>46259</v>
      </c>
      <c r="C8763" s="1" t="n">
        <v>11</v>
      </c>
      <c r="D8763" s="1" t="s">
        <v>3820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6590</v>
      </c>
      <c r="N8763" s="1" t="n">
        <v>42</v>
      </c>
      <c r="O8763" s="1" t="n">
        <v>353.39</v>
      </c>
      <c r="P8763" s="1" t="s">
        <v>3814</v>
      </c>
    </row>
    <row r="8764" customFormat="false" ht="15" hidden="false" customHeight="true" outlineLevel="0" collapsed="false">
      <c r="A8764" s="1" t="n">
        <v>3</v>
      </c>
      <c r="B8764" s="76" t="n">
        <v>46259</v>
      </c>
      <c r="C8764" s="1" t="n">
        <v>11</v>
      </c>
      <c r="D8764" s="1" t="s">
        <v>3820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6590</v>
      </c>
      <c r="N8764" s="1" t="n">
        <v>18</v>
      </c>
      <c r="O8764" s="1" t="n">
        <v>151.45</v>
      </c>
      <c r="P8764" s="1" t="s">
        <v>3814</v>
      </c>
    </row>
    <row r="8765" customFormat="false" ht="15" hidden="false" customHeight="true" outlineLevel="0" collapsed="false">
      <c r="A8765" s="1" t="n">
        <v>3</v>
      </c>
      <c r="B8765" s="76" t="n">
        <v>46259</v>
      </c>
      <c r="C8765" s="1" t="n">
        <v>11</v>
      </c>
      <c r="D8765" s="1" t="s">
        <v>3820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6591</v>
      </c>
      <c r="N8765" s="1" t="n">
        <v>6</v>
      </c>
      <c r="O8765" s="1" t="n">
        <v>26.16</v>
      </c>
      <c r="P8765" s="1" t="s">
        <v>3814</v>
      </c>
    </row>
    <row r="8766" customFormat="false" ht="15" hidden="false" customHeight="true" outlineLevel="0" collapsed="false">
      <c r="A8766" s="1" t="n">
        <v>3</v>
      </c>
      <c r="B8766" s="76" t="n">
        <v>46259</v>
      </c>
      <c r="C8766" s="1" t="n">
        <v>11</v>
      </c>
      <c r="D8766" s="1" t="s">
        <v>3820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6591</v>
      </c>
      <c r="N8766" s="1" t="n">
        <v>6</v>
      </c>
      <c r="O8766" s="1" t="n">
        <v>26.16</v>
      </c>
      <c r="P8766" s="1" t="s">
        <v>3814</v>
      </c>
    </row>
    <row r="8767" customFormat="false" ht="15" hidden="false" customHeight="true" outlineLevel="0" collapsed="false">
      <c r="A8767" s="1" t="n">
        <v>3</v>
      </c>
      <c r="B8767" s="76" t="n">
        <v>46259</v>
      </c>
      <c r="C8767" s="1" t="n">
        <v>11</v>
      </c>
      <c r="D8767" s="1" t="s">
        <v>3820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6592</v>
      </c>
      <c r="N8767" s="1" t="n">
        <v>6</v>
      </c>
      <c r="O8767" s="1" t="n">
        <v>26.16</v>
      </c>
      <c r="P8767" s="1" t="s">
        <v>3814</v>
      </c>
    </row>
    <row r="8768" customFormat="false" ht="15" hidden="false" customHeight="true" outlineLevel="0" collapsed="false">
      <c r="A8768" s="1" t="n">
        <v>3</v>
      </c>
      <c r="B8768" s="76" t="n">
        <v>46259</v>
      </c>
      <c r="C8768" s="1" t="n">
        <v>11</v>
      </c>
      <c r="D8768" s="1" t="s">
        <v>3820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6591</v>
      </c>
      <c r="N8768" s="1" t="n">
        <v>6</v>
      </c>
      <c r="O8768" s="1" t="n">
        <v>26.16</v>
      </c>
      <c r="P8768" s="1" t="s">
        <v>3814</v>
      </c>
    </row>
    <row r="8769" customFormat="false" ht="15" hidden="false" customHeight="true" outlineLevel="0" collapsed="false">
      <c r="A8769" s="1" t="n">
        <v>3</v>
      </c>
      <c r="B8769" s="76" t="n">
        <v>46259</v>
      </c>
      <c r="C8769" s="1" t="n">
        <v>11</v>
      </c>
      <c r="D8769" s="1" t="s">
        <v>3820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6593</v>
      </c>
      <c r="N8769" s="1" t="n">
        <v>6</v>
      </c>
      <c r="O8769" s="1" t="n">
        <v>26.16</v>
      </c>
      <c r="P8769" s="1" t="s">
        <v>3814</v>
      </c>
    </row>
    <row r="8770" customFormat="false" ht="15" hidden="false" customHeight="true" outlineLevel="0" collapsed="false">
      <c r="A8770" s="1" t="n">
        <v>3</v>
      </c>
      <c r="B8770" s="76" t="n">
        <v>46259</v>
      </c>
      <c r="C8770" s="1" t="n">
        <v>11</v>
      </c>
      <c r="D8770" s="1" t="s">
        <v>3820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3893</v>
      </c>
      <c r="N8770" s="1" t="n">
        <v>64.6</v>
      </c>
      <c r="O8770" s="1" t="n">
        <v>1485.8</v>
      </c>
      <c r="P8770" s="1" t="s">
        <v>3814</v>
      </c>
    </row>
    <row r="8771" customFormat="false" ht="15" hidden="false" customHeight="true" outlineLevel="0" collapsed="false">
      <c r="A8771" s="1" t="n">
        <v>3</v>
      </c>
      <c r="B8771" s="76" t="n">
        <v>46259</v>
      </c>
      <c r="C8771" s="1" t="n">
        <v>11</v>
      </c>
      <c r="D8771" s="1" t="s">
        <v>3820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3821</v>
      </c>
      <c r="N8771" s="1" t="n">
        <v>240</v>
      </c>
      <c r="O8771" s="1" t="n">
        <v>653.29</v>
      </c>
      <c r="P8771" s="1" t="s">
        <v>3814</v>
      </c>
    </row>
    <row r="8772" customFormat="false" ht="15" hidden="false" customHeight="true" outlineLevel="0" collapsed="false">
      <c r="A8772" s="1" t="n">
        <v>3</v>
      </c>
      <c r="B8772" s="76" t="n">
        <v>46259</v>
      </c>
      <c r="C8772" s="1" t="n">
        <v>11</v>
      </c>
      <c r="D8772" s="1" t="s">
        <v>3820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4791</v>
      </c>
      <c r="N8772" s="1" t="n">
        <v>6</v>
      </c>
      <c r="O8772" s="1" t="n">
        <v>46.94</v>
      </c>
      <c r="P8772" s="1" t="s">
        <v>3814</v>
      </c>
    </row>
    <row r="8773" customFormat="false" ht="15" hidden="false" customHeight="true" outlineLevel="0" collapsed="false">
      <c r="A8773" s="1" t="n">
        <v>3</v>
      </c>
      <c r="B8773" s="76" t="n">
        <v>46259</v>
      </c>
      <c r="C8773" s="1" t="n">
        <v>11</v>
      </c>
      <c r="D8773" s="1" t="s">
        <v>3820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4792</v>
      </c>
      <c r="N8773" s="1" t="n">
        <v>6</v>
      </c>
      <c r="O8773" s="1" t="n">
        <v>46.94</v>
      </c>
      <c r="P8773" s="1" t="s">
        <v>3814</v>
      </c>
    </row>
    <row r="8774" customFormat="false" ht="15" hidden="false" customHeight="true" outlineLevel="0" collapsed="false">
      <c r="A8774" s="1" t="n">
        <v>3</v>
      </c>
      <c r="B8774" s="76" t="n">
        <v>46259</v>
      </c>
      <c r="C8774" s="1" t="n">
        <v>11</v>
      </c>
      <c r="D8774" s="1" t="s">
        <v>3820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3822</v>
      </c>
      <c r="N8774" s="1" t="n">
        <v>72</v>
      </c>
      <c r="O8774" s="1" t="n">
        <v>604.66</v>
      </c>
      <c r="P8774" s="1" t="s">
        <v>3814</v>
      </c>
    </row>
    <row r="8775" customFormat="false" ht="15" hidden="false" customHeight="true" outlineLevel="0" collapsed="false">
      <c r="A8775" s="1" t="n">
        <v>3</v>
      </c>
      <c r="B8775" s="76" t="n">
        <v>46259</v>
      </c>
      <c r="C8775" s="1" t="n">
        <v>11</v>
      </c>
      <c r="D8775" s="1" t="s">
        <v>3820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4105</v>
      </c>
      <c r="N8775" s="1" t="n">
        <v>120</v>
      </c>
      <c r="O8775" s="1" t="n">
        <v>782.74</v>
      </c>
      <c r="P8775" s="1" t="s">
        <v>3814</v>
      </c>
    </row>
    <row r="8776" customFormat="false" ht="15" hidden="false" customHeight="true" outlineLevel="0" collapsed="false">
      <c r="A8776" s="1" t="n">
        <v>3</v>
      </c>
      <c r="B8776" s="76" t="n">
        <v>46259</v>
      </c>
      <c r="C8776" s="1" t="n">
        <v>11</v>
      </c>
      <c r="D8776" s="1" t="s">
        <v>3820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4729</v>
      </c>
      <c r="N8776" s="1" t="n">
        <v>120</v>
      </c>
      <c r="O8776" s="1" t="n">
        <v>413.75</v>
      </c>
      <c r="P8776" s="1" t="s">
        <v>3814</v>
      </c>
    </row>
    <row r="8777" customFormat="false" ht="15" hidden="false" customHeight="true" outlineLevel="0" collapsed="false">
      <c r="A8777" s="1" t="n">
        <v>3</v>
      </c>
      <c r="B8777" s="76" t="n">
        <v>46259</v>
      </c>
      <c r="C8777" s="1" t="n">
        <v>11</v>
      </c>
      <c r="D8777" s="1" t="s">
        <v>3820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3829</v>
      </c>
      <c r="N8777" s="1" t="n">
        <v>24</v>
      </c>
      <c r="O8777" s="1" t="n">
        <v>30</v>
      </c>
      <c r="P8777" s="1" t="s">
        <v>3814</v>
      </c>
    </row>
    <row r="8778" customFormat="false" ht="15" hidden="false" customHeight="true" outlineLevel="0" collapsed="false">
      <c r="A8778" s="1" t="n">
        <v>3</v>
      </c>
      <c r="B8778" s="76" t="n">
        <v>46259</v>
      </c>
      <c r="C8778" s="1" t="n">
        <v>11</v>
      </c>
      <c r="D8778" s="1" t="s">
        <v>3820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5563</v>
      </c>
      <c r="N8778" s="1" t="n">
        <v>24</v>
      </c>
      <c r="O8778" s="1" t="n">
        <v>26.37</v>
      </c>
      <c r="P8778" s="1" t="s">
        <v>3814</v>
      </c>
    </row>
    <row r="8779" customFormat="false" ht="15" hidden="false" customHeight="true" outlineLevel="0" collapsed="false">
      <c r="A8779" s="1" t="n">
        <v>3</v>
      </c>
      <c r="B8779" s="76" t="n">
        <v>46259</v>
      </c>
      <c r="C8779" s="1" t="n">
        <v>11</v>
      </c>
      <c r="D8779" s="1" t="s">
        <v>3820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5564</v>
      </c>
      <c r="N8779" s="1" t="n">
        <v>24</v>
      </c>
      <c r="O8779" s="1" t="n">
        <v>24.68</v>
      </c>
      <c r="P8779" s="1" t="s">
        <v>3814</v>
      </c>
    </row>
    <row r="8780" customFormat="false" ht="15" hidden="false" customHeight="true" outlineLevel="0" collapsed="false">
      <c r="A8780" s="1" t="n">
        <v>3</v>
      </c>
      <c r="B8780" s="76" t="n">
        <v>46259</v>
      </c>
      <c r="C8780" s="1" t="n">
        <v>11</v>
      </c>
      <c r="D8780" s="1" t="s">
        <v>3820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4347</v>
      </c>
      <c r="N8780" s="1" t="n">
        <v>48</v>
      </c>
      <c r="O8780" s="1" t="n">
        <v>811.2</v>
      </c>
      <c r="P8780" s="1" t="s">
        <v>3814</v>
      </c>
    </row>
    <row r="8781" customFormat="false" ht="15" hidden="false" customHeight="true" outlineLevel="0" collapsed="false">
      <c r="A8781" s="1" t="n">
        <v>3</v>
      </c>
      <c r="B8781" s="76" t="n">
        <v>46259</v>
      </c>
      <c r="C8781" s="1" t="n">
        <v>11</v>
      </c>
      <c r="D8781" s="1" t="s">
        <v>3820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4156</v>
      </c>
      <c r="N8781" s="1" t="n">
        <v>66</v>
      </c>
      <c r="O8781" s="1" t="n">
        <v>131.49</v>
      </c>
      <c r="P8781" s="1" t="s">
        <v>3814</v>
      </c>
    </row>
    <row r="8782" customFormat="false" ht="15" hidden="false" customHeight="true" outlineLevel="0" collapsed="false">
      <c r="A8782" s="1" t="n">
        <v>3</v>
      </c>
      <c r="B8782" s="76" t="n">
        <v>46259</v>
      </c>
      <c r="C8782" s="1" t="n">
        <v>11</v>
      </c>
      <c r="D8782" s="1" t="s">
        <v>3820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3833</v>
      </c>
      <c r="N8782" s="1" t="n">
        <v>24</v>
      </c>
      <c r="O8782" s="1" t="n">
        <v>134.53</v>
      </c>
      <c r="P8782" s="1" t="s">
        <v>3814</v>
      </c>
    </row>
    <row r="8783" customFormat="false" ht="15" hidden="false" customHeight="true" outlineLevel="0" collapsed="false">
      <c r="A8783" s="1" t="n">
        <v>3</v>
      </c>
      <c r="B8783" s="76" t="n">
        <v>46259</v>
      </c>
      <c r="C8783" s="1" t="n">
        <v>11</v>
      </c>
      <c r="D8783" s="1" t="s">
        <v>3820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3834</v>
      </c>
      <c r="N8783" s="1" t="n">
        <v>24</v>
      </c>
      <c r="O8783" s="1" t="n">
        <v>134.53</v>
      </c>
      <c r="P8783" s="1" t="s">
        <v>3814</v>
      </c>
    </row>
    <row r="8784" customFormat="false" ht="15" hidden="false" customHeight="true" outlineLevel="0" collapsed="false">
      <c r="A8784" s="1" t="n">
        <v>3</v>
      </c>
      <c r="B8784" s="76" t="n">
        <v>46259</v>
      </c>
      <c r="C8784" s="1" t="n">
        <v>11</v>
      </c>
      <c r="D8784" s="1" t="s">
        <v>3820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3836</v>
      </c>
      <c r="N8784" s="1" t="n">
        <v>30</v>
      </c>
      <c r="O8784" s="1" t="n">
        <v>222.91</v>
      </c>
      <c r="P8784" s="1" t="s">
        <v>3814</v>
      </c>
    </row>
    <row r="8785" customFormat="false" ht="15" hidden="false" customHeight="true" outlineLevel="0" collapsed="false">
      <c r="A8785" s="1" t="n">
        <v>3</v>
      </c>
      <c r="B8785" s="76" t="n">
        <v>46259</v>
      </c>
      <c r="C8785" s="1" t="n">
        <v>11</v>
      </c>
      <c r="D8785" s="1" t="s">
        <v>3820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4408</v>
      </c>
      <c r="N8785" s="1" t="n">
        <v>30</v>
      </c>
      <c r="O8785" s="1" t="n">
        <v>222.91</v>
      </c>
      <c r="P8785" s="1" t="s">
        <v>3814</v>
      </c>
    </row>
    <row r="8786" customFormat="false" ht="15" hidden="false" customHeight="true" outlineLevel="0" collapsed="false">
      <c r="A8786" s="1" t="n">
        <v>3</v>
      </c>
      <c r="B8786" s="76" t="n">
        <v>46259</v>
      </c>
      <c r="C8786" s="1" t="n">
        <v>11</v>
      </c>
      <c r="D8786" s="1" t="s">
        <v>3820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4731</v>
      </c>
      <c r="N8786" s="1" t="n">
        <v>60</v>
      </c>
      <c r="O8786" s="1" t="n">
        <v>188.73</v>
      </c>
      <c r="P8786" s="1" t="s">
        <v>3814</v>
      </c>
    </row>
    <row r="8787" customFormat="false" ht="15" hidden="false" customHeight="true" outlineLevel="0" collapsed="false">
      <c r="A8787" s="1" t="n">
        <v>3</v>
      </c>
      <c r="B8787" s="76" t="n">
        <v>46259</v>
      </c>
      <c r="C8787" s="1" t="n">
        <v>11</v>
      </c>
      <c r="D8787" s="1" t="s">
        <v>3820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3837</v>
      </c>
      <c r="N8787" s="1" t="n">
        <v>60</v>
      </c>
      <c r="O8787" s="1" t="n">
        <v>346.61</v>
      </c>
      <c r="P8787" s="1" t="s">
        <v>3814</v>
      </c>
    </row>
    <row r="8788" customFormat="false" ht="15" hidden="false" customHeight="true" outlineLevel="0" collapsed="false">
      <c r="A8788" s="1" t="n">
        <v>3</v>
      </c>
      <c r="B8788" s="76" t="n">
        <v>46259</v>
      </c>
      <c r="C8788" s="1" t="n">
        <v>11</v>
      </c>
      <c r="D8788" s="1" t="s">
        <v>3820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6594</v>
      </c>
      <c r="N8788" s="1" t="n">
        <v>24</v>
      </c>
      <c r="O8788" s="1" t="n">
        <v>60.25</v>
      </c>
      <c r="P8788" s="1" t="s">
        <v>3814</v>
      </c>
    </row>
    <row r="8789" customFormat="false" ht="15" hidden="false" customHeight="true" outlineLevel="0" collapsed="false">
      <c r="A8789" s="1" t="n">
        <v>3</v>
      </c>
      <c r="B8789" s="76" t="n">
        <v>46259</v>
      </c>
      <c r="C8789" s="1" t="n">
        <v>11</v>
      </c>
      <c r="D8789" s="1" t="s">
        <v>3820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4410</v>
      </c>
      <c r="N8789" s="1" t="n">
        <v>60</v>
      </c>
      <c r="O8789" s="1" t="n">
        <v>183.89</v>
      </c>
      <c r="P8789" s="1" t="s">
        <v>3814</v>
      </c>
    </row>
    <row r="8790" customFormat="false" ht="15" hidden="false" customHeight="true" outlineLevel="0" collapsed="false">
      <c r="A8790" s="1" t="n">
        <v>3</v>
      </c>
      <c r="B8790" s="76" t="n">
        <v>46259</v>
      </c>
      <c r="C8790" s="1" t="n">
        <v>11</v>
      </c>
      <c r="D8790" s="1" t="s">
        <v>3820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4411</v>
      </c>
      <c r="N8790" s="1" t="n">
        <v>60</v>
      </c>
      <c r="O8790" s="1" t="n">
        <v>508.72</v>
      </c>
      <c r="P8790" s="1" t="s">
        <v>3814</v>
      </c>
    </row>
    <row r="8791" customFormat="false" ht="15" hidden="false" customHeight="true" outlineLevel="0" collapsed="false">
      <c r="A8791" s="1" t="n">
        <v>3</v>
      </c>
      <c r="B8791" s="76" t="n">
        <v>46259</v>
      </c>
      <c r="C8791" s="1" t="n">
        <v>11</v>
      </c>
      <c r="D8791" s="1" t="s">
        <v>3820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5173</v>
      </c>
      <c r="N8791" s="1" t="n">
        <v>18</v>
      </c>
      <c r="O8791" s="1" t="n">
        <v>105.62</v>
      </c>
      <c r="P8791" s="1" t="s">
        <v>3814</v>
      </c>
    </row>
    <row r="8792" customFormat="false" ht="15" hidden="false" customHeight="true" outlineLevel="0" collapsed="false">
      <c r="A8792" s="1" t="n">
        <v>3</v>
      </c>
      <c r="B8792" s="76" t="n">
        <v>46259</v>
      </c>
      <c r="C8792" s="1" t="n">
        <v>11</v>
      </c>
      <c r="D8792" s="1" t="s">
        <v>3820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5740</v>
      </c>
      <c r="N8792" s="1" t="n">
        <v>30</v>
      </c>
      <c r="O8792" s="1" t="n">
        <v>147.9</v>
      </c>
      <c r="P8792" s="1" t="s">
        <v>3814</v>
      </c>
    </row>
    <row r="8793" customFormat="false" ht="15" hidden="false" customHeight="true" outlineLevel="0" collapsed="false">
      <c r="A8793" s="1" t="n">
        <v>3</v>
      </c>
      <c r="B8793" s="76" t="n">
        <v>46259</v>
      </c>
      <c r="C8793" s="1" t="n">
        <v>11</v>
      </c>
      <c r="D8793" s="1" t="s">
        <v>3820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3840</v>
      </c>
      <c r="N8793" s="1" t="n">
        <v>45</v>
      </c>
      <c r="O8793" s="1" t="n">
        <v>258.14</v>
      </c>
      <c r="P8793" s="1" t="s">
        <v>3814</v>
      </c>
    </row>
    <row r="8794" customFormat="false" ht="15" hidden="false" customHeight="true" outlineLevel="0" collapsed="false">
      <c r="A8794" s="1" t="n">
        <v>3</v>
      </c>
      <c r="B8794" s="76" t="n">
        <v>46259</v>
      </c>
      <c r="C8794" s="1" t="n">
        <v>11</v>
      </c>
      <c r="D8794" s="1" t="s">
        <v>3820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4800</v>
      </c>
      <c r="N8794" s="1" t="n">
        <v>24</v>
      </c>
      <c r="O8794" s="1" t="n">
        <v>178.33</v>
      </c>
      <c r="P8794" s="1" t="s">
        <v>3814</v>
      </c>
    </row>
    <row r="8795" customFormat="false" ht="15" hidden="false" customHeight="true" outlineLevel="0" collapsed="false">
      <c r="A8795" s="1" t="n">
        <v>3</v>
      </c>
      <c r="B8795" s="76" t="n">
        <v>46259</v>
      </c>
      <c r="C8795" s="1" t="n">
        <v>11</v>
      </c>
      <c r="D8795" s="1" t="s">
        <v>3820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3843</v>
      </c>
      <c r="N8795" s="1" t="n">
        <v>36</v>
      </c>
      <c r="O8795" s="1" t="n">
        <v>354.23</v>
      </c>
      <c r="P8795" s="1" t="s">
        <v>3814</v>
      </c>
    </row>
    <row r="8796" customFormat="false" ht="15" hidden="false" customHeight="true" outlineLevel="0" collapsed="false">
      <c r="A8796" s="1" t="n">
        <v>3</v>
      </c>
      <c r="B8796" s="76" t="n">
        <v>46259</v>
      </c>
      <c r="C8796" s="1" t="n">
        <v>11</v>
      </c>
      <c r="D8796" s="1" t="s">
        <v>3820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3844</v>
      </c>
      <c r="N8796" s="1" t="n">
        <v>120</v>
      </c>
      <c r="O8796" s="1" t="n">
        <v>1048.9</v>
      </c>
      <c r="P8796" s="1" t="s">
        <v>3814</v>
      </c>
    </row>
    <row r="8797" customFormat="false" ht="15" hidden="false" customHeight="true" outlineLevel="0" collapsed="false">
      <c r="A8797" s="1" t="n">
        <v>3</v>
      </c>
      <c r="B8797" s="76" t="n">
        <v>46259</v>
      </c>
      <c r="C8797" s="1" t="n">
        <v>11</v>
      </c>
      <c r="D8797" s="1" t="s">
        <v>3820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4416</v>
      </c>
      <c r="N8797" s="1" t="n">
        <v>48</v>
      </c>
      <c r="O8797" s="1" t="n">
        <v>174.7</v>
      </c>
      <c r="P8797" s="1" t="s">
        <v>3814</v>
      </c>
    </row>
    <row r="8798" customFormat="false" ht="15" hidden="false" customHeight="true" outlineLevel="0" collapsed="false">
      <c r="A8798" s="1" t="n">
        <v>3</v>
      </c>
      <c r="B8798" s="76" t="n">
        <v>46259</v>
      </c>
      <c r="C8798" s="1" t="n">
        <v>11</v>
      </c>
      <c r="D8798" s="1" t="s">
        <v>3820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5178</v>
      </c>
      <c r="N8798" s="1" t="n">
        <v>24</v>
      </c>
      <c r="O8798" s="1" t="n">
        <v>81.06</v>
      </c>
      <c r="P8798" s="1" t="s">
        <v>3814</v>
      </c>
    </row>
    <row r="8799" customFormat="false" ht="15" hidden="false" customHeight="true" outlineLevel="0" collapsed="false">
      <c r="A8799" s="1" t="n">
        <v>3</v>
      </c>
      <c r="B8799" s="76" t="n">
        <v>46259</v>
      </c>
      <c r="C8799" s="1" t="n">
        <v>11</v>
      </c>
      <c r="D8799" s="1" t="s">
        <v>3820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3835</v>
      </c>
      <c r="N8799" s="1" t="n">
        <v>90</v>
      </c>
      <c r="O8799" s="1" t="n">
        <v>567.1</v>
      </c>
      <c r="P8799" s="1" t="s">
        <v>3814</v>
      </c>
    </row>
    <row r="8800" customFormat="false" ht="15" hidden="false" customHeight="true" outlineLevel="0" collapsed="false">
      <c r="A8800" s="1" t="n">
        <v>3</v>
      </c>
      <c r="B8800" s="76" t="n">
        <v>46259</v>
      </c>
      <c r="C8800" s="1" t="n">
        <v>22</v>
      </c>
      <c r="D8800" s="1" t="s">
        <v>3967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3982</v>
      </c>
      <c r="N8800" s="1" t="n">
        <v>3.356</v>
      </c>
      <c r="O8800" s="1" t="n">
        <v>107.64</v>
      </c>
      <c r="P8800" s="1" t="s">
        <v>3814</v>
      </c>
    </row>
    <row r="8801" customFormat="false" ht="15" hidden="false" customHeight="true" outlineLevel="0" collapsed="false">
      <c r="A8801" s="1" t="n">
        <v>3</v>
      </c>
      <c r="B8801" s="76" t="n">
        <v>46259</v>
      </c>
      <c r="C8801" s="1" t="n">
        <v>22</v>
      </c>
      <c r="D8801" s="1" t="s">
        <v>3967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3983</v>
      </c>
      <c r="N8801" s="1" t="n">
        <v>9.24</v>
      </c>
      <c r="O8801" s="1" t="n">
        <v>316.81</v>
      </c>
      <c r="P8801" s="1" t="s">
        <v>3814</v>
      </c>
    </row>
    <row r="8802" customFormat="false" ht="15" hidden="false" customHeight="true" outlineLevel="0" collapsed="false">
      <c r="A8802" s="1" t="n">
        <v>3</v>
      </c>
      <c r="B8802" s="76" t="n">
        <v>46259</v>
      </c>
      <c r="C8802" s="1" t="n">
        <v>22</v>
      </c>
      <c r="D8802" s="1" t="s">
        <v>3967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3984</v>
      </c>
      <c r="N8802" s="1" t="n">
        <v>18.875</v>
      </c>
      <c r="O8802" s="1" t="n">
        <v>668.05</v>
      </c>
      <c r="P8802" s="1" t="s">
        <v>3814</v>
      </c>
    </row>
    <row r="8803" customFormat="false" ht="15" hidden="false" customHeight="true" outlineLevel="0" collapsed="false">
      <c r="A8803" s="1" t="n">
        <v>3</v>
      </c>
      <c r="B8803" s="76" t="n">
        <v>46259</v>
      </c>
      <c r="C8803" s="1" t="n">
        <v>22</v>
      </c>
      <c r="D8803" s="1" t="s">
        <v>3967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3985</v>
      </c>
      <c r="N8803" s="1" t="n">
        <v>17.029</v>
      </c>
      <c r="O8803" s="1" t="n">
        <v>659.24</v>
      </c>
      <c r="P8803" s="1" t="s">
        <v>3814</v>
      </c>
    </row>
    <row r="8804" customFormat="false" ht="15" hidden="false" customHeight="true" outlineLevel="0" collapsed="false">
      <c r="A8804" s="1" t="n">
        <v>3</v>
      </c>
      <c r="B8804" s="76" t="n">
        <v>46259</v>
      </c>
      <c r="C8804" s="1" t="n">
        <v>22</v>
      </c>
      <c r="D8804" s="1" t="s">
        <v>3967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3986</v>
      </c>
      <c r="N8804" s="1" t="n">
        <v>8.7</v>
      </c>
      <c r="O8804" s="1" t="n">
        <v>327.17</v>
      </c>
      <c r="P8804" s="1" t="s">
        <v>3814</v>
      </c>
    </row>
    <row r="8805" customFormat="false" ht="15" hidden="false" customHeight="true" outlineLevel="0" collapsed="false">
      <c r="A8805" s="1" t="n">
        <v>3</v>
      </c>
      <c r="B8805" s="76" t="n">
        <v>46259</v>
      </c>
      <c r="C8805" s="1" t="n">
        <v>22</v>
      </c>
      <c r="D8805" s="1" t="s">
        <v>3967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3979</v>
      </c>
      <c r="N8805" s="1" t="n">
        <v>2.728</v>
      </c>
      <c r="O8805" s="1" t="n">
        <v>6.01</v>
      </c>
      <c r="P8805" s="1" t="s">
        <v>3814</v>
      </c>
    </row>
    <row r="8806" customFormat="false" ht="15" hidden="false" customHeight="true" outlineLevel="0" collapsed="false">
      <c r="A8806" s="1" t="n">
        <v>3</v>
      </c>
      <c r="B8806" s="76" t="n">
        <v>46259</v>
      </c>
      <c r="C8806" s="1" t="n">
        <v>22</v>
      </c>
      <c r="D8806" s="1" t="s">
        <v>3967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3980</v>
      </c>
      <c r="N8806" s="1" t="n">
        <v>4.408</v>
      </c>
      <c r="O8806" s="1" t="n">
        <v>14.58</v>
      </c>
      <c r="P8806" s="1" t="s">
        <v>3814</v>
      </c>
    </row>
    <row r="8807" customFormat="false" ht="15" hidden="false" customHeight="true" outlineLevel="0" collapsed="false">
      <c r="A8807" s="1" t="n">
        <v>3</v>
      </c>
      <c r="B8807" s="76" t="n">
        <v>46259</v>
      </c>
      <c r="C8807" s="1" t="n">
        <v>22</v>
      </c>
      <c r="D8807" s="1" t="s">
        <v>3967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3981</v>
      </c>
      <c r="N8807" s="1" t="n">
        <v>0.264</v>
      </c>
      <c r="O8807" s="1" t="n">
        <v>0</v>
      </c>
      <c r="P8807" s="1" t="s">
        <v>3814</v>
      </c>
    </row>
    <row r="8808" customFormat="false" ht="15" hidden="false" customHeight="true" outlineLevel="0" collapsed="false">
      <c r="A8808" s="1" t="n">
        <v>3</v>
      </c>
      <c r="B8808" s="76" t="n">
        <v>46259</v>
      </c>
      <c r="C8808" s="1" t="n">
        <v>39</v>
      </c>
      <c r="D8808" s="1" t="s">
        <v>4046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6595</v>
      </c>
      <c r="N8808" s="1" t="n">
        <v>1</v>
      </c>
      <c r="O8808" s="1" t="n">
        <v>16.99</v>
      </c>
      <c r="P8808" s="1" t="s">
        <v>3814</v>
      </c>
    </row>
    <row r="8809" customFormat="false" ht="15" hidden="false" customHeight="true" outlineLevel="0" collapsed="false">
      <c r="A8809" s="1" t="n">
        <v>3</v>
      </c>
      <c r="B8809" s="76" t="n">
        <v>46259</v>
      </c>
      <c r="C8809" s="1" t="n">
        <v>39</v>
      </c>
      <c r="D8809" s="1" t="s">
        <v>4046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6595</v>
      </c>
      <c r="N8809" s="1" t="n">
        <v>1</v>
      </c>
      <c r="O8809" s="1" t="n">
        <v>16.99</v>
      </c>
      <c r="P8809" s="1" t="s">
        <v>3814</v>
      </c>
    </row>
    <row r="8810" customFormat="false" ht="15" hidden="false" customHeight="true" outlineLevel="0" collapsed="false">
      <c r="A8810" s="1" t="n">
        <v>3</v>
      </c>
      <c r="B8810" s="76" t="n">
        <v>46259</v>
      </c>
      <c r="C8810" s="1" t="n">
        <v>39</v>
      </c>
      <c r="D8810" s="1" t="s">
        <v>4046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5366</v>
      </c>
      <c r="N8810" s="1" t="n">
        <v>4</v>
      </c>
      <c r="O8810" s="1" t="n">
        <v>59.96</v>
      </c>
      <c r="P8810" s="1" t="s">
        <v>3814</v>
      </c>
    </row>
    <row r="8811" customFormat="false" ht="15" hidden="false" customHeight="true" outlineLevel="0" collapsed="false">
      <c r="A8811" s="1" t="n">
        <v>3</v>
      </c>
      <c r="B8811" s="76" t="n">
        <v>46259</v>
      </c>
      <c r="C8811" s="1" t="n">
        <v>39</v>
      </c>
      <c r="D8811" s="1" t="s">
        <v>4046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5366</v>
      </c>
      <c r="N8811" s="1" t="n">
        <v>4</v>
      </c>
      <c r="O8811" s="1" t="n">
        <v>59.96</v>
      </c>
      <c r="P8811" s="1" t="s">
        <v>3814</v>
      </c>
    </row>
    <row r="8812" customFormat="false" ht="15" hidden="false" customHeight="true" outlineLevel="0" collapsed="false">
      <c r="A8812" s="1" t="n">
        <v>3</v>
      </c>
      <c r="B8812" s="76" t="n">
        <v>46259</v>
      </c>
      <c r="C8812" s="1" t="n">
        <v>39</v>
      </c>
      <c r="D8812" s="1" t="s">
        <v>4046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5987</v>
      </c>
      <c r="N8812" s="1" t="n">
        <v>4</v>
      </c>
      <c r="O8812" s="1" t="n">
        <v>75.96</v>
      </c>
      <c r="P8812" s="1" t="s">
        <v>3814</v>
      </c>
    </row>
    <row r="8813" customFormat="false" ht="15" hidden="false" customHeight="true" outlineLevel="0" collapsed="false">
      <c r="A8813" s="1" t="n">
        <v>3</v>
      </c>
      <c r="B8813" s="76" t="n">
        <v>46259</v>
      </c>
      <c r="C8813" s="1" t="n">
        <v>100</v>
      </c>
      <c r="D8813" s="1" t="s">
        <v>3988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3982</v>
      </c>
      <c r="N8813" s="1" t="n">
        <v>3.356</v>
      </c>
      <c r="O8813" s="1" t="n">
        <v>107.64</v>
      </c>
      <c r="P8813" s="1" t="s">
        <v>3814</v>
      </c>
    </row>
    <row r="8814" customFormat="false" ht="15" hidden="false" customHeight="true" outlineLevel="0" collapsed="false">
      <c r="A8814" s="1" t="n">
        <v>3</v>
      </c>
      <c r="B8814" s="76" t="n">
        <v>46259</v>
      </c>
      <c r="C8814" s="1" t="n">
        <v>100</v>
      </c>
      <c r="D8814" s="1" t="s">
        <v>3988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3983</v>
      </c>
      <c r="N8814" s="1" t="n">
        <v>9.24</v>
      </c>
      <c r="O8814" s="1" t="n">
        <v>316.81</v>
      </c>
      <c r="P8814" s="1" t="s">
        <v>3814</v>
      </c>
    </row>
    <row r="8815" customFormat="false" ht="15" hidden="false" customHeight="true" outlineLevel="0" collapsed="false">
      <c r="A8815" s="1" t="n">
        <v>3</v>
      </c>
      <c r="B8815" s="76" t="n">
        <v>46259</v>
      </c>
      <c r="C8815" s="1" t="n">
        <v>100</v>
      </c>
      <c r="D8815" s="1" t="s">
        <v>3988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3984</v>
      </c>
      <c r="N8815" s="1" t="n">
        <v>18.875</v>
      </c>
      <c r="O8815" s="1" t="n">
        <v>668.05</v>
      </c>
      <c r="P8815" s="1" t="s">
        <v>3814</v>
      </c>
    </row>
    <row r="8816" customFormat="false" ht="15" hidden="false" customHeight="true" outlineLevel="0" collapsed="false">
      <c r="A8816" s="1" t="n">
        <v>3</v>
      </c>
      <c r="B8816" s="76" t="n">
        <v>46259</v>
      </c>
      <c r="C8816" s="1" t="n">
        <v>100</v>
      </c>
      <c r="D8816" s="1" t="s">
        <v>3988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3985</v>
      </c>
      <c r="N8816" s="1" t="n">
        <v>17.029</v>
      </c>
      <c r="O8816" s="1" t="n">
        <v>659.24</v>
      </c>
      <c r="P8816" s="1" t="s">
        <v>3814</v>
      </c>
    </row>
    <row r="8817" customFormat="false" ht="15" hidden="false" customHeight="true" outlineLevel="0" collapsed="false">
      <c r="A8817" s="1" t="n">
        <v>3</v>
      </c>
      <c r="B8817" s="76" t="n">
        <v>46259</v>
      </c>
      <c r="C8817" s="1" t="n">
        <v>100</v>
      </c>
      <c r="D8817" s="1" t="s">
        <v>3988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3986</v>
      </c>
      <c r="N8817" s="1" t="n">
        <v>8.7</v>
      </c>
      <c r="O8817" s="1" t="n">
        <v>327.17</v>
      </c>
      <c r="P8817" s="1" t="s">
        <v>3814</v>
      </c>
    </row>
    <row r="8818" customFormat="false" ht="15" hidden="false" customHeight="true" outlineLevel="0" collapsed="false">
      <c r="A8818" s="1" t="n">
        <v>3</v>
      </c>
      <c r="B8818" s="76" t="n">
        <v>46259</v>
      </c>
      <c r="C8818" s="1" t="n">
        <v>100</v>
      </c>
      <c r="D8818" s="1" t="s">
        <v>3988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3979</v>
      </c>
      <c r="N8818" s="1" t="n">
        <v>2.728</v>
      </c>
      <c r="O8818" s="1" t="n">
        <v>6.01</v>
      </c>
      <c r="P8818" s="1" t="s">
        <v>3814</v>
      </c>
    </row>
    <row r="8819" customFormat="false" ht="15" hidden="false" customHeight="true" outlineLevel="0" collapsed="false">
      <c r="A8819" s="1" t="n">
        <v>3</v>
      </c>
      <c r="B8819" s="76" t="n">
        <v>46259</v>
      </c>
      <c r="C8819" s="1" t="n">
        <v>100</v>
      </c>
      <c r="D8819" s="1" t="s">
        <v>3988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3980</v>
      </c>
      <c r="N8819" s="1" t="n">
        <v>4.408</v>
      </c>
      <c r="O8819" s="1" t="n">
        <v>14.58</v>
      </c>
      <c r="P8819" s="1" t="s">
        <v>3814</v>
      </c>
    </row>
    <row r="8820" customFormat="false" ht="15" hidden="false" customHeight="true" outlineLevel="0" collapsed="false">
      <c r="A8820" s="1" t="n">
        <v>3</v>
      </c>
      <c r="B8820" s="76" t="n">
        <v>46259</v>
      </c>
      <c r="C8820" s="1" t="n">
        <v>100</v>
      </c>
      <c r="D8820" s="1" t="s">
        <v>3988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3981</v>
      </c>
      <c r="N8820" s="1" t="n">
        <v>0.264</v>
      </c>
      <c r="O8820" s="1" t="n">
        <v>0</v>
      </c>
      <c r="P8820" s="1" t="s">
        <v>3814</v>
      </c>
    </row>
    <row r="8821" customFormat="false" ht="15" hidden="false" customHeight="true" outlineLevel="0" collapsed="false">
      <c r="A8821" s="1" t="n">
        <v>3</v>
      </c>
      <c r="B8821" s="76" t="n">
        <v>46259</v>
      </c>
      <c r="C8821" s="1" t="n">
        <v>171</v>
      </c>
      <c r="D8821" s="1" t="s">
        <v>4048</v>
      </c>
      <c r="E8821" s="1" t="n">
        <v>1955</v>
      </c>
      <c r="F8821" s="1" t="s">
        <v>3727</v>
      </c>
      <c r="I8821" s="1" t="n">
        <v>47088</v>
      </c>
      <c r="J8821" s="1" t="n">
        <v>45154</v>
      </c>
      <c r="K8821" s="1" t="n">
        <v>2246390</v>
      </c>
      <c r="L8821" s="1" t="s">
        <v>5044</v>
      </c>
      <c r="N8821" s="1" t="n">
        <v>155</v>
      </c>
      <c r="O8821" s="1" t="n">
        <v>152.13</v>
      </c>
      <c r="P8821" s="1" t="s">
        <v>4050</v>
      </c>
    </row>
    <row r="8822" customFormat="false" ht="15" hidden="false" customHeight="true" outlineLevel="0" collapsed="false">
      <c r="A8822" s="1" t="n">
        <v>3</v>
      </c>
      <c r="B8822" s="76" t="n">
        <v>46259</v>
      </c>
      <c r="C8822" s="1" t="n">
        <v>171</v>
      </c>
      <c r="D8822" s="1" t="s">
        <v>4048</v>
      </c>
      <c r="E8822" s="1" t="n">
        <v>1955</v>
      </c>
      <c r="F8822" s="1" t="s">
        <v>3727</v>
      </c>
      <c r="I8822" s="1" t="n">
        <v>47088</v>
      </c>
      <c r="J8822" s="1" t="n">
        <v>45155</v>
      </c>
      <c r="K8822" s="1" t="n">
        <v>2246406</v>
      </c>
      <c r="L8822" s="1" t="s">
        <v>5045</v>
      </c>
      <c r="N8822" s="1" t="n">
        <v>175</v>
      </c>
      <c r="O8822" s="1" t="n">
        <v>172.38</v>
      </c>
      <c r="P8822" s="1" t="s">
        <v>4050</v>
      </c>
    </row>
    <row r="8823" customFormat="false" ht="15" hidden="false" customHeight="true" outlineLevel="0" collapsed="false">
      <c r="A8823" s="1" t="n">
        <v>3</v>
      </c>
      <c r="B8823" s="76" t="n">
        <v>46260</v>
      </c>
      <c r="C8823" s="1" t="n">
        <v>6</v>
      </c>
      <c r="D8823" s="1" t="s">
        <v>3819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3817</v>
      </c>
      <c r="N8823" s="1" t="n">
        <v>40</v>
      </c>
      <c r="O8823" s="1" t="n">
        <v>250</v>
      </c>
      <c r="P8823" s="1" t="s">
        <v>3814</v>
      </c>
    </row>
    <row r="8824" customFormat="false" ht="15" hidden="false" customHeight="true" outlineLevel="0" collapsed="false">
      <c r="A8824" s="1" t="n">
        <v>3</v>
      </c>
      <c r="B8824" s="76" t="n">
        <v>46260</v>
      </c>
      <c r="C8824" s="1" t="n">
        <v>6</v>
      </c>
      <c r="D8824" s="1" t="s">
        <v>3819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3813</v>
      </c>
      <c r="N8824" s="1" t="n">
        <v>8</v>
      </c>
      <c r="O8824" s="1" t="n">
        <v>80</v>
      </c>
      <c r="P8824" s="1" t="s">
        <v>3814</v>
      </c>
    </row>
    <row r="8825" customFormat="false" ht="15" hidden="false" customHeight="true" outlineLevel="0" collapsed="false">
      <c r="A8825" s="1" t="n">
        <v>3</v>
      </c>
      <c r="B8825" s="76" t="n">
        <v>46260</v>
      </c>
      <c r="C8825" s="1" t="n">
        <v>6</v>
      </c>
      <c r="D8825" s="1" t="s">
        <v>3819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3815</v>
      </c>
      <c r="N8825" s="1" t="n">
        <v>40</v>
      </c>
      <c r="O8825" s="1" t="n">
        <v>20</v>
      </c>
      <c r="P8825" s="1" t="s">
        <v>3814</v>
      </c>
    </row>
    <row r="8826" customFormat="false" ht="15" hidden="false" customHeight="true" outlineLevel="0" collapsed="false">
      <c r="A8826" s="1" t="n">
        <v>3</v>
      </c>
      <c r="B8826" s="76" t="n">
        <v>46260</v>
      </c>
      <c r="C8826" s="1" t="n">
        <v>11</v>
      </c>
      <c r="D8826" s="1" t="s">
        <v>3820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4204</v>
      </c>
      <c r="N8826" s="1" t="n">
        <v>6</v>
      </c>
      <c r="O8826" s="1" t="n">
        <v>44.94</v>
      </c>
      <c r="P8826" s="1" t="s">
        <v>3814</v>
      </c>
    </row>
    <row r="8827" customFormat="false" ht="15" hidden="false" customHeight="true" outlineLevel="0" collapsed="false">
      <c r="A8827" s="1" t="n">
        <v>3</v>
      </c>
      <c r="B8827" s="76" t="n">
        <v>46260</v>
      </c>
      <c r="C8827" s="1" t="n">
        <v>11</v>
      </c>
      <c r="D8827" s="1" t="s">
        <v>3820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5572</v>
      </c>
      <c r="N8827" s="1" t="n">
        <v>12</v>
      </c>
      <c r="O8827" s="1" t="n">
        <v>49.2</v>
      </c>
      <c r="P8827" s="1" t="s">
        <v>3814</v>
      </c>
    </row>
    <row r="8828" customFormat="false" ht="15" hidden="false" customHeight="true" outlineLevel="0" collapsed="false">
      <c r="A8828" s="1" t="n">
        <v>3</v>
      </c>
      <c r="B8828" s="76" t="n">
        <v>46260</v>
      </c>
      <c r="C8828" s="1" t="n">
        <v>11</v>
      </c>
      <c r="D8828" s="1" t="s">
        <v>3820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5574</v>
      </c>
      <c r="N8828" s="1" t="n">
        <v>6</v>
      </c>
      <c r="O8828" s="1" t="n">
        <v>51.36</v>
      </c>
      <c r="P8828" s="1" t="s">
        <v>3814</v>
      </c>
    </row>
    <row r="8829" customFormat="false" ht="15" hidden="false" customHeight="true" outlineLevel="0" collapsed="false">
      <c r="A8829" s="1" t="n">
        <v>3</v>
      </c>
      <c r="B8829" s="76" t="n">
        <v>46260</v>
      </c>
      <c r="C8829" s="1" t="n">
        <v>11</v>
      </c>
      <c r="D8829" s="1" t="s">
        <v>3820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5575</v>
      </c>
      <c r="N8829" s="1" t="n">
        <v>24</v>
      </c>
      <c r="O8829" s="1" t="n">
        <v>105.84</v>
      </c>
      <c r="P8829" s="1" t="s">
        <v>3814</v>
      </c>
    </row>
    <row r="8830" customFormat="false" ht="15" hidden="false" customHeight="true" outlineLevel="0" collapsed="false">
      <c r="A8830" s="1" t="n">
        <v>3</v>
      </c>
      <c r="B8830" s="76" t="n">
        <v>46260</v>
      </c>
      <c r="C8830" s="1" t="n">
        <v>11</v>
      </c>
      <c r="D8830" s="1" t="s">
        <v>3820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4207</v>
      </c>
      <c r="N8830" s="1" t="n">
        <v>6</v>
      </c>
      <c r="O8830" s="1" t="n">
        <v>58.5</v>
      </c>
      <c r="P8830" s="1" t="s">
        <v>3814</v>
      </c>
    </row>
    <row r="8831" customFormat="false" ht="15" hidden="false" customHeight="true" outlineLevel="0" collapsed="false">
      <c r="A8831" s="1" t="n">
        <v>3</v>
      </c>
      <c r="B8831" s="76" t="n">
        <v>46260</v>
      </c>
      <c r="C8831" s="1" t="n">
        <v>11</v>
      </c>
      <c r="D8831" s="1" t="s">
        <v>3820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6596</v>
      </c>
      <c r="N8831" s="1" t="n">
        <v>12</v>
      </c>
      <c r="O8831" s="1" t="n">
        <v>32.28</v>
      </c>
      <c r="P8831" s="1" t="s">
        <v>3814</v>
      </c>
    </row>
    <row r="8832" customFormat="false" ht="15" hidden="false" customHeight="true" outlineLevel="0" collapsed="false">
      <c r="A8832" s="1" t="n">
        <v>3</v>
      </c>
      <c r="B8832" s="76" t="n">
        <v>46260</v>
      </c>
      <c r="C8832" s="1" t="n">
        <v>11</v>
      </c>
      <c r="D8832" s="1" t="s">
        <v>3820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3891</v>
      </c>
      <c r="N8832" s="1" t="n">
        <v>104.95</v>
      </c>
      <c r="O8832" s="1" t="n">
        <v>3463.35</v>
      </c>
      <c r="P8832" s="1" t="s">
        <v>3814</v>
      </c>
    </row>
    <row r="8833" customFormat="false" ht="15" hidden="false" customHeight="true" outlineLevel="0" collapsed="false">
      <c r="A8833" s="1" t="n">
        <v>3</v>
      </c>
      <c r="B8833" s="76" t="n">
        <v>46260</v>
      </c>
      <c r="C8833" s="1" t="n">
        <v>11</v>
      </c>
      <c r="D8833" s="1" t="s">
        <v>3820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3893</v>
      </c>
      <c r="N8833" s="1" t="n">
        <v>79.35</v>
      </c>
      <c r="O8833" s="1" t="n">
        <v>1825.05</v>
      </c>
      <c r="P8833" s="1" t="s">
        <v>3814</v>
      </c>
    </row>
    <row r="8834" customFormat="false" ht="15" hidden="false" customHeight="true" outlineLevel="0" collapsed="false">
      <c r="A8834" s="1" t="n">
        <v>3</v>
      </c>
      <c r="B8834" s="76" t="n">
        <v>46260</v>
      </c>
      <c r="C8834" s="1" t="n">
        <v>11</v>
      </c>
      <c r="D8834" s="1" t="s">
        <v>3820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4683</v>
      </c>
      <c r="N8834" s="1" t="n">
        <v>36</v>
      </c>
      <c r="O8834" s="1" t="n">
        <v>42</v>
      </c>
      <c r="P8834" s="1" t="s">
        <v>3814</v>
      </c>
    </row>
    <row r="8835" customFormat="false" ht="15" hidden="false" customHeight="true" outlineLevel="0" collapsed="false">
      <c r="A8835" s="1" t="n">
        <v>3</v>
      </c>
      <c r="B8835" s="76" t="n">
        <v>46260</v>
      </c>
      <c r="C8835" s="1" t="n">
        <v>11</v>
      </c>
      <c r="D8835" s="1" t="s">
        <v>3820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4684</v>
      </c>
      <c r="N8835" s="1" t="n">
        <v>54</v>
      </c>
      <c r="O8835" s="1" t="n">
        <v>204</v>
      </c>
      <c r="P8835" s="1" t="s">
        <v>3814</v>
      </c>
    </row>
    <row r="8836" customFormat="false" ht="15" hidden="false" customHeight="true" outlineLevel="0" collapsed="false">
      <c r="A8836" s="1" t="n">
        <v>3</v>
      </c>
      <c r="B8836" s="76" t="n">
        <v>46260</v>
      </c>
      <c r="C8836" s="1" t="n">
        <v>11</v>
      </c>
      <c r="D8836" s="1" t="s">
        <v>3820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4685</v>
      </c>
      <c r="N8836" s="1" t="n">
        <v>54</v>
      </c>
      <c r="O8836" s="1" t="n">
        <v>204</v>
      </c>
      <c r="P8836" s="1" t="s">
        <v>3814</v>
      </c>
    </row>
    <row r="8837" customFormat="false" ht="15" hidden="false" customHeight="true" outlineLevel="0" collapsed="false">
      <c r="A8837" s="1" t="n">
        <v>3</v>
      </c>
      <c r="B8837" s="76" t="n">
        <v>46260</v>
      </c>
      <c r="C8837" s="1" t="n">
        <v>11</v>
      </c>
      <c r="D8837" s="1" t="s">
        <v>3820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4688</v>
      </c>
      <c r="N8837" s="1" t="n">
        <v>54</v>
      </c>
      <c r="O8837" s="1" t="n">
        <v>204</v>
      </c>
      <c r="P8837" s="1" t="s">
        <v>3814</v>
      </c>
    </row>
    <row r="8838" customFormat="false" ht="15" hidden="false" customHeight="true" outlineLevel="0" collapsed="false">
      <c r="A8838" s="1" t="n">
        <v>3</v>
      </c>
      <c r="B8838" s="76" t="n">
        <v>46260</v>
      </c>
      <c r="C8838" s="1" t="n">
        <v>100</v>
      </c>
      <c r="D8838" s="1" t="s">
        <v>3988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3982</v>
      </c>
      <c r="N8838" s="1" t="n">
        <v>3.204</v>
      </c>
      <c r="O8838" s="1" t="n">
        <v>75.61</v>
      </c>
      <c r="P8838" s="1" t="s">
        <v>3814</v>
      </c>
    </row>
    <row r="8839" customFormat="false" ht="15" hidden="false" customHeight="true" outlineLevel="0" collapsed="false">
      <c r="A8839" s="1" t="n">
        <v>3</v>
      </c>
      <c r="B8839" s="76" t="n">
        <v>46260</v>
      </c>
      <c r="C8839" s="1" t="n">
        <v>100</v>
      </c>
      <c r="D8839" s="1" t="s">
        <v>3988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3983</v>
      </c>
      <c r="N8839" s="1" t="n">
        <v>15.424</v>
      </c>
      <c r="O8839" s="1" t="n">
        <v>389.1</v>
      </c>
      <c r="P8839" s="1" t="s">
        <v>3814</v>
      </c>
    </row>
    <row r="8840" customFormat="false" ht="15" hidden="false" customHeight="true" outlineLevel="0" collapsed="false">
      <c r="A8840" s="1" t="n">
        <v>3</v>
      </c>
      <c r="B8840" s="76" t="n">
        <v>46260</v>
      </c>
      <c r="C8840" s="1" t="n">
        <v>100</v>
      </c>
      <c r="D8840" s="1" t="s">
        <v>3988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3984</v>
      </c>
      <c r="N8840" s="1" t="n">
        <v>19.575</v>
      </c>
      <c r="O8840" s="1" t="n">
        <v>509.75</v>
      </c>
      <c r="P8840" s="1" t="s">
        <v>3814</v>
      </c>
    </row>
    <row r="8841" customFormat="false" ht="15" hidden="false" customHeight="true" outlineLevel="0" collapsed="false">
      <c r="A8841" s="1" t="n">
        <v>3</v>
      </c>
      <c r="B8841" s="76" t="n">
        <v>46260</v>
      </c>
      <c r="C8841" s="1" t="n">
        <v>100</v>
      </c>
      <c r="D8841" s="1" t="s">
        <v>3988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3985</v>
      </c>
      <c r="N8841" s="1" t="n">
        <v>20.785</v>
      </c>
      <c r="O8841" s="1" t="n">
        <v>592.02</v>
      </c>
      <c r="P8841" s="1" t="s">
        <v>3814</v>
      </c>
    </row>
    <row r="8842" customFormat="false" ht="15" hidden="false" customHeight="true" outlineLevel="0" collapsed="false">
      <c r="A8842" s="1" t="n">
        <v>3</v>
      </c>
      <c r="B8842" s="76" t="n">
        <v>46260</v>
      </c>
      <c r="C8842" s="1" t="n">
        <v>100</v>
      </c>
      <c r="D8842" s="1" t="s">
        <v>3988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3986</v>
      </c>
      <c r="N8842" s="1" t="n">
        <v>8.582</v>
      </c>
      <c r="O8842" s="1" t="n">
        <v>237.46</v>
      </c>
      <c r="P8842" s="1" t="s">
        <v>3814</v>
      </c>
    </row>
    <row r="8843" customFormat="false" ht="15" hidden="false" customHeight="true" outlineLevel="0" collapsed="false">
      <c r="A8843" s="1" t="n">
        <v>3</v>
      </c>
      <c r="B8843" s="76" t="n">
        <v>46260</v>
      </c>
      <c r="C8843" s="1" t="n">
        <v>100</v>
      </c>
      <c r="D8843" s="1" t="s">
        <v>3988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3979</v>
      </c>
      <c r="N8843" s="1" t="n">
        <v>4.588</v>
      </c>
      <c r="O8843" s="1" t="n">
        <v>7.43</v>
      </c>
      <c r="P8843" s="1" t="s">
        <v>3814</v>
      </c>
    </row>
    <row r="8844" customFormat="false" ht="15" hidden="false" customHeight="true" outlineLevel="0" collapsed="false">
      <c r="A8844" s="1" t="n">
        <v>3</v>
      </c>
      <c r="B8844" s="76" t="n">
        <v>46260</v>
      </c>
      <c r="C8844" s="1" t="n">
        <v>100</v>
      </c>
      <c r="D8844" s="1" t="s">
        <v>3988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3980</v>
      </c>
      <c r="N8844" s="1" t="n">
        <v>5.618</v>
      </c>
      <c r="O8844" s="1" t="n">
        <v>13.67</v>
      </c>
      <c r="P8844" s="1" t="s">
        <v>3814</v>
      </c>
    </row>
    <row r="8845" customFormat="false" ht="15" hidden="false" customHeight="true" outlineLevel="0" collapsed="false">
      <c r="A8845" s="1" t="n">
        <v>3</v>
      </c>
      <c r="B8845" s="76" t="n">
        <v>46260</v>
      </c>
      <c r="C8845" s="1" t="n">
        <v>100</v>
      </c>
      <c r="D8845" s="1" t="s">
        <v>3988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3981</v>
      </c>
      <c r="N8845" s="1" t="n">
        <v>1.574</v>
      </c>
      <c r="O8845" s="1" t="n">
        <v>0.01</v>
      </c>
      <c r="P8845" s="1" t="s">
        <v>3814</v>
      </c>
    </row>
    <row r="8846" customFormat="false" ht="15" hidden="false" customHeight="true" outlineLevel="0" collapsed="false">
      <c r="A8846" s="1" t="n">
        <v>3</v>
      </c>
      <c r="B8846" s="76" t="n">
        <v>46260</v>
      </c>
      <c r="C8846" s="1" t="n">
        <v>100</v>
      </c>
      <c r="D8846" s="1" t="s">
        <v>3988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3968</v>
      </c>
      <c r="N8846" s="1" t="n">
        <v>8.699</v>
      </c>
      <c r="O8846" s="1" t="n">
        <v>303.38</v>
      </c>
      <c r="P8846" s="1" t="s">
        <v>3814</v>
      </c>
    </row>
    <row r="8847" customFormat="false" ht="15" hidden="false" customHeight="true" outlineLevel="0" collapsed="false">
      <c r="A8847" s="1" t="n">
        <v>3</v>
      </c>
      <c r="B8847" s="76" t="n">
        <v>46260</v>
      </c>
      <c r="C8847" s="1" t="n">
        <v>100</v>
      </c>
      <c r="D8847" s="1" t="s">
        <v>3988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3969</v>
      </c>
      <c r="N8847" s="1" t="n">
        <v>23.25</v>
      </c>
      <c r="O8847" s="1" t="n">
        <v>831.14</v>
      </c>
      <c r="P8847" s="1" t="s">
        <v>3814</v>
      </c>
    </row>
    <row r="8848" customFormat="false" ht="15" hidden="false" customHeight="true" outlineLevel="0" collapsed="false">
      <c r="A8848" s="1" t="n">
        <v>3</v>
      </c>
      <c r="B8848" s="76" t="n">
        <v>46260</v>
      </c>
      <c r="C8848" s="1" t="n">
        <v>100</v>
      </c>
      <c r="D8848" s="1" t="s">
        <v>3988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3970</v>
      </c>
      <c r="N8848" s="1" t="n">
        <v>3.94</v>
      </c>
      <c r="O8848" s="1" t="n">
        <v>161.46</v>
      </c>
      <c r="P8848" s="1" t="s">
        <v>3814</v>
      </c>
    </row>
    <row r="8849" customFormat="false" ht="15" hidden="false" customHeight="true" outlineLevel="0" collapsed="false">
      <c r="A8849" s="1" t="n">
        <v>3</v>
      </c>
      <c r="B8849" s="76" t="n">
        <v>46260</v>
      </c>
      <c r="C8849" s="1" t="n">
        <v>100</v>
      </c>
      <c r="D8849" s="1" t="s">
        <v>3988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3971</v>
      </c>
      <c r="N8849" s="1" t="n">
        <v>9.3</v>
      </c>
      <c r="O8849" s="1" t="n">
        <v>381.12</v>
      </c>
      <c r="P8849" s="1" t="s">
        <v>3814</v>
      </c>
    </row>
    <row r="8850" customFormat="false" ht="15" hidden="false" customHeight="true" outlineLevel="0" collapsed="false">
      <c r="A8850" s="1" t="n">
        <v>3</v>
      </c>
      <c r="B8850" s="76" t="n">
        <v>46260</v>
      </c>
      <c r="C8850" s="1" t="n">
        <v>100</v>
      </c>
      <c r="D8850" s="1" t="s">
        <v>3988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3972</v>
      </c>
      <c r="N8850" s="1" t="n">
        <v>7.095</v>
      </c>
      <c r="O8850" s="1" t="n">
        <v>315.51</v>
      </c>
      <c r="P8850" s="1" t="s">
        <v>3814</v>
      </c>
    </row>
    <row r="8851" customFormat="false" ht="15" hidden="false" customHeight="true" outlineLevel="0" collapsed="false">
      <c r="A8851" s="1" t="n">
        <v>3</v>
      </c>
      <c r="B8851" s="76" t="n">
        <v>46260</v>
      </c>
      <c r="C8851" s="1" t="n">
        <v>100</v>
      </c>
      <c r="D8851" s="1" t="s">
        <v>3988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3973</v>
      </c>
      <c r="N8851" s="1" t="n">
        <v>13.225</v>
      </c>
      <c r="O8851" s="1" t="n">
        <v>634.23</v>
      </c>
      <c r="P8851" s="1" t="s">
        <v>3814</v>
      </c>
    </row>
    <row r="8852" customFormat="false" ht="15" hidden="false" customHeight="true" outlineLevel="0" collapsed="false">
      <c r="A8852" s="1" t="n">
        <v>3</v>
      </c>
      <c r="B8852" s="76" t="n">
        <v>46260</v>
      </c>
      <c r="C8852" s="1" t="n">
        <v>100</v>
      </c>
      <c r="D8852" s="1" t="s">
        <v>3988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3974</v>
      </c>
      <c r="N8852" s="1" t="n">
        <v>5.746</v>
      </c>
      <c r="O8852" s="1" t="n">
        <v>280.57</v>
      </c>
      <c r="P8852" s="1" t="s">
        <v>3814</v>
      </c>
    </row>
    <row r="8853" customFormat="false" ht="15" hidden="false" customHeight="true" outlineLevel="0" collapsed="false">
      <c r="A8853" s="1" t="n">
        <v>3</v>
      </c>
      <c r="B8853" s="76" t="n">
        <v>46260</v>
      </c>
      <c r="C8853" s="1" t="n">
        <v>100</v>
      </c>
      <c r="D8853" s="1" t="s">
        <v>3988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3975</v>
      </c>
      <c r="N8853" s="1" t="n">
        <v>1.884</v>
      </c>
      <c r="O8853" s="1" t="n">
        <v>83.78</v>
      </c>
      <c r="P8853" s="1" t="s">
        <v>3814</v>
      </c>
    </row>
    <row r="8854" customFormat="false" ht="15" hidden="false" customHeight="true" outlineLevel="0" collapsed="false">
      <c r="A8854" s="1" t="n">
        <v>3</v>
      </c>
      <c r="B8854" s="76" t="n">
        <v>46260</v>
      </c>
      <c r="C8854" s="1" t="n">
        <v>100</v>
      </c>
      <c r="D8854" s="1" t="s">
        <v>3988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3976</v>
      </c>
      <c r="N8854" s="1" t="n">
        <v>2.74</v>
      </c>
      <c r="O8854" s="1" t="n">
        <v>131.4</v>
      </c>
      <c r="P8854" s="1" t="s">
        <v>3814</v>
      </c>
    </row>
    <row r="8855" customFormat="false" ht="15" hidden="false" customHeight="true" outlineLevel="0" collapsed="false">
      <c r="A8855" s="1" t="n">
        <v>3</v>
      </c>
      <c r="B8855" s="76" t="n">
        <v>46260</v>
      </c>
      <c r="C8855" s="1" t="n">
        <v>100</v>
      </c>
      <c r="D8855" s="1" t="s">
        <v>3988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3977</v>
      </c>
      <c r="N8855" s="1" t="n">
        <v>2.956</v>
      </c>
      <c r="O8855" s="1" t="n">
        <v>167.54</v>
      </c>
      <c r="P8855" s="1" t="s">
        <v>3814</v>
      </c>
    </row>
    <row r="8856" customFormat="false" ht="15" hidden="false" customHeight="true" outlineLevel="0" collapsed="false">
      <c r="A8856" s="1" t="n">
        <v>3</v>
      </c>
      <c r="B8856" s="76" t="n">
        <v>46260</v>
      </c>
      <c r="C8856" s="1" t="n">
        <v>100</v>
      </c>
      <c r="D8856" s="1" t="s">
        <v>3988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5365</v>
      </c>
      <c r="N8856" s="1" t="n">
        <v>1.838</v>
      </c>
      <c r="O8856" s="1" t="n">
        <v>22.43</v>
      </c>
      <c r="P8856" s="1" t="s">
        <v>3814</v>
      </c>
    </row>
    <row r="8857" customFormat="false" ht="15" hidden="false" customHeight="true" outlineLevel="0" collapsed="false">
      <c r="A8857" s="1" t="n">
        <v>3</v>
      </c>
      <c r="B8857" s="76" t="n">
        <v>46260</v>
      </c>
      <c r="C8857" s="1" t="n">
        <v>100</v>
      </c>
      <c r="D8857" s="1" t="s">
        <v>3988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3978</v>
      </c>
      <c r="N8857" s="1" t="n">
        <v>2.642</v>
      </c>
      <c r="O8857" s="1" t="n">
        <v>103.66</v>
      </c>
      <c r="P8857" s="1" t="s">
        <v>3814</v>
      </c>
    </row>
    <row r="8858" customFormat="false" ht="15" hidden="false" customHeight="true" outlineLevel="0" collapsed="false">
      <c r="A8858" s="1" t="n">
        <v>3</v>
      </c>
      <c r="B8858" s="76" t="n">
        <v>46260</v>
      </c>
      <c r="C8858" s="1" t="n">
        <v>100</v>
      </c>
      <c r="D8858" s="1" t="s">
        <v>3988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3979</v>
      </c>
      <c r="N8858" s="1" t="n">
        <v>4.738</v>
      </c>
      <c r="O8858" s="1" t="n">
        <v>8.22</v>
      </c>
      <c r="P8858" s="1" t="s">
        <v>3814</v>
      </c>
    </row>
    <row r="8859" customFormat="false" ht="15" hidden="false" customHeight="true" outlineLevel="0" collapsed="false">
      <c r="A8859" s="1" t="n">
        <v>3</v>
      </c>
      <c r="B8859" s="76" t="n">
        <v>46260</v>
      </c>
      <c r="C8859" s="1" t="n">
        <v>100</v>
      </c>
      <c r="D8859" s="1" t="s">
        <v>3988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3980</v>
      </c>
      <c r="N8859" s="1" t="n">
        <v>14.919</v>
      </c>
      <c r="O8859" s="1" t="n">
        <v>38.9</v>
      </c>
      <c r="P8859" s="1" t="s">
        <v>3814</v>
      </c>
    </row>
    <row r="8860" customFormat="false" ht="15" hidden="false" customHeight="true" outlineLevel="0" collapsed="false">
      <c r="A8860" s="1" t="n">
        <v>3</v>
      </c>
      <c r="B8860" s="76" t="n">
        <v>46260</v>
      </c>
      <c r="C8860" s="1" t="n">
        <v>100</v>
      </c>
      <c r="D8860" s="1" t="s">
        <v>3988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3981</v>
      </c>
      <c r="N8860" s="1" t="n">
        <v>1.978</v>
      </c>
      <c r="O8860" s="1" t="n">
        <v>0.01</v>
      </c>
      <c r="P8860" s="1" t="s">
        <v>3814</v>
      </c>
    </row>
    <row r="8861" customFormat="false" ht="15" hidden="false" customHeight="true" outlineLevel="0" collapsed="false">
      <c r="A8861" s="1" t="n">
        <v>3</v>
      </c>
      <c r="B8861" s="76" t="n">
        <v>46260</v>
      </c>
      <c r="C8861" s="1" t="n">
        <v>107</v>
      </c>
      <c r="D8861" s="1" t="s">
        <v>4267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5152</v>
      </c>
      <c r="N8861" s="1" t="n">
        <v>60</v>
      </c>
      <c r="O8861" s="1" t="n">
        <v>93.23</v>
      </c>
      <c r="P8861" s="1" t="s">
        <v>3814</v>
      </c>
    </row>
    <row r="8862" customFormat="false" ht="15" hidden="false" customHeight="true" outlineLevel="0" collapsed="false">
      <c r="A8862" s="1" t="n">
        <v>3</v>
      </c>
      <c r="B8862" s="76" t="n">
        <v>46260</v>
      </c>
      <c r="C8862" s="1" t="n">
        <v>107</v>
      </c>
      <c r="D8862" s="1" t="s">
        <v>4267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4411</v>
      </c>
      <c r="N8862" s="1" t="n">
        <v>6</v>
      </c>
      <c r="O8862" s="1" t="n">
        <v>22.94</v>
      </c>
      <c r="P8862" s="1" t="s">
        <v>3814</v>
      </c>
    </row>
    <row r="8863" customFormat="false" ht="15" hidden="false" customHeight="true" outlineLevel="0" collapsed="false">
      <c r="A8863" s="1" t="n">
        <v>3</v>
      </c>
      <c r="B8863" s="76" t="n">
        <v>46260</v>
      </c>
      <c r="C8863" s="1" t="n">
        <v>171</v>
      </c>
      <c r="D8863" s="1" t="s">
        <v>4048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3844</v>
      </c>
      <c r="N8863" s="1" t="n">
        <v>6</v>
      </c>
      <c r="O8863" s="1" t="n">
        <v>21.54</v>
      </c>
      <c r="P8863" s="1" t="s">
        <v>4050</v>
      </c>
    </row>
    <row r="8864" customFormat="false" ht="15" hidden="false" customHeight="true" outlineLevel="0" collapsed="false">
      <c r="A8864" s="1" t="n">
        <v>3</v>
      </c>
      <c r="B8864" s="76" t="n">
        <v>46261</v>
      </c>
      <c r="C8864" s="1" t="n">
        <v>6</v>
      </c>
      <c r="D8864" s="1" t="s">
        <v>3819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3813</v>
      </c>
      <c r="N8864" s="1" t="n">
        <v>8</v>
      </c>
      <c r="O8864" s="1" t="n">
        <v>20</v>
      </c>
      <c r="P8864" s="1" t="s">
        <v>3814</v>
      </c>
    </row>
    <row r="8865" customFormat="false" ht="15" hidden="false" customHeight="true" outlineLevel="0" collapsed="false">
      <c r="A8865" s="1" t="n">
        <v>3</v>
      </c>
      <c r="B8865" s="76" t="n">
        <v>46261</v>
      </c>
      <c r="C8865" s="1" t="n">
        <v>6</v>
      </c>
      <c r="D8865" s="1" t="s">
        <v>3819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3815</v>
      </c>
      <c r="N8865" s="1" t="n">
        <v>8</v>
      </c>
      <c r="O8865" s="1" t="n">
        <v>48</v>
      </c>
      <c r="P8865" s="1" t="s">
        <v>3814</v>
      </c>
    </row>
    <row r="8866" customFormat="false" ht="15" hidden="false" customHeight="true" outlineLevel="0" collapsed="false">
      <c r="A8866" s="1" t="n">
        <v>3</v>
      </c>
      <c r="B8866" s="76" t="n">
        <v>46261</v>
      </c>
      <c r="C8866" s="1" t="n">
        <v>6</v>
      </c>
      <c r="D8866" s="1" t="s">
        <v>3819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3816</v>
      </c>
      <c r="N8866" s="1" t="n">
        <v>40</v>
      </c>
      <c r="O8866" s="1" t="n">
        <v>80</v>
      </c>
      <c r="P8866" s="1" t="s">
        <v>3814</v>
      </c>
    </row>
    <row r="8867" customFormat="false" ht="15" hidden="false" customHeight="true" outlineLevel="0" collapsed="false">
      <c r="A8867" s="1" t="n">
        <v>3</v>
      </c>
      <c r="B8867" s="76" t="n">
        <v>46261</v>
      </c>
      <c r="C8867" s="1" t="n">
        <v>11</v>
      </c>
      <c r="D8867" s="1" t="s">
        <v>3820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3866</v>
      </c>
      <c r="N8867" s="1" t="n">
        <v>30</v>
      </c>
      <c r="O8867" s="1" t="n">
        <v>210</v>
      </c>
      <c r="P8867" s="1" t="s">
        <v>3814</v>
      </c>
    </row>
    <row r="8868" customFormat="false" ht="15" hidden="false" customHeight="true" outlineLevel="0" collapsed="false">
      <c r="A8868" s="1" t="n">
        <v>3</v>
      </c>
      <c r="B8868" s="76" t="n">
        <v>46261</v>
      </c>
      <c r="C8868" s="1" t="n">
        <v>11</v>
      </c>
      <c r="D8868" s="1" t="s">
        <v>3820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3867</v>
      </c>
      <c r="N8868" s="1" t="n">
        <v>25</v>
      </c>
      <c r="O8868" s="1" t="n">
        <v>212.5</v>
      </c>
      <c r="P8868" s="1" t="s">
        <v>3814</v>
      </c>
    </row>
    <row r="8869" customFormat="false" ht="15" hidden="false" customHeight="true" outlineLevel="0" collapsed="false">
      <c r="A8869" s="1" t="n">
        <v>3</v>
      </c>
      <c r="B8869" s="76" t="n">
        <v>46261</v>
      </c>
      <c r="C8869" s="1" t="n">
        <v>11</v>
      </c>
      <c r="D8869" s="1" t="s">
        <v>3820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3868</v>
      </c>
      <c r="N8869" s="1" t="n">
        <v>4</v>
      </c>
      <c r="O8869" s="1" t="n">
        <v>36.8</v>
      </c>
      <c r="P8869" s="1" t="s">
        <v>3814</v>
      </c>
    </row>
    <row r="8870" customFormat="false" ht="15" hidden="false" customHeight="true" outlineLevel="0" collapsed="false">
      <c r="A8870" s="1" t="n">
        <v>3</v>
      </c>
      <c r="B8870" s="76" t="n">
        <v>46261</v>
      </c>
      <c r="C8870" s="1" t="n">
        <v>11</v>
      </c>
      <c r="D8870" s="1" t="s">
        <v>3820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5400</v>
      </c>
      <c r="N8870" s="1" t="n">
        <v>300</v>
      </c>
      <c r="O8870" s="1" t="n">
        <v>1380</v>
      </c>
      <c r="P8870" s="1" t="s">
        <v>3814</v>
      </c>
    </row>
    <row r="8871" customFormat="false" ht="15" hidden="false" customHeight="true" outlineLevel="0" collapsed="false">
      <c r="A8871" s="1" t="n">
        <v>3</v>
      </c>
      <c r="B8871" s="76" t="n">
        <v>46261</v>
      </c>
      <c r="C8871" s="1" t="n">
        <v>11</v>
      </c>
      <c r="D8871" s="1" t="s">
        <v>3820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4284</v>
      </c>
      <c r="N8871" s="1" t="n">
        <v>20</v>
      </c>
      <c r="O8871" s="1" t="n">
        <v>45</v>
      </c>
      <c r="P8871" s="1" t="s">
        <v>3814</v>
      </c>
    </row>
    <row r="8872" customFormat="false" ht="15" hidden="false" customHeight="true" outlineLevel="0" collapsed="false">
      <c r="A8872" s="1" t="n">
        <v>3</v>
      </c>
      <c r="B8872" s="76" t="n">
        <v>46261</v>
      </c>
      <c r="C8872" s="1" t="n">
        <v>11</v>
      </c>
      <c r="D8872" s="1" t="s">
        <v>3820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4285</v>
      </c>
      <c r="N8872" s="1" t="n">
        <v>60</v>
      </c>
      <c r="O8872" s="1" t="n">
        <v>187.5</v>
      </c>
      <c r="P8872" s="1" t="s">
        <v>3814</v>
      </c>
    </row>
    <row r="8873" customFormat="false" ht="15" hidden="false" customHeight="true" outlineLevel="0" collapsed="false">
      <c r="A8873" s="1" t="n">
        <v>3</v>
      </c>
      <c r="B8873" s="76" t="n">
        <v>46261</v>
      </c>
      <c r="C8873" s="1" t="n">
        <v>11</v>
      </c>
      <c r="D8873" s="1" t="s">
        <v>3820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4286</v>
      </c>
      <c r="N8873" s="1" t="n">
        <v>30</v>
      </c>
      <c r="O8873" s="1" t="n">
        <v>132</v>
      </c>
      <c r="P8873" s="1" t="s">
        <v>3814</v>
      </c>
    </row>
    <row r="8874" customFormat="false" ht="15" hidden="false" customHeight="true" outlineLevel="0" collapsed="false">
      <c r="A8874" s="1" t="n">
        <v>3</v>
      </c>
      <c r="B8874" s="76" t="n">
        <v>46261</v>
      </c>
      <c r="C8874" s="1" t="n">
        <v>11</v>
      </c>
      <c r="D8874" s="1" t="s">
        <v>3820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4287</v>
      </c>
      <c r="N8874" s="1" t="n">
        <v>100</v>
      </c>
      <c r="O8874" s="1" t="n">
        <v>90</v>
      </c>
      <c r="P8874" s="1" t="s">
        <v>3814</v>
      </c>
    </row>
    <row r="8875" customFormat="false" ht="15" hidden="false" customHeight="true" outlineLevel="0" collapsed="false">
      <c r="A8875" s="1" t="n">
        <v>3</v>
      </c>
      <c r="B8875" s="76" t="n">
        <v>46261</v>
      </c>
      <c r="C8875" s="1" t="n">
        <v>11</v>
      </c>
      <c r="D8875" s="1" t="s">
        <v>3820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4289</v>
      </c>
      <c r="N8875" s="1" t="n">
        <v>40</v>
      </c>
      <c r="O8875" s="1" t="n">
        <v>228</v>
      </c>
      <c r="P8875" s="1" t="s">
        <v>3814</v>
      </c>
    </row>
    <row r="8876" customFormat="false" ht="15" hidden="false" customHeight="true" outlineLevel="0" collapsed="false">
      <c r="A8876" s="1" t="n">
        <v>3</v>
      </c>
      <c r="B8876" s="76" t="n">
        <v>46261</v>
      </c>
      <c r="C8876" s="1" t="n">
        <v>11</v>
      </c>
      <c r="D8876" s="1" t="s">
        <v>3820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4290</v>
      </c>
      <c r="N8876" s="1" t="n">
        <v>30</v>
      </c>
      <c r="O8876" s="1" t="n">
        <v>279</v>
      </c>
      <c r="P8876" s="1" t="s">
        <v>3814</v>
      </c>
    </row>
    <row r="8877" customFormat="false" ht="15" hidden="false" customHeight="true" outlineLevel="0" collapsed="false">
      <c r="A8877" s="1" t="n">
        <v>3</v>
      </c>
      <c r="B8877" s="76" t="n">
        <v>46261</v>
      </c>
      <c r="C8877" s="1" t="n">
        <v>11</v>
      </c>
      <c r="D8877" s="1" t="s">
        <v>3820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5401</v>
      </c>
      <c r="N8877" s="1" t="n">
        <v>300</v>
      </c>
      <c r="O8877" s="1" t="n">
        <v>1589.4</v>
      </c>
      <c r="P8877" s="1" t="s">
        <v>3814</v>
      </c>
    </row>
    <row r="8878" customFormat="false" ht="15" hidden="false" customHeight="true" outlineLevel="0" collapsed="false">
      <c r="A8878" s="1" t="n">
        <v>3</v>
      </c>
      <c r="B8878" s="76" t="n">
        <v>46261</v>
      </c>
      <c r="C8878" s="1" t="n">
        <v>11</v>
      </c>
      <c r="D8878" s="1" t="s">
        <v>3820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4291</v>
      </c>
      <c r="N8878" s="1" t="n">
        <v>240</v>
      </c>
      <c r="O8878" s="1" t="n">
        <v>1909.2</v>
      </c>
      <c r="P8878" s="1" t="s">
        <v>3814</v>
      </c>
    </row>
    <row r="8879" customFormat="false" ht="15" hidden="false" customHeight="true" outlineLevel="0" collapsed="false">
      <c r="A8879" s="1" t="n">
        <v>3</v>
      </c>
      <c r="B8879" s="76" t="n">
        <v>46261</v>
      </c>
      <c r="C8879" s="1" t="n">
        <v>11</v>
      </c>
      <c r="D8879" s="1" t="s">
        <v>3820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3891</v>
      </c>
      <c r="N8879" s="1" t="n">
        <v>87</v>
      </c>
      <c r="O8879" s="1" t="n">
        <v>2784</v>
      </c>
      <c r="P8879" s="1" t="s">
        <v>3814</v>
      </c>
    </row>
    <row r="8880" customFormat="false" ht="15" hidden="false" customHeight="true" outlineLevel="0" collapsed="false">
      <c r="A8880" s="1" t="n">
        <v>3</v>
      </c>
      <c r="B8880" s="76" t="n">
        <v>46261</v>
      </c>
      <c r="C8880" s="1" t="n">
        <v>11</v>
      </c>
      <c r="D8880" s="1" t="s">
        <v>3820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3893</v>
      </c>
      <c r="N8880" s="1" t="n">
        <v>73.2</v>
      </c>
      <c r="O8880" s="1" t="n">
        <v>1610.4</v>
      </c>
      <c r="P8880" s="1" t="s">
        <v>3814</v>
      </c>
    </row>
    <row r="8881" customFormat="false" ht="15" hidden="false" customHeight="true" outlineLevel="0" collapsed="false">
      <c r="A8881" s="1" t="n">
        <v>3</v>
      </c>
      <c r="B8881" s="76" t="n">
        <v>46261</v>
      </c>
      <c r="C8881" s="1" t="n">
        <v>11</v>
      </c>
      <c r="D8881" s="1" t="s">
        <v>3820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3876</v>
      </c>
      <c r="N8881" s="1" t="n">
        <v>50</v>
      </c>
      <c r="O8881" s="1" t="n">
        <v>110.59</v>
      </c>
      <c r="P8881" s="1" t="s">
        <v>3814</v>
      </c>
    </row>
    <row r="8882" customFormat="false" ht="15" hidden="false" customHeight="true" outlineLevel="0" collapsed="false">
      <c r="A8882" s="1" t="n">
        <v>3</v>
      </c>
      <c r="B8882" s="76" t="n">
        <v>46261</v>
      </c>
      <c r="C8882" s="1" t="n">
        <v>11</v>
      </c>
      <c r="D8882" s="1" t="s">
        <v>3820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3877</v>
      </c>
      <c r="N8882" s="1" t="n">
        <v>60</v>
      </c>
      <c r="O8882" s="1" t="n">
        <v>186.4</v>
      </c>
      <c r="P8882" s="1" t="s">
        <v>3814</v>
      </c>
    </row>
    <row r="8883" customFormat="false" ht="15" hidden="false" customHeight="true" outlineLevel="0" collapsed="false">
      <c r="A8883" s="1" t="n">
        <v>3</v>
      </c>
      <c r="B8883" s="76" t="n">
        <v>46261</v>
      </c>
      <c r="C8883" s="1" t="n">
        <v>11</v>
      </c>
      <c r="D8883" s="1" t="s">
        <v>3820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4769</v>
      </c>
      <c r="N8883" s="1" t="n">
        <v>30</v>
      </c>
      <c r="O8883" s="1" t="n">
        <v>54.31</v>
      </c>
      <c r="P8883" s="1" t="s">
        <v>3814</v>
      </c>
    </row>
    <row r="8884" customFormat="false" ht="15" hidden="false" customHeight="true" outlineLevel="0" collapsed="false">
      <c r="A8884" s="1" t="n">
        <v>3</v>
      </c>
      <c r="B8884" s="76" t="n">
        <v>46261</v>
      </c>
      <c r="C8884" s="1" t="n">
        <v>11</v>
      </c>
      <c r="D8884" s="1" t="s">
        <v>3820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3878</v>
      </c>
      <c r="N8884" s="1" t="n">
        <v>40</v>
      </c>
      <c r="O8884" s="1" t="n">
        <v>47.32</v>
      </c>
      <c r="P8884" s="1" t="s">
        <v>3814</v>
      </c>
    </row>
    <row r="8885" customFormat="false" ht="15" hidden="false" customHeight="true" outlineLevel="0" collapsed="false">
      <c r="A8885" s="1" t="n">
        <v>3</v>
      </c>
      <c r="B8885" s="76" t="n">
        <v>46261</v>
      </c>
      <c r="C8885" s="1" t="n">
        <v>11</v>
      </c>
      <c r="D8885" s="1" t="s">
        <v>3820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3879</v>
      </c>
      <c r="N8885" s="1" t="n">
        <v>100</v>
      </c>
      <c r="O8885" s="1" t="n">
        <v>136.3</v>
      </c>
      <c r="P8885" s="1" t="s">
        <v>3814</v>
      </c>
    </row>
    <row r="8886" customFormat="false" ht="15" hidden="false" customHeight="true" outlineLevel="0" collapsed="false">
      <c r="A8886" s="1" t="n">
        <v>3</v>
      </c>
      <c r="B8886" s="76" t="n">
        <v>46261</v>
      </c>
      <c r="C8886" s="1" t="n">
        <v>11</v>
      </c>
      <c r="D8886" s="1" t="s">
        <v>3820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4770</v>
      </c>
      <c r="N8886" s="1" t="n">
        <v>50</v>
      </c>
      <c r="O8886" s="1" t="n">
        <v>92.5</v>
      </c>
      <c r="P8886" s="1" t="s">
        <v>3814</v>
      </c>
    </row>
    <row r="8887" customFormat="false" ht="15" hidden="false" customHeight="true" outlineLevel="0" collapsed="false">
      <c r="A8887" s="1" t="n">
        <v>3</v>
      </c>
      <c r="B8887" s="76" t="n">
        <v>46261</v>
      </c>
      <c r="C8887" s="1" t="n">
        <v>11</v>
      </c>
      <c r="D8887" s="1" t="s">
        <v>3820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3880</v>
      </c>
      <c r="N8887" s="1" t="n">
        <v>30</v>
      </c>
      <c r="O8887" s="1" t="n">
        <v>35.49</v>
      </c>
      <c r="P8887" s="1" t="s">
        <v>3814</v>
      </c>
    </row>
    <row r="8888" customFormat="false" ht="15" hidden="false" customHeight="true" outlineLevel="0" collapsed="false">
      <c r="A8888" s="1" t="n">
        <v>3</v>
      </c>
      <c r="B8888" s="76" t="n">
        <v>46261</v>
      </c>
      <c r="C8888" s="1" t="n">
        <v>11</v>
      </c>
      <c r="D8888" s="1" t="s">
        <v>3820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3881</v>
      </c>
      <c r="N8888" s="1" t="n">
        <v>20</v>
      </c>
      <c r="O8888" s="1" t="n">
        <v>29.21</v>
      </c>
      <c r="P8888" s="1" t="s">
        <v>3814</v>
      </c>
    </row>
    <row r="8889" customFormat="false" ht="15" hidden="false" customHeight="true" outlineLevel="0" collapsed="false">
      <c r="A8889" s="1" t="n">
        <v>3</v>
      </c>
      <c r="B8889" s="76" t="n">
        <v>46261</v>
      </c>
      <c r="C8889" s="1" t="n">
        <v>11</v>
      </c>
      <c r="D8889" s="1" t="s">
        <v>3820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3883</v>
      </c>
      <c r="N8889" s="1" t="n">
        <v>6</v>
      </c>
      <c r="O8889" s="1" t="n">
        <v>61.1</v>
      </c>
      <c r="P8889" s="1" t="s">
        <v>3814</v>
      </c>
    </row>
    <row r="8890" customFormat="false" ht="15" hidden="false" customHeight="true" outlineLevel="0" collapsed="false">
      <c r="A8890" s="1" t="n">
        <v>3</v>
      </c>
      <c r="B8890" s="76" t="n">
        <v>46261</v>
      </c>
      <c r="C8890" s="1" t="n">
        <v>11</v>
      </c>
      <c r="D8890" s="1" t="s">
        <v>3820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3886</v>
      </c>
      <c r="N8890" s="1" t="n">
        <v>4</v>
      </c>
      <c r="O8890" s="1" t="n">
        <v>74.07</v>
      </c>
      <c r="P8890" s="1" t="s">
        <v>3814</v>
      </c>
    </row>
    <row r="8891" customFormat="false" ht="15" hidden="false" customHeight="true" outlineLevel="0" collapsed="false">
      <c r="A8891" s="1" t="n">
        <v>3</v>
      </c>
      <c r="B8891" s="76" t="n">
        <v>46261</v>
      </c>
      <c r="C8891" s="1" t="n">
        <v>11</v>
      </c>
      <c r="D8891" s="1" t="s">
        <v>3820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5424</v>
      </c>
      <c r="N8891" s="1" t="n">
        <v>5</v>
      </c>
      <c r="O8891" s="1" t="n">
        <v>82</v>
      </c>
      <c r="P8891" s="1" t="s">
        <v>3814</v>
      </c>
    </row>
    <row r="8892" customFormat="false" ht="15" hidden="false" customHeight="true" outlineLevel="0" collapsed="false">
      <c r="A8892" s="1" t="n">
        <v>3</v>
      </c>
      <c r="B8892" s="76" t="n">
        <v>46261</v>
      </c>
      <c r="C8892" s="1" t="n">
        <v>11</v>
      </c>
      <c r="D8892" s="1" t="s">
        <v>3820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3888</v>
      </c>
      <c r="N8892" s="1" t="n">
        <v>15</v>
      </c>
      <c r="O8892" s="1" t="n">
        <v>157.39</v>
      </c>
      <c r="P8892" s="1" t="s">
        <v>3814</v>
      </c>
    </row>
    <row r="8893" customFormat="false" ht="15" hidden="false" customHeight="true" outlineLevel="0" collapsed="false">
      <c r="A8893" s="1" t="n">
        <v>3</v>
      </c>
      <c r="B8893" s="76" t="n">
        <v>46261</v>
      </c>
      <c r="C8893" s="1" t="n">
        <v>11</v>
      </c>
      <c r="D8893" s="1" t="s">
        <v>3820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3889</v>
      </c>
      <c r="N8893" s="1" t="n">
        <v>4</v>
      </c>
      <c r="O8893" s="1" t="n">
        <v>102.46</v>
      </c>
      <c r="P8893" s="1" t="s">
        <v>3814</v>
      </c>
    </row>
    <row r="8894" customFormat="false" ht="15" hidden="false" customHeight="true" outlineLevel="0" collapsed="false">
      <c r="A8894" s="1" t="n">
        <v>3</v>
      </c>
      <c r="B8894" s="76" t="n">
        <v>46261</v>
      </c>
      <c r="C8894" s="1" t="n">
        <v>11</v>
      </c>
      <c r="D8894" s="1" t="s">
        <v>3820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3890</v>
      </c>
      <c r="N8894" s="1" t="n">
        <v>10</v>
      </c>
      <c r="O8894" s="1" t="n">
        <v>132.18</v>
      </c>
      <c r="P8894" s="1" t="s">
        <v>3814</v>
      </c>
    </row>
    <row r="8895" customFormat="false" ht="15" hidden="false" customHeight="true" outlineLevel="0" collapsed="false">
      <c r="A8895" s="1" t="n">
        <v>3</v>
      </c>
      <c r="B8895" s="76" t="n">
        <v>46261</v>
      </c>
      <c r="C8895" s="1" t="n">
        <v>11</v>
      </c>
      <c r="D8895" s="1" t="s">
        <v>3820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4771</v>
      </c>
      <c r="N8895" s="1" t="n">
        <v>3</v>
      </c>
      <c r="O8895" s="1" t="n">
        <v>45</v>
      </c>
      <c r="P8895" s="1" t="s">
        <v>3814</v>
      </c>
    </row>
    <row r="8896" customFormat="false" ht="15" hidden="false" customHeight="true" outlineLevel="0" collapsed="false">
      <c r="A8896" s="1" t="n">
        <v>3</v>
      </c>
      <c r="B8896" s="76" t="n">
        <v>46261</v>
      </c>
      <c r="C8896" s="1" t="n">
        <v>11</v>
      </c>
      <c r="D8896" s="1" t="s">
        <v>3820</v>
      </c>
      <c r="E8896" s="1" t="n">
        <v>1734</v>
      </c>
      <c r="F8896" s="1" t="s">
        <v>175</v>
      </c>
      <c r="I8896" s="1" t="n">
        <v>258631</v>
      </c>
      <c r="J8896" s="1" t="n">
        <v>38209</v>
      </c>
      <c r="K8896" s="1" t="n">
        <v>7898055451761</v>
      </c>
      <c r="L8896" s="1" t="s">
        <v>3912</v>
      </c>
      <c r="N8896" s="1" t="n">
        <v>2</v>
      </c>
      <c r="O8896" s="1" t="n">
        <v>39.86</v>
      </c>
      <c r="P8896" s="1" t="s">
        <v>3814</v>
      </c>
    </row>
    <row r="8897" customFormat="false" ht="15" hidden="false" customHeight="true" outlineLevel="0" collapsed="false">
      <c r="A8897" s="1" t="n">
        <v>3</v>
      </c>
      <c r="B8897" s="76" t="n">
        <v>46261</v>
      </c>
      <c r="C8897" s="1" t="n">
        <v>11</v>
      </c>
      <c r="D8897" s="1" t="s">
        <v>3820</v>
      </c>
      <c r="E8897" s="1" t="n">
        <v>1734</v>
      </c>
      <c r="F8897" s="1" t="s">
        <v>175</v>
      </c>
      <c r="I8897" s="1" t="n">
        <v>258631</v>
      </c>
      <c r="J8897" s="1" t="n">
        <v>38208</v>
      </c>
      <c r="K8897" s="1" t="n">
        <v>7898055452126</v>
      </c>
      <c r="L8897" s="1" t="s">
        <v>4231</v>
      </c>
      <c r="N8897" s="1" t="n">
        <v>2</v>
      </c>
      <c r="O8897" s="1" t="n">
        <v>39.86</v>
      </c>
      <c r="P8897" s="1" t="s">
        <v>3814</v>
      </c>
    </row>
    <row r="8898" customFormat="false" ht="15" hidden="false" customHeight="true" outlineLevel="0" collapsed="false">
      <c r="A8898" s="1" t="n">
        <v>3</v>
      </c>
      <c r="B8898" s="76" t="n">
        <v>46261</v>
      </c>
      <c r="C8898" s="1" t="n">
        <v>11</v>
      </c>
      <c r="D8898" s="1" t="s">
        <v>3820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4234</v>
      </c>
      <c r="N8898" s="1" t="n">
        <v>2</v>
      </c>
      <c r="O8898" s="1" t="n">
        <v>39.86</v>
      </c>
      <c r="P8898" s="1" t="s">
        <v>3814</v>
      </c>
    </row>
    <row r="8899" customFormat="false" ht="15" hidden="false" customHeight="true" outlineLevel="0" collapsed="false">
      <c r="A8899" s="1" t="n">
        <v>3</v>
      </c>
      <c r="B8899" s="76" t="n">
        <v>46261</v>
      </c>
      <c r="C8899" s="1" t="n">
        <v>11</v>
      </c>
      <c r="D8899" s="1" t="s">
        <v>3820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4233</v>
      </c>
      <c r="N8899" s="1" t="n">
        <v>4</v>
      </c>
      <c r="O8899" s="1" t="n">
        <v>50.35</v>
      </c>
      <c r="P8899" s="1" t="s">
        <v>3814</v>
      </c>
    </row>
    <row r="8900" customFormat="false" ht="15" hidden="false" customHeight="true" outlineLevel="0" collapsed="false">
      <c r="A8900" s="1" t="n">
        <v>3</v>
      </c>
      <c r="B8900" s="76" t="n">
        <v>46261</v>
      </c>
      <c r="C8900" s="1" t="n">
        <v>11</v>
      </c>
      <c r="D8900" s="1" t="s">
        <v>3820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5374</v>
      </c>
      <c r="N8900" s="1" t="n">
        <v>2</v>
      </c>
      <c r="O8900" s="1" t="n">
        <v>39.86</v>
      </c>
      <c r="P8900" s="1" t="s">
        <v>3814</v>
      </c>
    </row>
    <row r="8901" customFormat="false" ht="15" hidden="false" customHeight="true" outlineLevel="0" collapsed="false">
      <c r="A8901" s="1" t="n">
        <v>3</v>
      </c>
      <c r="B8901" s="76" t="n">
        <v>46261</v>
      </c>
      <c r="C8901" s="1" t="n">
        <v>11</v>
      </c>
      <c r="D8901" s="1" t="s">
        <v>3820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3915</v>
      </c>
      <c r="N8901" s="1" t="n">
        <v>2</v>
      </c>
      <c r="O8901" s="1" t="n">
        <v>39.86</v>
      </c>
      <c r="P8901" s="1" t="s">
        <v>3814</v>
      </c>
    </row>
    <row r="8902" customFormat="false" ht="15" hidden="false" customHeight="true" outlineLevel="0" collapsed="false">
      <c r="A8902" s="1" t="n">
        <v>3</v>
      </c>
      <c r="B8902" s="76" t="n">
        <v>46261</v>
      </c>
      <c r="C8902" s="1" t="n">
        <v>11</v>
      </c>
      <c r="D8902" s="1" t="s">
        <v>3820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3916</v>
      </c>
      <c r="N8902" s="1" t="n">
        <v>2</v>
      </c>
      <c r="O8902" s="1" t="n">
        <v>39.86</v>
      </c>
      <c r="P8902" s="1" t="s">
        <v>3814</v>
      </c>
    </row>
    <row r="8903" customFormat="false" ht="15" hidden="false" customHeight="true" outlineLevel="0" collapsed="false">
      <c r="A8903" s="1" t="n">
        <v>3</v>
      </c>
      <c r="B8903" s="76" t="n">
        <v>46261</v>
      </c>
      <c r="C8903" s="1" t="n">
        <v>11</v>
      </c>
      <c r="D8903" s="1" t="s">
        <v>3820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6597</v>
      </c>
      <c r="N8903" s="1" t="n">
        <v>2</v>
      </c>
      <c r="O8903" s="1" t="n">
        <v>39.86</v>
      </c>
      <c r="P8903" s="1" t="s">
        <v>3814</v>
      </c>
    </row>
    <row r="8904" customFormat="false" ht="15" hidden="false" customHeight="true" outlineLevel="0" collapsed="false">
      <c r="A8904" s="1" t="n">
        <v>3</v>
      </c>
      <c r="B8904" s="76" t="n">
        <v>46261</v>
      </c>
      <c r="C8904" s="1" t="n">
        <v>11</v>
      </c>
      <c r="D8904" s="1" t="s">
        <v>3820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6598</v>
      </c>
      <c r="N8904" s="1" t="n">
        <v>2</v>
      </c>
      <c r="O8904" s="1" t="n">
        <v>39.86</v>
      </c>
      <c r="P8904" s="1" t="s">
        <v>3814</v>
      </c>
    </row>
    <row r="8905" customFormat="false" ht="15" hidden="false" customHeight="true" outlineLevel="0" collapsed="false">
      <c r="A8905" s="1" t="n">
        <v>3</v>
      </c>
      <c r="B8905" s="76" t="n">
        <v>46261</v>
      </c>
      <c r="C8905" s="1" t="n">
        <v>11</v>
      </c>
      <c r="D8905" s="1" t="s">
        <v>3820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6599</v>
      </c>
      <c r="N8905" s="1" t="n">
        <v>2</v>
      </c>
      <c r="O8905" s="1" t="n">
        <v>39.86</v>
      </c>
      <c r="P8905" s="1" t="s">
        <v>3814</v>
      </c>
    </row>
    <row r="8906" customFormat="false" ht="15" hidden="false" customHeight="true" outlineLevel="0" collapsed="false">
      <c r="A8906" s="1" t="n">
        <v>3</v>
      </c>
      <c r="B8906" s="76" t="n">
        <v>46261</v>
      </c>
      <c r="C8906" s="1" t="n">
        <v>11</v>
      </c>
      <c r="D8906" s="1" t="s">
        <v>3820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4775</v>
      </c>
      <c r="N8906" s="1" t="n">
        <v>4</v>
      </c>
      <c r="O8906" s="1" t="n">
        <v>50.35</v>
      </c>
      <c r="P8906" s="1" t="s">
        <v>3814</v>
      </c>
    </row>
    <row r="8907" customFormat="false" ht="15" hidden="false" customHeight="true" outlineLevel="0" collapsed="false">
      <c r="A8907" s="1" t="n">
        <v>3</v>
      </c>
      <c r="B8907" s="76" t="n">
        <v>46261</v>
      </c>
      <c r="C8907" s="1" t="n">
        <v>11</v>
      </c>
      <c r="D8907" s="1" t="s">
        <v>3820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3918</v>
      </c>
      <c r="N8907" s="1" t="n">
        <v>4</v>
      </c>
      <c r="O8907" s="1" t="n">
        <v>79.72</v>
      </c>
      <c r="P8907" s="1" t="s">
        <v>3814</v>
      </c>
    </row>
    <row r="8908" customFormat="false" ht="15" hidden="false" customHeight="true" outlineLevel="0" collapsed="false">
      <c r="A8908" s="1" t="n">
        <v>3</v>
      </c>
      <c r="B8908" s="76" t="n">
        <v>46261</v>
      </c>
      <c r="C8908" s="1" t="n">
        <v>11</v>
      </c>
      <c r="D8908" s="1" t="s">
        <v>3820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3919</v>
      </c>
      <c r="N8908" s="1" t="n">
        <v>4</v>
      </c>
      <c r="O8908" s="1" t="n">
        <v>79.72</v>
      </c>
      <c r="P8908" s="1" t="s">
        <v>3814</v>
      </c>
    </row>
    <row r="8909" customFormat="false" ht="15" hidden="false" customHeight="true" outlineLevel="0" collapsed="false">
      <c r="A8909" s="1" t="n">
        <v>3</v>
      </c>
      <c r="B8909" s="76" t="n">
        <v>46261</v>
      </c>
      <c r="C8909" s="1" t="n">
        <v>11</v>
      </c>
      <c r="D8909" s="1" t="s">
        <v>3820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3998</v>
      </c>
      <c r="N8909" s="1" t="n">
        <v>10</v>
      </c>
      <c r="O8909" s="1" t="n">
        <v>106.7</v>
      </c>
      <c r="P8909" s="1" t="s">
        <v>3814</v>
      </c>
    </row>
    <row r="8910" customFormat="false" ht="15" hidden="false" customHeight="true" outlineLevel="0" collapsed="false">
      <c r="A8910" s="1" t="n">
        <v>3</v>
      </c>
      <c r="B8910" s="76" t="n">
        <v>46261</v>
      </c>
      <c r="C8910" s="1" t="n">
        <v>11</v>
      </c>
      <c r="D8910" s="1" t="s">
        <v>3820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3999</v>
      </c>
      <c r="N8910" s="1" t="n">
        <v>10</v>
      </c>
      <c r="O8910" s="1" t="n">
        <v>68.6</v>
      </c>
      <c r="P8910" s="1" t="s">
        <v>3814</v>
      </c>
    </row>
    <row r="8911" customFormat="false" ht="15" hidden="false" customHeight="true" outlineLevel="0" collapsed="false">
      <c r="A8911" s="1" t="n">
        <v>3</v>
      </c>
      <c r="B8911" s="76" t="n">
        <v>46261</v>
      </c>
      <c r="C8911" s="1" t="n">
        <v>11</v>
      </c>
      <c r="D8911" s="1" t="s">
        <v>3820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4000</v>
      </c>
      <c r="N8911" s="1" t="n">
        <v>10</v>
      </c>
      <c r="O8911" s="1" t="n">
        <v>137</v>
      </c>
      <c r="P8911" s="1" t="s">
        <v>3814</v>
      </c>
    </row>
    <row r="8912" customFormat="false" ht="15" hidden="false" customHeight="true" outlineLevel="0" collapsed="false">
      <c r="A8912" s="1" t="n">
        <v>3</v>
      </c>
      <c r="B8912" s="76" t="n">
        <v>46261</v>
      </c>
      <c r="C8912" s="1" t="n">
        <v>11</v>
      </c>
      <c r="D8912" s="1" t="s">
        <v>3820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4001</v>
      </c>
      <c r="N8912" s="1" t="n">
        <v>7</v>
      </c>
      <c r="O8912" s="1" t="n">
        <v>87.92</v>
      </c>
      <c r="P8912" s="1" t="s">
        <v>3814</v>
      </c>
    </row>
    <row r="8913" customFormat="false" ht="15" hidden="false" customHeight="true" outlineLevel="0" collapsed="false">
      <c r="A8913" s="1" t="n">
        <v>3</v>
      </c>
      <c r="B8913" s="76" t="n">
        <v>46261</v>
      </c>
      <c r="C8913" s="1" t="n">
        <v>11</v>
      </c>
      <c r="D8913" s="1" t="s">
        <v>3820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4002</v>
      </c>
      <c r="N8913" s="1" t="n">
        <v>7</v>
      </c>
      <c r="O8913" s="1" t="n">
        <v>87.92</v>
      </c>
      <c r="P8913" s="1" t="s">
        <v>3814</v>
      </c>
    </row>
    <row r="8914" customFormat="false" ht="15" hidden="false" customHeight="true" outlineLevel="0" collapsed="false">
      <c r="A8914" s="1" t="n">
        <v>3</v>
      </c>
      <c r="B8914" s="76" t="n">
        <v>46261</v>
      </c>
      <c r="C8914" s="1" t="n">
        <v>11</v>
      </c>
      <c r="D8914" s="1" t="s">
        <v>3820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4003</v>
      </c>
      <c r="N8914" s="1" t="n">
        <v>10</v>
      </c>
      <c r="O8914" s="1" t="n">
        <v>116.4</v>
      </c>
      <c r="P8914" s="1" t="s">
        <v>3814</v>
      </c>
    </row>
    <row r="8915" customFormat="false" ht="15" hidden="false" customHeight="true" outlineLevel="0" collapsed="false">
      <c r="A8915" s="1" t="n">
        <v>3</v>
      </c>
      <c r="B8915" s="76" t="n">
        <v>46261</v>
      </c>
      <c r="C8915" s="1" t="n">
        <v>11</v>
      </c>
      <c r="D8915" s="1" t="s">
        <v>3820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5649</v>
      </c>
      <c r="N8915" s="1" t="n">
        <v>6</v>
      </c>
      <c r="O8915" s="1" t="n">
        <v>51.6</v>
      </c>
      <c r="P8915" s="1" t="s">
        <v>3814</v>
      </c>
    </row>
    <row r="8916" customFormat="false" ht="15" hidden="false" customHeight="true" outlineLevel="0" collapsed="false">
      <c r="A8916" s="1" t="n">
        <v>3</v>
      </c>
      <c r="B8916" s="76" t="n">
        <v>46261</v>
      </c>
      <c r="C8916" s="1" t="n">
        <v>11</v>
      </c>
      <c r="D8916" s="1" t="s">
        <v>3820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6600</v>
      </c>
      <c r="N8916" s="1" t="n">
        <v>5</v>
      </c>
      <c r="O8916" s="1" t="n">
        <v>62.58</v>
      </c>
      <c r="P8916" s="1" t="s">
        <v>3814</v>
      </c>
    </row>
    <row r="8917" customFormat="false" ht="15" hidden="false" customHeight="true" outlineLevel="0" collapsed="false">
      <c r="A8917" s="1" t="n">
        <v>3</v>
      </c>
      <c r="B8917" s="76" t="n">
        <v>46261</v>
      </c>
      <c r="C8917" s="1" t="n">
        <v>11</v>
      </c>
      <c r="D8917" s="1" t="s">
        <v>3820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3824</v>
      </c>
      <c r="N8917" s="1" t="n">
        <v>6</v>
      </c>
      <c r="O8917" s="1" t="n">
        <v>50.39</v>
      </c>
      <c r="P8917" s="1" t="s">
        <v>3814</v>
      </c>
    </row>
    <row r="8918" customFormat="false" ht="15" hidden="false" customHeight="true" outlineLevel="0" collapsed="false">
      <c r="A8918" s="1" t="n">
        <v>3</v>
      </c>
      <c r="B8918" s="76" t="n">
        <v>46261</v>
      </c>
      <c r="C8918" s="1" t="n">
        <v>11</v>
      </c>
      <c r="D8918" s="1" t="s">
        <v>3820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4726</v>
      </c>
      <c r="N8918" s="1" t="n">
        <v>60</v>
      </c>
      <c r="O8918" s="1" t="n">
        <v>116.75</v>
      </c>
      <c r="P8918" s="1" t="s">
        <v>3814</v>
      </c>
    </row>
    <row r="8919" customFormat="false" ht="15" hidden="false" customHeight="true" outlineLevel="0" collapsed="false">
      <c r="A8919" s="1" t="n">
        <v>3</v>
      </c>
      <c r="B8919" s="76" t="n">
        <v>46261</v>
      </c>
      <c r="C8919" s="1" t="n">
        <v>11</v>
      </c>
      <c r="D8919" s="1" t="s">
        <v>3820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5663</v>
      </c>
      <c r="N8919" s="1" t="n">
        <v>36</v>
      </c>
      <c r="O8919" s="1" t="n">
        <v>70.05</v>
      </c>
      <c r="P8919" s="1" t="s">
        <v>3814</v>
      </c>
    </row>
    <row r="8920" customFormat="false" ht="15" hidden="false" customHeight="true" outlineLevel="0" collapsed="false">
      <c r="A8920" s="1" t="n">
        <v>3</v>
      </c>
      <c r="B8920" s="76" t="n">
        <v>46261</v>
      </c>
      <c r="C8920" s="1" t="n">
        <v>11</v>
      </c>
      <c r="D8920" s="1" t="s">
        <v>3820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4727</v>
      </c>
      <c r="N8920" s="1" t="n">
        <v>60</v>
      </c>
      <c r="O8920" s="1" t="n">
        <v>116.75</v>
      </c>
      <c r="P8920" s="1" t="s">
        <v>3814</v>
      </c>
    </row>
    <row r="8921" customFormat="false" ht="15" hidden="false" customHeight="true" outlineLevel="0" collapsed="false">
      <c r="A8921" s="1" t="n">
        <v>3</v>
      </c>
      <c r="B8921" s="76" t="n">
        <v>46261</v>
      </c>
      <c r="C8921" s="1" t="n">
        <v>11</v>
      </c>
      <c r="D8921" s="1" t="s">
        <v>3820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5664</v>
      </c>
      <c r="N8921" s="1" t="n">
        <v>60</v>
      </c>
      <c r="O8921" s="1" t="n">
        <v>116.75</v>
      </c>
      <c r="P8921" s="1" t="s">
        <v>3814</v>
      </c>
    </row>
    <row r="8922" customFormat="false" ht="15" hidden="false" customHeight="true" outlineLevel="0" collapsed="false">
      <c r="A8922" s="1" t="n">
        <v>3</v>
      </c>
      <c r="B8922" s="76" t="n">
        <v>46261</v>
      </c>
      <c r="C8922" s="1" t="n">
        <v>11</v>
      </c>
      <c r="D8922" s="1" t="s">
        <v>3820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5170</v>
      </c>
      <c r="N8922" s="1" t="n">
        <v>24</v>
      </c>
      <c r="O8922" s="1" t="n">
        <v>63.64</v>
      </c>
      <c r="P8922" s="1" t="s">
        <v>3814</v>
      </c>
    </row>
    <row r="8923" customFormat="false" ht="15" hidden="false" customHeight="true" outlineLevel="0" collapsed="false">
      <c r="A8923" s="1" t="n">
        <v>3</v>
      </c>
      <c r="B8923" s="76" t="n">
        <v>46261</v>
      </c>
      <c r="C8923" s="1" t="n">
        <v>11</v>
      </c>
      <c r="D8923" s="1" t="s">
        <v>3820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6601</v>
      </c>
      <c r="N8923" s="1" t="n">
        <v>16</v>
      </c>
      <c r="O8923" s="1" t="n">
        <v>31.13</v>
      </c>
      <c r="P8923" s="1" t="s">
        <v>3814</v>
      </c>
    </row>
    <row r="8924" customFormat="false" ht="15" hidden="false" customHeight="true" outlineLevel="0" collapsed="false">
      <c r="A8924" s="1" t="n">
        <v>3</v>
      </c>
      <c r="B8924" s="76" t="n">
        <v>46261</v>
      </c>
      <c r="C8924" s="1" t="n">
        <v>11</v>
      </c>
      <c r="D8924" s="1" t="s">
        <v>3820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3822</v>
      </c>
      <c r="N8924" s="1" t="n">
        <v>72</v>
      </c>
      <c r="O8924" s="1" t="n">
        <v>604.66</v>
      </c>
      <c r="P8924" s="1" t="s">
        <v>3814</v>
      </c>
    </row>
    <row r="8925" customFormat="false" ht="15" hidden="false" customHeight="true" outlineLevel="0" collapsed="false">
      <c r="A8925" s="1" t="n">
        <v>3</v>
      </c>
      <c r="B8925" s="76" t="n">
        <v>46261</v>
      </c>
      <c r="C8925" s="1" t="n">
        <v>11</v>
      </c>
      <c r="D8925" s="1" t="s">
        <v>3820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4105</v>
      </c>
      <c r="N8925" s="1" t="n">
        <v>96</v>
      </c>
      <c r="O8925" s="1" t="n">
        <v>560.46</v>
      </c>
      <c r="P8925" s="1" t="s">
        <v>3814</v>
      </c>
    </row>
    <row r="8926" customFormat="false" ht="15" hidden="false" customHeight="true" outlineLevel="0" collapsed="false">
      <c r="A8926" s="1" t="n">
        <v>3</v>
      </c>
      <c r="B8926" s="76" t="n">
        <v>46261</v>
      </c>
      <c r="C8926" s="1" t="n">
        <v>11</v>
      </c>
      <c r="D8926" s="1" t="s">
        <v>3820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3823</v>
      </c>
      <c r="N8926" s="1" t="n">
        <v>6</v>
      </c>
      <c r="O8926" s="1" t="n">
        <v>50.39</v>
      </c>
      <c r="P8926" s="1" t="s">
        <v>3814</v>
      </c>
    </row>
    <row r="8927" customFormat="false" ht="15" hidden="false" customHeight="true" outlineLevel="0" collapsed="false">
      <c r="A8927" s="1" t="n">
        <v>3</v>
      </c>
      <c r="B8927" s="76" t="n">
        <v>46261</v>
      </c>
      <c r="C8927" s="1" t="n">
        <v>11</v>
      </c>
      <c r="D8927" s="1" t="s">
        <v>3820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6602</v>
      </c>
      <c r="N8927" s="1" t="n">
        <v>16</v>
      </c>
      <c r="O8927" s="1" t="n">
        <v>31.13</v>
      </c>
      <c r="P8927" s="1" t="s">
        <v>3814</v>
      </c>
    </row>
    <row r="8928" customFormat="false" ht="15" hidden="false" customHeight="true" outlineLevel="0" collapsed="false">
      <c r="A8928" s="1" t="n">
        <v>3</v>
      </c>
      <c r="B8928" s="76" t="n">
        <v>46261</v>
      </c>
      <c r="C8928" s="1" t="n">
        <v>11</v>
      </c>
      <c r="D8928" s="1" t="s">
        <v>3820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5150</v>
      </c>
      <c r="N8928" s="1" t="n">
        <v>12</v>
      </c>
      <c r="O8928" s="1" t="n">
        <v>100.78</v>
      </c>
      <c r="P8928" s="1" t="s">
        <v>3814</v>
      </c>
    </row>
    <row r="8929" customFormat="false" ht="15" hidden="false" customHeight="true" outlineLevel="0" collapsed="false">
      <c r="A8929" s="1" t="n">
        <v>3</v>
      </c>
      <c r="B8929" s="76" t="n">
        <v>46261</v>
      </c>
      <c r="C8929" s="1" t="n">
        <v>11</v>
      </c>
      <c r="D8929" s="1" t="s">
        <v>3820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3825</v>
      </c>
      <c r="N8929" s="1" t="n">
        <v>6</v>
      </c>
      <c r="O8929" s="1" t="n">
        <v>50.39</v>
      </c>
      <c r="P8929" s="1" t="s">
        <v>3814</v>
      </c>
    </row>
    <row r="8930" customFormat="false" ht="15" hidden="false" customHeight="true" outlineLevel="0" collapsed="false">
      <c r="A8930" s="1" t="n">
        <v>3</v>
      </c>
      <c r="B8930" s="76" t="n">
        <v>46261</v>
      </c>
      <c r="C8930" s="1" t="n">
        <v>11</v>
      </c>
      <c r="D8930" s="1" t="s">
        <v>3820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6205</v>
      </c>
      <c r="N8930" s="1" t="n">
        <v>24</v>
      </c>
      <c r="O8930" s="1" t="n">
        <v>176.39</v>
      </c>
      <c r="P8930" s="1" t="s">
        <v>3814</v>
      </c>
    </row>
    <row r="8931" customFormat="false" ht="15" hidden="false" customHeight="true" outlineLevel="0" collapsed="false">
      <c r="A8931" s="1" t="n">
        <v>3</v>
      </c>
      <c r="B8931" s="76" t="n">
        <v>46261</v>
      </c>
      <c r="C8931" s="1" t="n">
        <v>11</v>
      </c>
      <c r="D8931" s="1" t="s">
        <v>3820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6603</v>
      </c>
      <c r="N8931" s="1" t="n">
        <v>6</v>
      </c>
      <c r="O8931" s="1" t="n">
        <v>50.39</v>
      </c>
      <c r="P8931" s="1" t="s">
        <v>3814</v>
      </c>
    </row>
    <row r="8932" customFormat="false" ht="15" hidden="false" customHeight="true" outlineLevel="0" collapsed="false">
      <c r="A8932" s="1" t="n">
        <v>3</v>
      </c>
      <c r="B8932" s="76" t="n">
        <v>46261</v>
      </c>
      <c r="C8932" s="1" t="n">
        <v>11</v>
      </c>
      <c r="D8932" s="1" t="s">
        <v>3820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5151</v>
      </c>
      <c r="N8932" s="1" t="n">
        <v>24</v>
      </c>
      <c r="O8932" s="1" t="n">
        <v>201.55</v>
      </c>
      <c r="P8932" s="1" t="s">
        <v>3814</v>
      </c>
    </row>
    <row r="8933" customFormat="false" ht="15" hidden="false" customHeight="true" outlineLevel="0" collapsed="false">
      <c r="A8933" s="1" t="n">
        <v>3</v>
      </c>
      <c r="B8933" s="76" t="n">
        <v>46261</v>
      </c>
      <c r="C8933" s="1" t="n">
        <v>11</v>
      </c>
      <c r="D8933" s="1" t="s">
        <v>3820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3830</v>
      </c>
      <c r="N8933" s="1" t="n">
        <v>6</v>
      </c>
      <c r="O8933" s="1" t="n">
        <v>50.39</v>
      </c>
      <c r="P8933" s="1" t="s">
        <v>3814</v>
      </c>
    </row>
    <row r="8934" customFormat="false" ht="15" hidden="false" customHeight="true" outlineLevel="0" collapsed="false">
      <c r="A8934" s="1" t="n">
        <v>3</v>
      </c>
      <c r="B8934" s="76" t="n">
        <v>46261</v>
      </c>
      <c r="C8934" s="1" t="n">
        <v>11</v>
      </c>
      <c r="D8934" s="1" t="s">
        <v>3820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6604</v>
      </c>
      <c r="N8934" s="1" t="n">
        <v>16</v>
      </c>
      <c r="O8934" s="1" t="n">
        <v>31.13</v>
      </c>
      <c r="P8934" s="1" t="s">
        <v>3814</v>
      </c>
    </row>
    <row r="8935" customFormat="false" ht="15" hidden="false" customHeight="true" outlineLevel="0" collapsed="false">
      <c r="A8935" s="1" t="n">
        <v>3</v>
      </c>
      <c r="B8935" s="76" t="n">
        <v>46261</v>
      </c>
      <c r="C8935" s="1" t="n">
        <v>11</v>
      </c>
      <c r="D8935" s="1" t="s">
        <v>3820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6207</v>
      </c>
      <c r="N8935" s="1" t="n">
        <v>6</v>
      </c>
      <c r="O8935" s="1" t="n">
        <v>50.39</v>
      </c>
      <c r="P8935" s="1" t="s">
        <v>3814</v>
      </c>
    </row>
    <row r="8936" customFormat="false" ht="15" hidden="false" customHeight="true" outlineLevel="0" collapsed="false">
      <c r="A8936" s="1" t="n">
        <v>3</v>
      </c>
      <c r="B8936" s="76" t="n">
        <v>46261</v>
      </c>
      <c r="C8936" s="1" t="n">
        <v>11</v>
      </c>
      <c r="D8936" s="1" t="s">
        <v>3820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6605</v>
      </c>
      <c r="N8936" s="1" t="n">
        <v>12</v>
      </c>
      <c r="O8936" s="1" t="n">
        <v>52.2</v>
      </c>
      <c r="P8936" s="1" t="s">
        <v>3814</v>
      </c>
    </row>
    <row r="8937" customFormat="false" ht="15" hidden="false" customHeight="true" outlineLevel="0" collapsed="false">
      <c r="A8937" s="1" t="n">
        <v>3</v>
      </c>
      <c r="B8937" s="76" t="n">
        <v>46261</v>
      </c>
      <c r="C8937" s="1" t="n">
        <v>11</v>
      </c>
      <c r="D8937" s="1" t="s">
        <v>3820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6606</v>
      </c>
      <c r="N8937" s="1" t="n">
        <v>12</v>
      </c>
      <c r="O8937" s="1" t="n">
        <v>52.2</v>
      </c>
      <c r="P8937" s="1" t="s">
        <v>3814</v>
      </c>
    </row>
    <row r="8938" customFormat="false" ht="15" hidden="false" customHeight="true" outlineLevel="0" collapsed="false">
      <c r="A8938" s="1" t="n">
        <v>3</v>
      </c>
      <c r="B8938" s="76" t="n">
        <v>46261</v>
      </c>
      <c r="C8938" s="1" t="n">
        <v>11</v>
      </c>
      <c r="D8938" s="1" t="s">
        <v>3820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6607</v>
      </c>
      <c r="N8938" s="1" t="n">
        <v>6</v>
      </c>
      <c r="O8938" s="1" t="n">
        <v>39.06</v>
      </c>
      <c r="P8938" s="1" t="s">
        <v>3814</v>
      </c>
    </row>
    <row r="8939" customFormat="false" ht="15" hidden="false" customHeight="true" outlineLevel="0" collapsed="false">
      <c r="A8939" s="1" t="n">
        <v>3</v>
      </c>
      <c r="B8939" s="76" t="n">
        <v>46261</v>
      </c>
      <c r="C8939" s="1" t="n">
        <v>11</v>
      </c>
      <c r="D8939" s="1" t="s">
        <v>3820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6608</v>
      </c>
      <c r="N8939" s="1" t="n">
        <v>12</v>
      </c>
      <c r="O8939" s="1" t="n">
        <v>54.84</v>
      </c>
      <c r="P8939" s="1" t="s">
        <v>3814</v>
      </c>
    </row>
    <row r="8940" customFormat="false" ht="15" hidden="false" customHeight="true" outlineLevel="0" collapsed="false">
      <c r="A8940" s="1" t="n">
        <v>3</v>
      </c>
      <c r="B8940" s="76" t="n">
        <v>46261</v>
      </c>
      <c r="C8940" s="1" t="n">
        <v>11</v>
      </c>
      <c r="D8940" s="1" t="s">
        <v>3820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6609</v>
      </c>
      <c r="N8940" s="1" t="n">
        <v>48</v>
      </c>
      <c r="O8940" s="1" t="n">
        <v>153.6</v>
      </c>
      <c r="P8940" s="1" t="s">
        <v>3814</v>
      </c>
    </row>
    <row r="8941" customFormat="false" ht="15" hidden="false" customHeight="true" outlineLevel="0" collapsed="false">
      <c r="A8941" s="1" t="n">
        <v>3</v>
      </c>
      <c r="B8941" s="76" t="n">
        <v>46261</v>
      </c>
      <c r="C8941" s="1" t="n">
        <v>11</v>
      </c>
      <c r="D8941" s="1" t="s">
        <v>3820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6474</v>
      </c>
      <c r="N8941" s="1" t="n">
        <v>24</v>
      </c>
      <c r="O8941" s="1" t="n">
        <v>147.6</v>
      </c>
      <c r="P8941" s="1" t="s">
        <v>3814</v>
      </c>
    </row>
    <row r="8942" customFormat="false" ht="15" hidden="false" customHeight="true" outlineLevel="0" collapsed="false">
      <c r="A8942" s="1" t="n">
        <v>3</v>
      </c>
      <c r="B8942" s="76" t="n">
        <v>46261</v>
      </c>
      <c r="C8942" s="1" t="n">
        <v>11</v>
      </c>
      <c r="D8942" s="1" t="s">
        <v>3820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6610</v>
      </c>
      <c r="N8942" s="1" t="n">
        <v>24</v>
      </c>
      <c r="O8942" s="1" t="n">
        <v>62.16</v>
      </c>
      <c r="P8942" s="1" t="s">
        <v>3814</v>
      </c>
    </row>
    <row r="8943" customFormat="false" ht="15" hidden="false" customHeight="true" outlineLevel="0" collapsed="false">
      <c r="A8943" s="1" t="n">
        <v>3</v>
      </c>
      <c r="B8943" s="76" t="n">
        <v>46261</v>
      </c>
      <c r="C8943" s="1" t="n">
        <v>11</v>
      </c>
      <c r="D8943" s="1" t="s">
        <v>3820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6611</v>
      </c>
      <c r="N8943" s="1" t="n">
        <v>12</v>
      </c>
      <c r="O8943" s="1" t="n">
        <v>52.2</v>
      </c>
      <c r="P8943" s="1" t="s">
        <v>3814</v>
      </c>
    </row>
    <row r="8944" customFormat="false" ht="15" hidden="false" customHeight="true" outlineLevel="0" collapsed="false">
      <c r="A8944" s="1" t="n">
        <v>3</v>
      </c>
      <c r="B8944" s="76" t="n">
        <v>46261</v>
      </c>
      <c r="C8944" s="1" t="n">
        <v>11</v>
      </c>
      <c r="D8944" s="1" t="s">
        <v>3820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6612</v>
      </c>
      <c r="N8944" s="1" t="n">
        <v>3</v>
      </c>
      <c r="O8944" s="1" t="n">
        <v>20.79</v>
      </c>
      <c r="P8944" s="1" t="s">
        <v>3814</v>
      </c>
    </row>
    <row r="8945" customFormat="false" ht="15" hidden="false" customHeight="true" outlineLevel="0" collapsed="false">
      <c r="A8945" s="1" t="n">
        <v>3</v>
      </c>
      <c r="B8945" s="76" t="n">
        <v>46261</v>
      </c>
      <c r="C8945" s="1" t="n">
        <v>11</v>
      </c>
      <c r="D8945" s="1" t="s">
        <v>3820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6613</v>
      </c>
      <c r="N8945" s="1" t="n">
        <v>48</v>
      </c>
      <c r="O8945" s="1" t="n">
        <v>134.4</v>
      </c>
      <c r="P8945" s="1" t="s">
        <v>3814</v>
      </c>
    </row>
    <row r="8946" customFormat="false" ht="15" hidden="false" customHeight="true" outlineLevel="0" collapsed="false">
      <c r="A8946" s="1" t="n">
        <v>3</v>
      </c>
      <c r="B8946" s="76" t="n">
        <v>46261</v>
      </c>
      <c r="C8946" s="1" t="n">
        <v>11</v>
      </c>
      <c r="D8946" s="1" t="s">
        <v>3820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6614</v>
      </c>
      <c r="N8946" s="1" t="n">
        <v>3</v>
      </c>
      <c r="O8946" s="1" t="n">
        <v>20.79</v>
      </c>
      <c r="P8946" s="1" t="s">
        <v>3814</v>
      </c>
    </row>
    <row r="8947" customFormat="false" ht="15" hidden="false" customHeight="true" outlineLevel="0" collapsed="false">
      <c r="A8947" s="1" t="n">
        <v>3</v>
      </c>
      <c r="B8947" s="76" t="n">
        <v>46261</v>
      </c>
      <c r="C8947" s="1" t="n">
        <v>11</v>
      </c>
      <c r="D8947" s="1" t="s">
        <v>3820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6615</v>
      </c>
      <c r="N8947" s="1" t="n">
        <v>12</v>
      </c>
      <c r="O8947" s="1" t="n">
        <v>68.76</v>
      </c>
      <c r="P8947" s="1" t="s">
        <v>3814</v>
      </c>
    </row>
    <row r="8948" customFormat="false" ht="15" hidden="false" customHeight="true" outlineLevel="0" collapsed="false">
      <c r="A8948" s="1" t="n">
        <v>3</v>
      </c>
      <c r="B8948" s="76" t="n">
        <v>46261</v>
      </c>
      <c r="C8948" s="1" t="n">
        <v>11</v>
      </c>
      <c r="D8948" s="1" t="s">
        <v>3820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4813</v>
      </c>
      <c r="N8948" s="1" t="n">
        <v>3</v>
      </c>
      <c r="O8948" s="1" t="n">
        <v>64.62</v>
      </c>
      <c r="P8948" s="1" t="s">
        <v>3814</v>
      </c>
    </row>
    <row r="8949" customFormat="false" ht="15" hidden="false" customHeight="true" outlineLevel="0" collapsed="false">
      <c r="A8949" s="1" t="n">
        <v>3</v>
      </c>
      <c r="B8949" s="76" t="n">
        <v>46261</v>
      </c>
      <c r="C8949" s="1" t="n">
        <v>11</v>
      </c>
      <c r="D8949" s="1" t="s">
        <v>3820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6607</v>
      </c>
      <c r="N8949" s="1" t="n">
        <v>6</v>
      </c>
      <c r="O8949" s="1" t="n">
        <v>39.06</v>
      </c>
      <c r="P8949" s="1" t="s">
        <v>3814</v>
      </c>
    </row>
    <row r="8950" customFormat="false" ht="15" hidden="false" customHeight="true" outlineLevel="0" collapsed="false">
      <c r="A8950" s="1" t="n">
        <v>3</v>
      </c>
      <c r="B8950" s="76" t="n">
        <v>46261</v>
      </c>
      <c r="C8950" s="1" t="n">
        <v>11</v>
      </c>
      <c r="D8950" s="1" t="s">
        <v>3820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6616</v>
      </c>
      <c r="N8950" s="1" t="n">
        <v>3</v>
      </c>
      <c r="O8950" s="1" t="n">
        <v>20.79</v>
      </c>
      <c r="P8950" s="1" t="s">
        <v>3814</v>
      </c>
    </row>
    <row r="8951" customFormat="false" ht="15" hidden="false" customHeight="true" outlineLevel="0" collapsed="false">
      <c r="A8951" s="1" t="n">
        <v>3</v>
      </c>
      <c r="B8951" s="76" t="n">
        <v>46261</v>
      </c>
      <c r="C8951" s="1" t="n">
        <v>11</v>
      </c>
      <c r="D8951" s="1" t="s">
        <v>3820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6617</v>
      </c>
      <c r="N8951" s="1" t="n">
        <v>24</v>
      </c>
      <c r="O8951" s="1" t="n">
        <v>167.04</v>
      </c>
      <c r="P8951" s="1" t="s">
        <v>3814</v>
      </c>
    </row>
    <row r="8952" customFormat="false" ht="15" hidden="false" customHeight="true" outlineLevel="0" collapsed="false">
      <c r="A8952" s="1" t="n">
        <v>3</v>
      </c>
      <c r="B8952" s="76" t="n">
        <v>46261</v>
      </c>
      <c r="C8952" s="1" t="n">
        <v>11</v>
      </c>
      <c r="D8952" s="1" t="s">
        <v>3820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6618</v>
      </c>
      <c r="N8952" s="1" t="n">
        <v>24</v>
      </c>
      <c r="O8952" s="1" t="n">
        <v>48</v>
      </c>
      <c r="P8952" s="1" t="s">
        <v>3814</v>
      </c>
    </row>
    <row r="8953" customFormat="false" ht="15" hidden="false" customHeight="true" outlineLevel="0" collapsed="false">
      <c r="A8953" s="1" t="n">
        <v>3</v>
      </c>
      <c r="B8953" s="76" t="n">
        <v>46261</v>
      </c>
      <c r="C8953" s="1" t="n">
        <v>11</v>
      </c>
      <c r="D8953" s="1" t="s">
        <v>3820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6619</v>
      </c>
      <c r="N8953" s="1" t="n">
        <v>6</v>
      </c>
      <c r="O8953" s="1" t="n">
        <v>39.06</v>
      </c>
      <c r="P8953" s="1" t="s">
        <v>3814</v>
      </c>
    </row>
    <row r="8954" customFormat="false" ht="15" hidden="false" customHeight="true" outlineLevel="0" collapsed="false">
      <c r="A8954" s="1" t="n">
        <v>3</v>
      </c>
      <c r="B8954" s="76" t="n">
        <v>46261</v>
      </c>
      <c r="C8954" s="1" t="n">
        <v>11</v>
      </c>
      <c r="D8954" s="1" t="s">
        <v>3820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6620</v>
      </c>
      <c r="N8954" s="1" t="n">
        <v>1</v>
      </c>
      <c r="O8954" s="1" t="n">
        <v>6.88</v>
      </c>
      <c r="P8954" s="1" t="s">
        <v>3814</v>
      </c>
    </row>
    <row r="8955" customFormat="false" ht="15" hidden="false" customHeight="true" outlineLevel="0" collapsed="false">
      <c r="A8955" s="1" t="n">
        <v>3</v>
      </c>
      <c r="B8955" s="76" t="n">
        <v>46261</v>
      </c>
      <c r="C8955" s="1" t="n">
        <v>11</v>
      </c>
      <c r="D8955" s="1" t="s">
        <v>3820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6621</v>
      </c>
      <c r="N8955" s="1" t="n">
        <v>3</v>
      </c>
      <c r="O8955" s="1" t="n">
        <v>20.64</v>
      </c>
      <c r="P8955" s="1" t="s">
        <v>3814</v>
      </c>
    </row>
    <row r="8956" customFormat="false" ht="15" hidden="false" customHeight="true" outlineLevel="0" collapsed="false">
      <c r="A8956" s="1" t="n">
        <v>3</v>
      </c>
      <c r="B8956" s="76" t="n">
        <v>46261</v>
      </c>
      <c r="C8956" s="1" t="n">
        <v>11</v>
      </c>
      <c r="D8956" s="1" t="s">
        <v>3820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6622</v>
      </c>
      <c r="N8956" s="1" t="n">
        <v>6</v>
      </c>
      <c r="O8956" s="1" t="n">
        <v>34.56</v>
      </c>
      <c r="P8956" s="1" t="s">
        <v>3814</v>
      </c>
    </row>
    <row r="8957" customFormat="false" ht="15" hidden="false" customHeight="true" outlineLevel="0" collapsed="false">
      <c r="A8957" s="1" t="n">
        <v>3</v>
      </c>
      <c r="B8957" s="76" t="n">
        <v>46261</v>
      </c>
      <c r="C8957" s="1" t="n">
        <v>11</v>
      </c>
      <c r="D8957" s="1" t="s">
        <v>3820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4815</v>
      </c>
      <c r="N8957" s="1" t="n">
        <v>3</v>
      </c>
      <c r="O8957" s="1" t="n">
        <v>48.21</v>
      </c>
      <c r="P8957" s="1" t="s">
        <v>3814</v>
      </c>
    </row>
    <row r="8958" customFormat="false" ht="15" hidden="false" customHeight="true" outlineLevel="0" collapsed="false">
      <c r="A8958" s="1" t="n">
        <v>3</v>
      </c>
      <c r="B8958" s="76" t="n">
        <v>46261</v>
      </c>
      <c r="C8958" s="1" t="n">
        <v>11</v>
      </c>
      <c r="D8958" s="1" t="s">
        <v>3820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6623</v>
      </c>
      <c r="N8958" s="1" t="n">
        <v>3</v>
      </c>
      <c r="O8958" s="1" t="n">
        <v>48.21</v>
      </c>
      <c r="P8958" s="1" t="s">
        <v>3814</v>
      </c>
    </row>
    <row r="8959" customFormat="false" ht="15" hidden="false" customHeight="true" outlineLevel="0" collapsed="false">
      <c r="A8959" s="1" t="n">
        <v>3</v>
      </c>
      <c r="B8959" s="76" t="n">
        <v>46261</v>
      </c>
      <c r="C8959" s="1" t="n">
        <v>11</v>
      </c>
      <c r="D8959" s="1" t="s">
        <v>3820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6624</v>
      </c>
      <c r="N8959" s="1" t="n">
        <v>6</v>
      </c>
      <c r="O8959" s="1" t="n">
        <v>34.56</v>
      </c>
      <c r="P8959" s="1" t="s">
        <v>3814</v>
      </c>
    </row>
    <row r="8960" customFormat="false" ht="15" hidden="false" customHeight="true" outlineLevel="0" collapsed="false">
      <c r="A8960" s="1" t="n">
        <v>3</v>
      </c>
      <c r="B8960" s="76" t="n">
        <v>46261</v>
      </c>
      <c r="C8960" s="1" t="n">
        <v>11</v>
      </c>
      <c r="D8960" s="1" t="s">
        <v>3820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6625</v>
      </c>
      <c r="N8960" s="1" t="n">
        <v>3</v>
      </c>
      <c r="O8960" s="1" t="n">
        <v>24.09</v>
      </c>
      <c r="P8960" s="1" t="s">
        <v>3814</v>
      </c>
    </row>
    <row r="8961" customFormat="false" ht="15" hidden="false" customHeight="true" outlineLevel="0" collapsed="false">
      <c r="A8961" s="1" t="n">
        <v>3</v>
      </c>
      <c r="B8961" s="76" t="n">
        <v>46261</v>
      </c>
      <c r="C8961" s="1" t="n">
        <v>11</v>
      </c>
      <c r="D8961" s="1" t="s">
        <v>3820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6626</v>
      </c>
      <c r="N8961" s="1" t="n">
        <v>3</v>
      </c>
      <c r="O8961" s="1" t="n">
        <v>20.64</v>
      </c>
      <c r="P8961" s="1" t="s">
        <v>3814</v>
      </c>
    </row>
    <row r="8962" customFormat="false" ht="15" hidden="false" customHeight="true" outlineLevel="0" collapsed="false">
      <c r="A8962" s="1" t="n">
        <v>3</v>
      </c>
      <c r="B8962" s="76" t="n">
        <v>46261</v>
      </c>
      <c r="C8962" s="1" t="n">
        <v>11</v>
      </c>
      <c r="D8962" s="1" t="s">
        <v>3820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6627</v>
      </c>
      <c r="N8962" s="1" t="n">
        <v>6</v>
      </c>
      <c r="O8962" s="1" t="n">
        <v>34.56</v>
      </c>
      <c r="P8962" s="1" t="s">
        <v>3814</v>
      </c>
    </row>
    <row r="8963" customFormat="false" ht="15" hidden="false" customHeight="true" outlineLevel="0" collapsed="false">
      <c r="A8963" s="1" t="n">
        <v>3</v>
      </c>
      <c r="B8963" s="76" t="n">
        <v>46261</v>
      </c>
      <c r="C8963" s="1" t="n">
        <v>11</v>
      </c>
      <c r="D8963" s="1" t="s">
        <v>3820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6628</v>
      </c>
      <c r="N8963" s="1" t="n">
        <v>6</v>
      </c>
      <c r="O8963" s="1" t="n">
        <v>34.56</v>
      </c>
      <c r="P8963" s="1" t="s">
        <v>3814</v>
      </c>
    </row>
    <row r="8964" customFormat="false" ht="15" hidden="false" customHeight="true" outlineLevel="0" collapsed="false">
      <c r="A8964" s="1" t="n">
        <v>3</v>
      </c>
      <c r="B8964" s="76" t="n">
        <v>46261</v>
      </c>
      <c r="C8964" s="1" t="n">
        <v>11</v>
      </c>
      <c r="D8964" s="1" t="s">
        <v>3820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6629</v>
      </c>
      <c r="N8964" s="1" t="n">
        <v>6</v>
      </c>
      <c r="O8964" s="1" t="n">
        <v>39.06</v>
      </c>
      <c r="P8964" s="1" t="s">
        <v>3814</v>
      </c>
    </row>
    <row r="8965" customFormat="false" ht="15" hidden="false" customHeight="true" outlineLevel="0" collapsed="false">
      <c r="A8965" s="1" t="n">
        <v>3</v>
      </c>
      <c r="B8965" s="76" t="n">
        <v>46261</v>
      </c>
      <c r="C8965" s="1" t="n">
        <v>11</v>
      </c>
      <c r="D8965" s="1" t="s">
        <v>3820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6630</v>
      </c>
      <c r="N8965" s="1" t="n">
        <v>3</v>
      </c>
      <c r="O8965" s="1" t="n">
        <v>20.64</v>
      </c>
      <c r="P8965" s="1" t="s">
        <v>3814</v>
      </c>
    </row>
    <row r="8966" customFormat="false" ht="15" hidden="false" customHeight="true" outlineLevel="0" collapsed="false">
      <c r="A8966" s="1" t="n">
        <v>3</v>
      </c>
      <c r="B8966" s="76" t="n">
        <v>46261</v>
      </c>
      <c r="C8966" s="1" t="n">
        <v>11</v>
      </c>
      <c r="D8966" s="1" t="s">
        <v>3820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6631</v>
      </c>
      <c r="N8966" s="1" t="n">
        <v>3</v>
      </c>
      <c r="O8966" s="1" t="n">
        <v>20.79</v>
      </c>
      <c r="P8966" s="1" t="s">
        <v>3814</v>
      </c>
    </row>
    <row r="8967" customFormat="false" ht="15" hidden="false" customHeight="true" outlineLevel="0" collapsed="false">
      <c r="A8967" s="1" t="n">
        <v>3</v>
      </c>
      <c r="B8967" s="76" t="n">
        <v>46261</v>
      </c>
      <c r="C8967" s="1" t="n">
        <v>11</v>
      </c>
      <c r="D8967" s="1" t="s">
        <v>3820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6632</v>
      </c>
      <c r="N8967" s="1" t="n">
        <v>3</v>
      </c>
      <c r="O8967" s="1" t="n">
        <v>20.4</v>
      </c>
      <c r="P8967" s="1" t="s">
        <v>3814</v>
      </c>
    </row>
    <row r="8968" customFormat="false" ht="15" hidden="false" customHeight="true" outlineLevel="0" collapsed="false">
      <c r="A8968" s="1" t="n">
        <v>3</v>
      </c>
      <c r="B8968" s="76" t="n">
        <v>46261</v>
      </c>
      <c r="C8968" s="1" t="n">
        <v>11</v>
      </c>
      <c r="D8968" s="1" t="s">
        <v>3820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6633</v>
      </c>
      <c r="N8968" s="1" t="n">
        <v>3</v>
      </c>
      <c r="O8968" s="1" t="n">
        <v>24.09</v>
      </c>
      <c r="P8968" s="1" t="s">
        <v>3814</v>
      </c>
    </row>
    <row r="8969" customFormat="false" ht="15" hidden="false" customHeight="true" outlineLevel="0" collapsed="false">
      <c r="A8969" s="1" t="n">
        <v>3</v>
      </c>
      <c r="B8969" s="76" t="n">
        <v>46261</v>
      </c>
      <c r="C8969" s="1" t="n">
        <v>11</v>
      </c>
      <c r="D8969" s="1" t="s">
        <v>3820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6634</v>
      </c>
      <c r="N8969" s="1" t="n">
        <v>6</v>
      </c>
      <c r="O8969" s="1" t="n">
        <v>34.56</v>
      </c>
      <c r="P8969" s="1" t="s">
        <v>3814</v>
      </c>
    </row>
    <row r="8970" customFormat="false" ht="15" hidden="false" customHeight="true" outlineLevel="0" collapsed="false">
      <c r="A8970" s="1" t="n">
        <v>3</v>
      </c>
      <c r="B8970" s="76" t="n">
        <v>46261</v>
      </c>
      <c r="C8970" s="1" t="n">
        <v>11</v>
      </c>
      <c r="D8970" s="1" t="s">
        <v>3820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6635</v>
      </c>
      <c r="N8970" s="1" t="n">
        <v>12</v>
      </c>
      <c r="O8970" s="1" t="n">
        <v>28.68</v>
      </c>
      <c r="P8970" s="1" t="s">
        <v>3814</v>
      </c>
    </row>
    <row r="8971" customFormat="false" ht="15" hidden="false" customHeight="true" outlineLevel="0" collapsed="false">
      <c r="A8971" s="1" t="n">
        <v>3</v>
      </c>
      <c r="B8971" s="76" t="n">
        <v>46261</v>
      </c>
      <c r="C8971" s="1" t="n">
        <v>11</v>
      </c>
      <c r="D8971" s="1" t="s">
        <v>3820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6636</v>
      </c>
      <c r="N8971" s="1" t="n">
        <v>12</v>
      </c>
      <c r="O8971" s="1" t="n">
        <v>82.08</v>
      </c>
      <c r="P8971" s="1" t="s">
        <v>3814</v>
      </c>
    </row>
    <row r="8972" customFormat="false" ht="15" hidden="false" customHeight="true" outlineLevel="0" collapsed="false">
      <c r="A8972" s="1" t="n">
        <v>3</v>
      </c>
      <c r="B8972" s="76" t="n">
        <v>46261</v>
      </c>
      <c r="C8972" s="1" t="n">
        <v>11</v>
      </c>
      <c r="D8972" s="1" t="s">
        <v>3820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6637</v>
      </c>
      <c r="N8972" s="1" t="n">
        <v>6</v>
      </c>
      <c r="O8972" s="1" t="n">
        <v>31.44</v>
      </c>
      <c r="P8972" s="1" t="s">
        <v>3814</v>
      </c>
    </row>
    <row r="8973" customFormat="false" ht="15" hidden="false" customHeight="true" outlineLevel="0" collapsed="false">
      <c r="A8973" s="1" t="n">
        <v>3</v>
      </c>
      <c r="B8973" s="76" t="n">
        <v>46261</v>
      </c>
      <c r="C8973" s="1" t="n">
        <v>11</v>
      </c>
      <c r="D8973" s="1" t="s">
        <v>3820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6638</v>
      </c>
      <c r="N8973" s="1" t="n">
        <v>40</v>
      </c>
      <c r="O8973" s="1" t="n">
        <v>107.2</v>
      </c>
      <c r="P8973" s="1" t="s">
        <v>3814</v>
      </c>
    </row>
    <row r="8974" customFormat="false" ht="15" hidden="false" customHeight="true" outlineLevel="0" collapsed="false">
      <c r="A8974" s="1" t="n">
        <v>3</v>
      </c>
      <c r="B8974" s="76" t="n">
        <v>46261</v>
      </c>
      <c r="C8974" s="1" t="n">
        <v>11</v>
      </c>
      <c r="D8974" s="1" t="s">
        <v>3820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6638</v>
      </c>
      <c r="N8974" s="1" t="n">
        <v>24</v>
      </c>
      <c r="O8974" s="1" t="n">
        <v>112.08</v>
      </c>
      <c r="P8974" s="1" t="s">
        <v>3814</v>
      </c>
    </row>
    <row r="8975" customFormat="false" ht="15" hidden="false" customHeight="true" outlineLevel="0" collapsed="false">
      <c r="A8975" s="1" t="n">
        <v>3</v>
      </c>
      <c r="B8975" s="76" t="n">
        <v>46261</v>
      </c>
      <c r="C8975" s="1" t="n">
        <v>11</v>
      </c>
      <c r="D8975" s="1" t="s">
        <v>3820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6639</v>
      </c>
      <c r="N8975" s="1" t="n">
        <v>24</v>
      </c>
      <c r="O8975" s="1" t="n">
        <v>42.72</v>
      </c>
      <c r="P8975" s="1" t="s">
        <v>3814</v>
      </c>
    </row>
    <row r="8976" customFormat="false" ht="15" hidden="false" customHeight="true" outlineLevel="0" collapsed="false">
      <c r="A8976" s="1" t="n">
        <v>3</v>
      </c>
      <c r="B8976" s="76" t="n">
        <v>46261</v>
      </c>
      <c r="C8976" s="1" t="n">
        <v>11</v>
      </c>
      <c r="D8976" s="1" t="s">
        <v>3820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6640</v>
      </c>
      <c r="N8976" s="1" t="n">
        <v>12</v>
      </c>
      <c r="O8976" s="1" t="n">
        <v>89.22</v>
      </c>
      <c r="P8976" s="1" t="s">
        <v>3814</v>
      </c>
    </row>
    <row r="8977" customFormat="false" ht="15" hidden="false" customHeight="true" outlineLevel="0" collapsed="false">
      <c r="A8977" s="1" t="n">
        <v>3</v>
      </c>
      <c r="B8977" s="76" t="n">
        <v>46261</v>
      </c>
      <c r="C8977" s="1" t="n">
        <v>11</v>
      </c>
      <c r="D8977" s="1" t="s">
        <v>3820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6641</v>
      </c>
      <c r="N8977" s="1" t="n">
        <v>6</v>
      </c>
      <c r="O8977" s="1" t="n">
        <v>34.56</v>
      </c>
      <c r="P8977" s="1" t="s">
        <v>3814</v>
      </c>
    </row>
    <row r="8978" customFormat="false" ht="15" hidden="false" customHeight="true" outlineLevel="0" collapsed="false">
      <c r="A8978" s="1" t="n">
        <v>3</v>
      </c>
      <c r="B8978" s="76" t="n">
        <v>46261</v>
      </c>
      <c r="C8978" s="1" t="n">
        <v>11</v>
      </c>
      <c r="D8978" s="1" t="s">
        <v>3820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6642</v>
      </c>
      <c r="N8978" s="1" t="n">
        <v>3</v>
      </c>
      <c r="O8978" s="1" t="n">
        <v>20.79</v>
      </c>
      <c r="P8978" s="1" t="s">
        <v>3814</v>
      </c>
    </row>
    <row r="8979" customFormat="false" ht="15" hidden="false" customHeight="true" outlineLevel="0" collapsed="false">
      <c r="A8979" s="1" t="n">
        <v>3</v>
      </c>
      <c r="B8979" s="76" t="n">
        <v>46261</v>
      </c>
      <c r="C8979" s="1" t="n">
        <v>11</v>
      </c>
      <c r="D8979" s="1" t="s">
        <v>3820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6643</v>
      </c>
      <c r="N8979" s="1" t="n">
        <v>4</v>
      </c>
      <c r="O8979" s="1" t="n">
        <v>50.64</v>
      </c>
      <c r="P8979" s="1" t="s">
        <v>3814</v>
      </c>
    </row>
    <row r="8980" customFormat="false" ht="15" hidden="false" customHeight="true" outlineLevel="0" collapsed="false">
      <c r="A8980" s="1" t="n">
        <v>3</v>
      </c>
      <c r="B8980" s="76" t="n">
        <v>46261</v>
      </c>
      <c r="C8980" s="1" t="n">
        <v>11</v>
      </c>
      <c r="D8980" s="1" t="s">
        <v>3820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6643</v>
      </c>
      <c r="N8980" s="1" t="n">
        <v>4</v>
      </c>
      <c r="O8980" s="1" t="n">
        <v>50.64</v>
      </c>
      <c r="P8980" s="1" t="s">
        <v>3814</v>
      </c>
    </row>
    <row r="8981" customFormat="false" ht="15" hidden="false" customHeight="true" outlineLevel="0" collapsed="false">
      <c r="A8981" s="1" t="n">
        <v>3</v>
      </c>
      <c r="B8981" s="76" t="n">
        <v>46261</v>
      </c>
      <c r="C8981" s="1" t="n">
        <v>11</v>
      </c>
      <c r="D8981" s="1" t="s">
        <v>3820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6643</v>
      </c>
      <c r="N8981" s="1" t="n">
        <v>4</v>
      </c>
      <c r="O8981" s="1" t="n">
        <v>50.64</v>
      </c>
      <c r="P8981" s="1" t="s">
        <v>3814</v>
      </c>
    </row>
    <row r="8982" customFormat="false" ht="15" hidden="false" customHeight="true" outlineLevel="0" collapsed="false">
      <c r="A8982" s="1" t="n">
        <v>3</v>
      </c>
      <c r="B8982" s="76" t="n">
        <v>46261</v>
      </c>
      <c r="C8982" s="1" t="n">
        <v>11</v>
      </c>
      <c r="D8982" s="1" t="s">
        <v>3820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6643</v>
      </c>
      <c r="N8982" s="1" t="n">
        <v>4</v>
      </c>
      <c r="O8982" s="1" t="n">
        <v>50.64</v>
      </c>
      <c r="P8982" s="1" t="s">
        <v>3814</v>
      </c>
    </row>
    <row r="8983" customFormat="false" ht="15" hidden="false" customHeight="true" outlineLevel="0" collapsed="false">
      <c r="A8983" s="1" t="n">
        <v>3</v>
      </c>
      <c r="B8983" s="76" t="n">
        <v>46261</v>
      </c>
      <c r="C8983" s="1" t="n">
        <v>11</v>
      </c>
      <c r="D8983" s="1" t="s">
        <v>3820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6643</v>
      </c>
      <c r="N8983" s="1" t="n">
        <v>4</v>
      </c>
      <c r="O8983" s="1" t="n">
        <v>50.64</v>
      </c>
      <c r="P8983" s="1" t="s">
        <v>3814</v>
      </c>
    </row>
    <row r="8984" customFormat="false" ht="15" hidden="false" customHeight="true" outlineLevel="0" collapsed="false">
      <c r="A8984" s="1" t="n">
        <v>3</v>
      </c>
      <c r="B8984" s="76" t="n">
        <v>46261</v>
      </c>
      <c r="C8984" s="1" t="n">
        <v>11</v>
      </c>
      <c r="D8984" s="1" t="s">
        <v>3820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6644</v>
      </c>
      <c r="N8984" s="1" t="n">
        <v>6</v>
      </c>
      <c r="O8984" s="1" t="n">
        <v>59.4</v>
      </c>
      <c r="P8984" s="1" t="s">
        <v>3814</v>
      </c>
    </row>
    <row r="8985" customFormat="false" ht="15" hidden="false" customHeight="true" outlineLevel="0" collapsed="false">
      <c r="A8985" s="1" t="n">
        <v>3</v>
      </c>
      <c r="B8985" s="76" t="n">
        <v>46261</v>
      </c>
      <c r="C8985" s="1" t="n">
        <v>11</v>
      </c>
      <c r="D8985" s="1" t="s">
        <v>3820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6645</v>
      </c>
      <c r="N8985" s="1" t="n">
        <v>6</v>
      </c>
      <c r="O8985" s="1" t="n">
        <v>59.4</v>
      </c>
      <c r="P8985" s="1" t="s">
        <v>3814</v>
      </c>
    </row>
    <row r="8986" customFormat="false" ht="15" hidden="false" customHeight="true" outlineLevel="0" collapsed="false">
      <c r="A8986" s="1" t="n">
        <v>3</v>
      </c>
      <c r="B8986" s="76" t="n">
        <v>46261</v>
      </c>
      <c r="C8986" s="1" t="n">
        <v>11</v>
      </c>
      <c r="D8986" s="1" t="s">
        <v>3820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6562</v>
      </c>
      <c r="N8986" s="1" t="n">
        <v>18</v>
      </c>
      <c r="O8986" s="1" t="n">
        <v>30.49</v>
      </c>
      <c r="P8986" s="1" t="s">
        <v>3814</v>
      </c>
    </row>
    <row r="8987" customFormat="false" ht="15" hidden="false" customHeight="true" outlineLevel="0" collapsed="false">
      <c r="A8987" s="1" t="n">
        <v>3</v>
      </c>
      <c r="B8987" s="76" t="n">
        <v>46261</v>
      </c>
      <c r="C8987" s="1" t="n">
        <v>11</v>
      </c>
      <c r="D8987" s="1" t="s">
        <v>3820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4795</v>
      </c>
      <c r="N8987" s="1" t="n">
        <v>18</v>
      </c>
      <c r="O8987" s="1" t="n">
        <v>103.26</v>
      </c>
      <c r="P8987" s="1" t="s">
        <v>3814</v>
      </c>
    </row>
    <row r="8988" customFormat="false" ht="15" hidden="false" customHeight="true" outlineLevel="0" collapsed="false">
      <c r="A8988" s="1" t="n">
        <v>3</v>
      </c>
      <c r="B8988" s="76" t="n">
        <v>46261</v>
      </c>
      <c r="C8988" s="1" t="n">
        <v>11</v>
      </c>
      <c r="D8988" s="1" t="s">
        <v>3820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4731</v>
      </c>
      <c r="N8988" s="1" t="n">
        <v>36</v>
      </c>
      <c r="O8988" s="1" t="n">
        <v>113.24</v>
      </c>
      <c r="P8988" s="1" t="s">
        <v>3814</v>
      </c>
    </row>
    <row r="8989" customFormat="false" ht="15" hidden="false" customHeight="true" outlineLevel="0" collapsed="false">
      <c r="A8989" s="1" t="n">
        <v>3</v>
      </c>
      <c r="B8989" s="76" t="n">
        <v>46261</v>
      </c>
      <c r="C8989" s="1" t="n">
        <v>11</v>
      </c>
      <c r="D8989" s="1" t="s">
        <v>3820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5813</v>
      </c>
      <c r="N8989" s="1" t="n">
        <v>24</v>
      </c>
      <c r="O8989" s="1" t="n">
        <v>65.81</v>
      </c>
      <c r="P8989" s="1" t="s">
        <v>3814</v>
      </c>
    </row>
    <row r="8990" customFormat="false" ht="15" hidden="false" customHeight="true" outlineLevel="0" collapsed="false">
      <c r="A8990" s="1" t="n">
        <v>3</v>
      </c>
      <c r="B8990" s="76" t="n">
        <v>46261</v>
      </c>
      <c r="C8990" s="1" t="n">
        <v>11</v>
      </c>
      <c r="D8990" s="1" t="s">
        <v>3820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4412</v>
      </c>
      <c r="N8990" s="1" t="n">
        <v>18</v>
      </c>
      <c r="O8990" s="1" t="n">
        <v>103.26</v>
      </c>
      <c r="P8990" s="1" t="s">
        <v>3814</v>
      </c>
    </row>
    <row r="8991" customFormat="false" ht="15" hidden="false" customHeight="true" outlineLevel="0" collapsed="false">
      <c r="A8991" s="1" t="n">
        <v>3</v>
      </c>
      <c r="B8991" s="76" t="n">
        <v>46261</v>
      </c>
      <c r="C8991" s="1" t="n">
        <v>11</v>
      </c>
      <c r="D8991" s="1" t="s">
        <v>3820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3839</v>
      </c>
      <c r="N8991" s="1" t="n">
        <v>135</v>
      </c>
      <c r="O8991" s="1" t="n">
        <v>890.11</v>
      </c>
      <c r="P8991" s="1" t="s">
        <v>3814</v>
      </c>
    </row>
    <row r="8992" customFormat="false" ht="15" hidden="false" customHeight="true" outlineLevel="0" collapsed="false">
      <c r="A8992" s="1" t="n">
        <v>3</v>
      </c>
      <c r="B8992" s="76" t="n">
        <v>46261</v>
      </c>
      <c r="C8992" s="1" t="n">
        <v>11</v>
      </c>
      <c r="D8992" s="1" t="s">
        <v>3820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4413</v>
      </c>
      <c r="N8992" s="1" t="n">
        <v>30</v>
      </c>
      <c r="O8992" s="1" t="n">
        <v>142.15</v>
      </c>
      <c r="P8992" s="1" t="s">
        <v>3814</v>
      </c>
    </row>
    <row r="8993" customFormat="false" ht="15" hidden="false" customHeight="true" outlineLevel="0" collapsed="false">
      <c r="A8993" s="1" t="n">
        <v>3</v>
      </c>
      <c r="B8993" s="76" t="n">
        <v>46261</v>
      </c>
      <c r="C8993" s="1" t="n">
        <v>11</v>
      </c>
      <c r="D8993" s="1" t="s">
        <v>3820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4414</v>
      </c>
      <c r="N8993" s="1" t="n">
        <v>30</v>
      </c>
      <c r="O8993" s="1" t="n">
        <v>163.02</v>
      </c>
      <c r="P8993" s="1" t="s">
        <v>3814</v>
      </c>
    </row>
    <row r="8994" customFormat="false" ht="15" hidden="false" customHeight="true" outlineLevel="0" collapsed="false">
      <c r="A8994" s="1" t="n">
        <v>3</v>
      </c>
      <c r="B8994" s="76" t="n">
        <v>46261</v>
      </c>
      <c r="C8994" s="1" t="n">
        <v>11</v>
      </c>
      <c r="D8994" s="1" t="s">
        <v>3820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4415</v>
      </c>
      <c r="N8994" s="1" t="n">
        <v>60</v>
      </c>
      <c r="O8994" s="1" t="n">
        <v>336.33</v>
      </c>
      <c r="P8994" s="1" t="s">
        <v>3814</v>
      </c>
    </row>
    <row r="8995" customFormat="false" ht="15" hidden="false" customHeight="true" outlineLevel="0" collapsed="false">
      <c r="A8995" s="1" t="n">
        <v>3</v>
      </c>
      <c r="B8995" s="76" t="n">
        <v>46261</v>
      </c>
      <c r="C8995" s="1" t="n">
        <v>11</v>
      </c>
      <c r="D8995" s="1" t="s">
        <v>3820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6563</v>
      </c>
      <c r="N8995" s="1" t="n">
        <v>18</v>
      </c>
      <c r="O8995" s="1" t="n">
        <v>30.49</v>
      </c>
      <c r="P8995" s="1" t="s">
        <v>3814</v>
      </c>
    </row>
    <row r="8996" customFormat="false" ht="15" hidden="false" customHeight="true" outlineLevel="0" collapsed="false">
      <c r="A8996" s="1" t="n">
        <v>3</v>
      </c>
      <c r="B8996" s="76" t="n">
        <v>46261</v>
      </c>
      <c r="C8996" s="1" t="n">
        <v>11</v>
      </c>
      <c r="D8996" s="1" t="s">
        <v>3820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5363</v>
      </c>
      <c r="N8996" s="1" t="n">
        <v>24</v>
      </c>
      <c r="O8996" s="1" t="n">
        <v>83.48</v>
      </c>
      <c r="P8996" s="1" t="s">
        <v>3814</v>
      </c>
    </row>
    <row r="8997" customFormat="false" ht="15" hidden="false" customHeight="true" outlineLevel="0" collapsed="false">
      <c r="A8997" s="1" t="n">
        <v>3</v>
      </c>
      <c r="B8997" s="76" t="n">
        <v>46261</v>
      </c>
      <c r="C8997" s="1" t="n">
        <v>11</v>
      </c>
      <c r="D8997" s="1" t="s">
        <v>3820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4798</v>
      </c>
      <c r="N8997" s="1" t="n">
        <v>18</v>
      </c>
      <c r="O8997" s="1" t="n">
        <v>103.26</v>
      </c>
      <c r="P8997" s="1" t="s">
        <v>3814</v>
      </c>
    </row>
    <row r="8998" customFormat="false" ht="15" hidden="false" customHeight="true" outlineLevel="0" collapsed="false">
      <c r="A8998" s="1" t="n">
        <v>3</v>
      </c>
      <c r="B8998" s="76" t="n">
        <v>46261</v>
      </c>
      <c r="C8998" s="1" t="n">
        <v>11</v>
      </c>
      <c r="D8998" s="1" t="s">
        <v>3820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5177</v>
      </c>
      <c r="N8998" s="1" t="n">
        <v>24</v>
      </c>
      <c r="O8998" s="1" t="n">
        <v>67.27</v>
      </c>
      <c r="P8998" s="1" t="s">
        <v>3814</v>
      </c>
    </row>
    <row r="8999" customFormat="false" ht="15" hidden="false" customHeight="true" outlineLevel="0" collapsed="false">
      <c r="A8999" s="1" t="n">
        <v>3</v>
      </c>
      <c r="B8999" s="76" t="n">
        <v>46261</v>
      </c>
      <c r="C8999" s="1" t="n">
        <v>11</v>
      </c>
      <c r="D8999" s="1" t="s">
        <v>3820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3844</v>
      </c>
      <c r="N8999" s="1" t="n">
        <v>120</v>
      </c>
      <c r="O8999" s="1" t="n">
        <v>1048.9</v>
      </c>
      <c r="P8999" s="1" t="s">
        <v>3814</v>
      </c>
    </row>
    <row r="9000" customFormat="false" ht="15" hidden="false" customHeight="true" outlineLevel="0" collapsed="false">
      <c r="A9000" s="1" t="n">
        <v>3</v>
      </c>
      <c r="B9000" s="76" t="n">
        <v>46261</v>
      </c>
      <c r="C9000" s="1" t="n">
        <v>11</v>
      </c>
      <c r="D9000" s="1" t="s">
        <v>3820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3845</v>
      </c>
      <c r="N9000" s="1" t="n">
        <v>12</v>
      </c>
      <c r="O9000" s="1" t="n">
        <v>44.88</v>
      </c>
      <c r="P9000" s="1" t="s">
        <v>3814</v>
      </c>
    </row>
    <row r="9001" customFormat="false" ht="15" hidden="false" customHeight="true" outlineLevel="0" collapsed="false">
      <c r="A9001" s="1" t="n">
        <v>3</v>
      </c>
      <c r="B9001" s="76" t="n">
        <v>46261</v>
      </c>
      <c r="C9001" s="1" t="n">
        <v>11</v>
      </c>
      <c r="D9001" s="1" t="s">
        <v>3820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3846</v>
      </c>
      <c r="N9001" s="1" t="n">
        <v>12</v>
      </c>
      <c r="O9001" s="1" t="n">
        <v>44.88</v>
      </c>
      <c r="P9001" s="1" t="s">
        <v>3814</v>
      </c>
    </row>
    <row r="9002" customFormat="false" ht="15" hidden="false" customHeight="true" outlineLevel="0" collapsed="false">
      <c r="A9002" s="1" t="n">
        <v>3</v>
      </c>
      <c r="B9002" s="76" t="n">
        <v>46261</v>
      </c>
      <c r="C9002" s="1" t="n">
        <v>11</v>
      </c>
      <c r="D9002" s="1" t="s">
        <v>3820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3847</v>
      </c>
      <c r="N9002" s="1" t="n">
        <v>12</v>
      </c>
      <c r="O9002" s="1" t="n">
        <v>44.88</v>
      </c>
      <c r="P9002" s="1" t="s">
        <v>3814</v>
      </c>
    </row>
    <row r="9003" customFormat="false" ht="15" hidden="false" customHeight="true" outlineLevel="0" collapsed="false">
      <c r="A9003" s="1" t="n">
        <v>3</v>
      </c>
      <c r="B9003" s="76" t="n">
        <v>46261</v>
      </c>
      <c r="C9003" s="1" t="n">
        <v>11</v>
      </c>
      <c r="D9003" s="1" t="s">
        <v>3820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4801</v>
      </c>
      <c r="N9003" s="1" t="n">
        <v>12</v>
      </c>
      <c r="O9003" s="1" t="n">
        <v>59.16</v>
      </c>
      <c r="P9003" s="1" t="s">
        <v>3814</v>
      </c>
    </row>
    <row r="9004" customFormat="false" ht="15" hidden="false" customHeight="true" outlineLevel="0" collapsed="false">
      <c r="A9004" s="1" t="n">
        <v>3</v>
      </c>
      <c r="B9004" s="76" t="n">
        <v>46261</v>
      </c>
      <c r="C9004" s="1" t="n">
        <v>22</v>
      </c>
      <c r="D9004" s="1" t="s">
        <v>3967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3982</v>
      </c>
      <c r="N9004" s="1" t="n">
        <v>2.142</v>
      </c>
      <c r="O9004" s="1" t="n">
        <v>46.09</v>
      </c>
      <c r="P9004" s="1" t="s">
        <v>3814</v>
      </c>
    </row>
    <row r="9005" customFormat="false" ht="15" hidden="false" customHeight="true" outlineLevel="0" collapsed="false">
      <c r="A9005" s="1" t="n">
        <v>3</v>
      </c>
      <c r="B9005" s="76" t="n">
        <v>46261</v>
      </c>
      <c r="C9005" s="1" t="n">
        <v>22</v>
      </c>
      <c r="D9005" s="1" t="s">
        <v>3967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3982</v>
      </c>
      <c r="N9005" s="1" t="n">
        <v>3.322</v>
      </c>
      <c r="O9005" s="1" t="n">
        <v>81.47</v>
      </c>
      <c r="P9005" s="1" t="s">
        <v>3814</v>
      </c>
    </row>
    <row r="9006" customFormat="false" ht="15" hidden="false" customHeight="true" outlineLevel="0" collapsed="false">
      <c r="A9006" s="1" t="n">
        <v>3</v>
      </c>
      <c r="B9006" s="76" t="n">
        <v>46261</v>
      </c>
      <c r="C9006" s="1" t="n">
        <v>22</v>
      </c>
      <c r="D9006" s="1" t="s">
        <v>3967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3983</v>
      </c>
      <c r="N9006" s="1" t="n">
        <v>10.44</v>
      </c>
      <c r="O9006" s="1" t="n">
        <v>240.15</v>
      </c>
      <c r="P9006" s="1" t="s">
        <v>3814</v>
      </c>
    </row>
    <row r="9007" customFormat="false" ht="15" hidden="false" customHeight="true" outlineLevel="0" collapsed="false">
      <c r="A9007" s="1" t="n">
        <v>3</v>
      </c>
      <c r="B9007" s="76" t="n">
        <v>46261</v>
      </c>
      <c r="C9007" s="1" t="n">
        <v>22</v>
      </c>
      <c r="D9007" s="1" t="s">
        <v>3967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3984</v>
      </c>
      <c r="N9007" s="1" t="n">
        <v>24.22</v>
      </c>
      <c r="O9007" s="1" t="n">
        <v>575.11</v>
      </c>
      <c r="P9007" s="1" t="s">
        <v>3814</v>
      </c>
    </row>
    <row r="9008" customFormat="false" ht="15" hidden="false" customHeight="true" outlineLevel="0" collapsed="false">
      <c r="A9008" s="1" t="n">
        <v>3</v>
      </c>
      <c r="B9008" s="76" t="n">
        <v>46261</v>
      </c>
      <c r="C9008" s="1" t="n">
        <v>22</v>
      </c>
      <c r="D9008" s="1" t="s">
        <v>3967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3985</v>
      </c>
      <c r="N9008" s="1" t="n">
        <v>17.9</v>
      </c>
      <c r="O9008" s="1" t="n">
        <v>464.9</v>
      </c>
      <c r="P9008" s="1" t="s">
        <v>3814</v>
      </c>
    </row>
    <row r="9009" customFormat="false" ht="15" hidden="false" customHeight="true" outlineLevel="0" collapsed="false">
      <c r="A9009" s="1" t="n">
        <v>3</v>
      </c>
      <c r="B9009" s="76" t="n">
        <v>46261</v>
      </c>
      <c r="C9009" s="1" t="n">
        <v>22</v>
      </c>
      <c r="D9009" s="1" t="s">
        <v>3967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3986</v>
      </c>
      <c r="N9009" s="1" t="n">
        <v>9.578</v>
      </c>
      <c r="O9009" s="1" t="n">
        <v>241.65</v>
      </c>
      <c r="P9009" s="1" t="s">
        <v>3814</v>
      </c>
    </row>
    <row r="9010" customFormat="false" ht="15" hidden="false" customHeight="true" outlineLevel="0" collapsed="false">
      <c r="A9010" s="1" t="n">
        <v>3</v>
      </c>
      <c r="B9010" s="76" t="n">
        <v>46261</v>
      </c>
      <c r="C9010" s="1" t="n">
        <v>22</v>
      </c>
      <c r="D9010" s="1" t="s">
        <v>3967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3986</v>
      </c>
      <c r="N9010" s="1" t="n">
        <v>3.688</v>
      </c>
      <c r="O9010" s="1" t="n">
        <v>106.04</v>
      </c>
      <c r="P9010" s="1" t="s">
        <v>3814</v>
      </c>
    </row>
    <row r="9011" customFormat="false" ht="15" hidden="false" customHeight="true" outlineLevel="0" collapsed="false">
      <c r="A9011" s="1" t="n">
        <v>3</v>
      </c>
      <c r="B9011" s="76" t="n">
        <v>46261</v>
      </c>
      <c r="C9011" s="1" t="n">
        <v>22</v>
      </c>
      <c r="D9011" s="1" t="s">
        <v>3967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3969</v>
      </c>
      <c r="N9011" s="1" t="n">
        <v>16.14</v>
      </c>
      <c r="O9011" s="1" t="n">
        <v>559.64</v>
      </c>
      <c r="P9011" s="1" t="s">
        <v>3814</v>
      </c>
    </row>
    <row r="9012" customFormat="false" ht="15" hidden="false" customHeight="true" outlineLevel="0" collapsed="false">
      <c r="A9012" s="1" t="n">
        <v>3</v>
      </c>
      <c r="B9012" s="76" t="n">
        <v>46261</v>
      </c>
      <c r="C9012" s="1" t="n">
        <v>22</v>
      </c>
      <c r="D9012" s="1" t="s">
        <v>3967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3970</v>
      </c>
      <c r="N9012" s="1" t="n">
        <v>3.872</v>
      </c>
      <c r="O9012" s="1" t="n">
        <v>153.91</v>
      </c>
      <c r="P9012" s="1" t="s">
        <v>3814</v>
      </c>
    </row>
    <row r="9013" customFormat="false" ht="15" hidden="false" customHeight="true" outlineLevel="0" collapsed="false">
      <c r="A9013" s="1" t="n">
        <v>3</v>
      </c>
      <c r="B9013" s="76" t="n">
        <v>46261</v>
      </c>
      <c r="C9013" s="1" t="n">
        <v>22</v>
      </c>
      <c r="D9013" s="1" t="s">
        <v>3967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3971</v>
      </c>
      <c r="N9013" s="1" t="n">
        <v>7.685</v>
      </c>
      <c r="O9013" s="1" t="n">
        <v>305.48</v>
      </c>
      <c r="P9013" s="1" t="s">
        <v>3814</v>
      </c>
    </row>
    <row r="9014" customFormat="false" ht="15" hidden="false" customHeight="true" outlineLevel="0" collapsed="false">
      <c r="A9014" s="1" t="n">
        <v>3</v>
      </c>
      <c r="B9014" s="76" t="n">
        <v>46261</v>
      </c>
      <c r="C9014" s="1" t="n">
        <v>22</v>
      </c>
      <c r="D9014" s="1" t="s">
        <v>3967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3972</v>
      </c>
      <c r="N9014" s="1" t="n">
        <v>6.96</v>
      </c>
      <c r="O9014" s="1" t="n">
        <v>300.21</v>
      </c>
      <c r="P9014" s="1" t="s">
        <v>3814</v>
      </c>
    </row>
    <row r="9015" customFormat="false" ht="15" hidden="false" customHeight="true" outlineLevel="0" collapsed="false">
      <c r="A9015" s="1" t="n">
        <v>3</v>
      </c>
      <c r="B9015" s="76" t="n">
        <v>46261</v>
      </c>
      <c r="C9015" s="1" t="n">
        <v>22</v>
      </c>
      <c r="D9015" s="1" t="s">
        <v>3967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3973</v>
      </c>
      <c r="N9015" s="1" t="n">
        <v>12.58</v>
      </c>
      <c r="O9015" s="1" t="n">
        <v>585.19</v>
      </c>
      <c r="P9015" s="1" t="s">
        <v>3814</v>
      </c>
    </row>
    <row r="9016" customFormat="false" ht="15" hidden="false" customHeight="true" outlineLevel="0" collapsed="false">
      <c r="A9016" s="1" t="n">
        <v>3</v>
      </c>
      <c r="B9016" s="76" t="n">
        <v>46261</v>
      </c>
      <c r="C9016" s="1" t="n">
        <v>22</v>
      </c>
      <c r="D9016" s="1" t="s">
        <v>3967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3974</v>
      </c>
      <c r="N9016" s="1" t="n">
        <v>4.804</v>
      </c>
      <c r="O9016" s="1" t="n">
        <v>227.53</v>
      </c>
      <c r="P9016" s="1" t="s">
        <v>3814</v>
      </c>
    </row>
    <row r="9017" customFormat="false" ht="15" hidden="false" customHeight="true" outlineLevel="0" collapsed="false">
      <c r="A9017" s="1" t="n">
        <v>3</v>
      </c>
      <c r="B9017" s="76" t="n">
        <v>46261</v>
      </c>
      <c r="C9017" s="1" t="n">
        <v>22</v>
      </c>
      <c r="D9017" s="1" t="s">
        <v>3967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3975</v>
      </c>
      <c r="N9017" s="1" t="n">
        <v>1.734</v>
      </c>
      <c r="O9017" s="1" t="n">
        <v>74.79</v>
      </c>
      <c r="P9017" s="1" t="s">
        <v>3814</v>
      </c>
    </row>
    <row r="9018" customFormat="false" ht="15" hidden="false" customHeight="true" outlineLevel="0" collapsed="false">
      <c r="A9018" s="1" t="n">
        <v>3</v>
      </c>
      <c r="B9018" s="76" t="n">
        <v>46261</v>
      </c>
      <c r="C9018" s="1" t="n">
        <v>22</v>
      </c>
      <c r="D9018" s="1" t="s">
        <v>3967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3976</v>
      </c>
      <c r="N9018" s="1" t="n">
        <v>2.174</v>
      </c>
      <c r="O9018" s="1" t="n">
        <v>101.13</v>
      </c>
      <c r="P9018" s="1" t="s">
        <v>3814</v>
      </c>
    </row>
    <row r="9019" customFormat="false" ht="15" hidden="false" customHeight="true" outlineLevel="0" collapsed="false">
      <c r="A9019" s="1" t="n">
        <v>3</v>
      </c>
      <c r="B9019" s="76" t="n">
        <v>46261</v>
      </c>
      <c r="C9019" s="1" t="n">
        <v>22</v>
      </c>
      <c r="D9019" s="1" t="s">
        <v>3967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3977</v>
      </c>
      <c r="N9019" s="1" t="n">
        <v>1.674</v>
      </c>
      <c r="O9019" s="1" t="n">
        <v>92.03</v>
      </c>
      <c r="P9019" s="1" t="s">
        <v>3814</v>
      </c>
    </row>
    <row r="9020" customFormat="false" ht="15" hidden="false" customHeight="true" outlineLevel="0" collapsed="false">
      <c r="A9020" s="1" t="n">
        <v>3</v>
      </c>
      <c r="B9020" s="76" t="n">
        <v>46261</v>
      </c>
      <c r="C9020" s="1" t="n">
        <v>22</v>
      </c>
      <c r="D9020" s="1" t="s">
        <v>3967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5675</v>
      </c>
      <c r="N9020" s="1" t="n">
        <v>2.464</v>
      </c>
      <c r="O9020" s="1" t="n">
        <v>89.61</v>
      </c>
      <c r="P9020" s="1" t="s">
        <v>3814</v>
      </c>
    </row>
    <row r="9021" customFormat="false" ht="15" hidden="false" customHeight="true" outlineLevel="0" collapsed="false">
      <c r="A9021" s="1" t="n">
        <v>3</v>
      </c>
      <c r="B9021" s="76" t="n">
        <v>46261</v>
      </c>
      <c r="C9021" s="1" t="n">
        <v>22</v>
      </c>
      <c r="D9021" s="1" t="s">
        <v>3967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5675</v>
      </c>
      <c r="N9021" s="1" t="n">
        <v>0.908</v>
      </c>
      <c r="O9021" s="1" t="n">
        <v>28.97</v>
      </c>
      <c r="P9021" s="1" t="s">
        <v>3814</v>
      </c>
    </row>
    <row r="9022" customFormat="false" ht="15" hidden="false" customHeight="true" outlineLevel="0" collapsed="false">
      <c r="A9022" s="1" t="n">
        <v>3</v>
      </c>
      <c r="B9022" s="76" t="n">
        <v>46261</v>
      </c>
      <c r="C9022" s="1" t="n">
        <v>22</v>
      </c>
      <c r="D9022" s="1" t="s">
        <v>3967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3987</v>
      </c>
      <c r="N9022" s="1" t="n">
        <v>0.796</v>
      </c>
      <c r="O9022" s="1" t="n">
        <v>27.6</v>
      </c>
      <c r="P9022" s="1" t="s">
        <v>3814</v>
      </c>
    </row>
    <row r="9023" customFormat="false" ht="15" hidden="false" customHeight="true" outlineLevel="0" collapsed="false">
      <c r="A9023" s="1" t="n">
        <v>3</v>
      </c>
      <c r="B9023" s="76" t="n">
        <v>46261</v>
      </c>
      <c r="C9023" s="1" t="n">
        <v>22</v>
      </c>
      <c r="D9023" s="1" t="s">
        <v>3967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3978</v>
      </c>
      <c r="N9023" s="1" t="n">
        <v>1.052</v>
      </c>
      <c r="O9023" s="1" t="n">
        <v>40.04</v>
      </c>
      <c r="P9023" s="1" t="s">
        <v>3814</v>
      </c>
    </row>
    <row r="9024" customFormat="false" ht="15" hidden="false" customHeight="true" outlineLevel="0" collapsed="false">
      <c r="A9024" s="1" t="n">
        <v>3</v>
      </c>
      <c r="B9024" s="76" t="n">
        <v>46261</v>
      </c>
      <c r="C9024" s="1" t="n">
        <v>22</v>
      </c>
      <c r="D9024" s="1" t="s">
        <v>3967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3979</v>
      </c>
      <c r="N9024" s="1" t="n">
        <v>4.714</v>
      </c>
      <c r="O9024" s="1" t="n">
        <v>7.94</v>
      </c>
      <c r="P9024" s="1" t="s">
        <v>3814</v>
      </c>
    </row>
    <row r="9025" customFormat="false" ht="15" hidden="false" customHeight="true" outlineLevel="0" collapsed="false">
      <c r="A9025" s="1" t="n">
        <v>3</v>
      </c>
      <c r="B9025" s="76" t="n">
        <v>46261</v>
      </c>
      <c r="C9025" s="1" t="n">
        <v>22</v>
      </c>
      <c r="D9025" s="1" t="s">
        <v>3967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3979</v>
      </c>
      <c r="N9025" s="1" t="n">
        <v>3.708</v>
      </c>
      <c r="O9025" s="1" t="n">
        <v>5.48</v>
      </c>
      <c r="P9025" s="1" t="s">
        <v>3814</v>
      </c>
    </row>
    <row r="9026" customFormat="false" ht="15" hidden="false" customHeight="true" outlineLevel="0" collapsed="false">
      <c r="A9026" s="1" t="n">
        <v>3</v>
      </c>
      <c r="B9026" s="76" t="n">
        <v>46261</v>
      </c>
      <c r="C9026" s="1" t="n">
        <v>22</v>
      </c>
      <c r="D9026" s="1" t="s">
        <v>3967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3980</v>
      </c>
      <c r="N9026" s="1" t="n">
        <v>12.412</v>
      </c>
      <c r="O9026" s="1" t="n">
        <v>31.39</v>
      </c>
      <c r="P9026" s="1" t="s">
        <v>3814</v>
      </c>
    </row>
    <row r="9027" customFormat="false" ht="15" hidden="false" customHeight="true" outlineLevel="0" collapsed="false">
      <c r="A9027" s="1" t="n">
        <v>3</v>
      </c>
      <c r="B9027" s="76" t="n">
        <v>46261</v>
      </c>
      <c r="C9027" s="1" t="n">
        <v>22</v>
      </c>
      <c r="D9027" s="1" t="s">
        <v>3967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3980</v>
      </c>
      <c r="N9027" s="1" t="n">
        <v>3.63</v>
      </c>
      <c r="O9027" s="1" t="n">
        <v>8.06</v>
      </c>
      <c r="P9027" s="1" t="s">
        <v>3814</v>
      </c>
    </row>
    <row r="9028" customFormat="false" ht="15" hidden="false" customHeight="true" outlineLevel="0" collapsed="false">
      <c r="A9028" s="1" t="n">
        <v>3</v>
      </c>
      <c r="B9028" s="76" t="n">
        <v>46261</v>
      </c>
      <c r="C9028" s="1" t="n">
        <v>22</v>
      </c>
      <c r="D9028" s="1" t="s">
        <v>3967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3981</v>
      </c>
      <c r="N9028" s="1" t="n">
        <v>0.674</v>
      </c>
      <c r="O9028" s="1" t="n">
        <v>0</v>
      </c>
      <c r="P9028" s="1" t="s">
        <v>3814</v>
      </c>
    </row>
    <row r="9029" customFormat="false" ht="15" hidden="false" customHeight="true" outlineLevel="0" collapsed="false">
      <c r="A9029" s="1" t="n">
        <v>3</v>
      </c>
      <c r="B9029" s="76" t="n">
        <v>46261</v>
      </c>
      <c r="C9029" s="1" t="n">
        <v>22</v>
      </c>
      <c r="D9029" s="1" t="s">
        <v>3967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3981</v>
      </c>
      <c r="N9029" s="1" t="n">
        <v>0.929</v>
      </c>
      <c r="O9029" s="1" t="n">
        <v>0</v>
      </c>
      <c r="P9029" s="1" t="s">
        <v>3814</v>
      </c>
    </row>
    <row r="9030" customFormat="false" ht="15" hidden="false" customHeight="true" outlineLevel="0" collapsed="false">
      <c r="A9030" s="1" t="n">
        <v>3</v>
      </c>
      <c r="B9030" s="76" t="n">
        <v>46261</v>
      </c>
      <c r="C9030" s="1" t="n">
        <v>39</v>
      </c>
      <c r="D9030" s="1" t="s">
        <v>4046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5400</v>
      </c>
      <c r="N9030" s="1" t="n">
        <v>100</v>
      </c>
      <c r="O9030" s="1" t="n">
        <v>460</v>
      </c>
      <c r="P9030" s="1" t="s">
        <v>3814</v>
      </c>
    </row>
    <row r="9031" customFormat="false" ht="15" hidden="false" customHeight="true" outlineLevel="0" collapsed="false">
      <c r="A9031" s="1" t="n">
        <v>3</v>
      </c>
      <c r="B9031" s="76" t="n">
        <v>46261</v>
      </c>
      <c r="C9031" s="1" t="n">
        <v>39</v>
      </c>
      <c r="D9031" s="1" t="s">
        <v>4046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5401</v>
      </c>
      <c r="N9031" s="1" t="n">
        <v>200</v>
      </c>
      <c r="O9031" s="1" t="n">
        <v>1059.6</v>
      </c>
      <c r="P9031" s="1" t="s">
        <v>3814</v>
      </c>
    </row>
    <row r="9032" customFormat="false" ht="15" hidden="false" customHeight="true" outlineLevel="0" collapsed="false">
      <c r="A9032" s="1" t="n">
        <v>3</v>
      </c>
      <c r="B9032" s="76" t="n">
        <v>46261</v>
      </c>
      <c r="C9032" s="1" t="n">
        <v>39</v>
      </c>
      <c r="D9032" s="1" t="s">
        <v>4046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4291</v>
      </c>
      <c r="N9032" s="1" t="n">
        <v>160</v>
      </c>
      <c r="O9032" s="1" t="n">
        <v>1272.8</v>
      </c>
      <c r="P9032" s="1" t="s">
        <v>3814</v>
      </c>
    </row>
    <row r="9033" customFormat="false" ht="15" hidden="false" customHeight="true" outlineLevel="0" collapsed="false">
      <c r="A9033" s="1" t="n">
        <v>3</v>
      </c>
      <c r="B9033" s="76" t="n">
        <v>46261</v>
      </c>
      <c r="C9033" s="1" t="n">
        <v>39</v>
      </c>
      <c r="D9033" s="1" t="s">
        <v>4046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5402</v>
      </c>
      <c r="N9033" s="1" t="n">
        <v>40</v>
      </c>
      <c r="O9033" s="1" t="n">
        <v>555.2</v>
      </c>
      <c r="P9033" s="1" t="s">
        <v>3814</v>
      </c>
    </row>
    <row r="9034" customFormat="false" ht="15" hidden="false" customHeight="true" outlineLevel="0" collapsed="false">
      <c r="A9034" s="1" t="n">
        <v>3</v>
      </c>
      <c r="B9034" s="76" t="n">
        <v>46261</v>
      </c>
      <c r="C9034" s="1" t="n">
        <v>100</v>
      </c>
      <c r="D9034" s="1" t="s">
        <v>3988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3982</v>
      </c>
      <c r="N9034" s="1" t="n">
        <v>3.322</v>
      </c>
      <c r="O9034" s="1" t="n">
        <v>81.47</v>
      </c>
      <c r="P9034" s="1" t="s">
        <v>3814</v>
      </c>
    </row>
    <row r="9035" customFormat="false" ht="15" hidden="false" customHeight="true" outlineLevel="0" collapsed="false">
      <c r="A9035" s="1" t="n">
        <v>3</v>
      </c>
      <c r="B9035" s="76" t="n">
        <v>46261</v>
      </c>
      <c r="C9035" s="1" t="n">
        <v>100</v>
      </c>
      <c r="D9035" s="1" t="s">
        <v>3988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3986</v>
      </c>
      <c r="N9035" s="1" t="n">
        <v>3.688</v>
      </c>
      <c r="O9035" s="1" t="n">
        <v>106.04</v>
      </c>
      <c r="P9035" s="1" t="s">
        <v>3814</v>
      </c>
    </row>
    <row r="9036" customFormat="false" ht="15" hidden="false" customHeight="true" outlineLevel="0" collapsed="false">
      <c r="A9036" s="1" t="n">
        <v>3</v>
      </c>
      <c r="B9036" s="76" t="n">
        <v>46261</v>
      </c>
      <c r="C9036" s="1" t="n">
        <v>100</v>
      </c>
      <c r="D9036" s="1" t="s">
        <v>3988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3969</v>
      </c>
      <c r="N9036" s="1" t="n">
        <v>16.14</v>
      </c>
      <c r="O9036" s="1" t="n">
        <v>559.64</v>
      </c>
      <c r="P9036" s="1" t="s">
        <v>3814</v>
      </c>
    </row>
    <row r="9037" customFormat="false" ht="15" hidden="false" customHeight="true" outlineLevel="0" collapsed="false">
      <c r="A9037" s="1" t="n">
        <v>3</v>
      </c>
      <c r="B9037" s="76" t="n">
        <v>46261</v>
      </c>
      <c r="C9037" s="1" t="n">
        <v>100</v>
      </c>
      <c r="D9037" s="1" t="s">
        <v>3988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3970</v>
      </c>
      <c r="N9037" s="1" t="n">
        <v>3.872</v>
      </c>
      <c r="O9037" s="1" t="n">
        <v>153.91</v>
      </c>
      <c r="P9037" s="1" t="s">
        <v>3814</v>
      </c>
    </row>
    <row r="9038" customFormat="false" ht="15" hidden="false" customHeight="true" outlineLevel="0" collapsed="false">
      <c r="A9038" s="1" t="n">
        <v>3</v>
      </c>
      <c r="B9038" s="76" t="n">
        <v>46261</v>
      </c>
      <c r="C9038" s="1" t="n">
        <v>100</v>
      </c>
      <c r="D9038" s="1" t="s">
        <v>3988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3971</v>
      </c>
      <c r="N9038" s="1" t="n">
        <v>7.685</v>
      </c>
      <c r="O9038" s="1" t="n">
        <v>305.48</v>
      </c>
      <c r="P9038" s="1" t="s">
        <v>3814</v>
      </c>
    </row>
    <row r="9039" customFormat="false" ht="15" hidden="false" customHeight="true" outlineLevel="0" collapsed="false">
      <c r="A9039" s="1" t="n">
        <v>3</v>
      </c>
      <c r="B9039" s="76" t="n">
        <v>46261</v>
      </c>
      <c r="C9039" s="1" t="n">
        <v>100</v>
      </c>
      <c r="D9039" s="1" t="s">
        <v>3988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3972</v>
      </c>
      <c r="N9039" s="1" t="n">
        <v>6.96</v>
      </c>
      <c r="O9039" s="1" t="n">
        <v>300.21</v>
      </c>
      <c r="P9039" s="1" t="s">
        <v>3814</v>
      </c>
    </row>
    <row r="9040" customFormat="false" ht="15" hidden="false" customHeight="true" outlineLevel="0" collapsed="false">
      <c r="A9040" s="1" t="n">
        <v>3</v>
      </c>
      <c r="B9040" s="76" t="n">
        <v>46261</v>
      </c>
      <c r="C9040" s="1" t="n">
        <v>100</v>
      </c>
      <c r="D9040" s="1" t="s">
        <v>3988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3973</v>
      </c>
      <c r="N9040" s="1" t="n">
        <v>12.58</v>
      </c>
      <c r="O9040" s="1" t="n">
        <v>585.19</v>
      </c>
      <c r="P9040" s="1" t="s">
        <v>3814</v>
      </c>
    </row>
    <row r="9041" customFormat="false" ht="15" hidden="false" customHeight="true" outlineLevel="0" collapsed="false">
      <c r="A9041" s="1" t="n">
        <v>3</v>
      </c>
      <c r="B9041" s="76" t="n">
        <v>46261</v>
      </c>
      <c r="C9041" s="1" t="n">
        <v>100</v>
      </c>
      <c r="D9041" s="1" t="s">
        <v>3988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3974</v>
      </c>
      <c r="N9041" s="1" t="n">
        <v>4.804</v>
      </c>
      <c r="O9041" s="1" t="n">
        <v>227.53</v>
      </c>
      <c r="P9041" s="1" t="s">
        <v>3814</v>
      </c>
    </row>
    <row r="9042" customFormat="false" ht="15" hidden="false" customHeight="true" outlineLevel="0" collapsed="false">
      <c r="A9042" s="1" t="n">
        <v>3</v>
      </c>
      <c r="B9042" s="76" t="n">
        <v>46261</v>
      </c>
      <c r="C9042" s="1" t="n">
        <v>100</v>
      </c>
      <c r="D9042" s="1" t="s">
        <v>3988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3975</v>
      </c>
      <c r="N9042" s="1" t="n">
        <v>1.734</v>
      </c>
      <c r="O9042" s="1" t="n">
        <v>74.79</v>
      </c>
      <c r="P9042" s="1" t="s">
        <v>3814</v>
      </c>
    </row>
    <row r="9043" customFormat="false" ht="15" hidden="false" customHeight="true" outlineLevel="0" collapsed="false">
      <c r="A9043" s="1" t="n">
        <v>3</v>
      </c>
      <c r="B9043" s="76" t="n">
        <v>46261</v>
      </c>
      <c r="C9043" s="1" t="n">
        <v>100</v>
      </c>
      <c r="D9043" s="1" t="s">
        <v>3988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3976</v>
      </c>
      <c r="N9043" s="1" t="n">
        <v>2.174</v>
      </c>
      <c r="O9043" s="1" t="n">
        <v>101.13</v>
      </c>
      <c r="P9043" s="1" t="s">
        <v>3814</v>
      </c>
    </row>
    <row r="9044" customFormat="false" ht="15" hidden="false" customHeight="true" outlineLevel="0" collapsed="false">
      <c r="A9044" s="1" t="n">
        <v>3</v>
      </c>
      <c r="B9044" s="76" t="n">
        <v>46261</v>
      </c>
      <c r="C9044" s="1" t="n">
        <v>100</v>
      </c>
      <c r="D9044" s="1" t="s">
        <v>3988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3977</v>
      </c>
      <c r="N9044" s="1" t="n">
        <v>1.674</v>
      </c>
      <c r="O9044" s="1" t="n">
        <v>92.03</v>
      </c>
      <c r="P9044" s="1" t="s">
        <v>3814</v>
      </c>
    </row>
    <row r="9045" customFormat="false" ht="15" hidden="false" customHeight="true" outlineLevel="0" collapsed="false">
      <c r="A9045" s="1" t="n">
        <v>3</v>
      </c>
      <c r="B9045" s="76" t="n">
        <v>46261</v>
      </c>
      <c r="C9045" s="1" t="n">
        <v>100</v>
      </c>
      <c r="D9045" s="1" t="s">
        <v>3988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5675</v>
      </c>
      <c r="N9045" s="1" t="n">
        <v>2.464</v>
      </c>
      <c r="O9045" s="1" t="n">
        <v>89.61</v>
      </c>
      <c r="P9045" s="1" t="s">
        <v>3814</v>
      </c>
    </row>
    <row r="9046" customFormat="false" ht="15" hidden="false" customHeight="true" outlineLevel="0" collapsed="false">
      <c r="A9046" s="1" t="n">
        <v>3</v>
      </c>
      <c r="B9046" s="76" t="n">
        <v>46261</v>
      </c>
      <c r="C9046" s="1" t="n">
        <v>100</v>
      </c>
      <c r="D9046" s="1" t="s">
        <v>3988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3987</v>
      </c>
      <c r="N9046" s="1" t="n">
        <v>0.796</v>
      </c>
      <c r="O9046" s="1" t="n">
        <v>27.6</v>
      </c>
      <c r="P9046" s="1" t="s">
        <v>3814</v>
      </c>
    </row>
    <row r="9047" customFormat="false" ht="15" hidden="false" customHeight="true" outlineLevel="0" collapsed="false">
      <c r="A9047" s="1" t="n">
        <v>3</v>
      </c>
      <c r="B9047" s="76" t="n">
        <v>46261</v>
      </c>
      <c r="C9047" s="1" t="n">
        <v>100</v>
      </c>
      <c r="D9047" s="1" t="s">
        <v>3988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3978</v>
      </c>
      <c r="N9047" s="1" t="n">
        <v>1.052</v>
      </c>
      <c r="O9047" s="1" t="n">
        <v>40.04</v>
      </c>
      <c r="P9047" s="1" t="s">
        <v>3814</v>
      </c>
    </row>
    <row r="9048" customFormat="false" ht="15" hidden="false" customHeight="true" outlineLevel="0" collapsed="false">
      <c r="A9048" s="1" t="n">
        <v>3</v>
      </c>
      <c r="B9048" s="76" t="n">
        <v>46261</v>
      </c>
      <c r="C9048" s="1" t="n">
        <v>100</v>
      </c>
      <c r="D9048" s="1" t="s">
        <v>3988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3979</v>
      </c>
      <c r="N9048" s="1" t="n">
        <v>4.714</v>
      </c>
      <c r="O9048" s="1" t="n">
        <v>7.94</v>
      </c>
      <c r="P9048" s="1" t="s">
        <v>3814</v>
      </c>
    </row>
    <row r="9049" customFormat="false" ht="15" hidden="false" customHeight="true" outlineLevel="0" collapsed="false">
      <c r="A9049" s="1" t="n">
        <v>3</v>
      </c>
      <c r="B9049" s="76" t="n">
        <v>46261</v>
      </c>
      <c r="C9049" s="1" t="n">
        <v>100</v>
      </c>
      <c r="D9049" s="1" t="s">
        <v>3988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3980</v>
      </c>
      <c r="N9049" s="1" t="n">
        <v>12.412</v>
      </c>
      <c r="O9049" s="1" t="n">
        <v>31.39</v>
      </c>
      <c r="P9049" s="1" t="s">
        <v>3814</v>
      </c>
    </row>
    <row r="9050" customFormat="false" ht="15" hidden="false" customHeight="true" outlineLevel="0" collapsed="false">
      <c r="A9050" s="1" t="n">
        <v>3</v>
      </c>
      <c r="B9050" s="76" t="n">
        <v>46261</v>
      </c>
      <c r="C9050" s="1" t="n">
        <v>100</v>
      </c>
      <c r="D9050" s="1" t="s">
        <v>3988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3981</v>
      </c>
      <c r="N9050" s="1" t="n">
        <v>0.929</v>
      </c>
      <c r="O9050" s="1" t="n">
        <v>0</v>
      </c>
      <c r="P9050" s="1" t="s">
        <v>3814</v>
      </c>
    </row>
    <row r="9051" customFormat="false" ht="15" hidden="false" customHeight="true" outlineLevel="0" collapsed="false">
      <c r="A9051" s="1" t="n">
        <v>3</v>
      </c>
      <c r="B9051" s="76" t="n">
        <v>46261</v>
      </c>
      <c r="C9051" s="1" t="n">
        <v>100</v>
      </c>
      <c r="D9051" s="1" t="s">
        <v>3988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3982</v>
      </c>
      <c r="N9051" s="1" t="n">
        <v>2.142</v>
      </c>
      <c r="O9051" s="1" t="n">
        <v>46.09</v>
      </c>
      <c r="P9051" s="1" t="s">
        <v>3814</v>
      </c>
    </row>
    <row r="9052" customFormat="false" ht="15" hidden="false" customHeight="true" outlineLevel="0" collapsed="false">
      <c r="A9052" s="1" t="n">
        <v>3</v>
      </c>
      <c r="B9052" s="76" t="n">
        <v>46261</v>
      </c>
      <c r="C9052" s="1" t="n">
        <v>100</v>
      </c>
      <c r="D9052" s="1" t="s">
        <v>3988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3983</v>
      </c>
      <c r="N9052" s="1" t="n">
        <v>10.44</v>
      </c>
      <c r="O9052" s="1" t="n">
        <v>240.15</v>
      </c>
      <c r="P9052" s="1" t="s">
        <v>3814</v>
      </c>
    </row>
    <row r="9053" customFormat="false" ht="15" hidden="false" customHeight="true" outlineLevel="0" collapsed="false">
      <c r="A9053" s="1" t="n">
        <v>3</v>
      </c>
      <c r="B9053" s="76" t="n">
        <v>46261</v>
      </c>
      <c r="C9053" s="1" t="n">
        <v>100</v>
      </c>
      <c r="D9053" s="1" t="s">
        <v>3988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3984</v>
      </c>
      <c r="N9053" s="1" t="n">
        <v>24.22</v>
      </c>
      <c r="O9053" s="1" t="n">
        <v>575.11</v>
      </c>
      <c r="P9053" s="1" t="s">
        <v>3814</v>
      </c>
    </row>
    <row r="9054" customFormat="false" ht="15" hidden="false" customHeight="true" outlineLevel="0" collapsed="false">
      <c r="A9054" s="1" t="n">
        <v>3</v>
      </c>
      <c r="B9054" s="76" t="n">
        <v>46261</v>
      </c>
      <c r="C9054" s="1" t="n">
        <v>100</v>
      </c>
      <c r="D9054" s="1" t="s">
        <v>3988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3985</v>
      </c>
      <c r="N9054" s="1" t="n">
        <v>17.9</v>
      </c>
      <c r="O9054" s="1" t="n">
        <v>464.9</v>
      </c>
      <c r="P9054" s="1" t="s">
        <v>3814</v>
      </c>
    </row>
    <row r="9055" customFormat="false" ht="15" hidden="false" customHeight="true" outlineLevel="0" collapsed="false">
      <c r="A9055" s="1" t="n">
        <v>3</v>
      </c>
      <c r="B9055" s="76" t="n">
        <v>46261</v>
      </c>
      <c r="C9055" s="1" t="n">
        <v>100</v>
      </c>
      <c r="D9055" s="1" t="s">
        <v>3988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3986</v>
      </c>
      <c r="N9055" s="1" t="n">
        <v>9.578</v>
      </c>
      <c r="O9055" s="1" t="n">
        <v>241.65</v>
      </c>
      <c r="P9055" s="1" t="s">
        <v>3814</v>
      </c>
    </row>
    <row r="9056" customFormat="false" ht="15" hidden="false" customHeight="true" outlineLevel="0" collapsed="false">
      <c r="A9056" s="1" t="n">
        <v>3</v>
      </c>
      <c r="B9056" s="76" t="n">
        <v>46261</v>
      </c>
      <c r="C9056" s="1" t="n">
        <v>100</v>
      </c>
      <c r="D9056" s="1" t="s">
        <v>3988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5675</v>
      </c>
      <c r="N9056" s="1" t="n">
        <v>0.908</v>
      </c>
      <c r="O9056" s="1" t="n">
        <v>28.97</v>
      </c>
      <c r="P9056" s="1" t="s">
        <v>3814</v>
      </c>
    </row>
    <row r="9057" customFormat="false" ht="15" hidden="false" customHeight="true" outlineLevel="0" collapsed="false">
      <c r="A9057" s="1" t="n">
        <v>3</v>
      </c>
      <c r="B9057" s="76" t="n">
        <v>46261</v>
      </c>
      <c r="C9057" s="1" t="n">
        <v>100</v>
      </c>
      <c r="D9057" s="1" t="s">
        <v>3988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3979</v>
      </c>
      <c r="N9057" s="1" t="n">
        <v>3.708</v>
      </c>
      <c r="O9057" s="1" t="n">
        <v>5.48</v>
      </c>
      <c r="P9057" s="1" t="s">
        <v>3814</v>
      </c>
    </row>
    <row r="9058" customFormat="false" ht="15" hidden="false" customHeight="true" outlineLevel="0" collapsed="false">
      <c r="A9058" s="1" t="n">
        <v>3</v>
      </c>
      <c r="B9058" s="76" t="n">
        <v>46261</v>
      </c>
      <c r="C9058" s="1" t="n">
        <v>100</v>
      </c>
      <c r="D9058" s="1" t="s">
        <v>3988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3980</v>
      </c>
      <c r="N9058" s="1" t="n">
        <v>3.63</v>
      </c>
      <c r="O9058" s="1" t="n">
        <v>8.06</v>
      </c>
      <c r="P9058" s="1" t="s">
        <v>3814</v>
      </c>
    </row>
    <row r="9059" customFormat="false" ht="15" hidden="false" customHeight="true" outlineLevel="0" collapsed="false">
      <c r="A9059" s="1" t="n">
        <v>3</v>
      </c>
      <c r="B9059" s="76" t="n">
        <v>46261</v>
      </c>
      <c r="C9059" s="1" t="n">
        <v>100</v>
      </c>
      <c r="D9059" s="1" t="s">
        <v>3988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3981</v>
      </c>
      <c r="N9059" s="1" t="n">
        <v>0.674</v>
      </c>
      <c r="O9059" s="1" t="n">
        <v>0</v>
      </c>
      <c r="P9059" s="1" t="s">
        <v>3814</v>
      </c>
    </row>
    <row r="9060" customFormat="false" ht="15" hidden="false" customHeight="true" outlineLevel="0" collapsed="false">
      <c r="A9060" s="1" t="n">
        <v>3</v>
      </c>
      <c r="B9060" s="76" t="n">
        <v>46261</v>
      </c>
      <c r="C9060" s="1" t="n">
        <v>171</v>
      </c>
      <c r="D9060" s="1" t="s">
        <v>4048</v>
      </c>
      <c r="E9060" s="1" t="n">
        <v>1955</v>
      </c>
      <c r="F9060" s="1" t="s">
        <v>3727</v>
      </c>
      <c r="I9060" s="1" t="n">
        <v>47902</v>
      </c>
      <c r="J9060" s="1" t="n">
        <v>45154</v>
      </c>
      <c r="K9060" s="1" t="n">
        <v>2246390</v>
      </c>
      <c r="L9060" s="1" t="s">
        <v>5044</v>
      </c>
      <c r="N9060" s="1" t="n">
        <v>110</v>
      </c>
      <c r="O9060" s="1" t="n">
        <v>107.96</v>
      </c>
      <c r="P9060" s="1" t="s">
        <v>4050</v>
      </c>
    </row>
    <row r="9061" customFormat="false" ht="15" hidden="false" customHeight="true" outlineLevel="0" collapsed="false">
      <c r="A9061" s="1" t="n">
        <v>3</v>
      </c>
      <c r="B9061" s="76" t="n">
        <v>46261</v>
      </c>
      <c r="C9061" s="1" t="n">
        <v>171</v>
      </c>
      <c r="D9061" s="1" t="s">
        <v>4048</v>
      </c>
      <c r="E9061" s="1" t="n">
        <v>1955</v>
      </c>
      <c r="F9061" s="1" t="s">
        <v>3727</v>
      </c>
      <c r="I9061" s="1" t="n">
        <v>47902</v>
      </c>
      <c r="J9061" s="1" t="n">
        <v>45155</v>
      </c>
      <c r="K9061" s="1" t="n">
        <v>2246406</v>
      </c>
      <c r="L9061" s="1" t="s">
        <v>5045</v>
      </c>
      <c r="N9061" s="1" t="n">
        <v>85</v>
      </c>
      <c r="O9061" s="1" t="n">
        <v>83.73</v>
      </c>
      <c r="P9061" s="1" t="s">
        <v>4050</v>
      </c>
    </row>
    <row r="9062" customFormat="false" ht="15" hidden="false" customHeight="true" outlineLevel="0" collapsed="false">
      <c r="A9062" s="1" t="n">
        <v>3</v>
      </c>
      <c r="B9062" s="76" t="n">
        <v>46261</v>
      </c>
      <c r="C9062" s="1" t="n">
        <v>171</v>
      </c>
      <c r="D9062" s="1" t="s">
        <v>4048</v>
      </c>
      <c r="E9062" s="1" t="n">
        <v>1955</v>
      </c>
      <c r="F9062" s="1" t="s">
        <v>3727</v>
      </c>
      <c r="I9062" s="1" t="n">
        <v>48014</v>
      </c>
      <c r="J9062" s="1" t="n">
        <v>45153</v>
      </c>
      <c r="K9062" s="1" t="n">
        <v>7899403713715</v>
      </c>
      <c r="L9062" s="1" t="s">
        <v>5043</v>
      </c>
      <c r="N9062" s="1" t="n">
        <v>90</v>
      </c>
      <c r="O9062" s="1" t="n">
        <v>88.65</v>
      </c>
      <c r="P9062" s="1" t="s">
        <v>4050</v>
      </c>
    </row>
    <row r="9063" customFormat="false" ht="15" hidden="false" customHeight="true" outlineLevel="0" collapsed="false">
      <c r="A9063" s="1" t="n">
        <v>3</v>
      </c>
      <c r="B9063" s="76" t="n">
        <v>46261</v>
      </c>
      <c r="C9063" s="1" t="n">
        <v>171</v>
      </c>
      <c r="D9063" s="1" t="s">
        <v>4048</v>
      </c>
      <c r="E9063" s="1" t="n">
        <v>1955</v>
      </c>
      <c r="F9063" s="1" t="s">
        <v>3727</v>
      </c>
      <c r="I9063" s="1" t="n">
        <v>48014</v>
      </c>
      <c r="J9063" s="1" t="n">
        <v>45154</v>
      </c>
      <c r="K9063" s="1" t="n">
        <v>2246390</v>
      </c>
      <c r="L9063" s="1" t="s">
        <v>5044</v>
      </c>
      <c r="N9063" s="1" t="n">
        <v>145</v>
      </c>
      <c r="O9063" s="1" t="n">
        <v>142.32</v>
      </c>
      <c r="P9063" s="1" t="s">
        <v>4050</v>
      </c>
    </row>
    <row r="9064" customFormat="false" ht="15" hidden="false" customHeight="true" outlineLevel="0" collapsed="false">
      <c r="A9064" s="1" t="n">
        <v>3</v>
      </c>
      <c r="B9064" s="76" t="n">
        <v>46261</v>
      </c>
      <c r="C9064" s="1" t="n">
        <v>171</v>
      </c>
      <c r="D9064" s="1" t="s">
        <v>4048</v>
      </c>
      <c r="E9064" s="1" t="n">
        <v>1955</v>
      </c>
      <c r="F9064" s="1" t="s">
        <v>3727</v>
      </c>
      <c r="I9064" s="1" t="n">
        <v>48014</v>
      </c>
      <c r="J9064" s="1" t="n">
        <v>45155</v>
      </c>
      <c r="K9064" s="1" t="n">
        <v>2246406</v>
      </c>
      <c r="L9064" s="1" t="s">
        <v>5045</v>
      </c>
      <c r="N9064" s="1" t="n">
        <v>250</v>
      </c>
      <c r="O9064" s="1" t="n">
        <v>246.25</v>
      </c>
      <c r="P9064" s="1" t="s">
        <v>4050</v>
      </c>
    </row>
    <row r="9065" customFormat="false" ht="15" hidden="false" customHeight="true" outlineLevel="0" collapsed="false">
      <c r="A9065" s="1" t="n">
        <v>3</v>
      </c>
      <c r="B9065" s="76" t="n">
        <v>46261</v>
      </c>
      <c r="C9065" s="1" t="n">
        <v>171</v>
      </c>
      <c r="D9065" s="1" t="s">
        <v>4048</v>
      </c>
      <c r="E9065" s="1" t="n">
        <v>1955</v>
      </c>
      <c r="F9065" s="1" t="s">
        <v>3727</v>
      </c>
      <c r="I9065" s="1" t="n">
        <v>48122</v>
      </c>
      <c r="J9065" s="1" t="n">
        <v>45154</v>
      </c>
      <c r="K9065" s="1" t="n">
        <v>2246390</v>
      </c>
      <c r="L9065" s="1" t="s">
        <v>5044</v>
      </c>
      <c r="N9065" s="1" t="n">
        <v>160</v>
      </c>
      <c r="O9065" s="1" t="n">
        <v>157.04</v>
      </c>
      <c r="P9065" s="1" t="s">
        <v>4050</v>
      </c>
    </row>
    <row r="9066" customFormat="false" ht="15" hidden="false" customHeight="true" outlineLevel="0" collapsed="false">
      <c r="A9066" s="1" t="n">
        <v>3</v>
      </c>
      <c r="B9066" s="76" t="n">
        <v>46261</v>
      </c>
      <c r="C9066" s="1" t="n">
        <v>171</v>
      </c>
      <c r="D9066" s="1" t="s">
        <v>4048</v>
      </c>
      <c r="E9066" s="1" t="n">
        <v>1955</v>
      </c>
      <c r="F9066" s="1" t="s">
        <v>3727</v>
      </c>
      <c r="I9066" s="1" t="n">
        <v>48122</v>
      </c>
      <c r="J9066" s="1" t="n">
        <v>45155</v>
      </c>
      <c r="K9066" s="1" t="n">
        <v>2246406</v>
      </c>
      <c r="L9066" s="1" t="s">
        <v>5045</v>
      </c>
      <c r="N9066" s="1" t="n">
        <v>50</v>
      </c>
      <c r="O9066" s="1" t="n">
        <v>49.25</v>
      </c>
      <c r="P9066" s="1" t="s">
        <v>4050</v>
      </c>
    </row>
    <row r="9067" customFormat="false" ht="15" hidden="false" customHeight="true" outlineLevel="0" collapsed="false">
      <c r="A9067" s="1" t="n">
        <v>3</v>
      </c>
      <c r="B9067" s="76" t="n">
        <v>46262</v>
      </c>
      <c r="C9067" s="1" t="n">
        <v>1</v>
      </c>
      <c r="D9067" s="1" t="s">
        <v>3848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3989</v>
      </c>
      <c r="N9067" s="1" t="n">
        <v>60</v>
      </c>
      <c r="O9067" s="1" t="n">
        <v>570</v>
      </c>
      <c r="P9067" s="1" t="s">
        <v>3814</v>
      </c>
    </row>
    <row r="9068" customFormat="false" ht="15" hidden="false" customHeight="true" outlineLevel="0" collapsed="false">
      <c r="A9068" s="1" t="n">
        <v>3</v>
      </c>
      <c r="B9068" s="76" t="n">
        <v>46262</v>
      </c>
      <c r="C9068" s="1" t="n">
        <v>1</v>
      </c>
      <c r="D9068" s="1" t="s">
        <v>3848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3991</v>
      </c>
      <c r="N9068" s="1" t="n">
        <v>5</v>
      </c>
      <c r="O9068" s="1" t="n">
        <v>102.5</v>
      </c>
      <c r="P9068" s="1" t="s">
        <v>3814</v>
      </c>
    </row>
    <row r="9069" customFormat="false" ht="15" hidden="false" customHeight="true" outlineLevel="0" collapsed="false">
      <c r="A9069" s="1" t="n">
        <v>3</v>
      </c>
      <c r="B9069" s="76" t="n">
        <v>46262</v>
      </c>
      <c r="C9069" s="1" t="n">
        <v>1</v>
      </c>
      <c r="D9069" s="1" t="s">
        <v>3848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3849</v>
      </c>
      <c r="N9069" s="1" t="n">
        <v>180</v>
      </c>
      <c r="O9069" s="1" t="n">
        <v>270</v>
      </c>
      <c r="P9069" s="1" t="s">
        <v>3814</v>
      </c>
    </row>
    <row r="9070" customFormat="false" ht="15" hidden="false" customHeight="true" outlineLevel="0" collapsed="false">
      <c r="A9070" s="1" t="n">
        <v>3</v>
      </c>
      <c r="B9070" s="76" t="n">
        <v>46262</v>
      </c>
      <c r="C9070" s="1" t="n">
        <v>6</v>
      </c>
      <c r="D9070" s="1" t="s">
        <v>3819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3817</v>
      </c>
      <c r="N9070" s="1" t="n">
        <v>40</v>
      </c>
      <c r="O9070" s="1" t="n">
        <v>250</v>
      </c>
      <c r="P9070" s="1" t="s">
        <v>3814</v>
      </c>
    </row>
    <row r="9071" customFormat="false" ht="15" hidden="false" customHeight="true" outlineLevel="0" collapsed="false">
      <c r="A9071" s="1" t="n">
        <v>3</v>
      </c>
      <c r="B9071" s="76" t="n">
        <v>46262</v>
      </c>
      <c r="C9071" s="1" t="n">
        <v>6</v>
      </c>
      <c r="D9071" s="1" t="s">
        <v>3819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3813</v>
      </c>
      <c r="N9071" s="1" t="n">
        <v>6</v>
      </c>
      <c r="O9071" s="1" t="n">
        <v>15</v>
      </c>
      <c r="P9071" s="1" t="s">
        <v>3814</v>
      </c>
    </row>
    <row r="9072" customFormat="false" ht="15" hidden="false" customHeight="true" outlineLevel="0" collapsed="false">
      <c r="A9072" s="1" t="n">
        <v>3</v>
      </c>
      <c r="B9072" s="76" t="n">
        <v>46262</v>
      </c>
      <c r="C9072" s="1" t="n">
        <v>6</v>
      </c>
      <c r="D9072" s="1" t="s">
        <v>3819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3816</v>
      </c>
      <c r="N9072" s="1" t="n">
        <v>30</v>
      </c>
      <c r="O9072" s="1" t="n">
        <v>60</v>
      </c>
      <c r="P9072" s="1" t="s">
        <v>3814</v>
      </c>
    </row>
    <row r="9073" customFormat="false" ht="15" hidden="false" customHeight="true" outlineLevel="0" collapsed="false">
      <c r="A9073" s="1" t="n">
        <v>3</v>
      </c>
      <c r="B9073" s="76" t="n">
        <v>46262</v>
      </c>
      <c r="C9073" s="1" t="n">
        <v>6</v>
      </c>
      <c r="D9073" s="1" t="s">
        <v>3819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3851</v>
      </c>
      <c r="N9073" s="1" t="n">
        <v>9.38</v>
      </c>
      <c r="O9073" s="1" t="n">
        <v>112.5</v>
      </c>
      <c r="P9073" s="1" t="s">
        <v>3814</v>
      </c>
    </row>
    <row r="9074" customFormat="false" ht="15" hidden="false" customHeight="true" outlineLevel="0" collapsed="false">
      <c r="A9074" s="1" t="n">
        <v>3</v>
      </c>
      <c r="B9074" s="76" t="n">
        <v>46262</v>
      </c>
      <c r="C9074" s="1" t="n">
        <v>6</v>
      </c>
      <c r="D9074" s="1" t="s">
        <v>3819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3854</v>
      </c>
      <c r="N9074" s="1" t="n">
        <v>3</v>
      </c>
      <c r="O9074" s="1" t="n">
        <v>36</v>
      </c>
      <c r="P9074" s="1" t="s">
        <v>3814</v>
      </c>
    </row>
    <row r="9075" customFormat="false" ht="15" hidden="false" customHeight="true" outlineLevel="0" collapsed="false">
      <c r="A9075" s="1" t="n">
        <v>3</v>
      </c>
      <c r="B9075" s="76" t="n">
        <v>46262</v>
      </c>
      <c r="C9075" s="1" t="n">
        <v>6</v>
      </c>
      <c r="D9075" s="1" t="s">
        <v>3819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3855</v>
      </c>
      <c r="N9075" s="1" t="n">
        <v>40</v>
      </c>
      <c r="O9075" s="1" t="n">
        <v>240</v>
      </c>
      <c r="P9075" s="1" t="s">
        <v>3814</v>
      </c>
    </row>
    <row r="9076" customFormat="false" ht="15" hidden="false" customHeight="true" outlineLevel="0" collapsed="false">
      <c r="A9076" s="1" t="n">
        <v>3</v>
      </c>
      <c r="B9076" s="76" t="n">
        <v>46262</v>
      </c>
      <c r="C9076" s="1" t="n">
        <v>6</v>
      </c>
      <c r="D9076" s="1" t="s">
        <v>3819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4004</v>
      </c>
      <c r="N9076" s="1" t="n">
        <v>10</v>
      </c>
      <c r="O9076" s="1" t="n">
        <v>100</v>
      </c>
      <c r="P9076" s="1" t="s">
        <v>3814</v>
      </c>
    </row>
    <row r="9077" customFormat="false" ht="15" hidden="false" customHeight="true" outlineLevel="0" collapsed="false">
      <c r="A9077" s="1" t="n">
        <v>3</v>
      </c>
      <c r="B9077" s="76" t="n">
        <v>46262</v>
      </c>
      <c r="C9077" s="1" t="n">
        <v>6</v>
      </c>
      <c r="D9077" s="1" t="s">
        <v>3819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3857</v>
      </c>
      <c r="N9077" s="1" t="n">
        <v>20</v>
      </c>
      <c r="O9077" s="1" t="n">
        <v>110</v>
      </c>
      <c r="P9077" s="1" t="s">
        <v>3814</v>
      </c>
    </row>
    <row r="9078" customFormat="false" ht="15" hidden="false" customHeight="true" outlineLevel="0" collapsed="false">
      <c r="A9078" s="1" t="n">
        <v>3</v>
      </c>
      <c r="B9078" s="76" t="n">
        <v>46262</v>
      </c>
      <c r="C9078" s="1" t="n">
        <v>6</v>
      </c>
      <c r="D9078" s="1" t="s">
        <v>3819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4005</v>
      </c>
      <c r="N9078" s="1" t="n">
        <v>15</v>
      </c>
      <c r="O9078" s="1" t="n">
        <v>190</v>
      </c>
      <c r="P9078" s="1" t="s">
        <v>3814</v>
      </c>
    </row>
    <row r="9079" customFormat="false" ht="15" hidden="false" customHeight="true" outlineLevel="0" collapsed="false">
      <c r="A9079" s="1" t="n">
        <v>3</v>
      </c>
      <c r="B9079" s="76" t="n">
        <v>46262</v>
      </c>
      <c r="C9079" s="1" t="n">
        <v>6</v>
      </c>
      <c r="D9079" s="1" t="s">
        <v>3819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3859</v>
      </c>
      <c r="N9079" s="1" t="n">
        <v>10</v>
      </c>
      <c r="O9079" s="1" t="n">
        <v>80</v>
      </c>
      <c r="P9079" s="1" t="s">
        <v>3814</v>
      </c>
    </row>
    <row r="9080" customFormat="false" ht="15" hidden="false" customHeight="true" outlineLevel="0" collapsed="false">
      <c r="A9080" s="1" t="n">
        <v>3</v>
      </c>
      <c r="B9080" s="76" t="n">
        <v>46262</v>
      </c>
      <c r="C9080" s="1" t="n">
        <v>6</v>
      </c>
      <c r="D9080" s="1" t="s">
        <v>3819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3860</v>
      </c>
      <c r="N9080" s="1" t="n">
        <v>10</v>
      </c>
      <c r="O9080" s="1" t="n">
        <v>180</v>
      </c>
      <c r="P9080" s="1" t="s">
        <v>3814</v>
      </c>
    </row>
    <row r="9081" customFormat="false" ht="15" hidden="false" customHeight="true" outlineLevel="0" collapsed="false">
      <c r="A9081" s="1" t="n">
        <v>3</v>
      </c>
      <c r="B9081" s="76" t="n">
        <v>46262</v>
      </c>
      <c r="C9081" s="1" t="n">
        <v>6</v>
      </c>
      <c r="D9081" s="1" t="s">
        <v>3819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3861</v>
      </c>
      <c r="N9081" s="1" t="n">
        <v>5</v>
      </c>
      <c r="O9081" s="1" t="n">
        <v>50</v>
      </c>
      <c r="P9081" s="1" t="s">
        <v>3814</v>
      </c>
    </row>
    <row r="9082" customFormat="false" ht="15" hidden="false" customHeight="true" outlineLevel="0" collapsed="false">
      <c r="A9082" s="1" t="n">
        <v>3</v>
      </c>
      <c r="B9082" s="76" t="n">
        <v>46262</v>
      </c>
      <c r="C9082" s="1" t="n">
        <v>6</v>
      </c>
      <c r="D9082" s="1" t="s">
        <v>3819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4007</v>
      </c>
      <c r="N9082" s="1" t="n">
        <v>6.88</v>
      </c>
      <c r="O9082" s="1" t="n">
        <v>61.5</v>
      </c>
      <c r="P9082" s="1" t="s">
        <v>3814</v>
      </c>
    </row>
    <row r="9083" customFormat="false" ht="15" hidden="false" customHeight="true" outlineLevel="0" collapsed="false">
      <c r="A9083" s="1" t="n">
        <v>3</v>
      </c>
      <c r="B9083" s="76" t="n">
        <v>46262</v>
      </c>
      <c r="C9083" s="1" t="n">
        <v>6</v>
      </c>
      <c r="D9083" s="1" t="s">
        <v>3819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4008</v>
      </c>
      <c r="N9083" s="1" t="n">
        <v>40</v>
      </c>
      <c r="O9083" s="1" t="n">
        <v>320</v>
      </c>
      <c r="P9083" s="1" t="s">
        <v>3814</v>
      </c>
    </row>
    <row r="9084" customFormat="false" ht="15" hidden="false" customHeight="true" outlineLevel="0" collapsed="false">
      <c r="A9084" s="1" t="n">
        <v>3</v>
      </c>
      <c r="B9084" s="76" t="n">
        <v>46262</v>
      </c>
      <c r="C9084" s="1" t="n">
        <v>6</v>
      </c>
      <c r="D9084" s="1" t="s">
        <v>3819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5268</v>
      </c>
      <c r="N9084" s="1" t="n">
        <v>14</v>
      </c>
      <c r="O9084" s="1" t="n">
        <v>100</v>
      </c>
      <c r="P9084" s="1" t="s">
        <v>3814</v>
      </c>
    </row>
    <row r="9085" customFormat="false" ht="15" hidden="false" customHeight="true" outlineLevel="0" collapsed="false">
      <c r="A9085" s="1" t="n">
        <v>3</v>
      </c>
      <c r="B9085" s="76" t="n">
        <v>46262</v>
      </c>
      <c r="C9085" s="1" t="n">
        <v>6</v>
      </c>
      <c r="D9085" s="1" t="s">
        <v>3819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3862</v>
      </c>
      <c r="N9085" s="1" t="n">
        <v>10</v>
      </c>
      <c r="O9085" s="1" t="n">
        <v>70</v>
      </c>
      <c r="P9085" s="1" t="s">
        <v>3814</v>
      </c>
    </row>
    <row r="9086" customFormat="false" ht="15" hidden="false" customHeight="true" outlineLevel="0" collapsed="false">
      <c r="A9086" s="1" t="n">
        <v>3</v>
      </c>
      <c r="B9086" s="76" t="n">
        <v>46262</v>
      </c>
      <c r="C9086" s="1" t="n">
        <v>6</v>
      </c>
      <c r="D9086" s="1" t="s">
        <v>3819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4642</v>
      </c>
      <c r="N9086" s="1" t="n">
        <v>1</v>
      </c>
      <c r="O9086" s="1" t="n">
        <v>35</v>
      </c>
      <c r="P9086" s="1" t="s">
        <v>3814</v>
      </c>
    </row>
    <row r="9087" customFormat="false" ht="15" hidden="false" customHeight="true" outlineLevel="0" collapsed="false">
      <c r="A9087" s="1" t="n">
        <v>3</v>
      </c>
      <c r="B9087" s="76" t="n">
        <v>46262</v>
      </c>
      <c r="C9087" s="1" t="n">
        <v>6</v>
      </c>
      <c r="D9087" s="1" t="s">
        <v>3819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4643</v>
      </c>
      <c r="N9087" s="1" t="n">
        <v>57.63</v>
      </c>
      <c r="O9087" s="1" t="n">
        <v>168</v>
      </c>
      <c r="P9087" s="1" t="s">
        <v>3814</v>
      </c>
    </row>
    <row r="9088" customFormat="false" ht="15" hidden="false" customHeight="true" outlineLevel="0" collapsed="false">
      <c r="A9088" s="1" t="n">
        <v>3</v>
      </c>
      <c r="B9088" s="76" t="n">
        <v>46262</v>
      </c>
      <c r="C9088" s="1" t="n">
        <v>6</v>
      </c>
      <c r="D9088" s="1" t="s">
        <v>3819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3863</v>
      </c>
      <c r="N9088" s="1" t="n">
        <v>10</v>
      </c>
      <c r="O9088" s="1" t="n">
        <v>60</v>
      </c>
      <c r="P9088" s="1" t="s">
        <v>3814</v>
      </c>
    </row>
    <row r="9089" customFormat="false" ht="15" hidden="false" customHeight="true" outlineLevel="0" collapsed="false">
      <c r="A9089" s="1" t="n">
        <v>3</v>
      </c>
      <c r="B9089" s="76" t="n">
        <v>46262</v>
      </c>
      <c r="C9089" s="1" t="n">
        <v>6</v>
      </c>
      <c r="D9089" s="1" t="s">
        <v>3819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6646</v>
      </c>
      <c r="N9089" s="1" t="n">
        <v>0.5</v>
      </c>
      <c r="O9089" s="1" t="n">
        <v>25</v>
      </c>
      <c r="P9089" s="1" t="s">
        <v>3814</v>
      </c>
    </row>
    <row r="9090" customFormat="false" ht="15" hidden="false" customHeight="true" outlineLevel="0" collapsed="false">
      <c r="A9090" s="1" t="n">
        <v>3</v>
      </c>
      <c r="B9090" s="76" t="n">
        <v>46262</v>
      </c>
      <c r="C9090" s="1" t="n">
        <v>6</v>
      </c>
      <c r="D9090" s="1" t="s">
        <v>3819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4009</v>
      </c>
      <c r="N9090" s="1" t="n">
        <v>9.78</v>
      </c>
      <c r="O9090" s="1" t="n">
        <v>136.5</v>
      </c>
      <c r="P9090" s="1" t="s">
        <v>3814</v>
      </c>
    </row>
    <row r="9091" customFormat="false" ht="15" hidden="false" customHeight="true" outlineLevel="0" collapsed="false">
      <c r="A9091" s="1" t="n">
        <v>3</v>
      </c>
      <c r="B9091" s="76" t="n">
        <v>46262</v>
      </c>
      <c r="C9091" s="1" t="n">
        <v>6</v>
      </c>
      <c r="D9091" s="1" t="s">
        <v>3819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6647</v>
      </c>
      <c r="N9091" s="1" t="n">
        <v>10</v>
      </c>
      <c r="O9091" s="1" t="n">
        <v>20</v>
      </c>
      <c r="P9091" s="1" t="s">
        <v>3814</v>
      </c>
    </row>
    <row r="9092" customFormat="false" ht="15" hidden="false" customHeight="true" outlineLevel="0" collapsed="false">
      <c r="A9092" s="1" t="n">
        <v>3</v>
      </c>
      <c r="B9092" s="76" t="n">
        <v>46262</v>
      </c>
      <c r="C9092" s="1" t="n">
        <v>11</v>
      </c>
      <c r="D9092" s="1" t="s">
        <v>3820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4988</v>
      </c>
      <c r="N9092" s="1" t="n">
        <v>40</v>
      </c>
      <c r="O9092" s="1" t="n">
        <v>112</v>
      </c>
      <c r="P9092" s="1" t="s">
        <v>3814</v>
      </c>
    </row>
    <row r="9093" customFormat="false" ht="15" hidden="false" customHeight="true" outlineLevel="0" collapsed="false">
      <c r="A9093" s="1" t="n">
        <v>3</v>
      </c>
      <c r="B9093" s="76" t="n">
        <v>46262</v>
      </c>
      <c r="C9093" s="1" t="n">
        <v>11</v>
      </c>
      <c r="D9093" s="1" t="s">
        <v>3820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4103</v>
      </c>
      <c r="N9093" s="1" t="n">
        <v>25</v>
      </c>
      <c r="O9093" s="1" t="n">
        <v>137.5</v>
      </c>
      <c r="P9093" s="1" t="s">
        <v>3814</v>
      </c>
    </row>
    <row r="9094" customFormat="false" ht="15" hidden="false" customHeight="true" outlineLevel="0" collapsed="false">
      <c r="A9094" s="1" t="n">
        <v>3</v>
      </c>
      <c r="B9094" s="76" t="n">
        <v>46262</v>
      </c>
      <c r="C9094" s="1" t="n">
        <v>11</v>
      </c>
      <c r="D9094" s="1" t="s">
        <v>3820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4052</v>
      </c>
      <c r="N9094" s="1" t="n">
        <v>1800</v>
      </c>
      <c r="O9094" s="1" t="n">
        <v>925</v>
      </c>
      <c r="P9094" s="1" t="s">
        <v>3814</v>
      </c>
    </row>
    <row r="9095" customFormat="false" ht="15" hidden="false" customHeight="true" outlineLevel="0" collapsed="false">
      <c r="A9095" s="1" t="n">
        <v>3</v>
      </c>
      <c r="B9095" s="76" t="n">
        <v>46262</v>
      </c>
      <c r="C9095" s="1" t="n">
        <v>11</v>
      </c>
      <c r="D9095" s="1" t="s">
        <v>3820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4051</v>
      </c>
      <c r="N9095" s="1" t="n">
        <v>1080</v>
      </c>
      <c r="O9095" s="1" t="n">
        <v>555</v>
      </c>
      <c r="P9095" s="1" t="s">
        <v>3814</v>
      </c>
    </row>
    <row r="9096" customFormat="false" ht="15" hidden="false" customHeight="true" outlineLevel="0" collapsed="false">
      <c r="A9096" s="1" t="n">
        <v>3</v>
      </c>
      <c r="B9096" s="76" t="n">
        <v>46262</v>
      </c>
      <c r="C9096" s="1" t="n">
        <v>11</v>
      </c>
      <c r="D9096" s="1" t="s">
        <v>3820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4052</v>
      </c>
      <c r="N9096" s="1" t="n">
        <v>1800</v>
      </c>
      <c r="O9096" s="1" t="n">
        <v>900</v>
      </c>
      <c r="P9096" s="1" t="s">
        <v>3814</v>
      </c>
    </row>
    <row r="9097" customFormat="false" ht="15" hidden="false" customHeight="true" outlineLevel="0" collapsed="false">
      <c r="A9097" s="1" t="n">
        <v>3</v>
      </c>
      <c r="B9097" s="76" t="n">
        <v>46262</v>
      </c>
      <c r="C9097" s="1" t="n">
        <v>11</v>
      </c>
      <c r="D9097" s="1" t="s">
        <v>3820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4101</v>
      </c>
      <c r="N9097" s="1" t="n">
        <v>20</v>
      </c>
      <c r="O9097" s="1" t="n">
        <v>140</v>
      </c>
      <c r="P9097" s="1" t="s">
        <v>3814</v>
      </c>
    </row>
    <row r="9098" customFormat="false" ht="15" hidden="false" customHeight="true" outlineLevel="0" collapsed="false">
      <c r="A9098" s="1" t="n">
        <v>3</v>
      </c>
      <c r="B9098" s="76" t="n">
        <v>46262</v>
      </c>
      <c r="C9098" s="1" t="n">
        <v>11</v>
      </c>
      <c r="D9098" s="1" t="s">
        <v>3820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5381</v>
      </c>
      <c r="N9098" s="1" t="n">
        <v>90</v>
      </c>
      <c r="O9098" s="1" t="n">
        <v>412.5</v>
      </c>
      <c r="P9098" s="1" t="s">
        <v>3814</v>
      </c>
    </row>
    <row r="9099" customFormat="false" ht="15" hidden="false" customHeight="true" outlineLevel="0" collapsed="false">
      <c r="A9099" s="1" t="n">
        <v>3</v>
      </c>
      <c r="B9099" s="76" t="n">
        <v>46262</v>
      </c>
      <c r="C9099" s="1" t="n">
        <v>11</v>
      </c>
      <c r="D9099" s="1" t="s">
        <v>3820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4330</v>
      </c>
      <c r="N9099" s="1" t="n">
        <v>36</v>
      </c>
      <c r="O9099" s="1" t="n">
        <v>176.1</v>
      </c>
      <c r="P9099" s="1" t="s">
        <v>3814</v>
      </c>
    </row>
    <row r="9100" customFormat="false" ht="15" hidden="false" customHeight="true" outlineLevel="0" collapsed="false">
      <c r="A9100" s="1" t="n">
        <v>3</v>
      </c>
      <c r="B9100" s="76" t="n">
        <v>46262</v>
      </c>
      <c r="C9100" s="1" t="n">
        <v>11</v>
      </c>
      <c r="D9100" s="1" t="s">
        <v>3820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4331</v>
      </c>
      <c r="N9100" s="1" t="n">
        <v>48</v>
      </c>
      <c r="O9100" s="1" t="n">
        <v>437.8</v>
      </c>
      <c r="P9100" s="1" t="s">
        <v>3814</v>
      </c>
    </row>
    <row r="9101" customFormat="false" ht="15" hidden="false" customHeight="true" outlineLevel="0" collapsed="false">
      <c r="A9101" s="1" t="n">
        <v>3</v>
      </c>
      <c r="B9101" s="76" t="n">
        <v>46262</v>
      </c>
      <c r="C9101" s="1" t="n">
        <v>11</v>
      </c>
      <c r="D9101" s="1" t="s">
        <v>3820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5863</v>
      </c>
      <c r="N9101" s="1" t="n">
        <v>60</v>
      </c>
      <c r="O9101" s="1" t="n">
        <v>255.8</v>
      </c>
      <c r="P9101" s="1" t="s">
        <v>3814</v>
      </c>
    </row>
    <row r="9102" customFormat="false" ht="15" hidden="false" customHeight="true" outlineLevel="0" collapsed="false">
      <c r="A9102" s="1" t="n">
        <v>3</v>
      </c>
      <c r="B9102" s="76" t="n">
        <v>46262</v>
      </c>
      <c r="C9102" s="1" t="n">
        <v>11</v>
      </c>
      <c r="D9102" s="1" t="s">
        <v>3820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4832</v>
      </c>
      <c r="N9102" s="1" t="n">
        <v>30</v>
      </c>
      <c r="O9102" s="1" t="n">
        <v>117.9</v>
      </c>
      <c r="P9102" s="1" t="s">
        <v>3814</v>
      </c>
    </row>
    <row r="9103" customFormat="false" ht="15" hidden="false" customHeight="true" outlineLevel="0" collapsed="false">
      <c r="A9103" s="1" t="n">
        <v>3</v>
      </c>
      <c r="B9103" s="76" t="n">
        <v>46262</v>
      </c>
      <c r="C9103" s="1" t="n">
        <v>11</v>
      </c>
      <c r="D9103" s="1" t="s">
        <v>3820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4118</v>
      </c>
      <c r="N9103" s="1" t="n">
        <v>72</v>
      </c>
      <c r="O9103" s="1" t="n">
        <v>85.8</v>
      </c>
      <c r="P9103" s="1" t="s">
        <v>3814</v>
      </c>
    </row>
    <row r="9104" customFormat="false" ht="15" hidden="false" customHeight="true" outlineLevel="0" collapsed="false">
      <c r="A9104" s="1" t="n">
        <v>3</v>
      </c>
      <c r="B9104" s="76" t="n">
        <v>46262</v>
      </c>
      <c r="C9104" s="1" t="n">
        <v>11</v>
      </c>
      <c r="D9104" s="1" t="s">
        <v>3820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4336</v>
      </c>
      <c r="N9104" s="1" t="n">
        <v>12</v>
      </c>
      <c r="O9104" s="1" t="n">
        <v>159.9</v>
      </c>
      <c r="P9104" s="1" t="s">
        <v>3814</v>
      </c>
    </row>
    <row r="9105" customFormat="false" ht="15" hidden="false" customHeight="true" outlineLevel="0" collapsed="false">
      <c r="A9105" s="1" t="n">
        <v>3</v>
      </c>
      <c r="B9105" s="76" t="n">
        <v>46262</v>
      </c>
      <c r="C9105" s="1" t="n">
        <v>11</v>
      </c>
      <c r="D9105" s="1" t="s">
        <v>3820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5962</v>
      </c>
      <c r="N9105" s="1" t="n">
        <v>12</v>
      </c>
      <c r="O9105" s="1" t="n">
        <v>159.9</v>
      </c>
      <c r="P9105" s="1" t="s">
        <v>3814</v>
      </c>
    </row>
    <row r="9106" customFormat="false" ht="15" hidden="false" customHeight="true" outlineLevel="0" collapsed="false">
      <c r="A9106" s="1" t="n">
        <v>3</v>
      </c>
      <c r="B9106" s="76" t="n">
        <v>46262</v>
      </c>
      <c r="C9106" s="1" t="n">
        <v>11</v>
      </c>
      <c r="D9106" s="1" t="s">
        <v>3820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4338</v>
      </c>
      <c r="N9106" s="1" t="n">
        <v>24</v>
      </c>
      <c r="O9106" s="1" t="n">
        <v>333.8</v>
      </c>
      <c r="P9106" s="1" t="s">
        <v>3814</v>
      </c>
    </row>
    <row r="9107" customFormat="false" ht="15" hidden="false" customHeight="true" outlineLevel="0" collapsed="false">
      <c r="A9107" s="1" t="n">
        <v>3</v>
      </c>
      <c r="B9107" s="76" t="n">
        <v>46262</v>
      </c>
      <c r="C9107" s="1" t="n">
        <v>11</v>
      </c>
      <c r="D9107" s="1" t="s">
        <v>3820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5717</v>
      </c>
      <c r="N9107" s="1" t="n">
        <v>24</v>
      </c>
      <c r="O9107" s="1" t="n">
        <v>36.96</v>
      </c>
      <c r="P9107" s="1" t="s">
        <v>3814</v>
      </c>
    </row>
    <row r="9108" customFormat="false" ht="15" hidden="false" customHeight="true" outlineLevel="0" collapsed="false">
      <c r="A9108" s="1" t="n">
        <v>3</v>
      </c>
      <c r="B9108" s="76" t="n">
        <v>46262</v>
      </c>
      <c r="C9108" s="1" t="n">
        <v>11</v>
      </c>
      <c r="D9108" s="1" t="s">
        <v>3820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5719</v>
      </c>
      <c r="N9108" s="1" t="n">
        <v>24</v>
      </c>
      <c r="O9108" s="1" t="n">
        <v>36.96</v>
      </c>
      <c r="P9108" s="1" t="s">
        <v>3814</v>
      </c>
    </row>
    <row r="9109" customFormat="false" ht="15" hidden="false" customHeight="true" outlineLevel="0" collapsed="false">
      <c r="A9109" s="1" t="n">
        <v>3</v>
      </c>
      <c r="B9109" s="76" t="n">
        <v>46262</v>
      </c>
      <c r="C9109" s="1" t="n">
        <v>11</v>
      </c>
      <c r="D9109" s="1" t="s">
        <v>3820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4342</v>
      </c>
      <c r="N9109" s="1" t="n">
        <v>12</v>
      </c>
      <c r="O9109" s="1" t="n">
        <v>91.7</v>
      </c>
      <c r="P9109" s="1" t="s">
        <v>3814</v>
      </c>
    </row>
    <row r="9110" customFormat="false" ht="15" hidden="false" customHeight="true" outlineLevel="0" collapsed="false">
      <c r="A9110" s="1" t="n">
        <v>3</v>
      </c>
      <c r="B9110" s="76" t="n">
        <v>46262</v>
      </c>
      <c r="C9110" s="1" t="n">
        <v>11</v>
      </c>
      <c r="D9110" s="1" t="s">
        <v>3820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4343</v>
      </c>
      <c r="N9110" s="1" t="n">
        <v>12</v>
      </c>
      <c r="O9110" s="1" t="n">
        <v>91.7</v>
      </c>
      <c r="P9110" s="1" t="s">
        <v>3814</v>
      </c>
    </row>
    <row r="9111" customFormat="false" ht="15" hidden="false" customHeight="true" outlineLevel="0" collapsed="false">
      <c r="A9111" s="1" t="n">
        <v>3</v>
      </c>
      <c r="B9111" s="76" t="n">
        <v>46262</v>
      </c>
      <c r="C9111" s="1" t="n">
        <v>11</v>
      </c>
      <c r="D9111" s="1" t="s">
        <v>3820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5722</v>
      </c>
      <c r="N9111" s="1" t="n">
        <v>24</v>
      </c>
      <c r="O9111" s="1" t="n">
        <v>36.96</v>
      </c>
      <c r="P9111" s="1" t="s">
        <v>3814</v>
      </c>
    </row>
    <row r="9112" customFormat="false" ht="15" hidden="false" customHeight="true" outlineLevel="0" collapsed="false">
      <c r="A9112" s="1" t="n">
        <v>3</v>
      </c>
      <c r="B9112" s="76" t="n">
        <v>46262</v>
      </c>
      <c r="C9112" s="1" t="n">
        <v>11</v>
      </c>
      <c r="D9112" s="1" t="s">
        <v>3820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6648</v>
      </c>
      <c r="N9112" s="1" t="n">
        <v>12</v>
      </c>
      <c r="O9112" s="1" t="n">
        <v>91.7</v>
      </c>
      <c r="P9112" s="1" t="s">
        <v>3814</v>
      </c>
    </row>
    <row r="9113" customFormat="false" ht="15" hidden="false" customHeight="true" outlineLevel="0" collapsed="false">
      <c r="A9113" s="1" t="n">
        <v>3</v>
      </c>
      <c r="B9113" s="76" t="n">
        <v>46262</v>
      </c>
      <c r="C9113" s="1" t="n">
        <v>11</v>
      </c>
      <c r="D9113" s="1" t="s">
        <v>3820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6228</v>
      </c>
      <c r="N9113" s="1" t="n">
        <v>25</v>
      </c>
      <c r="O9113" s="1" t="n">
        <v>524.9</v>
      </c>
      <c r="P9113" s="1" t="s">
        <v>3814</v>
      </c>
    </row>
    <row r="9114" customFormat="false" ht="15" hidden="false" customHeight="true" outlineLevel="0" collapsed="false">
      <c r="A9114" s="1" t="n">
        <v>3</v>
      </c>
      <c r="B9114" s="76" t="n">
        <v>46262</v>
      </c>
      <c r="C9114" s="1" t="n">
        <v>11</v>
      </c>
      <c r="D9114" s="1" t="s">
        <v>3820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6649</v>
      </c>
      <c r="N9114" s="1" t="n">
        <v>12</v>
      </c>
      <c r="O9114" s="1" t="n">
        <v>71</v>
      </c>
      <c r="P9114" s="1" t="s">
        <v>3814</v>
      </c>
    </row>
    <row r="9115" customFormat="false" ht="15" hidden="false" customHeight="true" outlineLevel="0" collapsed="false">
      <c r="A9115" s="1" t="n">
        <v>3</v>
      </c>
      <c r="B9115" s="76" t="n">
        <v>46262</v>
      </c>
      <c r="C9115" s="1" t="n">
        <v>11</v>
      </c>
      <c r="D9115" s="1" t="s">
        <v>3820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6650</v>
      </c>
      <c r="N9115" s="1" t="n">
        <v>24</v>
      </c>
      <c r="O9115" s="1" t="n">
        <v>36.96</v>
      </c>
      <c r="P9115" s="1" t="s">
        <v>3814</v>
      </c>
    </row>
    <row r="9116" customFormat="false" ht="15" hidden="false" customHeight="true" outlineLevel="0" collapsed="false">
      <c r="A9116" s="1" t="n">
        <v>3</v>
      </c>
      <c r="B9116" s="76" t="n">
        <v>46262</v>
      </c>
      <c r="C9116" s="1" t="n">
        <v>11</v>
      </c>
      <c r="D9116" s="1" t="s">
        <v>3820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6651</v>
      </c>
      <c r="N9116" s="1" t="n">
        <v>24</v>
      </c>
      <c r="O9116" s="1" t="n">
        <v>36.96</v>
      </c>
      <c r="P9116" s="1" t="s">
        <v>3814</v>
      </c>
    </row>
    <row r="9117" customFormat="false" ht="15" hidden="false" customHeight="true" outlineLevel="0" collapsed="false">
      <c r="A9117" s="1" t="n">
        <v>3</v>
      </c>
      <c r="B9117" s="76" t="n">
        <v>46262</v>
      </c>
      <c r="C9117" s="1" t="n">
        <v>11</v>
      </c>
      <c r="D9117" s="1" t="s">
        <v>3820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4805</v>
      </c>
      <c r="N9117" s="1" t="n">
        <v>60</v>
      </c>
      <c r="O9117" s="1" t="n">
        <v>854.4</v>
      </c>
      <c r="P9117" s="1" t="s">
        <v>3814</v>
      </c>
    </row>
    <row r="9118" customFormat="false" ht="15" hidden="false" customHeight="true" outlineLevel="0" collapsed="false">
      <c r="A9118" s="1" t="n">
        <v>3</v>
      </c>
      <c r="B9118" s="76" t="n">
        <v>46262</v>
      </c>
      <c r="C9118" s="1" t="n">
        <v>11</v>
      </c>
      <c r="D9118" s="1" t="s">
        <v>3820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4807</v>
      </c>
      <c r="N9118" s="1" t="n">
        <v>60</v>
      </c>
      <c r="O9118" s="1" t="n">
        <v>672.6</v>
      </c>
      <c r="P9118" s="1" t="s">
        <v>3814</v>
      </c>
    </row>
    <row r="9119" customFormat="false" ht="15" hidden="false" customHeight="true" outlineLevel="0" collapsed="false">
      <c r="A9119" s="1" t="n">
        <v>3</v>
      </c>
      <c r="B9119" s="76" t="n">
        <v>46262</v>
      </c>
      <c r="C9119" s="1" t="n">
        <v>11</v>
      </c>
      <c r="D9119" s="1" t="s">
        <v>3820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4325</v>
      </c>
      <c r="N9119" s="1" t="n">
        <v>54</v>
      </c>
      <c r="O9119" s="1" t="n">
        <v>1092.46</v>
      </c>
      <c r="P9119" s="1" t="s">
        <v>3814</v>
      </c>
    </row>
    <row r="9120" customFormat="false" ht="15" hidden="false" customHeight="true" outlineLevel="0" collapsed="false">
      <c r="A9120" s="1" t="n">
        <v>3</v>
      </c>
      <c r="B9120" s="76" t="n">
        <v>46262</v>
      </c>
      <c r="C9120" s="1" t="n">
        <v>11</v>
      </c>
      <c r="D9120" s="1" t="s">
        <v>3820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4809</v>
      </c>
      <c r="N9120" s="1" t="n">
        <v>60</v>
      </c>
      <c r="O9120" s="1" t="n">
        <v>681</v>
      </c>
      <c r="P9120" s="1" t="s">
        <v>3814</v>
      </c>
    </row>
    <row r="9121" customFormat="false" ht="15" hidden="false" customHeight="true" outlineLevel="0" collapsed="false">
      <c r="A9121" s="1" t="n">
        <v>3</v>
      </c>
      <c r="B9121" s="76" t="n">
        <v>46262</v>
      </c>
      <c r="C9121" s="1" t="n">
        <v>11</v>
      </c>
      <c r="D9121" s="1" t="s">
        <v>3820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6652</v>
      </c>
      <c r="N9121" s="1" t="n">
        <v>4</v>
      </c>
      <c r="O9121" s="1" t="n">
        <v>10.64</v>
      </c>
      <c r="P9121" s="1" t="s">
        <v>3814</v>
      </c>
    </row>
    <row r="9122" customFormat="false" ht="15" hidden="false" customHeight="true" outlineLevel="0" collapsed="false">
      <c r="A9122" s="1" t="n">
        <v>3</v>
      </c>
      <c r="B9122" s="76" t="n">
        <v>46262</v>
      </c>
      <c r="C9122" s="1" t="n">
        <v>11</v>
      </c>
      <c r="D9122" s="1" t="s">
        <v>3820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6134</v>
      </c>
      <c r="N9122" s="1" t="n">
        <v>2</v>
      </c>
      <c r="O9122" s="1" t="n">
        <v>18.14</v>
      </c>
      <c r="P9122" s="1" t="s">
        <v>3814</v>
      </c>
    </row>
    <row r="9123" customFormat="false" ht="15" hidden="false" customHeight="true" outlineLevel="0" collapsed="false">
      <c r="A9123" s="1" t="n">
        <v>3</v>
      </c>
      <c r="B9123" s="76" t="n">
        <v>46262</v>
      </c>
      <c r="C9123" s="1" t="n">
        <v>11</v>
      </c>
      <c r="D9123" s="1" t="s">
        <v>3820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6136</v>
      </c>
      <c r="N9123" s="1" t="n">
        <v>2</v>
      </c>
      <c r="O9123" s="1" t="n">
        <v>14.78</v>
      </c>
      <c r="P9123" s="1" t="s">
        <v>3814</v>
      </c>
    </row>
    <row r="9124" customFormat="false" ht="15" hidden="false" customHeight="true" outlineLevel="0" collapsed="false">
      <c r="A9124" s="1" t="n">
        <v>3</v>
      </c>
      <c r="B9124" s="76" t="n">
        <v>46262</v>
      </c>
      <c r="C9124" s="1" t="n">
        <v>11</v>
      </c>
      <c r="D9124" s="1" t="s">
        <v>3820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6653</v>
      </c>
      <c r="N9124" s="1" t="n">
        <v>6</v>
      </c>
      <c r="O9124" s="1" t="n">
        <v>90.06</v>
      </c>
      <c r="P9124" s="1" t="s">
        <v>3814</v>
      </c>
    </row>
    <row r="9125" customFormat="false" ht="15" hidden="false" customHeight="true" outlineLevel="0" collapsed="false">
      <c r="A9125" s="1" t="n">
        <v>3</v>
      </c>
      <c r="B9125" s="76" t="n">
        <v>46262</v>
      </c>
      <c r="C9125" s="1" t="n">
        <v>11</v>
      </c>
      <c r="D9125" s="1" t="s">
        <v>3820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6138</v>
      </c>
      <c r="N9125" s="1" t="n">
        <v>2</v>
      </c>
      <c r="O9125" s="1" t="n">
        <v>25.86</v>
      </c>
      <c r="P9125" s="1" t="s">
        <v>3814</v>
      </c>
    </row>
    <row r="9126" customFormat="false" ht="15" hidden="false" customHeight="true" outlineLevel="0" collapsed="false">
      <c r="A9126" s="1" t="n">
        <v>3</v>
      </c>
      <c r="B9126" s="76" t="n">
        <v>46262</v>
      </c>
      <c r="C9126" s="1" t="n">
        <v>11</v>
      </c>
      <c r="D9126" s="1" t="s">
        <v>3820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6139</v>
      </c>
      <c r="N9126" s="1" t="n">
        <v>1</v>
      </c>
      <c r="O9126" s="1" t="n">
        <v>3.92</v>
      </c>
      <c r="P9126" s="1" t="s">
        <v>3814</v>
      </c>
    </row>
    <row r="9127" customFormat="false" ht="15" hidden="false" customHeight="true" outlineLevel="0" collapsed="false">
      <c r="A9127" s="1" t="n">
        <v>3</v>
      </c>
      <c r="B9127" s="76" t="n">
        <v>46262</v>
      </c>
      <c r="C9127" s="1" t="n">
        <v>11</v>
      </c>
      <c r="D9127" s="1" t="s">
        <v>3820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6141</v>
      </c>
      <c r="N9127" s="1" t="n">
        <v>2</v>
      </c>
      <c r="O9127" s="1" t="n">
        <v>14.78</v>
      </c>
      <c r="P9127" s="1" t="s">
        <v>3814</v>
      </c>
    </row>
    <row r="9128" customFormat="false" ht="15" hidden="false" customHeight="true" outlineLevel="0" collapsed="false">
      <c r="A9128" s="1" t="n">
        <v>3</v>
      </c>
      <c r="B9128" s="76" t="n">
        <v>46262</v>
      </c>
      <c r="C9128" s="1" t="n">
        <v>11</v>
      </c>
      <c r="D9128" s="1" t="s">
        <v>3820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6143</v>
      </c>
      <c r="N9128" s="1" t="n">
        <v>2</v>
      </c>
      <c r="O9128" s="1" t="n">
        <v>25.56</v>
      </c>
      <c r="P9128" s="1" t="s">
        <v>3814</v>
      </c>
    </row>
    <row r="9129" customFormat="false" ht="15" hidden="false" customHeight="true" outlineLevel="0" collapsed="false">
      <c r="A9129" s="1" t="n">
        <v>3</v>
      </c>
      <c r="B9129" s="76" t="n">
        <v>46262</v>
      </c>
      <c r="C9129" s="1" t="n">
        <v>171</v>
      </c>
      <c r="D9129" s="1" t="s">
        <v>4048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6653</v>
      </c>
      <c r="N9129" s="1" t="n">
        <v>3</v>
      </c>
      <c r="O9129" s="1" t="n">
        <v>46.95</v>
      </c>
      <c r="P9129" s="1" t="s">
        <v>4050</v>
      </c>
    </row>
    <row r="9130" customFormat="false" ht="15" hidden="false" customHeight="true" outlineLevel="0" collapsed="false">
      <c r="A9130" s="1" t="n">
        <v>3</v>
      </c>
      <c r="B9130" s="76" t="n">
        <v>46263</v>
      </c>
      <c r="C9130" s="1" t="n">
        <v>6</v>
      </c>
      <c r="D9130" s="1" t="s">
        <v>3819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3817</v>
      </c>
      <c r="N9130" s="1" t="n">
        <v>20</v>
      </c>
      <c r="O9130" s="1" t="n">
        <v>125</v>
      </c>
      <c r="P9130" s="1" t="s">
        <v>3814</v>
      </c>
    </row>
    <row r="9131" customFormat="false" ht="15" hidden="false" customHeight="true" outlineLevel="0" collapsed="false">
      <c r="A9131" s="1" t="n">
        <v>3</v>
      </c>
      <c r="B9131" s="76" t="n">
        <v>46263</v>
      </c>
      <c r="C9131" s="1" t="n">
        <v>6</v>
      </c>
      <c r="D9131" s="1" t="s">
        <v>3819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3813</v>
      </c>
      <c r="N9131" s="1" t="n">
        <v>10</v>
      </c>
      <c r="O9131" s="1" t="n">
        <v>25</v>
      </c>
      <c r="P9131" s="1" t="s">
        <v>3814</v>
      </c>
    </row>
    <row r="9132" customFormat="false" ht="15" hidden="false" customHeight="true" outlineLevel="0" collapsed="false">
      <c r="A9132" s="1" t="n">
        <v>3</v>
      </c>
      <c r="B9132" s="76" t="n">
        <v>46263</v>
      </c>
      <c r="C9132" s="1" t="n">
        <v>6</v>
      </c>
      <c r="D9132" s="1" t="s">
        <v>3819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3815</v>
      </c>
      <c r="N9132" s="1" t="n">
        <v>8</v>
      </c>
      <c r="O9132" s="1" t="n">
        <v>56</v>
      </c>
      <c r="P9132" s="1" t="s">
        <v>3814</v>
      </c>
    </row>
    <row r="9133" customFormat="false" ht="15" hidden="false" customHeight="true" outlineLevel="0" collapsed="false">
      <c r="A9133" s="1" t="n">
        <v>3</v>
      </c>
      <c r="B9133" s="76" t="n">
        <v>46263</v>
      </c>
      <c r="C9133" s="1" t="n">
        <v>6</v>
      </c>
      <c r="D9133" s="1" t="s">
        <v>3819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3816</v>
      </c>
      <c r="N9133" s="1" t="n">
        <v>120</v>
      </c>
      <c r="O9133" s="1" t="n">
        <v>240</v>
      </c>
      <c r="P9133" s="1" t="s">
        <v>3814</v>
      </c>
    </row>
    <row r="9134" customFormat="false" ht="15" hidden="false" customHeight="true" outlineLevel="0" collapsed="false">
      <c r="A9134" s="1" t="n">
        <v>3</v>
      </c>
      <c r="B9134" s="76" t="n">
        <v>46263</v>
      </c>
      <c r="C9134" s="1" t="n">
        <v>6</v>
      </c>
      <c r="D9134" s="1" t="s">
        <v>3819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3852</v>
      </c>
      <c r="N9134" s="1" t="n">
        <v>2.544</v>
      </c>
      <c r="O9134" s="1" t="n">
        <v>20.35</v>
      </c>
      <c r="P9134" s="1" t="s">
        <v>3814</v>
      </c>
    </row>
    <row r="9135" customFormat="false" ht="15" hidden="false" customHeight="true" outlineLevel="0" collapsed="false">
      <c r="A9135" s="1" t="n">
        <v>3</v>
      </c>
      <c r="B9135" s="76" t="n">
        <v>46263</v>
      </c>
      <c r="C9135" s="1" t="n">
        <v>6</v>
      </c>
      <c r="D9135" s="1" t="s">
        <v>3819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3856</v>
      </c>
      <c r="N9135" s="1" t="n">
        <v>13.775</v>
      </c>
      <c r="O9135" s="1" t="n">
        <v>34.43</v>
      </c>
      <c r="P9135" s="1" t="s">
        <v>3814</v>
      </c>
    </row>
    <row r="9136" customFormat="false" ht="15" hidden="false" customHeight="true" outlineLevel="0" collapsed="false">
      <c r="A9136" s="1" t="n">
        <v>3</v>
      </c>
      <c r="B9136" s="76" t="n">
        <v>46263</v>
      </c>
      <c r="C9136" s="1" t="n">
        <v>6</v>
      </c>
      <c r="D9136" s="1" t="s">
        <v>3819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3858</v>
      </c>
      <c r="N9136" s="1" t="n">
        <v>4.542</v>
      </c>
      <c r="O9136" s="1" t="n">
        <v>54.5</v>
      </c>
      <c r="P9136" s="1" t="s">
        <v>3814</v>
      </c>
    </row>
    <row r="9137" customFormat="false" ht="15" hidden="false" customHeight="true" outlineLevel="0" collapsed="false">
      <c r="A9137" s="1" t="n">
        <v>3</v>
      </c>
      <c r="B9137" s="76" t="n">
        <v>46263</v>
      </c>
      <c r="C9137" s="1" t="n">
        <v>11</v>
      </c>
      <c r="D9137" s="1" t="s">
        <v>3820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6654</v>
      </c>
      <c r="N9137" s="1" t="n">
        <v>75</v>
      </c>
      <c r="O9137" s="1" t="n">
        <v>484.5</v>
      </c>
      <c r="P9137" s="1" t="s">
        <v>3814</v>
      </c>
    </row>
    <row r="9138" customFormat="false" ht="15" hidden="false" customHeight="true" outlineLevel="0" collapsed="false">
      <c r="A9138" s="1" t="n">
        <v>3</v>
      </c>
      <c r="B9138" s="76" t="n">
        <v>46263</v>
      </c>
      <c r="C9138" s="1" t="n">
        <v>11</v>
      </c>
      <c r="D9138" s="1" t="s">
        <v>3820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6655</v>
      </c>
      <c r="N9138" s="1" t="n">
        <v>2</v>
      </c>
      <c r="O9138" s="1" t="n">
        <v>37.98</v>
      </c>
      <c r="P9138" s="1" t="s">
        <v>3814</v>
      </c>
    </row>
    <row r="9139" customFormat="false" ht="15" hidden="false" customHeight="true" outlineLevel="0" collapsed="false">
      <c r="A9139" s="1" t="n">
        <v>3</v>
      </c>
      <c r="B9139" s="76" t="n">
        <v>46263</v>
      </c>
      <c r="C9139" s="1" t="n">
        <v>11</v>
      </c>
      <c r="D9139" s="1" t="s">
        <v>3820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6656</v>
      </c>
      <c r="N9139" s="1" t="n">
        <v>6</v>
      </c>
      <c r="O9139" s="1" t="n">
        <v>41.7</v>
      </c>
      <c r="P9139" s="1" t="s">
        <v>3814</v>
      </c>
    </row>
    <row r="9140" customFormat="false" ht="15" hidden="false" customHeight="true" outlineLevel="0" collapsed="false">
      <c r="A9140" s="1" t="n">
        <v>3</v>
      </c>
      <c r="B9140" s="76" t="n">
        <v>46263</v>
      </c>
      <c r="C9140" s="1" t="n">
        <v>11</v>
      </c>
      <c r="D9140" s="1" t="s">
        <v>3820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6657</v>
      </c>
      <c r="N9140" s="1" t="n">
        <v>3</v>
      </c>
      <c r="O9140" s="1" t="n">
        <v>35.7</v>
      </c>
      <c r="P9140" s="1" t="s">
        <v>3814</v>
      </c>
    </row>
    <row r="9141" customFormat="false" ht="15" hidden="false" customHeight="true" outlineLevel="0" collapsed="false">
      <c r="A9141" s="1" t="n">
        <v>3</v>
      </c>
      <c r="B9141" s="76" t="n">
        <v>46263</v>
      </c>
      <c r="C9141" s="1" t="n">
        <v>11</v>
      </c>
      <c r="D9141" s="1" t="s">
        <v>3820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6658</v>
      </c>
      <c r="N9141" s="1" t="n">
        <v>3</v>
      </c>
      <c r="O9141" s="1" t="n">
        <v>41.7</v>
      </c>
      <c r="P9141" s="1" t="s">
        <v>3814</v>
      </c>
    </row>
    <row r="9142" customFormat="false" ht="15" hidden="false" customHeight="true" outlineLevel="0" collapsed="false">
      <c r="A9142" s="1" t="n">
        <v>3</v>
      </c>
      <c r="B9142" s="76" t="n">
        <v>46263</v>
      </c>
      <c r="C9142" s="1" t="n">
        <v>11</v>
      </c>
      <c r="D9142" s="1" t="s">
        <v>3820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6659</v>
      </c>
      <c r="N9142" s="1" t="n">
        <v>3</v>
      </c>
      <c r="O9142" s="1" t="n">
        <v>41.7</v>
      </c>
      <c r="P9142" s="1" t="s">
        <v>3814</v>
      </c>
    </row>
    <row r="9143" customFormat="false" ht="15" hidden="false" customHeight="true" outlineLevel="0" collapsed="false">
      <c r="A9143" s="1" t="n">
        <v>3</v>
      </c>
      <c r="B9143" s="76" t="n">
        <v>46263</v>
      </c>
      <c r="C9143" s="1" t="n">
        <v>11</v>
      </c>
      <c r="D9143" s="1" t="s">
        <v>3820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5588</v>
      </c>
      <c r="N9143" s="1" t="n">
        <v>2</v>
      </c>
      <c r="O9143" s="1" t="n">
        <v>27.8</v>
      </c>
      <c r="P9143" s="1" t="s">
        <v>3814</v>
      </c>
    </row>
    <row r="9144" customFormat="false" ht="15" hidden="false" customHeight="true" outlineLevel="0" collapsed="false">
      <c r="A9144" s="1" t="n">
        <v>3</v>
      </c>
      <c r="B9144" s="76" t="n">
        <v>46263</v>
      </c>
      <c r="C9144" s="1" t="n">
        <v>11</v>
      </c>
      <c r="D9144" s="1" t="s">
        <v>3820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6660</v>
      </c>
      <c r="N9144" s="1" t="n">
        <v>6</v>
      </c>
      <c r="O9144" s="1" t="n">
        <v>23.16</v>
      </c>
      <c r="P9144" s="1" t="s">
        <v>3814</v>
      </c>
    </row>
    <row r="9145" customFormat="false" ht="15" hidden="false" customHeight="true" outlineLevel="0" collapsed="false">
      <c r="A9145" s="1" t="n">
        <v>3</v>
      </c>
      <c r="B9145" s="76" t="n">
        <v>46263</v>
      </c>
      <c r="C9145" s="1" t="n">
        <v>11</v>
      </c>
      <c r="D9145" s="1" t="s">
        <v>3820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5591</v>
      </c>
      <c r="N9145" s="1" t="n">
        <v>3</v>
      </c>
      <c r="O9145" s="1" t="n">
        <v>41.7</v>
      </c>
      <c r="P9145" s="1" t="s">
        <v>3814</v>
      </c>
    </row>
    <row r="9146" customFormat="false" ht="15" hidden="false" customHeight="true" outlineLevel="0" collapsed="false">
      <c r="A9146" s="1" t="n">
        <v>3</v>
      </c>
      <c r="B9146" s="76" t="n">
        <v>46263</v>
      </c>
      <c r="C9146" s="1" t="n">
        <v>11</v>
      </c>
      <c r="D9146" s="1" t="s">
        <v>3820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6661</v>
      </c>
      <c r="N9146" s="1" t="n">
        <v>6</v>
      </c>
      <c r="O9146" s="1" t="n">
        <v>17.94</v>
      </c>
      <c r="P9146" s="1" t="s">
        <v>3814</v>
      </c>
    </row>
    <row r="9147" customFormat="false" ht="15" hidden="false" customHeight="true" outlineLevel="0" collapsed="false">
      <c r="A9147" s="1" t="n">
        <v>3</v>
      </c>
      <c r="B9147" s="76" t="n">
        <v>46263</v>
      </c>
      <c r="C9147" s="1" t="n">
        <v>11</v>
      </c>
      <c r="D9147" s="1" t="s">
        <v>3820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6660</v>
      </c>
      <c r="N9147" s="1" t="n">
        <v>6</v>
      </c>
      <c r="O9147" s="1" t="n">
        <v>23.16</v>
      </c>
      <c r="P9147" s="1" t="s">
        <v>3814</v>
      </c>
    </row>
    <row r="9148" customFormat="false" ht="15" hidden="false" customHeight="true" outlineLevel="0" collapsed="false">
      <c r="A9148" s="1" t="n">
        <v>3</v>
      </c>
      <c r="B9148" s="76" t="n">
        <v>46263</v>
      </c>
      <c r="C9148" s="1" t="n">
        <v>11</v>
      </c>
      <c r="D9148" s="1" t="s">
        <v>3820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5593</v>
      </c>
      <c r="N9148" s="1" t="n">
        <v>5</v>
      </c>
      <c r="O9148" s="1" t="n">
        <v>499.5</v>
      </c>
      <c r="P9148" s="1" t="s">
        <v>3814</v>
      </c>
    </row>
    <row r="9149" customFormat="false" ht="15" hidden="false" customHeight="true" outlineLevel="0" collapsed="false">
      <c r="A9149" s="1" t="n">
        <v>3</v>
      </c>
      <c r="B9149" s="76" t="n">
        <v>46263</v>
      </c>
      <c r="C9149" s="1" t="n">
        <v>11</v>
      </c>
      <c r="D9149" s="1" t="s">
        <v>3820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5594</v>
      </c>
      <c r="N9149" s="1" t="n">
        <v>5</v>
      </c>
      <c r="O9149" s="1" t="n">
        <v>515</v>
      </c>
      <c r="P9149" s="1" t="s">
        <v>3814</v>
      </c>
    </row>
    <row r="9150" customFormat="false" ht="15" hidden="false" customHeight="true" outlineLevel="0" collapsed="false">
      <c r="A9150" s="1" t="n">
        <v>3</v>
      </c>
      <c r="B9150" s="76" t="n">
        <v>46263</v>
      </c>
      <c r="C9150" s="1" t="n">
        <v>11</v>
      </c>
      <c r="D9150" s="1" t="s">
        <v>3820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3963</v>
      </c>
      <c r="N9150" s="1" t="n">
        <v>75</v>
      </c>
      <c r="O9150" s="1" t="n">
        <v>1462.5</v>
      </c>
      <c r="P9150" s="1" t="s">
        <v>3814</v>
      </c>
    </row>
    <row r="9151" customFormat="false" ht="15" hidden="false" customHeight="true" outlineLevel="0" collapsed="false">
      <c r="A9151" s="1" t="n">
        <v>3</v>
      </c>
      <c r="B9151" s="76" t="n">
        <v>46263</v>
      </c>
      <c r="C9151" s="1" t="n">
        <v>11</v>
      </c>
      <c r="D9151" s="1" t="s">
        <v>3820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3964</v>
      </c>
      <c r="N9151" s="1" t="n">
        <v>15</v>
      </c>
      <c r="O9151" s="1" t="n">
        <v>344.7</v>
      </c>
      <c r="P9151" s="1" t="s">
        <v>3814</v>
      </c>
    </row>
    <row r="9152" customFormat="false" ht="15" hidden="false" customHeight="true" outlineLevel="0" collapsed="false">
      <c r="A9152" s="1" t="n">
        <v>3</v>
      </c>
      <c r="B9152" s="76" t="n">
        <v>46263</v>
      </c>
      <c r="C9152" s="1" t="n">
        <v>11</v>
      </c>
      <c r="D9152" s="1" t="s">
        <v>3820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3965</v>
      </c>
      <c r="N9152" s="1" t="n">
        <v>50</v>
      </c>
      <c r="O9152" s="1" t="n">
        <v>390</v>
      </c>
      <c r="P9152" s="1" t="s">
        <v>3814</v>
      </c>
    </row>
    <row r="9153" customFormat="false" ht="15" hidden="false" customHeight="true" outlineLevel="0" collapsed="false">
      <c r="A9153" s="1" t="n">
        <v>3</v>
      </c>
      <c r="B9153" s="76" t="n">
        <v>46265</v>
      </c>
      <c r="C9153" s="1" t="n">
        <v>6</v>
      </c>
      <c r="D9153" s="1" t="s">
        <v>3819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3813</v>
      </c>
      <c r="N9153" s="1" t="n">
        <v>20</v>
      </c>
      <c r="O9153" s="1" t="n">
        <v>50</v>
      </c>
      <c r="P9153" s="1" t="s">
        <v>3814</v>
      </c>
    </row>
    <row r="9154" customFormat="false" ht="15" hidden="false" customHeight="true" outlineLevel="0" collapsed="false">
      <c r="A9154" s="1" t="n">
        <v>3</v>
      </c>
      <c r="B9154" s="76" t="n">
        <v>46265</v>
      </c>
      <c r="C9154" s="1" t="n">
        <v>6</v>
      </c>
      <c r="D9154" s="1" t="s">
        <v>3819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3815</v>
      </c>
      <c r="N9154" s="1" t="n">
        <v>6</v>
      </c>
      <c r="O9154" s="1" t="n">
        <v>42</v>
      </c>
      <c r="P9154" s="1" t="s">
        <v>3814</v>
      </c>
    </row>
    <row r="9155" customFormat="false" ht="15" hidden="false" customHeight="true" outlineLevel="0" collapsed="false">
      <c r="A9155" s="1" t="n">
        <v>3</v>
      </c>
      <c r="B9155" s="76" t="n">
        <v>46265</v>
      </c>
      <c r="C9155" s="1" t="n">
        <v>6</v>
      </c>
      <c r="D9155" s="1" t="s">
        <v>3819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3816</v>
      </c>
      <c r="N9155" s="1" t="n">
        <v>20</v>
      </c>
      <c r="O9155" s="1" t="n">
        <v>40</v>
      </c>
      <c r="P9155" s="1" t="s">
        <v>3814</v>
      </c>
    </row>
    <row r="9156" customFormat="false" ht="15" hidden="false" customHeight="true" outlineLevel="0" collapsed="false">
      <c r="A9156" s="1" t="n">
        <v>3</v>
      </c>
      <c r="B9156" s="76" t="n">
        <v>46265</v>
      </c>
      <c r="C9156" s="1" t="n">
        <v>6</v>
      </c>
      <c r="D9156" s="1" t="s">
        <v>3819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3818</v>
      </c>
      <c r="N9156" s="1" t="n">
        <v>20</v>
      </c>
      <c r="O9156" s="1" t="n">
        <v>300</v>
      </c>
      <c r="P9156" s="1" t="s">
        <v>3814</v>
      </c>
    </row>
    <row r="9157" customFormat="false" ht="15" hidden="false" customHeight="true" outlineLevel="0" collapsed="false">
      <c r="A9157" s="1" t="n">
        <v>3</v>
      </c>
      <c r="B9157" s="76" t="n">
        <v>46265</v>
      </c>
      <c r="C9157" s="1" t="n">
        <v>6</v>
      </c>
      <c r="D9157" s="1" t="s">
        <v>3819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3817</v>
      </c>
      <c r="N9157" s="1" t="n">
        <v>20</v>
      </c>
      <c r="O9157" s="1" t="n">
        <v>125</v>
      </c>
      <c r="P9157" s="1" t="s">
        <v>3814</v>
      </c>
    </row>
    <row r="9158" customFormat="false" ht="15" hidden="false" customHeight="true" outlineLevel="0" collapsed="false">
      <c r="A9158" s="1" t="n">
        <v>3</v>
      </c>
      <c r="B9158" s="76" t="n">
        <v>46265</v>
      </c>
      <c r="C9158" s="1" t="n">
        <v>11</v>
      </c>
      <c r="D9158" s="1" t="s">
        <v>3820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3870</v>
      </c>
      <c r="N9158" s="1" t="n">
        <v>15</v>
      </c>
      <c r="O9158" s="1" t="n">
        <v>180</v>
      </c>
      <c r="P9158" s="1" t="s">
        <v>3814</v>
      </c>
    </row>
    <row r="9159" customFormat="false" ht="15" hidden="false" customHeight="true" outlineLevel="0" collapsed="false">
      <c r="A9159" s="1" t="n">
        <v>3</v>
      </c>
      <c r="B9159" s="76" t="n">
        <v>46265</v>
      </c>
      <c r="C9159" s="1" t="n">
        <v>11</v>
      </c>
      <c r="D9159" s="1" t="s">
        <v>3820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4098</v>
      </c>
      <c r="N9159" s="1" t="n">
        <v>20</v>
      </c>
      <c r="O9159" s="1" t="n">
        <v>240</v>
      </c>
      <c r="P9159" s="1" t="s">
        <v>3814</v>
      </c>
    </row>
    <row r="9160" customFormat="false" ht="15" hidden="false" customHeight="true" outlineLevel="0" collapsed="false">
      <c r="A9160" s="1" t="n">
        <v>3</v>
      </c>
      <c r="B9160" s="76" t="n">
        <v>46265</v>
      </c>
      <c r="C9160" s="1" t="n">
        <v>11</v>
      </c>
      <c r="D9160" s="1" t="s">
        <v>3820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4278</v>
      </c>
      <c r="N9160" s="1" t="n">
        <v>20</v>
      </c>
      <c r="O9160" s="1" t="n">
        <v>107.6</v>
      </c>
      <c r="P9160" s="1" t="s">
        <v>3814</v>
      </c>
    </row>
    <row r="9161" customFormat="false" ht="15" hidden="false" customHeight="true" outlineLevel="0" collapsed="false">
      <c r="A9161" s="1" t="n">
        <v>3</v>
      </c>
      <c r="B9161" s="76" t="n">
        <v>46265</v>
      </c>
      <c r="C9161" s="1" t="n">
        <v>11</v>
      </c>
      <c r="D9161" s="1" t="s">
        <v>3820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4279</v>
      </c>
      <c r="N9161" s="1" t="n">
        <v>25</v>
      </c>
      <c r="O9161" s="1" t="n">
        <v>145</v>
      </c>
      <c r="P9161" s="1" t="s">
        <v>3814</v>
      </c>
    </row>
    <row r="9162" customFormat="false" ht="15" hidden="false" customHeight="true" outlineLevel="0" collapsed="false">
      <c r="A9162" s="1" t="n">
        <v>3</v>
      </c>
      <c r="B9162" s="76" t="n">
        <v>46265</v>
      </c>
      <c r="C9162" s="1" t="n">
        <v>11</v>
      </c>
      <c r="D9162" s="1" t="s">
        <v>3820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4280</v>
      </c>
      <c r="N9162" s="1" t="n">
        <v>30</v>
      </c>
      <c r="O9162" s="1" t="n">
        <v>246.7</v>
      </c>
      <c r="P9162" s="1" t="s">
        <v>3814</v>
      </c>
    </row>
    <row r="9163" customFormat="false" ht="15" hidden="false" customHeight="true" outlineLevel="0" collapsed="false">
      <c r="A9163" s="1" t="n">
        <v>3</v>
      </c>
      <c r="B9163" s="76" t="n">
        <v>46265</v>
      </c>
      <c r="C9163" s="1" t="n">
        <v>11</v>
      </c>
      <c r="D9163" s="1" t="s">
        <v>3820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4281</v>
      </c>
      <c r="N9163" s="1" t="n">
        <v>25</v>
      </c>
      <c r="O9163" s="1" t="n">
        <v>234.95</v>
      </c>
      <c r="P9163" s="1" t="s">
        <v>3814</v>
      </c>
    </row>
    <row r="9164" customFormat="false" ht="15" hidden="false" customHeight="true" outlineLevel="0" collapsed="false">
      <c r="A9164" s="1" t="n">
        <v>3</v>
      </c>
      <c r="B9164" s="76" t="n">
        <v>46265</v>
      </c>
      <c r="C9164" s="1" t="n">
        <v>11</v>
      </c>
      <c r="D9164" s="1" t="s">
        <v>3820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4202</v>
      </c>
      <c r="N9164" s="1" t="n">
        <v>500</v>
      </c>
      <c r="O9164" s="1" t="n">
        <v>300</v>
      </c>
      <c r="P9164" s="1" t="s">
        <v>3814</v>
      </c>
    </row>
    <row r="9165" customFormat="false" ht="15" hidden="false" customHeight="true" outlineLevel="0" collapsed="false">
      <c r="A9165" s="1" t="n">
        <v>3</v>
      </c>
      <c r="B9165" s="76" t="n">
        <v>46265</v>
      </c>
      <c r="C9165" s="1" t="n">
        <v>11</v>
      </c>
      <c r="D9165" s="1" t="s">
        <v>3820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5332</v>
      </c>
      <c r="N9165" s="1" t="n">
        <v>2</v>
      </c>
      <c r="O9165" s="1" t="n">
        <v>16</v>
      </c>
      <c r="P9165" s="1" t="s">
        <v>3814</v>
      </c>
    </row>
    <row r="9166" customFormat="false" ht="15" hidden="false" customHeight="true" outlineLevel="0" collapsed="false">
      <c r="A9166" s="1" t="n">
        <v>3</v>
      </c>
      <c r="B9166" s="76" t="n">
        <v>46265</v>
      </c>
      <c r="C9166" s="1" t="n">
        <v>11</v>
      </c>
      <c r="D9166" s="1" t="s">
        <v>3820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4099</v>
      </c>
      <c r="N9166" s="1" t="n">
        <v>42</v>
      </c>
      <c r="O9166" s="1" t="n">
        <v>294</v>
      </c>
      <c r="P9166" s="1" t="s">
        <v>3814</v>
      </c>
    </row>
    <row r="9167" customFormat="false" ht="15" hidden="false" customHeight="true" outlineLevel="0" collapsed="false">
      <c r="A9167" s="1" t="n">
        <v>3</v>
      </c>
      <c r="B9167" s="76" t="n">
        <v>46265</v>
      </c>
      <c r="C9167" s="1" t="n">
        <v>11</v>
      </c>
      <c r="D9167" s="1" t="s">
        <v>3820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6662</v>
      </c>
      <c r="N9167" s="1" t="n">
        <v>15</v>
      </c>
      <c r="O9167" s="1" t="n">
        <v>80.97</v>
      </c>
      <c r="P9167" s="1" t="s">
        <v>3814</v>
      </c>
    </row>
    <row r="9168" customFormat="false" ht="15" hidden="false" customHeight="true" outlineLevel="0" collapsed="false">
      <c r="A9168" s="1" t="n">
        <v>3</v>
      </c>
      <c r="B9168" s="76" t="n">
        <v>46265</v>
      </c>
      <c r="C9168" s="1" t="n">
        <v>11</v>
      </c>
      <c r="D9168" s="1" t="s">
        <v>3820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4528</v>
      </c>
      <c r="N9168" s="1" t="n">
        <v>15</v>
      </c>
      <c r="O9168" s="1" t="n">
        <v>128.97</v>
      </c>
      <c r="P9168" s="1" t="s">
        <v>3814</v>
      </c>
    </row>
    <row r="9169" customFormat="false" ht="15" hidden="false" customHeight="true" outlineLevel="0" collapsed="false">
      <c r="A9169" s="1" t="n">
        <v>3</v>
      </c>
      <c r="B9169" s="76" t="n">
        <v>46265</v>
      </c>
      <c r="C9169" s="1" t="n">
        <v>11</v>
      </c>
      <c r="D9169" s="1" t="s">
        <v>3820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6663</v>
      </c>
      <c r="N9169" s="1" t="n">
        <v>6</v>
      </c>
      <c r="O9169" s="1" t="n">
        <v>82.14</v>
      </c>
      <c r="P9169" s="1" t="s">
        <v>3814</v>
      </c>
    </row>
    <row r="9170" customFormat="false" ht="15" hidden="false" customHeight="true" outlineLevel="0" collapsed="false">
      <c r="A9170" s="1" t="n">
        <v>3</v>
      </c>
      <c r="B9170" s="76" t="n">
        <v>46265</v>
      </c>
      <c r="C9170" s="1" t="n">
        <v>11</v>
      </c>
      <c r="D9170" s="1" t="s">
        <v>3820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6664</v>
      </c>
      <c r="N9170" s="1" t="n">
        <v>24</v>
      </c>
      <c r="O9170" s="1" t="n">
        <v>79.98</v>
      </c>
      <c r="P9170" s="1" t="s">
        <v>3814</v>
      </c>
    </row>
    <row r="9171" customFormat="false" ht="15" hidden="false" customHeight="true" outlineLevel="0" collapsed="false">
      <c r="A9171" s="1" t="n">
        <v>3</v>
      </c>
      <c r="B9171" s="76" t="n">
        <v>46265</v>
      </c>
      <c r="C9171" s="1" t="n">
        <v>11</v>
      </c>
      <c r="D9171" s="1" t="s">
        <v>3820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6665</v>
      </c>
      <c r="N9171" s="1" t="n">
        <v>12</v>
      </c>
      <c r="O9171" s="1" t="n">
        <v>44.9</v>
      </c>
      <c r="P9171" s="1" t="s">
        <v>3814</v>
      </c>
    </row>
    <row r="9172" customFormat="false" ht="15" hidden="false" customHeight="true" outlineLevel="0" collapsed="false">
      <c r="A9172" s="1" t="n">
        <v>3</v>
      </c>
      <c r="B9172" s="76" t="n">
        <v>46265</v>
      </c>
      <c r="C9172" s="1" t="n">
        <v>11</v>
      </c>
      <c r="D9172" s="1" t="s">
        <v>3820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6666</v>
      </c>
      <c r="N9172" s="1" t="n">
        <v>3</v>
      </c>
      <c r="O9172" s="1" t="n">
        <v>177.9</v>
      </c>
      <c r="P9172" s="1" t="s">
        <v>3814</v>
      </c>
    </row>
    <row r="9173" customFormat="false" ht="15" hidden="false" customHeight="true" outlineLevel="0" collapsed="false">
      <c r="A9173" s="1" t="n">
        <v>3</v>
      </c>
      <c r="B9173" s="76" t="n">
        <v>46265</v>
      </c>
      <c r="C9173" s="1" t="n">
        <v>11</v>
      </c>
      <c r="D9173" s="1" t="s">
        <v>3820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6667</v>
      </c>
      <c r="N9173" s="1" t="n">
        <v>20</v>
      </c>
      <c r="O9173" s="1" t="n">
        <v>41.26</v>
      </c>
      <c r="P9173" s="1" t="s">
        <v>3814</v>
      </c>
    </row>
    <row r="9174" customFormat="false" ht="15" hidden="false" customHeight="true" outlineLevel="0" collapsed="false">
      <c r="A9174" s="1" t="n">
        <v>3</v>
      </c>
      <c r="B9174" s="76" t="n">
        <v>46265</v>
      </c>
      <c r="C9174" s="1" t="n">
        <v>11</v>
      </c>
      <c r="D9174" s="1" t="s">
        <v>3820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6668</v>
      </c>
      <c r="N9174" s="1" t="n">
        <v>20</v>
      </c>
      <c r="O9174" s="1" t="n">
        <v>29.8</v>
      </c>
      <c r="P9174" s="1" t="s">
        <v>3814</v>
      </c>
    </row>
    <row r="9175" customFormat="false" ht="15" hidden="false" customHeight="true" outlineLevel="0" collapsed="false">
      <c r="A9175" s="1" t="n">
        <v>3</v>
      </c>
      <c r="B9175" s="76" t="n">
        <v>46265</v>
      </c>
      <c r="C9175" s="1" t="n">
        <v>11</v>
      </c>
      <c r="D9175" s="1" t="s">
        <v>3820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6669</v>
      </c>
      <c r="N9175" s="1" t="n">
        <v>6</v>
      </c>
      <c r="O9175" s="1" t="n">
        <v>155.4</v>
      </c>
      <c r="P9175" s="1" t="s">
        <v>3814</v>
      </c>
    </row>
    <row r="9176" customFormat="false" ht="15" hidden="false" customHeight="true" outlineLevel="0" collapsed="false">
      <c r="A9176" s="1" t="n">
        <v>3</v>
      </c>
      <c r="B9176" s="76" t="n">
        <v>46265</v>
      </c>
      <c r="C9176" s="1" t="n">
        <v>11</v>
      </c>
      <c r="D9176" s="1" t="s">
        <v>3820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4101</v>
      </c>
      <c r="N9176" s="1" t="n">
        <v>20</v>
      </c>
      <c r="O9176" s="1" t="n">
        <v>130</v>
      </c>
      <c r="P9176" s="1" t="s">
        <v>3814</v>
      </c>
    </row>
    <row r="9177" customFormat="false" ht="15" hidden="false" customHeight="true" outlineLevel="0" collapsed="false">
      <c r="A9177" s="1" t="n">
        <v>3</v>
      </c>
      <c r="B9177" s="76" t="n">
        <v>46265</v>
      </c>
      <c r="C9177" s="1" t="n">
        <v>11</v>
      </c>
      <c r="D9177" s="1" t="s">
        <v>3820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3850</v>
      </c>
      <c r="N9177" s="1" t="n">
        <v>20</v>
      </c>
      <c r="O9177" s="1" t="n">
        <v>140</v>
      </c>
      <c r="P9177" s="1" t="s">
        <v>3814</v>
      </c>
    </row>
    <row r="9178" customFormat="false" ht="15" hidden="false" customHeight="true" outlineLevel="0" collapsed="false">
      <c r="A9178" s="1" t="n">
        <v>3</v>
      </c>
      <c r="B9178" s="76" t="n">
        <v>46265</v>
      </c>
      <c r="C9178" s="1" t="n">
        <v>11</v>
      </c>
      <c r="D9178" s="1" t="s">
        <v>3820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3891</v>
      </c>
      <c r="N9178" s="1" t="n">
        <v>103.6</v>
      </c>
      <c r="O9178" s="1" t="n">
        <v>3315.2</v>
      </c>
      <c r="P9178" s="1" t="s">
        <v>3814</v>
      </c>
    </row>
    <row r="9179" customFormat="false" ht="15" hidden="false" customHeight="true" outlineLevel="0" collapsed="false">
      <c r="A9179" s="1" t="n">
        <v>3</v>
      </c>
      <c r="B9179" s="76" t="n">
        <v>46265</v>
      </c>
      <c r="C9179" s="1" t="n">
        <v>11</v>
      </c>
      <c r="D9179" s="1" t="s">
        <v>3820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3891</v>
      </c>
      <c r="N9179" s="1" t="n">
        <v>79</v>
      </c>
      <c r="O9179" s="1" t="n">
        <v>2528</v>
      </c>
      <c r="P9179" s="1" t="s">
        <v>3814</v>
      </c>
    </row>
    <row r="9180" customFormat="false" ht="15" hidden="false" customHeight="true" outlineLevel="0" collapsed="false">
      <c r="A9180" s="1" t="n">
        <v>3</v>
      </c>
      <c r="B9180" s="76" t="n">
        <v>46265</v>
      </c>
      <c r="C9180" s="1" t="n">
        <v>11</v>
      </c>
      <c r="D9180" s="1" t="s">
        <v>3820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3893</v>
      </c>
      <c r="N9180" s="1" t="n">
        <v>69.2</v>
      </c>
      <c r="O9180" s="1" t="n">
        <v>1522.4</v>
      </c>
      <c r="P9180" s="1" t="s">
        <v>3814</v>
      </c>
    </row>
    <row r="9181" customFormat="false" ht="15" hidden="false" customHeight="true" outlineLevel="0" collapsed="false">
      <c r="A9181" s="1" t="n">
        <v>3</v>
      </c>
      <c r="B9181" s="76" t="n">
        <v>46265</v>
      </c>
      <c r="C9181" s="1" t="n">
        <v>11</v>
      </c>
      <c r="D9181" s="1" t="s">
        <v>3820</v>
      </c>
      <c r="E9181" s="1" t="n">
        <v>1955</v>
      </c>
      <c r="F9181" s="1" t="s">
        <v>3727</v>
      </c>
      <c r="I9181" s="1" t="n">
        <v>48290</v>
      </c>
      <c r="J9181" s="1" t="n">
        <v>37740</v>
      </c>
      <c r="K9181" s="1" t="n">
        <v>7899403635857</v>
      </c>
      <c r="L9181" s="1" t="s">
        <v>5217</v>
      </c>
      <c r="N9181" s="1" t="n">
        <v>5</v>
      </c>
      <c r="O9181" s="1" t="n">
        <v>55</v>
      </c>
      <c r="P9181" s="1" t="s">
        <v>3814</v>
      </c>
    </row>
    <row r="9182" customFormat="false" ht="15" hidden="false" customHeight="true" outlineLevel="0" collapsed="false">
      <c r="A9182" s="1" t="n">
        <v>3</v>
      </c>
      <c r="B9182" s="76" t="n">
        <v>46265</v>
      </c>
      <c r="C9182" s="1" t="n">
        <v>11</v>
      </c>
      <c r="D9182" s="1" t="s">
        <v>3820</v>
      </c>
      <c r="E9182" s="1" t="n">
        <v>1955</v>
      </c>
      <c r="F9182" s="1" t="s">
        <v>3727</v>
      </c>
      <c r="I9182" s="1" t="n">
        <v>48290</v>
      </c>
      <c r="J9182" s="1" t="n">
        <v>37742</v>
      </c>
      <c r="K9182" s="1" t="n">
        <v>7898575226504</v>
      </c>
      <c r="L9182" s="1" t="s">
        <v>5046</v>
      </c>
      <c r="N9182" s="1" t="n">
        <v>10</v>
      </c>
      <c r="O9182" s="1" t="n">
        <v>70</v>
      </c>
      <c r="P9182" s="1" t="s">
        <v>3814</v>
      </c>
    </row>
    <row r="9183" customFormat="false" ht="15" hidden="false" customHeight="true" outlineLevel="0" collapsed="false">
      <c r="A9183" s="1" t="n">
        <v>3</v>
      </c>
      <c r="B9183" s="76" t="n">
        <v>46265</v>
      </c>
      <c r="C9183" s="1" t="n">
        <v>11</v>
      </c>
      <c r="D9183" s="1" t="s">
        <v>3820</v>
      </c>
      <c r="E9183" s="1" t="n">
        <v>1955</v>
      </c>
      <c r="F9183" s="1" t="s">
        <v>3727</v>
      </c>
      <c r="I9183" s="1" t="n">
        <v>48290</v>
      </c>
      <c r="J9183" s="1" t="n">
        <v>37744</v>
      </c>
      <c r="K9183" s="1" t="n">
        <v>7894537020739</v>
      </c>
      <c r="L9183" s="1" t="s">
        <v>5218</v>
      </c>
      <c r="N9183" s="1" t="n">
        <v>5</v>
      </c>
      <c r="O9183" s="1" t="n">
        <v>55</v>
      </c>
      <c r="P9183" s="1" t="s">
        <v>3814</v>
      </c>
    </row>
    <row r="9184" customFormat="false" ht="15" hidden="false" customHeight="true" outlineLevel="0" collapsed="false">
      <c r="A9184" s="1" t="n">
        <v>3</v>
      </c>
      <c r="B9184" s="76" t="n">
        <v>46265</v>
      </c>
      <c r="C9184" s="1" t="n">
        <v>11</v>
      </c>
      <c r="D9184" s="1" t="s">
        <v>3820</v>
      </c>
      <c r="E9184" s="1" t="n">
        <v>1955</v>
      </c>
      <c r="F9184" s="1" t="s">
        <v>3727</v>
      </c>
      <c r="I9184" s="1" t="n">
        <v>48290</v>
      </c>
      <c r="J9184" s="1" t="n">
        <v>37744</v>
      </c>
      <c r="K9184" s="1" t="n">
        <v>7894537020739</v>
      </c>
      <c r="L9184" s="1" t="s">
        <v>5218</v>
      </c>
      <c r="N9184" s="1" t="n">
        <v>10</v>
      </c>
      <c r="O9184" s="1" t="n">
        <v>140</v>
      </c>
      <c r="P9184" s="1" t="s">
        <v>3814</v>
      </c>
    </row>
    <row r="9185" customFormat="false" ht="15" hidden="false" customHeight="true" outlineLevel="0" collapsed="false">
      <c r="A9185" s="1" t="n">
        <v>3</v>
      </c>
      <c r="B9185" s="76" t="n">
        <v>46265</v>
      </c>
      <c r="C9185" s="1" t="n">
        <v>11</v>
      </c>
      <c r="D9185" s="1" t="s">
        <v>3820</v>
      </c>
      <c r="E9185" s="1" t="n">
        <v>1955</v>
      </c>
      <c r="F9185" s="1" t="s">
        <v>3727</v>
      </c>
      <c r="I9185" s="1" t="n">
        <v>48290</v>
      </c>
      <c r="J9185" s="1" t="n">
        <v>37745</v>
      </c>
      <c r="K9185" s="1" t="n">
        <v>7894537020746</v>
      </c>
      <c r="L9185" s="1" t="s">
        <v>5219</v>
      </c>
      <c r="N9185" s="1" t="n">
        <v>10</v>
      </c>
      <c r="O9185" s="1" t="n">
        <v>70</v>
      </c>
      <c r="P9185" s="1" t="s">
        <v>3814</v>
      </c>
    </row>
    <row r="9186" customFormat="false" ht="15" hidden="false" customHeight="true" outlineLevel="0" collapsed="false">
      <c r="A9186" s="1" t="n">
        <v>3</v>
      </c>
      <c r="B9186" s="76" t="n">
        <v>46265</v>
      </c>
      <c r="C9186" s="1" t="n">
        <v>11</v>
      </c>
      <c r="D9186" s="1" t="s">
        <v>3820</v>
      </c>
      <c r="E9186" s="1" t="n">
        <v>1955</v>
      </c>
      <c r="F9186" s="1" t="s">
        <v>3727</v>
      </c>
      <c r="I9186" s="1" t="n">
        <v>48290</v>
      </c>
      <c r="J9186" s="1" t="n">
        <v>37858</v>
      </c>
      <c r="K9186" s="1" t="n">
        <v>7899403636076</v>
      </c>
      <c r="L9186" s="1" t="s">
        <v>5220</v>
      </c>
      <c r="N9186" s="1" t="n">
        <v>10</v>
      </c>
      <c r="O9186" s="1" t="n">
        <v>70</v>
      </c>
      <c r="P9186" s="1" t="s">
        <v>3814</v>
      </c>
    </row>
    <row r="9187" customFormat="false" ht="15" hidden="false" customHeight="true" outlineLevel="0" collapsed="false">
      <c r="A9187" s="1" t="n">
        <v>3</v>
      </c>
      <c r="B9187" s="76" t="n">
        <v>46265</v>
      </c>
      <c r="C9187" s="1" t="n">
        <v>11</v>
      </c>
      <c r="D9187" s="1" t="s">
        <v>3820</v>
      </c>
      <c r="E9187" s="1" t="n">
        <v>1955</v>
      </c>
      <c r="F9187" s="1" t="s">
        <v>3727</v>
      </c>
      <c r="I9187" s="1" t="n">
        <v>48290</v>
      </c>
      <c r="J9187" s="1" t="n">
        <v>50870</v>
      </c>
      <c r="K9187" s="1" t="n">
        <v>7899403636373</v>
      </c>
      <c r="L9187" s="1" t="s">
        <v>5221</v>
      </c>
      <c r="N9187" s="1" t="n">
        <v>10</v>
      </c>
      <c r="O9187" s="1" t="n">
        <v>140</v>
      </c>
      <c r="P9187" s="1" t="s">
        <v>3814</v>
      </c>
    </row>
    <row r="9188" customFormat="false" ht="15" hidden="false" customHeight="true" outlineLevel="0" collapsed="false">
      <c r="A9188" s="1" t="n">
        <v>3</v>
      </c>
      <c r="B9188" s="76" t="n">
        <v>46265</v>
      </c>
      <c r="C9188" s="1" t="n">
        <v>11</v>
      </c>
      <c r="D9188" s="1" t="s">
        <v>3820</v>
      </c>
      <c r="E9188" s="1" t="n">
        <v>1955</v>
      </c>
      <c r="F9188" s="1" t="s">
        <v>3727</v>
      </c>
      <c r="I9188" s="1" t="n">
        <v>48290</v>
      </c>
      <c r="J9188" s="1" t="n">
        <v>62812</v>
      </c>
      <c r="K9188" s="1" t="n">
        <v>7898933090877</v>
      </c>
      <c r="L9188" s="1" t="s">
        <v>5047</v>
      </c>
      <c r="N9188" s="1" t="n">
        <v>10</v>
      </c>
      <c r="O9188" s="1" t="n">
        <v>140</v>
      </c>
      <c r="P9188" s="1" t="s">
        <v>3814</v>
      </c>
    </row>
    <row r="9189" customFormat="false" ht="15" hidden="false" customHeight="true" outlineLevel="0" collapsed="false">
      <c r="A9189" s="1" t="n">
        <v>3</v>
      </c>
      <c r="B9189" s="76" t="n">
        <v>46265</v>
      </c>
      <c r="C9189" s="1" t="n">
        <v>11</v>
      </c>
      <c r="D9189" s="1" t="s">
        <v>3820</v>
      </c>
      <c r="E9189" s="1" t="n">
        <v>1955</v>
      </c>
      <c r="F9189" s="1" t="s">
        <v>3727</v>
      </c>
      <c r="I9189" s="1" t="n">
        <v>48290</v>
      </c>
      <c r="J9189" s="1" t="n">
        <v>72901</v>
      </c>
      <c r="K9189" s="1" t="n">
        <v>7898602918563</v>
      </c>
      <c r="L9189" s="1" t="s">
        <v>5048</v>
      </c>
      <c r="N9189" s="1" t="n">
        <v>5</v>
      </c>
      <c r="O9189" s="1" t="n">
        <v>55</v>
      </c>
      <c r="P9189" s="1" t="s">
        <v>3814</v>
      </c>
    </row>
    <row r="9190" customFormat="false" ht="15" hidden="false" customHeight="true" outlineLevel="0" collapsed="false">
      <c r="A9190" s="1" t="n">
        <v>3</v>
      </c>
      <c r="B9190" s="76" t="n">
        <v>46265</v>
      </c>
      <c r="C9190" s="1" t="n">
        <v>11</v>
      </c>
      <c r="D9190" s="1" t="s">
        <v>3820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4998</v>
      </c>
      <c r="N9190" s="1" t="n">
        <v>12</v>
      </c>
      <c r="O9190" s="1" t="n">
        <v>45</v>
      </c>
      <c r="P9190" s="1" t="s">
        <v>3814</v>
      </c>
    </row>
    <row r="9191" customFormat="false" ht="15" hidden="false" customHeight="true" outlineLevel="0" collapsed="false">
      <c r="A9191" s="1" t="n">
        <v>3</v>
      </c>
      <c r="B9191" s="76" t="n">
        <v>46265</v>
      </c>
      <c r="C9191" s="1" t="n">
        <v>11</v>
      </c>
      <c r="D9191" s="1" t="s">
        <v>3820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4999</v>
      </c>
      <c r="N9191" s="1" t="n">
        <v>24</v>
      </c>
      <c r="O9191" s="1" t="n">
        <v>90</v>
      </c>
      <c r="P9191" s="1" t="s">
        <v>3814</v>
      </c>
    </row>
    <row r="9192" customFormat="false" ht="15" hidden="false" customHeight="true" outlineLevel="0" collapsed="false">
      <c r="A9192" s="1" t="n">
        <v>3</v>
      </c>
      <c r="B9192" s="76" t="n">
        <v>46265</v>
      </c>
      <c r="C9192" s="1" t="n">
        <v>11</v>
      </c>
      <c r="D9192" s="1" t="s">
        <v>3820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6670</v>
      </c>
      <c r="N9192" s="1" t="n">
        <v>1</v>
      </c>
      <c r="O9192" s="1" t="n">
        <v>11.8</v>
      </c>
      <c r="P9192" s="1" t="s">
        <v>3814</v>
      </c>
    </row>
    <row r="9193" customFormat="false" ht="15" hidden="false" customHeight="true" outlineLevel="0" collapsed="false">
      <c r="A9193" s="1" t="n">
        <v>3</v>
      </c>
      <c r="B9193" s="76" t="n">
        <v>46265</v>
      </c>
      <c r="C9193" s="1" t="n">
        <v>11</v>
      </c>
      <c r="D9193" s="1" t="s">
        <v>3820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5003</v>
      </c>
      <c r="N9193" s="1" t="n">
        <v>12</v>
      </c>
      <c r="O9193" s="1" t="n">
        <v>45</v>
      </c>
      <c r="P9193" s="1" t="s">
        <v>3814</v>
      </c>
    </row>
    <row r="9194" customFormat="false" ht="15" hidden="false" customHeight="true" outlineLevel="0" collapsed="false">
      <c r="A9194" s="1" t="n">
        <v>3</v>
      </c>
      <c r="B9194" s="76" t="n">
        <v>46265</v>
      </c>
      <c r="C9194" s="1" t="n">
        <v>11</v>
      </c>
      <c r="D9194" s="1" t="s">
        <v>3820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6671</v>
      </c>
      <c r="N9194" s="1" t="n">
        <v>4</v>
      </c>
      <c r="O9194" s="1" t="n">
        <v>31.61</v>
      </c>
      <c r="P9194" s="1" t="s">
        <v>3814</v>
      </c>
    </row>
    <row r="9195" customFormat="false" ht="15" hidden="false" customHeight="true" outlineLevel="0" collapsed="false">
      <c r="A9195" s="1" t="n">
        <v>3</v>
      </c>
      <c r="B9195" s="76" t="n">
        <v>46265</v>
      </c>
      <c r="C9195" s="1" t="n">
        <v>11</v>
      </c>
      <c r="D9195" s="1" t="s">
        <v>3820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6221</v>
      </c>
      <c r="N9195" s="1" t="n">
        <v>1</v>
      </c>
      <c r="O9195" s="1" t="n">
        <v>8.79</v>
      </c>
      <c r="P9195" s="1" t="s">
        <v>3814</v>
      </c>
    </row>
    <row r="9196" customFormat="false" ht="15" hidden="false" customHeight="true" outlineLevel="0" collapsed="false">
      <c r="A9196" s="1" t="n">
        <v>3</v>
      </c>
      <c r="B9196" s="76" t="n">
        <v>46265</v>
      </c>
      <c r="C9196" s="1" t="n">
        <v>11</v>
      </c>
      <c r="D9196" s="1" t="s">
        <v>3820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6672</v>
      </c>
      <c r="N9196" s="1" t="n">
        <v>1</v>
      </c>
      <c r="O9196" s="1" t="n">
        <v>8.56</v>
      </c>
      <c r="P9196" s="1" t="s">
        <v>3814</v>
      </c>
    </row>
    <row r="9197" customFormat="false" ht="15" hidden="false" customHeight="true" outlineLevel="0" collapsed="false">
      <c r="A9197" s="1" t="n">
        <v>3</v>
      </c>
      <c r="B9197" s="76" t="n">
        <v>46265</v>
      </c>
      <c r="C9197" s="1" t="n">
        <v>11</v>
      </c>
      <c r="D9197" s="1" t="s">
        <v>3820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4397</v>
      </c>
      <c r="N9197" s="1" t="n">
        <v>27</v>
      </c>
      <c r="O9197" s="1" t="n">
        <v>116.1</v>
      </c>
      <c r="P9197" s="1" t="s">
        <v>3814</v>
      </c>
    </row>
    <row r="9198" customFormat="false" ht="15" hidden="false" customHeight="true" outlineLevel="0" collapsed="false">
      <c r="A9198" s="1" t="n">
        <v>3</v>
      </c>
      <c r="B9198" s="76" t="n">
        <v>46265</v>
      </c>
      <c r="C9198" s="1" t="n">
        <v>11</v>
      </c>
      <c r="D9198" s="1" t="s">
        <v>3820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4398</v>
      </c>
      <c r="N9198" s="1" t="n">
        <v>90</v>
      </c>
      <c r="O9198" s="1" t="n">
        <v>234</v>
      </c>
      <c r="P9198" s="1" t="s">
        <v>3814</v>
      </c>
    </row>
    <row r="9199" customFormat="false" ht="15" hidden="false" customHeight="true" outlineLevel="0" collapsed="false">
      <c r="A9199" s="1" t="n">
        <v>3</v>
      </c>
      <c r="B9199" s="76" t="n">
        <v>46265</v>
      </c>
      <c r="C9199" s="1" t="n">
        <v>11</v>
      </c>
      <c r="D9199" s="1" t="s">
        <v>3820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5295</v>
      </c>
      <c r="N9199" s="1" t="n">
        <v>48</v>
      </c>
      <c r="O9199" s="1" t="n">
        <v>62.4</v>
      </c>
      <c r="P9199" s="1" t="s">
        <v>3814</v>
      </c>
    </row>
    <row r="9200" customFormat="false" ht="15" hidden="false" customHeight="true" outlineLevel="0" collapsed="false">
      <c r="A9200" s="1" t="n">
        <v>3</v>
      </c>
      <c r="B9200" s="76" t="n">
        <v>46265</v>
      </c>
      <c r="C9200" s="1" t="n">
        <v>11</v>
      </c>
      <c r="D9200" s="1" t="s">
        <v>3820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4399</v>
      </c>
      <c r="N9200" s="1" t="n">
        <v>18</v>
      </c>
      <c r="O9200" s="1" t="n">
        <v>77.4</v>
      </c>
      <c r="P9200" s="1" t="s">
        <v>3814</v>
      </c>
    </row>
    <row r="9201" customFormat="false" ht="15" hidden="false" customHeight="true" outlineLevel="0" collapsed="false">
      <c r="A9201" s="1" t="n">
        <v>3</v>
      </c>
      <c r="B9201" s="76" t="n">
        <v>46265</v>
      </c>
      <c r="C9201" s="1" t="n">
        <v>11</v>
      </c>
      <c r="D9201" s="1" t="s">
        <v>3820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5296</v>
      </c>
      <c r="N9201" s="1" t="n">
        <v>20</v>
      </c>
      <c r="O9201" s="1" t="n">
        <v>55.8</v>
      </c>
      <c r="P9201" s="1" t="s">
        <v>3814</v>
      </c>
    </row>
    <row r="9202" customFormat="false" ht="15" hidden="false" customHeight="true" outlineLevel="0" collapsed="false">
      <c r="A9202" s="1" t="n">
        <v>3</v>
      </c>
      <c r="B9202" s="76" t="n">
        <v>46265</v>
      </c>
      <c r="C9202" s="1" t="n">
        <v>11</v>
      </c>
      <c r="D9202" s="1" t="s">
        <v>3820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5770</v>
      </c>
      <c r="N9202" s="1" t="n">
        <v>8</v>
      </c>
      <c r="O9202" s="1" t="n">
        <v>61.6</v>
      </c>
      <c r="P9202" s="1" t="s">
        <v>3814</v>
      </c>
    </row>
    <row r="9203" customFormat="false" ht="15" hidden="false" customHeight="true" outlineLevel="0" collapsed="false">
      <c r="A9203" s="1" t="n">
        <v>3</v>
      </c>
      <c r="B9203" s="76" t="n">
        <v>46265</v>
      </c>
      <c r="C9203" s="1" t="n">
        <v>11</v>
      </c>
      <c r="D9203" s="1" t="s">
        <v>3820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6673</v>
      </c>
      <c r="N9203" s="1" t="n">
        <v>27</v>
      </c>
      <c r="O9203" s="1" t="n">
        <v>62.1</v>
      </c>
      <c r="P9203" s="1" t="s">
        <v>3814</v>
      </c>
    </row>
    <row r="9204" customFormat="false" ht="15" hidden="false" customHeight="true" outlineLevel="0" collapsed="false">
      <c r="A9204" s="1" t="n">
        <v>3</v>
      </c>
      <c r="B9204" s="76" t="n">
        <v>46265</v>
      </c>
      <c r="C9204" s="1" t="n">
        <v>11</v>
      </c>
      <c r="D9204" s="1" t="s">
        <v>3820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5771</v>
      </c>
      <c r="N9204" s="1" t="n">
        <v>18</v>
      </c>
      <c r="O9204" s="1" t="n">
        <v>48.6</v>
      </c>
      <c r="P9204" s="1" t="s">
        <v>3814</v>
      </c>
    </row>
    <row r="9205" customFormat="false" ht="15" hidden="false" customHeight="true" outlineLevel="0" collapsed="false">
      <c r="A9205" s="1" t="n">
        <v>3</v>
      </c>
      <c r="B9205" s="76" t="n">
        <v>46265</v>
      </c>
      <c r="C9205" s="1" t="n">
        <v>11</v>
      </c>
      <c r="D9205" s="1" t="s">
        <v>3820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5772</v>
      </c>
      <c r="N9205" s="1" t="n">
        <v>18</v>
      </c>
      <c r="O9205" s="1" t="n">
        <v>45</v>
      </c>
      <c r="P9205" s="1" t="s">
        <v>3814</v>
      </c>
    </row>
    <row r="9206" customFormat="false" ht="15" hidden="false" customHeight="true" outlineLevel="0" collapsed="false">
      <c r="A9206" s="1" t="n">
        <v>3</v>
      </c>
      <c r="B9206" s="76" t="n">
        <v>46265</v>
      </c>
      <c r="C9206" s="1" t="n">
        <v>11</v>
      </c>
      <c r="D9206" s="1" t="s">
        <v>3820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4400</v>
      </c>
      <c r="N9206" s="1" t="n">
        <v>18</v>
      </c>
      <c r="O9206" s="1" t="n">
        <v>90</v>
      </c>
      <c r="P9206" s="1" t="s">
        <v>3814</v>
      </c>
    </row>
    <row r="9207" customFormat="false" ht="15" hidden="false" customHeight="true" outlineLevel="0" collapsed="false">
      <c r="A9207" s="1" t="n">
        <v>3</v>
      </c>
      <c r="B9207" s="76" t="n">
        <v>46265</v>
      </c>
      <c r="C9207" s="1" t="n">
        <v>11</v>
      </c>
      <c r="D9207" s="1" t="s">
        <v>3820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4402</v>
      </c>
      <c r="N9207" s="1" t="n">
        <v>18</v>
      </c>
      <c r="O9207" s="1" t="n">
        <v>84.6</v>
      </c>
      <c r="P9207" s="1" t="s">
        <v>3814</v>
      </c>
    </row>
    <row r="9208" customFormat="false" ht="15" hidden="false" customHeight="true" outlineLevel="0" collapsed="false">
      <c r="A9208" s="1" t="n">
        <v>3</v>
      </c>
      <c r="B9208" s="76" t="n">
        <v>46265</v>
      </c>
      <c r="C9208" s="1" t="n">
        <v>11</v>
      </c>
      <c r="D9208" s="1" t="s">
        <v>3820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4403</v>
      </c>
      <c r="N9208" s="1" t="n">
        <v>18</v>
      </c>
      <c r="O9208" s="1" t="n">
        <v>84.6</v>
      </c>
      <c r="P9208" s="1" t="s">
        <v>3814</v>
      </c>
    </row>
    <row r="9209" customFormat="false" ht="15" hidden="false" customHeight="true" outlineLevel="0" collapsed="false">
      <c r="A9209" s="1" t="n">
        <v>3</v>
      </c>
      <c r="B9209" s="76" t="n">
        <v>46265</v>
      </c>
      <c r="C9209" s="1" t="n">
        <v>11</v>
      </c>
      <c r="D9209" s="1" t="s">
        <v>3820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4404</v>
      </c>
      <c r="N9209" s="1" t="n">
        <v>18</v>
      </c>
      <c r="O9209" s="1" t="n">
        <v>84.6</v>
      </c>
      <c r="P9209" s="1" t="s">
        <v>3814</v>
      </c>
    </row>
    <row r="9210" customFormat="false" ht="15" hidden="false" customHeight="true" outlineLevel="0" collapsed="false">
      <c r="A9210" s="1" t="n">
        <v>3</v>
      </c>
      <c r="B9210" s="76" t="n">
        <v>46265</v>
      </c>
      <c r="C9210" s="1" t="n">
        <v>11</v>
      </c>
      <c r="D9210" s="1" t="s">
        <v>3820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4405</v>
      </c>
      <c r="N9210" s="1" t="n">
        <v>18</v>
      </c>
      <c r="O9210" s="1" t="n">
        <v>55.8</v>
      </c>
      <c r="P9210" s="1" t="s">
        <v>3814</v>
      </c>
    </row>
    <row r="9211" customFormat="false" ht="15" hidden="false" customHeight="true" outlineLevel="0" collapsed="false">
      <c r="A9211" s="1" t="n">
        <v>3</v>
      </c>
      <c r="B9211" s="76" t="n">
        <v>46265</v>
      </c>
      <c r="C9211" s="1" t="n">
        <v>11</v>
      </c>
      <c r="D9211" s="1" t="s">
        <v>3820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4406</v>
      </c>
      <c r="N9211" s="1" t="n">
        <v>27</v>
      </c>
      <c r="O9211" s="1" t="n">
        <v>116.1</v>
      </c>
      <c r="P9211" s="1" t="s">
        <v>3814</v>
      </c>
    </row>
    <row r="9212" customFormat="false" ht="15" hidden="false" customHeight="true" outlineLevel="0" collapsed="false">
      <c r="A9212" s="1" t="n">
        <v>3</v>
      </c>
      <c r="B9212" s="76" t="n">
        <v>46265</v>
      </c>
      <c r="C9212" s="1" t="n">
        <v>11</v>
      </c>
      <c r="D9212" s="1" t="s">
        <v>3820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5776</v>
      </c>
      <c r="N9212" s="1" t="n">
        <v>1</v>
      </c>
      <c r="O9212" s="1" t="n">
        <v>2.7</v>
      </c>
      <c r="P9212" s="1" t="s">
        <v>3814</v>
      </c>
    </row>
    <row r="9213" customFormat="false" ht="15" hidden="false" customHeight="true" outlineLevel="0" collapsed="false">
      <c r="A9213" s="1" t="n">
        <v>3</v>
      </c>
      <c r="B9213" s="76" t="n">
        <v>46265</v>
      </c>
      <c r="C9213" s="1" t="n">
        <v>11</v>
      </c>
      <c r="D9213" s="1" t="s">
        <v>3820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5305</v>
      </c>
      <c r="N9213" s="1" t="n">
        <v>1</v>
      </c>
      <c r="O9213" s="1" t="n">
        <v>2.7</v>
      </c>
      <c r="P9213" s="1" t="s">
        <v>3814</v>
      </c>
    </row>
    <row r="9214" customFormat="false" ht="15" hidden="false" customHeight="true" outlineLevel="0" collapsed="false">
      <c r="A9214" s="1" t="n">
        <v>3</v>
      </c>
      <c r="B9214" s="76" t="n">
        <v>46265</v>
      </c>
      <c r="C9214" s="1" t="n">
        <v>11</v>
      </c>
      <c r="D9214" s="1" t="s">
        <v>3820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5306</v>
      </c>
      <c r="N9214" s="1" t="n">
        <v>1</v>
      </c>
      <c r="O9214" s="1" t="n">
        <v>2.7</v>
      </c>
      <c r="P9214" s="1" t="s">
        <v>3814</v>
      </c>
    </row>
    <row r="9215" customFormat="false" ht="15" hidden="false" customHeight="true" outlineLevel="0" collapsed="false">
      <c r="A9215" s="1" t="n">
        <v>3</v>
      </c>
      <c r="B9215" s="76" t="n">
        <v>46265</v>
      </c>
      <c r="C9215" s="1" t="n">
        <v>11</v>
      </c>
      <c r="D9215" s="1" t="s">
        <v>3820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3966</v>
      </c>
      <c r="N9215" s="1" t="n">
        <v>100</v>
      </c>
      <c r="O9215" s="1" t="n">
        <v>730</v>
      </c>
      <c r="P9215" s="1" t="s">
        <v>3814</v>
      </c>
    </row>
    <row r="9216" customFormat="false" ht="15" hidden="false" customHeight="true" outlineLevel="0" collapsed="false">
      <c r="A9216" s="1" t="n">
        <v>3</v>
      </c>
      <c r="B9216" s="76" t="n">
        <v>46265</v>
      </c>
      <c r="C9216" s="1" t="n">
        <v>11</v>
      </c>
      <c r="D9216" s="1" t="s">
        <v>3820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4518</v>
      </c>
      <c r="N9216" s="1" t="n">
        <v>22</v>
      </c>
      <c r="O9216" s="1" t="n">
        <v>500.8</v>
      </c>
      <c r="P9216" s="1" t="s">
        <v>3814</v>
      </c>
    </row>
    <row r="9217" customFormat="false" ht="15" hidden="false" customHeight="true" outlineLevel="0" collapsed="false">
      <c r="A9217" s="1" t="n">
        <v>3</v>
      </c>
      <c r="B9217" s="76" t="n">
        <v>46265</v>
      </c>
      <c r="C9217" s="1" t="n">
        <v>100</v>
      </c>
      <c r="D9217" s="1" t="s">
        <v>3988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3982</v>
      </c>
      <c r="N9217" s="1" t="n">
        <v>2.848</v>
      </c>
      <c r="O9217" s="1" t="n">
        <v>71.9</v>
      </c>
      <c r="P9217" s="1" t="s">
        <v>3814</v>
      </c>
    </row>
    <row r="9218" customFormat="false" ht="15" hidden="false" customHeight="true" outlineLevel="0" collapsed="false">
      <c r="A9218" s="1" t="n">
        <v>3</v>
      </c>
      <c r="B9218" s="76" t="n">
        <v>46265</v>
      </c>
      <c r="C9218" s="1" t="n">
        <v>100</v>
      </c>
      <c r="D9218" s="1" t="s">
        <v>3988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3968</v>
      </c>
      <c r="N9218" s="1" t="n">
        <v>14.415</v>
      </c>
      <c r="O9218" s="1" t="n">
        <v>501.97</v>
      </c>
      <c r="P9218" s="1" t="s">
        <v>3814</v>
      </c>
    </row>
    <row r="9219" customFormat="false" ht="15" hidden="false" customHeight="true" outlineLevel="0" collapsed="false">
      <c r="A9219" s="1" t="n">
        <v>3</v>
      </c>
      <c r="B9219" s="76" t="n">
        <v>46265</v>
      </c>
      <c r="C9219" s="1" t="n">
        <v>100</v>
      </c>
      <c r="D9219" s="1" t="s">
        <v>3988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3986</v>
      </c>
      <c r="N9219" s="1" t="n">
        <v>6.57</v>
      </c>
      <c r="O9219" s="1" t="n">
        <v>194.46</v>
      </c>
      <c r="P9219" s="1" t="s">
        <v>3814</v>
      </c>
    </row>
    <row r="9220" customFormat="false" ht="15" hidden="false" customHeight="true" outlineLevel="0" collapsed="false">
      <c r="A9220" s="1" t="n">
        <v>3</v>
      </c>
      <c r="B9220" s="76" t="n">
        <v>46265</v>
      </c>
      <c r="C9220" s="1" t="n">
        <v>100</v>
      </c>
      <c r="D9220" s="1" t="s">
        <v>3988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3969</v>
      </c>
      <c r="N9220" s="1" t="n">
        <v>15.47</v>
      </c>
      <c r="O9220" s="1" t="n">
        <v>552.18</v>
      </c>
      <c r="P9220" s="1" t="s">
        <v>3814</v>
      </c>
    </row>
    <row r="9221" customFormat="false" ht="15" hidden="false" customHeight="true" outlineLevel="0" collapsed="false">
      <c r="A9221" s="1" t="n">
        <v>3</v>
      </c>
      <c r="B9221" s="76" t="n">
        <v>46265</v>
      </c>
      <c r="C9221" s="1" t="n">
        <v>100</v>
      </c>
      <c r="D9221" s="1" t="s">
        <v>3988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3970</v>
      </c>
      <c r="N9221" s="1" t="n">
        <v>2.256</v>
      </c>
      <c r="O9221" s="1" t="n">
        <v>92.31</v>
      </c>
      <c r="P9221" s="1" t="s">
        <v>3814</v>
      </c>
    </row>
    <row r="9222" customFormat="false" ht="15" hidden="false" customHeight="true" outlineLevel="0" collapsed="false">
      <c r="A9222" s="1" t="n">
        <v>3</v>
      </c>
      <c r="B9222" s="76" t="n">
        <v>46265</v>
      </c>
      <c r="C9222" s="1" t="n">
        <v>100</v>
      </c>
      <c r="D9222" s="1" t="s">
        <v>3988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3971</v>
      </c>
      <c r="N9222" s="1" t="n">
        <v>4.482</v>
      </c>
      <c r="O9222" s="1" t="n">
        <v>183.4</v>
      </c>
      <c r="P9222" s="1" t="s">
        <v>3814</v>
      </c>
    </row>
    <row r="9223" customFormat="false" ht="15" hidden="false" customHeight="true" outlineLevel="0" collapsed="false">
      <c r="A9223" s="1" t="n">
        <v>3</v>
      </c>
      <c r="B9223" s="76" t="n">
        <v>46265</v>
      </c>
      <c r="C9223" s="1" t="n">
        <v>100</v>
      </c>
      <c r="D9223" s="1" t="s">
        <v>3988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3972</v>
      </c>
      <c r="N9223" s="1" t="n">
        <v>7.495</v>
      </c>
      <c r="O9223" s="1" t="n">
        <v>332.79</v>
      </c>
      <c r="P9223" s="1" t="s">
        <v>3814</v>
      </c>
    </row>
    <row r="9224" customFormat="false" ht="15" hidden="false" customHeight="true" outlineLevel="0" collapsed="false">
      <c r="A9224" s="1" t="n">
        <v>3</v>
      </c>
      <c r="B9224" s="76" t="n">
        <v>46265</v>
      </c>
      <c r="C9224" s="1" t="n">
        <v>100</v>
      </c>
      <c r="D9224" s="1" t="s">
        <v>3988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3973</v>
      </c>
      <c r="N9224" s="1" t="n">
        <v>1.346</v>
      </c>
      <c r="O9224" s="1" t="n">
        <v>64.45</v>
      </c>
      <c r="P9224" s="1" t="s">
        <v>3814</v>
      </c>
    </row>
    <row r="9225" customFormat="false" ht="15" hidden="false" customHeight="true" outlineLevel="0" collapsed="false">
      <c r="A9225" s="1" t="n">
        <v>3</v>
      </c>
      <c r="B9225" s="76" t="n">
        <v>46265</v>
      </c>
      <c r="C9225" s="1" t="n">
        <v>100</v>
      </c>
      <c r="D9225" s="1" t="s">
        <v>3988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3974</v>
      </c>
      <c r="N9225" s="1" t="n">
        <v>4.178</v>
      </c>
      <c r="O9225" s="1" t="n">
        <v>203.7</v>
      </c>
      <c r="P9225" s="1" t="s">
        <v>3814</v>
      </c>
    </row>
    <row r="9226" customFormat="false" ht="15" hidden="false" customHeight="true" outlineLevel="0" collapsed="false">
      <c r="A9226" s="1" t="n">
        <v>3</v>
      </c>
      <c r="B9226" s="76" t="n">
        <v>46265</v>
      </c>
      <c r="C9226" s="1" t="n">
        <v>100</v>
      </c>
      <c r="D9226" s="1" t="s">
        <v>3988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3975</v>
      </c>
      <c r="N9226" s="1" t="n">
        <v>15.47</v>
      </c>
      <c r="O9226" s="1" t="n">
        <v>686.89</v>
      </c>
      <c r="P9226" s="1" t="s">
        <v>3814</v>
      </c>
    </row>
    <row r="9227" customFormat="false" ht="15" hidden="false" customHeight="true" outlineLevel="0" collapsed="false">
      <c r="A9227" s="1" t="n">
        <v>3</v>
      </c>
      <c r="B9227" s="76" t="n">
        <v>46265</v>
      </c>
      <c r="C9227" s="1" t="n">
        <v>100</v>
      </c>
      <c r="D9227" s="1" t="s">
        <v>3988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3976</v>
      </c>
      <c r="N9227" s="1" t="n">
        <v>2.45</v>
      </c>
      <c r="O9227" s="1" t="n">
        <v>117.32</v>
      </c>
      <c r="P9227" s="1" t="s">
        <v>3814</v>
      </c>
    </row>
    <row r="9228" customFormat="false" ht="15" hidden="false" customHeight="true" outlineLevel="0" collapsed="false">
      <c r="A9228" s="1" t="n">
        <v>3</v>
      </c>
      <c r="B9228" s="76" t="n">
        <v>46265</v>
      </c>
      <c r="C9228" s="1" t="n">
        <v>100</v>
      </c>
      <c r="D9228" s="1" t="s">
        <v>3988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3977</v>
      </c>
      <c r="N9228" s="1" t="n">
        <v>1.78</v>
      </c>
      <c r="O9228" s="1" t="n">
        <v>100.73</v>
      </c>
      <c r="P9228" s="1" t="s">
        <v>3814</v>
      </c>
    </row>
    <row r="9229" customFormat="false" ht="15" hidden="false" customHeight="true" outlineLevel="0" collapsed="false">
      <c r="A9229" s="1" t="n">
        <v>3</v>
      </c>
      <c r="B9229" s="76" t="n">
        <v>46265</v>
      </c>
      <c r="C9229" s="1" t="n">
        <v>100</v>
      </c>
      <c r="D9229" s="1" t="s">
        <v>3988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5675</v>
      </c>
      <c r="N9229" s="1" t="n">
        <v>1.052</v>
      </c>
      <c r="O9229" s="1" t="n">
        <v>39.38</v>
      </c>
      <c r="P9229" s="1" t="s">
        <v>3814</v>
      </c>
    </row>
    <row r="9230" customFormat="false" ht="15" hidden="false" customHeight="true" outlineLevel="0" collapsed="false">
      <c r="A9230" s="1" t="n">
        <v>3</v>
      </c>
      <c r="B9230" s="76" t="n">
        <v>46265</v>
      </c>
      <c r="C9230" s="1" t="n">
        <v>100</v>
      </c>
      <c r="D9230" s="1" t="s">
        <v>3988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3987</v>
      </c>
      <c r="N9230" s="1" t="n">
        <v>1.346</v>
      </c>
      <c r="O9230" s="1" t="n">
        <v>48.04</v>
      </c>
      <c r="P9230" s="1" t="s">
        <v>3814</v>
      </c>
    </row>
    <row r="9231" customFormat="false" ht="15" hidden="false" customHeight="true" outlineLevel="0" collapsed="false">
      <c r="A9231" s="1" t="n">
        <v>3</v>
      </c>
      <c r="B9231" s="76" t="n">
        <v>46265</v>
      </c>
      <c r="C9231" s="1" t="n">
        <v>100</v>
      </c>
      <c r="D9231" s="1" t="s">
        <v>3988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6172</v>
      </c>
      <c r="N9231" s="1" t="n">
        <v>2.196</v>
      </c>
      <c r="O9231" s="1" t="n">
        <v>80.3</v>
      </c>
      <c r="P9231" s="1" t="s">
        <v>3814</v>
      </c>
    </row>
    <row r="9232" customFormat="false" ht="15" hidden="false" customHeight="true" outlineLevel="0" collapsed="false">
      <c r="A9232" s="1" t="n">
        <v>3</v>
      </c>
      <c r="B9232" s="76" t="n">
        <v>46265</v>
      </c>
      <c r="C9232" s="1" t="n">
        <v>100</v>
      </c>
      <c r="D9232" s="1" t="s">
        <v>3988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3979</v>
      </c>
      <c r="N9232" s="1" t="n">
        <v>7.32</v>
      </c>
      <c r="O9232" s="1" t="n">
        <v>12.68</v>
      </c>
      <c r="P9232" s="1" t="s">
        <v>3814</v>
      </c>
    </row>
    <row r="9233" customFormat="false" ht="15" hidden="false" customHeight="true" outlineLevel="0" collapsed="false">
      <c r="A9233" s="1" t="n">
        <v>3</v>
      </c>
      <c r="B9233" s="76" t="n">
        <v>46265</v>
      </c>
      <c r="C9233" s="1" t="n">
        <v>100</v>
      </c>
      <c r="D9233" s="1" t="s">
        <v>3988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3980</v>
      </c>
      <c r="N9233" s="1" t="n">
        <v>12.563</v>
      </c>
      <c r="O9233" s="1" t="n">
        <v>32.71</v>
      </c>
      <c r="P9233" s="1" t="s">
        <v>3814</v>
      </c>
    </row>
    <row r="9234" customFormat="false" ht="15" hidden="false" customHeight="true" outlineLevel="0" collapsed="false">
      <c r="A9234" s="1" t="n">
        <v>3</v>
      </c>
      <c r="B9234" s="76" t="n">
        <v>46265</v>
      </c>
      <c r="C9234" s="1" t="n">
        <v>100</v>
      </c>
      <c r="D9234" s="1" t="s">
        <v>3988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3981</v>
      </c>
      <c r="N9234" s="1" t="n">
        <v>0.363</v>
      </c>
      <c r="O9234" s="1" t="n">
        <v>0</v>
      </c>
      <c r="P9234" s="1" t="s">
        <v>3814</v>
      </c>
    </row>
    <row r="9235" customFormat="false" ht="15" hidden="false" customHeight="true" outlineLevel="0" collapsed="false">
      <c r="A9235" s="1" t="n">
        <v>3</v>
      </c>
      <c r="B9235" s="76" t="n">
        <v>46265</v>
      </c>
      <c r="C9235" s="1" t="n">
        <v>100</v>
      </c>
      <c r="D9235" s="1" t="s">
        <v>3988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3982</v>
      </c>
      <c r="N9235" s="1" t="n">
        <v>2.848</v>
      </c>
      <c r="O9235" s="1" t="n">
        <v>71.43</v>
      </c>
      <c r="P9235" s="1" t="s">
        <v>3814</v>
      </c>
    </row>
    <row r="9236" customFormat="false" ht="15" hidden="false" customHeight="true" outlineLevel="0" collapsed="false">
      <c r="A9236" s="1" t="n">
        <v>3</v>
      </c>
      <c r="B9236" s="76" t="n">
        <v>46265</v>
      </c>
      <c r="C9236" s="1" t="n">
        <v>100</v>
      </c>
      <c r="D9236" s="1" t="s">
        <v>3988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3986</v>
      </c>
      <c r="N9236" s="1" t="n">
        <v>4.724</v>
      </c>
      <c r="O9236" s="1" t="n">
        <v>138.91</v>
      </c>
      <c r="P9236" s="1" t="s">
        <v>3814</v>
      </c>
    </row>
    <row r="9237" customFormat="false" ht="15" hidden="false" customHeight="true" outlineLevel="0" collapsed="false">
      <c r="A9237" s="1" t="n">
        <v>3</v>
      </c>
      <c r="B9237" s="76" t="n">
        <v>46265</v>
      </c>
      <c r="C9237" s="1" t="n">
        <v>100</v>
      </c>
      <c r="D9237" s="1" t="s">
        <v>3988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3969</v>
      </c>
      <c r="N9237" s="1" t="n">
        <v>18.59</v>
      </c>
      <c r="O9237" s="1" t="n">
        <v>659.2</v>
      </c>
      <c r="P9237" s="1" t="s">
        <v>3814</v>
      </c>
    </row>
    <row r="9238" customFormat="false" ht="15" hidden="false" customHeight="true" outlineLevel="0" collapsed="false">
      <c r="A9238" s="1" t="n">
        <v>3</v>
      </c>
      <c r="B9238" s="76" t="n">
        <v>46265</v>
      </c>
      <c r="C9238" s="1" t="n">
        <v>100</v>
      </c>
      <c r="D9238" s="1" t="s">
        <v>3988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3970</v>
      </c>
      <c r="N9238" s="1" t="n">
        <v>2.83</v>
      </c>
      <c r="O9238" s="1" t="n">
        <v>115.04</v>
      </c>
      <c r="P9238" s="1" t="s">
        <v>3814</v>
      </c>
    </row>
    <row r="9239" customFormat="false" ht="15" hidden="false" customHeight="true" outlineLevel="0" collapsed="false">
      <c r="A9239" s="1" t="n">
        <v>3</v>
      </c>
      <c r="B9239" s="76" t="n">
        <v>46265</v>
      </c>
      <c r="C9239" s="1" t="n">
        <v>100</v>
      </c>
      <c r="D9239" s="1" t="s">
        <v>3988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3971</v>
      </c>
      <c r="N9239" s="1" t="n">
        <v>6.982</v>
      </c>
      <c r="O9239" s="1" t="n">
        <v>283.82</v>
      </c>
      <c r="P9239" s="1" t="s">
        <v>3814</v>
      </c>
    </row>
    <row r="9240" customFormat="false" ht="15" hidden="false" customHeight="true" outlineLevel="0" collapsed="false">
      <c r="A9240" s="1" t="n">
        <v>3</v>
      </c>
      <c r="B9240" s="76" t="n">
        <v>46265</v>
      </c>
      <c r="C9240" s="1" t="n">
        <v>100</v>
      </c>
      <c r="D9240" s="1" t="s">
        <v>3988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3972</v>
      </c>
      <c r="N9240" s="1" t="n">
        <v>5.784</v>
      </c>
      <c r="O9240" s="1" t="n">
        <v>255.14</v>
      </c>
      <c r="P9240" s="1" t="s">
        <v>3814</v>
      </c>
    </row>
    <row r="9241" customFormat="false" ht="15" hidden="false" customHeight="true" outlineLevel="0" collapsed="false">
      <c r="A9241" s="1" t="n">
        <v>3</v>
      </c>
      <c r="B9241" s="76" t="n">
        <v>46265</v>
      </c>
      <c r="C9241" s="1" t="n">
        <v>100</v>
      </c>
      <c r="D9241" s="1" t="s">
        <v>3988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3973</v>
      </c>
      <c r="N9241" s="1" t="n">
        <v>10.27</v>
      </c>
      <c r="O9241" s="1" t="n">
        <v>488.56</v>
      </c>
      <c r="P9241" s="1" t="s">
        <v>3814</v>
      </c>
    </row>
    <row r="9242" customFormat="false" ht="15" hidden="false" customHeight="true" outlineLevel="0" collapsed="false">
      <c r="A9242" s="1" t="n">
        <v>3</v>
      </c>
      <c r="B9242" s="76" t="n">
        <v>46265</v>
      </c>
      <c r="C9242" s="1" t="n">
        <v>100</v>
      </c>
      <c r="D9242" s="1" t="s">
        <v>3988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3975</v>
      </c>
      <c r="N9242" s="1" t="n">
        <v>1.85</v>
      </c>
      <c r="O9242" s="1" t="n">
        <v>81.61</v>
      </c>
      <c r="P9242" s="1" t="s">
        <v>3814</v>
      </c>
    </row>
    <row r="9243" customFormat="false" ht="15" hidden="false" customHeight="true" outlineLevel="0" collapsed="false">
      <c r="A9243" s="1" t="n">
        <v>3</v>
      </c>
      <c r="B9243" s="76" t="n">
        <v>46265</v>
      </c>
      <c r="C9243" s="1" t="n">
        <v>100</v>
      </c>
      <c r="D9243" s="1" t="s">
        <v>3988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3976</v>
      </c>
      <c r="N9243" s="1" t="n">
        <v>2.058</v>
      </c>
      <c r="O9243" s="1" t="n">
        <v>97.9</v>
      </c>
      <c r="P9243" s="1" t="s">
        <v>3814</v>
      </c>
    </row>
    <row r="9244" customFormat="false" ht="15" hidden="false" customHeight="true" outlineLevel="0" collapsed="false">
      <c r="A9244" s="1" t="n">
        <v>3</v>
      </c>
      <c r="B9244" s="76" t="n">
        <v>46265</v>
      </c>
      <c r="C9244" s="1" t="n">
        <v>100</v>
      </c>
      <c r="D9244" s="1" t="s">
        <v>3988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3977</v>
      </c>
      <c r="N9244" s="1" t="n">
        <v>1.74</v>
      </c>
      <c r="O9244" s="1" t="n">
        <v>97.83</v>
      </c>
      <c r="P9244" s="1" t="s">
        <v>3814</v>
      </c>
    </row>
    <row r="9245" customFormat="false" ht="15" hidden="false" customHeight="true" outlineLevel="0" collapsed="false">
      <c r="A9245" s="1" t="n">
        <v>3</v>
      </c>
      <c r="B9245" s="76" t="n">
        <v>46265</v>
      </c>
      <c r="C9245" s="1" t="n">
        <v>100</v>
      </c>
      <c r="D9245" s="1" t="s">
        <v>3988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5675</v>
      </c>
      <c r="N9245" s="1" t="n">
        <v>2.052</v>
      </c>
      <c r="O9245" s="1" t="n">
        <v>76.31</v>
      </c>
      <c r="P9245" s="1" t="s">
        <v>3814</v>
      </c>
    </row>
    <row r="9246" customFormat="false" ht="15" hidden="false" customHeight="true" outlineLevel="0" collapsed="false">
      <c r="A9246" s="1" t="n">
        <v>3</v>
      </c>
      <c r="B9246" s="76" t="n">
        <v>46265</v>
      </c>
      <c r="C9246" s="1" t="n">
        <v>100</v>
      </c>
      <c r="D9246" s="1" t="s">
        <v>3988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3978</v>
      </c>
      <c r="N9246" s="1" t="n">
        <v>3.302</v>
      </c>
      <c r="O9246" s="1" t="n">
        <v>128.52</v>
      </c>
      <c r="P9246" s="1" t="s">
        <v>3814</v>
      </c>
    </row>
    <row r="9247" customFormat="false" ht="15" hidden="false" customHeight="true" outlineLevel="0" collapsed="false">
      <c r="A9247" s="1" t="n">
        <v>3</v>
      </c>
      <c r="B9247" s="76" t="n">
        <v>46265</v>
      </c>
      <c r="C9247" s="1" t="n">
        <v>100</v>
      </c>
      <c r="D9247" s="1" t="s">
        <v>3988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3979</v>
      </c>
      <c r="N9247" s="1" t="n">
        <v>7.32</v>
      </c>
      <c r="O9247" s="1" t="n">
        <v>12.6</v>
      </c>
      <c r="P9247" s="1" t="s">
        <v>3814</v>
      </c>
    </row>
    <row r="9248" customFormat="false" ht="15" hidden="false" customHeight="true" outlineLevel="0" collapsed="false">
      <c r="A9248" s="1" t="n">
        <v>3</v>
      </c>
      <c r="B9248" s="76" t="n">
        <v>46265</v>
      </c>
      <c r="C9248" s="1" t="n">
        <v>100</v>
      </c>
      <c r="D9248" s="1" t="s">
        <v>3988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3980</v>
      </c>
      <c r="N9248" s="1" t="n">
        <v>8.172</v>
      </c>
      <c r="O9248" s="1" t="n">
        <v>21.14</v>
      </c>
      <c r="P9248" s="1" t="s">
        <v>3814</v>
      </c>
    </row>
    <row r="9249" customFormat="false" ht="15" hidden="false" customHeight="true" outlineLevel="0" collapsed="false">
      <c r="A9249" s="1" t="n">
        <v>3</v>
      </c>
      <c r="B9249" s="76" t="n">
        <v>46265</v>
      </c>
      <c r="C9249" s="1" t="n">
        <v>100</v>
      </c>
      <c r="D9249" s="1" t="s">
        <v>3988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3981</v>
      </c>
      <c r="N9249" s="1" t="n">
        <v>0.478</v>
      </c>
      <c r="O9249" s="1" t="n">
        <v>0</v>
      </c>
      <c r="P9249" s="1" t="s">
        <v>3814</v>
      </c>
    </row>
    <row r="9250" customFormat="false" ht="15" hidden="false" customHeight="true" outlineLevel="0" collapsed="false">
      <c r="A9250" s="1" t="n">
        <v>3</v>
      </c>
      <c r="B9250" s="76" t="n">
        <v>46265</v>
      </c>
      <c r="C9250" s="1" t="n">
        <v>100</v>
      </c>
      <c r="D9250" s="1" t="s">
        <v>3988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3982</v>
      </c>
      <c r="N9250" s="1" t="n">
        <v>2.92</v>
      </c>
      <c r="O9250" s="1" t="n">
        <v>60.09</v>
      </c>
      <c r="P9250" s="1" t="s">
        <v>3814</v>
      </c>
    </row>
    <row r="9251" customFormat="false" ht="15" hidden="false" customHeight="true" outlineLevel="0" collapsed="false">
      <c r="A9251" s="1" t="n">
        <v>3</v>
      </c>
      <c r="B9251" s="76" t="n">
        <v>46265</v>
      </c>
      <c r="C9251" s="1" t="n">
        <v>100</v>
      </c>
      <c r="D9251" s="1" t="s">
        <v>3988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3983</v>
      </c>
      <c r="N9251" s="1" t="n">
        <v>10.746</v>
      </c>
      <c r="O9251" s="1" t="n">
        <v>236.39</v>
      </c>
      <c r="P9251" s="1" t="s">
        <v>3814</v>
      </c>
    </row>
    <row r="9252" customFormat="false" ht="15" hidden="false" customHeight="true" outlineLevel="0" collapsed="false">
      <c r="A9252" s="1" t="n">
        <v>3</v>
      </c>
      <c r="B9252" s="76" t="n">
        <v>46265</v>
      </c>
      <c r="C9252" s="1" t="n">
        <v>100</v>
      </c>
      <c r="D9252" s="1" t="s">
        <v>3988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3984</v>
      </c>
      <c r="N9252" s="1" t="n">
        <v>26.44</v>
      </c>
      <c r="O9252" s="1" t="n">
        <v>600.39</v>
      </c>
      <c r="P9252" s="1" t="s">
        <v>3814</v>
      </c>
    </row>
    <row r="9253" customFormat="false" ht="15" hidden="false" customHeight="true" outlineLevel="0" collapsed="false">
      <c r="A9253" s="1" t="n">
        <v>3</v>
      </c>
      <c r="B9253" s="76" t="n">
        <v>46265</v>
      </c>
      <c r="C9253" s="1" t="n">
        <v>100</v>
      </c>
      <c r="D9253" s="1" t="s">
        <v>3988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3985</v>
      </c>
      <c r="N9253" s="1" t="n">
        <v>12.425</v>
      </c>
      <c r="O9253" s="1" t="n">
        <v>308.6</v>
      </c>
      <c r="P9253" s="1" t="s">
        <v>3814</v>
      </c>
    </row>
    <row r="9254" customFormat="false" ht="15" hidden="false" customHeight="true" outlineLevel="0" collapsed="false">
      <c r="A9254" s="1" t="n">
        <v>3</v>
      </c>
      <c r="B9254" s="76" t="n">
        <v>46265</v>
      </c>
      <c r="C9254" s="1" t="n">
        <v>100</v>
      </c>
      <c r="D9254" s="1" t="s">
        <v>3988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3986</v>
      </c>
      <c r="N9254" s="1" t="n">
        <v>5.538</v>
      </c>
      <c r="O9254" s="1" t="n">
        <v>133.62</v>
      </c>
      <c r="P9254" s="1" t="s">
        <v>3814</v>
      </c>
    </row>
    <row r="9255" customFormat="false" ht="15" hidden="false" customHeight="true" outlineLevel="0" collapsed="false">
      <c r="A9255" s="1" t="n">
        <v>3</v>
      </c>
      <c r="B9255" s="76" t="n">
        <v>46265</v>
      </c>
      <c r="C9255" s="1" t="n">
        <v>100</v>
      </c>
      <c r="D9255" s="1" t="s">
        <v>3988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5675</v>
      </c>
      <c r="N9255" s="1" t="n">
        <v>5.722</v>
      </c>
      <c r="O9255" s="1" t="n">
        <v>174.61</v>
      </c>
      <c r="P9255" s="1" t="s">
        <v>3814</v>
      </c>
    </row>
    <row r="9256" customFormat="false" ht="15" hidden="false" customHeight="true" outlineLevel="0" collapsed="false">
      <c r="A9256" s="1" t="n">
        <v>3</v>
      </c>
      <c r="B9256" s="76" t="n">
        <v>46265</v>
      </c>
      <c r="C9256" s="1" t="n">
        <v>100</v>
      </c>
      <c r="D9256" s="1" t="s">
        <v>3988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3979</v>
      </c>
      <c r="N9256" s="1" t="n">
        <v>1.589</v>
      </c>
      <c r="O9256" s="1" t="n">
        <v>2.24</v>
      </c>
      <c r="P9256" s="1" t="s">
        <v>3814</v>
      </c>
    </row>
    <row r="9257" customFormat="false" ht="15" hidden="false" customHeight="true" outlineLevel="0" collapsed="false">
      <c r="A9257" s="1" t="n">
        <v>3</v>
      </c>
      <c r="B9257" s="76" t="n">
        <v>46265</v>
      </c>
      <c r="C9257" s="1" t="n">
        <v>100</v>
      </c>
      <c r="D9257" s="1" t="s">
        <v>3988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3980</v>
      </c>
      <c r="N9257" s="1" t="n">
        <v>3.046</v>
      </c>
      <c r="O9257" s="1" t="n">
        <v>6.46</v>
      </c>
      <c r="P9257" s="1" t="s">
        <v>3814</v>
      </c>
    </row>
    <row r="9258" customFormat="false" ht="15" hidden="false" customHeight="true" outlineLevel="0" collapsed="false">
      <c r="A9258" s="1" t="n">
        <v>3</v>
      </c>
      <c r="B9258" s="76" t="n">
        <v>46265</v>
      </c>
      <c r="C9258" s="1" t="n">
        <v>100</v>
      </c>
      <c r="D9258" s="1" t="s">
        <v>3988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3981</v>
      </c>
      <c r="N9258" s="1" t="n">
        <v>0.774</v>
      </c>
      <c r="O9258" s="1" t="n">
        <v>0</v>
      </c>
      <c r="P9258" s="1" t="s">
        <v>3814</v>
      </c>
    </row>
    <row r="9259" customFormat="false" ht="15" hidden="false" customHeight="true" outlineLevel="0" collapsed="false">
      <c r="A9259" s="1" t="n">
        <v>3</v>
      </c>
      <c r="B9259" s="76" t="n">
        <v>46265</v>
      </c>
      <c r="C9259" s="1" t="n">
        <v>107</v>
      </c>
      <c r="D9259" s="1" t="s">
        <v>4267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3965</v>
      </c>
      <c r="N9259" s="1" t="n">
        <v>1</v>
      </c>
      <c r="O9259" s="1" t="n">
        <v>9.6</v>
      </c>
      <c r="P9259" s="1" t="s">
        <v>3814</v>
      </c>
    </row>
    <row r="9260" customFormat="false" ht="15" hidden="false" customHeight="true" outlineLevel="0" collapsed="false">
      <c r="A9260" s="1" t="n">
        <v>3</v>
      </c>
      <c r="B9260" s="76" t="n">
        <v>46265</v>
      </c>
      <c r="C9260" s="1" t="n">
        <v>107</v>
      </c>
      <c r="D9260" s="1" t="s">
        <v>4267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4398</v>
      </c>
      <c r="N9260" s="1" t="n">
        <v>9</v>
      </c>
      <c r="O9260" s="1" t="n">
        <v>2.8</v>
      </c>
      <c r="P9260" s="1" t="s">
        <v>3814</v>
      </c>
    </row>
    <row r="9261" customFormat="false" ht="15" hidden="false" customHeight="true" outlineLevel="0" collapsed="false">
      <c r="A9261" s="1" t="n">
        <v>3</v>
      </c>
      <c r="B9261" s="76" t="n">
        <v>46265</v>
      </c>
      <c r="C9261" s="1" t="n">
        <v>107</v>
      </c>
      <c r="D9261" s="1" t="s">
        <v>4267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5296</v>
      </c>
      <c r="N9261" s="1" t="n">
        <v>10</v>
      </c>
      <c r="O9261" s="1" t="n">
        <v>3.3</v>
      </c>
      <c r="P9261" s="1" t="s">
        <v>3814</v>
      </c>
    </row>
    <row r="9262" customFormat="false" ht="15" hidden="false" customHeight="true" outlineLevel="0" collapsed="false">
      <c r="A9262" s="1" t="n">
        <v>3</v>
      </c>
      <c r="B9262" s="76" t="n">
        <v>46265</v>
      </c>
      <c r="C9262" s="1" t="n">
        <v>107</v>
      </c>
      <c r="D9262" s="1" t="s">
        <v>4267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4402</v>
      </c>
      <c r="N9262" s="1" t="n">
        <v>9</v>
      </c>
      <c r="O9262" s="1" t="n">
        <v>5</v>
      </c>
      <c r="P9262" s="1" t="s">
        <v>3814</v>
      </c>
    </row>
    <row r="9263" customFormat="false" ht="15" hidden="false" customHeight="true" outlineLevel="0" collapsed="false">
      <c r="A9263" s="1" t="n">
        <v>3</v>
      </c>
      <c r="B9263" s="76" t="n">
        <v>46265</v>
      </c>
      <c r="C9263" s="1" t="n">
        <v>107</v>
      </c>
      <c r="D9263" s="1" t="s">
        <v>4267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4406</v>
      </c>
      <c r="N9263" s="1" t="n">
        <v>9</v>
      </c>
      <c r="O9263" s="1" t="n">
        <v>4.5</v>
      </c>
      <c r="P9263" s="1" t="s">
        <v>3814</v>
      </c>
    </row>
    <row r="9264" customFormat="false" ht="15" hidden="false" customHeight="true" outlineLevel="0" collapsed="false">
      <c r="A9264" s="1" t="n">
        <v>3</v>
      </c>
      <c r="B9264" s="76" t="n">
        <v>46265</v>
      </c>
      <c r="C9264" s="1" t="n">
        <v>107</v>
      </c>
      <c r="D9264" s="1" t="s">
        <v>4267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6551</v>
      </c>
      <c r="N9264" s="1" t="n">
        <v>12</v>
      </c>
      <c r="O9264" s="1" t="n">
        <v>13.8</v>
      </c>
      <c r="P9264" s="1" t="s">
        <v>3814</v>
      </c>
    </row>
    <row r="9265" customFormat="false" ht="15" hidden="false" customHeight="true" outlineLevel="0" collapsed="false">
      <c r="A9265" s="1" t="n">
        <v>3</v>
      </c>
      <c r="B9265" s="76" t="n">
        <v>46265</v>
      </c>
      <c r="C9265" s="1" t="n">
        <v>107</v>
      </c>
      <c r="D9265" s="1" t="s">
        <v>4267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6552</v>
      </c>
      <c r="N9265" s="1" t="n">
        <v>12</v>
      </c>
      <c r="O9265" s="1" t="n">
        <v>13.8</v>
      </c>
      <c r="P9265" s="1" t="s">
        <v>3814</v>
      </c>
    </row>
    <row r="9266" customFormat="false" ht="15" hidden="false" customHeight="true" outlineLevel="0" collapsed="false">
      <c r="A9266" s="1" t="n">
        <v>3</v>
      </c>
      <c r="B9266" s="76" t="n">
        <v>46265</v>
      </c>
      <c r="C9266" s="1" t="n">
        <v>171</v>
      </c>
      <c r="D9266" s="1" t="s">
        <v>4048</v>
      </c>
      <c r="E9266" s="1" t="n">
        <v>1955</v>
      </c>
      <c r="F9266" s="1" t="s">
        <v>3727</v>
      </c>
      <c r="I9266" s="1" t="n">
        <v>48291</v>
      </c>
      <c r="J9266" s="1" t="n">
        <v>45154</v>
      </c>
      <c r="K9266" s="1" t="n">
        <v>2246390</v>
      </c>
      <c r="L9266" s="1" t="s">
        <v>5044</v>
      </c>
      <c r="N9266" s="1" t="n">
        <v>90</v>
      </c>
      <c r="O9266" s="1" t="n">
        <v>88.34</v>
      </c>
      <c r="P9266" s="1" t="s">
        <v>4050</v>
      </c>
    </row>
    <row r="9267" customFormat="false" ht="15" hidden="false" customHeight="true" outlineLevel="0" collapsed="false">
      <c r="A9267" s="1" t="n">
        <v>3</v>
      </c>
      <c r="B9267" s="76" t="n">
        <v>46265</v>
      </c>
      <c r="C9267" s="1" t="n">
        <v>171</v>
      </c>
      <c r="D9267" s="1" t="s">
        <v>4048</v>
      </c>
      <c r="E9267" s="1" t="n">
        <v>1955</v>
      </c>
      <c r="F9267" s="1" t="s">
        <v>3727</v>
      </c>
      <c r="I9267" s="1" t="n">
        <v>48291</v>
      </c>
      <c r="J9267" s="1" t="n">
        <v>45155</v>
      </c>
      <c r="K9267" s="1" t="n">
        <v>2246406</v>
      </c>
      <c r="L9267" s="1" t="s">
        <v>5045</v>
      </c>
      <c r="N9267" s="1" t="n">
        <v>225</v>
      </c>
      <c r="O9267" s="1" t="n">
        <v>221.62</v>
      </c>
      <c r="P9267" s="1" t="s">
        <v>4050</v>
      </c>
    </row>
    <row r="9268" customFormat="false" ht="15" hidden="false" customHeight="true" outlineLevel="0" collapsed="false">
      <c r="A9268" s="1" t="n">
        <v>3</v>
      </c>
      <c r="B9268" s="76" t="n">
        <v>46266</v>
      </c>
      <c r="C9268" s="1" t="n">
        <v>6</v>
      </c>
      <c r="D9268" s="1" t="s">
        <v>3819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3815</v>
      </c>
      <c r="N9268" s="1" t="n">
        <v>10</v>
      </c>
      <c r="O9268" s="1" t="n">
        <v>70</v>
      </c>
      <c r="P9268" s="1" t="s">
        <v>3814</v>
      </c>
    </row>
    <row r="9269" customFormat="false" ht="15" hidden="false" customHeight="true" outlineLevel="0" collapsed="false">
      <c r="A9269" s="1" t="n">
        <v>3</v>
      </c>
      <c r="B9269" s="76" t="n">
        <v>46266</v>
      </c>
      <c r="C9269" s="1" t="n">
        <v>6</v>
      </c>
      <c r="D9269" s="1" t="s">
        <v>3819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3816</v>
      </c>
      <c r="N9269" s="1" t="n">
        <v>40</v>
      </c>
      <c r="O9269" s="1" t="n">
        <v>80</v>
      </c>
      <c r="P9269" s="1" t="s">
        <v>3814</v>
      </c>
    </row>
    <row r="9270" customFormat="false" ht="15" hidden="false" customHeight="true" outlineLevel="0" collapsed="false">
      <c r="A9270" s="1" t="n">
        <v>3</v>
      </c>
      <c r="B9270" s="76" t="n">
        <v>46266</v>
      </c>
      <c r="C9270" s="1" t="n">
        <v>6</v>
      </c>
      <c r="D9270" s="1" t="s">
        <v>3819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3852</v>
      </c>
      <c r="N9270" s="1" t="n">
        <v>7</v>
      </c>
      <c r="O9270" s="1" t="n">
        <v>49</v>
      </c>
      <c r="P9270" s="1" t="s">
        <v>3814</v>
      </c>
    </row>
    <row r="9271" customFormat="false" ht="15" hidden="false" customHeight="true" outlineLevel="0" collapsed="false">
      <c r="A9271" s="1" t="n">
        <v>3</v>
      </c>
      <c r="B9271" s="76" t="n">
        <v>46266</v>
      </c>
      <c r="C9271" s="1" t="n">
        <v>6</v>
      </c>
      <c r="D9271" s="1" t="s">
        <v>3819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3853</v>
      </c>
      <c r="N9271" s="1" t="n">
        <v>48</v>
      </c>
      <c r="O9271" s="1" t="n">
        <v>300</v>
      </c>
      <c r="P9271" s="1" t="s">
        <v>3814</v>
      </c>
    </row>
    <row r="9272" customFormat="false" ht="15" hidden="false" customHeight="true" outlineLevel="0" collapsed="false">
      <c r="A9272" s="1" t="n">
        <v>3</v>
      </c>
      <c r="B9272" s="76" t="n">
        <v>46266</v>
      </c>
      <c r="C9272" s="1" t="n">
        <v>6</v>
      </c>
      <c r="D9272" s="1" t="s">
        <v>3819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3854</v>
      </c>
      <c r="N9272" s="1" t="n">
        <v>3</v>
      </c>
      <c r="O9272" s="1" t="n">
        <v>30</v>
      </c>
      <c r="P9272" s="1" t="s">
        <v>3814</v>
      </c>
    </row>
    <row r="9273" customFormat="false" ht="15" hidden="false" customHeight="true" outlineLevel="0" collapsed="false">
      <c r="A9273" s="1" t="n">
        <v>3</v>
      </c>
      <c r="B9273" s="76" t="n">
        <v>46266</v>
      </c>
      <c r="C9273" s="1" t="n">
        <v>6</v>
      </c>
      <c r="D9273" s="1" t="s">
        <v>3819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3855</v>
      </c>
      <c r="N9273" s="1" t="n">
        <v>40</v>
      </c>
      <c r="O9273" s="1" t="n">
        <v>240</v>
      </c>
      <c r="P9273" s="1" t="s">
        <v>3814</v>
      </c>
    </row>
    <row r="9274" customFormat="false" ht="15" hidden="false" customHeight="true" outlineLevel="0" collapsed="false">
      <c r="A9274" s="1" t="n">
        <v>3</v>
      </c>
      <c r="B9274" s="76" t="n">
        <v>46266</v>
      </c>
      <c r="C9274" s="1" t="n">
        <v>6</v>
      </c>
      <c r="D9274" s="1" t="s">
        <v>3819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4004</v>
      </c>
      <c r="N9274" s="1" t="n">
        <v>10.1</v>
      </c>
      <c r="O9274" s="1" t="n">
        <v>90.5</v>
      </c>
      <c r="P9274" s="1" t="s">
        <v>3814</v>
      </c>
    </row>
    <row r="9275" customFormat="false" ht="15" hidden="false" customHeight="true" outlineLevel="0" collapsed="false">
      <c r="A9275" s="1" t="n">
        <v>3</v>
      </c>
      <c r="B9275" s="76" t="n">
        <v>46266</v>
      </c>
      <c r="C9275" s="1" t="n">
        <v>6</v>
      </c>
      <c r="D9275" s="1" t="s">
        <v>3819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3857</v>
      </c>
      <c r="N9275" s="1" t="n">
        <v>40</v>
      </c>
      <c r="O9275" s="1" t="n">
        <v>220</v>
      </c>
      <c r="P9275" s="1" t="s">
        <v>3814</v>
      </c>
    </row>
    <row r="9276" customFormat="false" ht="15" hidden="false" customHeight="true" outlineLevel="0" collapsed="false">
      <c r="A9276" s="1" t="n">
        <v>3</v>
      </c>
      <c r="B9276" s="76" t="n">
        <v>46266</v>
      </c>
      <c r="C9276" s="1" t="n">
        <v>6</v>
      </c>
      <c r="D9276" s="1" t="s">
        <v>3819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4005</v>
      </c>
      <c r="N9276" s="1" t="n">
        <v>15</v>
      </c>
      <c r="O9276" s="1" t="n">
        <v>160</v>
      </c>
      <c r="P9276" s="1" t="s">
        <v>3814</v>
      </c>
    </row>
    <row r="9277" customFormat="false" ht="15" hidden="false" customHeight="true" outlineLevel="0" collapsed="false">
      <c r="A9277" s="1" t="n">
        <v>3</v>
      </c>
      <c r="B9277" s="76" t="n">
        <v>46266</v>
      </c>
      <c r="C9277" s="1" t="n">
        <v>6</v>
      </c>
      <c r="D9277" s="1" t="s">
        <v>3819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3858</v>
      </c>
      <c r="N9277" s="1" t="n">
        <v>4</v>
      </c>
      <c r="O9277" s="1" t="n">
        <v>72</v>
      </c>
      <c r="P9277" s="1" t="s">
        <v>3814</v>
      </c>
    </row>
    <row r="9278" customFormat="false" ht="15" hidden="false" customHeight="true" outlineLevel="0" collapsed="false">
      <c r="A9278" s="1" t="n">
        <v>3</v>
      </c>
      <c r="B9278" s="76" t="n">
        <v>46266</v>
      </c>
      <c r="C9278" s="1" t="n">
        <v>6</v>
      </c>
      <c r="D9278" s="1" t="s">
        <v>3819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3859</v>
      </c>
      <c r="N9278" s="1" t="n">
        <v>10</v>
      </c>
      <c r="O9278" s="1" t="n">
        <v>80</v>
      </c>
      <c r="P9278" s="1" t="s">
        <v>3814</v>
      </c>
    </row>
    <row r="9279" customFormat="false" ht="15" hidden="false" customHeight="true" outlineLevel="0" collapsed="false">
      <c r="A9279" s="1" t="n">
        <v>3</v>
      </c>
      <c r="B9279" s="76" t="n">
        <v>46266</v>
      </c>
      <c r="C9279" s="1" t="n">
        <v>6</v>
      </c>
      <c r="D9279" s="1" t="s">
        <v>3819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3860</v>
      </c>
      <c r="N9279" s="1" t="n">
        <v>10</v>
      </c>
      <c r="O9279" s="1" t="n">
        <v>220</v>
      </c>
      <c r="P9279" s="1" t="s">
        <v>3814</v>
      </c>
    </row>
    <row r="9280" customFormat="false" ht="15" hidden="false" customHeight="true" outlineLevel="0" collapsed="false">
      <c r="A9280" s="1" t="n">
        <v>3</v>
      </c>
      <c r="B9280" s="76" t="n">
        <v>46266</v>
      </c>
      <c r="C9280" s="1" t="n">
        <v>6</v>
      </c>
      <c r="D9280" s="1" t="s">
        <v>3819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3861</v>
      </c>
      <c r="N9280" s="1" t="n">
        <v>10</v>
      </c>
      <c r="O9280" s="1" t="n">
        <v>130</v>
      </c>
      <c r="P9280" s="1" t="s">
        <v>3814</v>
      </c>
    </row>
    <row r="9281" customFormat="false" ht="15" hidden="false" customHeight="true" outlineLevel="0" collapsed="false">
      <c r="A9281" s="1" t="n">
        <v>3</v>
      </c>
      <c r="B9281" s="76" t="n">
        <v>46266</v>
      </c>
      <c r="C9281" s="1" t="n">
        <v>6</v>
      </c>
      <c r="D9281" s="1" t="s">
        <v>3819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4006</v>
      </c>
      <c r="N9281" s="1" t="n">
        <v>2</v>
      </c>
      <c r="O9281" s="1" t="n">
        <v>44</v>
      </c>
      <c r="P9281" s="1" t="s">
        <v>3814</v>
      </c>
    </row>
    <row r="9282" customFormat="false" ht="15" hidden="false" customHeight="true" outlineLevel="0" collapsed="false">
      <c r="A9282" s="1" t="n">
        <v>3</v>
      </c>
      <c r="B9282" s="76" t="n">
        <v>46266</v>
      </c>
      <c r="C9282" s="1" t="n">
        <v>6</v>
      </c>
      <c r="D9282" s="1" t="s">
        <v>3819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4007</v>
      </c>
      <c r="N9282" s="1" t="n">
        <v>9</v>
      </c>
      <c r="O9282" s="1" t="n">
        <v>81</v>
      </c>
      <c r="P9282" s="1" t="s">
        <v>3814</v>
      </c>
    </row>
    <row r="9283" customFormat="false" ht="15" hidden="false" customHeight="true" outlineLevel="0" collapsed="false">
      <c r="A9283" s="1" t="n">
        <v>3</v>
      </c>
      <c r="B9283" s="76" t="n">
        <v>46266</v>
      </c>
      <c r="C9283" s="1" t="n">
        <v>6</v>
      </c>
      <c r="D9283" s="1" t="s">
        <v>3819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4008</v>
      </c>
      <c r="N9283" s="1" t="n">
        <v>20</v>
      </c>
      <c r="O9283" s="1" t="n">
        <v>160</v>
      </c>
      <c r="P9283" s="1" t="s">
        <v>3814</v>
      </c>
    </row>
    <row r="9284" customFormat="false" ht="15" hidden="false" customHeight="true" outlineLevel="0" collapsed="false">
      <c r="A9284" s="1" t="n">
        <v>3</v>
      </c>
      <c r="B9284" s="76" t="n">
        <v>46266</v>
      </c>
      <c r="C9284" s="1" t="n">
        <v>6</v>
      </c>
      <c r="D9284" s="1" t="s">
        <v>3819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3862</v>
      </c>
      <c r="N9284" s="1" t="n">
        <v>10</v>
      </c>
      <c r="O9284" s="1" t="n">
        <v>70</v>
      </c>
      <c r="P9284" s="1" t="s">
        <v>3814</v>
      </c>
    </row>
    <row r="9285" customFormat="false" ht="15" hidden="false" customHeight="true" outlineLevel="0" collapsed="false">
      <c r="A9285" s="1" t="n">
        <v>3</v>
      </c>
      <c r="B9285" s="76" t="n">
        <v>46266</v>
      </c>
      <c r="C9285" s="1" t="n">
        <v>6</v>
      </c>
      <c r="D9285" s="1" t="s">
        <v>3819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4643</v>
      </c>
      <c r="N9285" s="1" t="n">
        <v>113.79</v>
      </c>
      <c r="O9285" s="1" t="n">
        <v>264</v>
      </c>
      <c r="P9285" s="1" t="s">
        <v>3814</v>
      </c>
    </row>
    <row r="9286" customFormat="false" ht="15" hidden="false" customHeight="true" outlineLevel="0" collapsed="false">
      <c r="A9286" s="1" t="n">
        <v>3</v>
      </c>
      <c r="B9286" s="76" t="n">
        <v>46266</v>
      </c>
      <c r="C9286" s="1" t="n">
        <v>6</v>
      </c>
      <c r="D9286" s="1" t="s">
        <v>3819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3863</v>
      </c>
      <c r="N9286" s="1" t="n">
        <v>10</v>
      </c>
      <c r="O9286" s="1" t="n">
        <v>60</v>
      </c>
      <c r="P9286" s="1" t="s">
        <v>3814</v>
      </c>
    </row>
    <row r="9287" customFormat="false" ht="15" hidden="false" customHeight="true" outlineLevel="0" collapsed="false">
      <c r="A9287" s="1" t="n">
        <v>3</v>
      </c>
      <c r="B9287" s="76" t="n">
        <v>46266</v>
      </c>
      <c r="C9287" s="1" t="n">
        <v>6</v>
      </c>
      <c r="D9287" s="1" t="s">
        <v>3819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3865</v>
      </c>
      <c r="N9287" s="1" t="n">
        <v>20</v>
      </c>
      <c r="O9287" s="1" t="n">
        <v>120</v>
      </c>
      <c r="P9287" s="1" t="s">
        <v>3814</v>
      </c>
    </row>
    <row r="9288" customFormat="false" ht="15" hidden="false" customHeight="true" outlineLevel="0" collapsed="false">
      <c r="A9288" s="1" t="n">
        <v>3</v>
      </c>
      <c r="B9288" s="76" t="n">
        <v>46266</v>
      </c>
      <c r="C9288" s="1" t="n">
        <v>6</v>
      </c>
      <c r="D9288" s="1" t="s">
        <v>3819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4009</v>
      </c>
      <c r="N9288" s="1" t="n">
        <v>7.6</v>
      </c>
      <c r="O9288" s="1" t="n">
        <v>91</v>
      </c>
      <c r="P9288" s="1" t="s">
        <v>3814</v>
      </c>
    </row>
    <row r="9289" customFormat="false" ht="15" hidden="false" customHeight="true" outlineLevel="0" collapsed="false">
      <c r="A9289" s="1" t="n">
        <v>3</v>
      </c>
      <c r="B9289" s="76" t="n">
        <v>46266</v>
      </c>
      <c r="C9289" s="1" t="n">
        <v>6</v>
      </c>
      <c r="D9289" s="1" t="s">
        <v>3819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4010</v>
      </c>
      <c r="N9289" s="1" t="n">
        <v>10</v>
      </c>
      <c r="O9289" s="1" t="n">
        <v>60</v>
      </c>
      <c r="P9289" s="1" t="s">
        <v>3814</v>
      </c>
    </row>
    <row r="9290" customFormat="false" ht="15" hidden="false" customHeight="true" outlineLevel="0" collapsed="false">
      <c r="A9290" s="1" t="n">
        <v>3</v>
      </c>
      <c r="B9290" s="76" t="n">
        <v>46266</v>
      </c>
      <c r="C9290" s="1" t="n">
        <v>6</v>
      </c>
      <c r="D9290" s="1" t="s">
        <v>3819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3817</v>
      </c>
      <c r="N9290" s="1" t="n">
        <v>20</v>
      </c>
      <c r="O9290" s="1" t="n">
        <v>125</v>
      </c>
      <c r="P9290" s="1" t="s">
        <v>3814</v>
      </c>
    </row>
    <row r="9291" customFormat="false" ht="15" hidden="false" customHeight="true" outlineLevel="0" collapsed="false">
      <c r="A9291" s="1" t="n">
        <v>3</v>
      </c>
      <c r="B9291" s="76" t="n">
        <v>46266</v>
      </c>
      <c r="C9291" s="1" t="n">
        <v>11</v>
      </c>
      <c r="D9291" s="1" t="s">
        <v>3820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4203</v>
      </c>
      <c r="N9291" s="1" t="n">
        <v>10</v>
      </c>
      <c r="O9291" s="1" t="n">
        <v>240</v>
      </c>
      <c r="P9291" s="1" t="s">
        <v>3814</v>
      </c>
    </row>
    <row r="9292" customFormat="false" ht="15" hidden="false" customHeight="true" outlineLevel="0" collapsed="false">
      <c r="A9292" s="1" t="n">
        <v>3</v>
      </c>
      <c r="B9292" s="76" t="n">
        <v>46266</v>
      </c>
      <c r="C9292" s="1" t="n">
        <v>11</v>
      </c>
      <c r="D9292" s="1" t="s">
        <v>3820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4100</v>
      </c>
      <c r="N9292" s="1" t="n">
        <v>18</v>
      </c>
      <c r="O9292" s="1" t="n">
        <v>180</v>
      </c>
      <c r="P9292" s="1" t="s">
        <v>3814</v>
      </c>
    </row>
    <row r="9293" customFormat="false" ht="15" hidden="false" customHeight="true" outlineLevel="0" collapsed="false">
      <c r="A9293" s="1" t="n">
        <v>3</v>
      </c>
      <c r="B9293" s="76" t="n">
        <v>46266</v>
      </c>
      <c r="C9293" s="1" t="n">
        <v>11</v>
      </c>
      <c r="D9293" s="1" t="s">
        <v>3820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5267</v>
      </c>
      <c r="N9293" s="1" t="n">
        <v>9</v>
      </c>
      <c r="O9293" s="1" t="n">
        <v>130</v>
      </c>
      <c r="P9293" s="1" t="s">
        <v>3814</v>
      </c>
    </row>
    <row r="9294" customFormat="false" ht="15" hidden="false" customHeight="true" outlineLevel="0" collapsed="false">
      <c r="A9294" s="1" t="n">
        <v>3</v>
      </c>
      <c r="B9294" s="76" t="n">
        <v>46266</v>
      </c>
      <c r="C9294" s="1" t="n">
        <v>11</v>
      </c>
      <c r="D9294" s="1" t="s">
        <v>3820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3891</v>
      </c>
      <c r="N9294" s="1" t="n">
        <v>77.4</v>
      </c>
      <c r="O9294" s="1" t="n">
        <v>2515.5</v>
      </c>
      <c r="P9294" s="1" t="s">
        <v>3814</v>
      </c>
    </row>
    <row r="9295" customFormat="false" ht="15" hidden="false" customHeight="true" outlineLevel="0" collapsed="false">
      <c r="A9295" s="1" t="n">
        <v>3</v>
      </c>
      <c r="B9295" s="76" t="n">
        <v>46266</v>
      </c>
      <c r="C9295" s="1" t="n">
        <v>11</v>
      </c>
      <c r="D9295" s="1" t="s">
        <v>3820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3893</v>
      </c>
      <c r="N9295" s="1" t="n">
        <v>57.95</v>
      </c>
      <c r="O9295" s="1" t="n">
        <v>1303.88</v>
      </c>
      <c r="P9295" s="1" t="s">
        <v>3814</v>
      </c>
    </row>
    <row r="9296" customFormat="false" ht="15" hidden="false" customHeight="true" outlineLevel="0" collapsed="false">
      <c r="A9296" s="1" t="n">
        <v>3</v>
      </c>
      <c r="B9296" s="76" t="n">
        <v>46266</v>
      </c>
      <c r="C9296" s="1" t="n">
        <v>11</v>
      </c>
      <c r="D9296" s="1" t="s">
        <v>3820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4116</v>
      </c>
      <c r="N9296" s="1" t="n">
        <v>60</v>
      </c>
      <c r="O9296" s="1" t="n">
        <v>510</v>
      </c>
      <c r="P9296" s="1" t="s">
        <v>3814</v>
      </c>
    </row>
    <row r="9297" customFormat="false" ht="15" hidden="false" customHeight="true" outlineLevel="0" collapsed="false">
      <c r="A9297" s="1" t="n">
        <v>3</v>
      </c>
      <c r="B9297" s="76" t="n">
        <v>46266</v>
      </c>
      <c r="C9297" s="1" t="n">
        <v>22</v>
      </c>
      <c r="D9297" s="1" t="s">
        <v>3967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3982</v>
      </c>
      <c r="N9297" s="1" t="n">
        <v>2.92</v>
      </c>
      <c r="O9297" s="1" t="n">
        <v>60.09</v>
      </c>
      <c r="P9297" s="1" t="s">
        <v>3814</v>
      </c>
    </row>
    <row r="9298" customFormat="false" ht="15" hidden="false" customHeight="true" outlineLevel="0" collapsed="false">
      <c r="A9298" s="1" t="n">
        <v>3</v>
      </c>
      <c r="B9298" s="76" t="n">
        <v>46266</v>
      </c>
      <c r="C9298" s="1" t="n">
        <v>22</v>
      </c>
      <c r="D9298" s="1" t="s">
        <v>3967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3982</v>
      </c>
      <c r="N9298" s="1" t="n">
        <v>5.696</v>
      </c>
      <c r="O9298" s="1" t="n">
        <v>143.33</v>
      </c>
      <c r="P9298" s="1" t="s">
        <v>3814</v>
      </c>
    </row>
    <row r="9299" customFormat="false" ht="15" hidden="false" customHeight="true" outlineLevel="0" collapsed="false">
      <c r="A9299" s="1" t="n">
        <v>3</v>
      </c>
      <c r="B9299" s="76" t="n">
        <v>46266</v>
      </c>
      <c r="C9299" s="1" t="n">
        <v>22</v>
      </c>
      <c r="D9299" s="1" t="s">
        <v>3967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3983</v>
      </c>
      <c r="N9299" s="1" t="n">
        <v>10.746</v>
      </c>
      <c r="O9299" s="1" t="n">
        <v>236.39</v>
      </c>
      <c r="P9299" s="1" t="s">
        <v>3814</v>
      </c>
    </row>
    <row r="9300" customFormat="false" ht="15" hidden="false" customHeight="true" outlineLevel="0" collapsed="false">
      <c r="A9300" s="1" t="n">
        <v>3</v>
      </c>
      <c r="B9300" s="76" t="n">
        <v>46266</v>
      </c>
      <c r="C9300" s="1" t="n">
        <v>22</v>
      </c>
      <c r="D9300" s="1" t="s">
        <v>3967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3984</v>
      </c>
      <c r="N9300" s="1" t="n">
        <v>26.44</v>
      </c>
      <c r="O9300" s="1" t="n">
        <v>600.39</v>
      </c>
      <c r="P9300" s="1" t="s">
        <v>3814</v>
      </c>
    </row>
    <row r="9301" customFormat="false" ht="15" hidden="false" customHeight="true" outlineLevel="0" collapsed="false">
      <c r="A9301" s="1" t="n">
        <v>3</v>
      </c>
      <c r="B9301" s="76" t="n">
        <v>46266</v>
      </c>
      <c r="C9301" s="1" t="n">
        <v>22</v>
      </c>
      <c r="D9301" s="1" t="s">
        <v>3967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3985</v>
      </c>
      <c r="N9301" s="1" t="n">
        <v>12.425</v>
      </c>
      <c r="O9301" s="1" t="n">
        <v>308.6</v>
      </c>
      <c r="P9301" s="1" t="s">
        <v>3814</v>
      </c>
    </row>
    <row r="9302" customFormat="false" ht="15" hidden="false" customHeight="true" outlineLevel="0" collapsed="false">
      <c r="A9302" s="1" t="n">
        <v>3</v>
      </c>
      <c r="B9302" s="76" t="n">
        <v>46266</v>
      </c>
      <c r="C9302" s="1" t="n">
        <v>22</v>
      </c>
      <c r="D9302" s="1" t="s">
        <v>3967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3968</v>
      </c>
      <c r="N9302" s="1" t="n">
        <v>14.415</v>
      </c>
      <c r="O9302" s="1" t="n">
        <v>501.97</v>
      </c>
      <c r="P9302" s="1" t="s">
        <v>3814</v>
      </c>
    </row>
    <row r="9303" customFormat="false" ht="15" hidden="false" customHeight="true" outlineLevel="0" collapsed="false">
      <c r="A9303" s="1" t="n">
        <v>3</v>
      </c>
      <c r="B9303" s="76" t="n">
        <v>46266</v>
      </c>
      <c r="C9303" s="1" t="n">
        <v>22</v>
      </c>
      <c r="D9303" s="1" t="s">
        <v>3967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3986</v>
      </c>
      <c r="N9303" s="1" t="n">
        <v>5.538</v>
      </c>
      <c r="O9303" s="1" t="n">
        <v>133.62</v>
      </c>
      <c r="P9303" s="1" t="s">
        <v>3814</v>
      </c>
    </row>
    <row r="9304" customFormat="false" ht="15" hidden="false" customHeight="true" outlineLevel="0" collapsed="false">
      <c r="A9304" s="1" t="n">
        <v>3</v>
      </c>
      <c r="B9304" s="76" t="n">
        <v>46266</v>
      </c>
      <c r="C9304" s="1" t="n">
        <v>22</v>
      </c>
      <c r="D9304" s="1" t="s">
        <v>3967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3986</v>
      </c>
      <c r="N9304" s="1" t="n">
        <v>11.294</v>
      </c>
      <c r="O9304" s="1" t="n">
        <v>333.37</v>
      </c>
      <c r="P9304" s="1" t="s">
        <v>3814</v>
      </c>
    </row>
    <row r="9305" customFormat="false" ht="15" hidden="false" customHeight="true" outlineLevel="0" collapsed="false">
      <c r="A9305" s="1" t="n">
        <v>3</v>
      </c>
      <c r="B9305" s="76" t="n">
        <v>46266</v>
      </c>
      <c r="C9305" s="1" t="n">
        <v>22</v>
      </c>
      <c r="D9305" s="1" t="s">
        <v>3967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3969</v>
      </c>
      <c r="N9305" s="1" t="n">
        <v>34.06</v>
      </c>
      <c r="O9305" s="1" t="n">
        <v>1211.38</v>
      </c>
      <c r="P9305" s="1" t="s">
        <v>3814</v>
      </c>
    </row>
    <row r="9306" customFormat="false" ht="15" hidden="false" customHeight="true" outlineLevel="0" collapsed="false">
      <c r="A9306" s="1" t="n">
        <v>3</v>
      </c>
      <c r="B9306" s="76" t="n">
        <v>46266</v>
      </c>
      <c r="C9306" s="1" t="n">
        <v>22</v>
      </c>
      <c r="D9306" s="1" t="s">
        <v>3967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3970</v>
      </c>
      <c r="N9306" s="1" t="n">
        <v>5.086</v>
      </c>
      <c r="O9306" s="1" t="n">
        <v>207.35</v>
      </c>
      <c r="P9306" s="1" t="s">
        <v>3814</v>
      </c>
    </row>
    <row r="9307" customFormat="false" ht="15" hidden="false" customHeight="true" outlineLevel="0" collapsed="false">
      <c r="A9307" s="1" t="n">
        <v>3</v>
      </c>
      <c r="B9307" s="76" t="n">
        <v>46266</v>
      </c>
      <c r="C9307" s="1" t="n">
        <v>22</v>
      </c>
      <c r="D9307" s="1" t="s">
        <v>3967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3971</v>
      </c>
      <c r="N9307" s="1" t="n">
        <v>11.464</v>
      </c>
      <c r="O9307" s="1" t="n">
        <v>467.22</v>
      </c>
      <c r="P9307" s="1" t="s">
        <v>3814</v>
      </c>
    </row>
    <row r="9308" customFormat="false" ht="15" hidden="false" customHeight="true" outlineLevel="0" collapsed="false">
      <c r="A9308" s="1" t="n">
        <v>3</v>
      </c>
      <c r="B9308" s="76" t="n">
        <v>46266</v>
      </c>
      <c r="C9308" s="1" t="n">
        <v>22</v>
      </c>
      <c r="D9308" s="1" t="s">
        <v>3967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3972</v>
      </c>
      <c r="N9308" s="1" t="n">
        <v>13.279</v>
      </c>
      <c r="O9308" s="1" t="n">
        <v>587.93</v>
      </c>
      <c r="P9308" s="1" t="s">
        <v>3814</v>
      </c>
    </row>
    <row r="9309" customFormat="false" ht="15" hidden="false" customHeight="true" outlineLevel="0" collapsed="false">
      <c r="A9309" s="1" t="n">
        <v>3</v>
      </c>
      <c r="B9309" s="76" t="n">
        <v>46266</v>
      </c>
      <c r="C9309" s="1" t="n">
        <v>22</v>
      </c>
      <c r="D9309" s="1" t="s">
        <v>3967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3973</v>
      </c>
      <c r="N9309" s="1" t="n">
        <v>11.616</v>
      </c>
      <c r="O9309" s="1" t="n">
        <v>553.01</v>
      </c>
      <c r="P9309" s="1" t="s">
        <v>3814</v>
      </c>
    </row>
    <row r="9310" customFormat="false" ht="15" hidden="false" customHeight="true" outlineLevel="0" collapsed="false">
      <c r="A9310" s="1" t="n">
        <v>3</v>
      </c>
      <c r="B9310" s="76" t="n">
        <v>46266</v>
      </c>
      <c r="C9310" s="1" t="n">
        <v>22</v>
      </c>
      <c r="D9310" s="1" t="s">
        <v>3967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3974</v>
      </c>
      <c r="N9310" s="1" t="n">
        <v>4.178</v>
      </c>
      <c r="O9310" s="1" t="n">
        <v>203.7</v>
      </c>
      <c r="P9310" s="1" t="s">
        <v>3814</v>
      </c>
    </row>
    <row r="9311" customFormat="false" ht="15" hidden="false" customHeight="true" outlineLevel="0" collapsed="false">
      <c r="A9311" s="1" t="n">
        <v>3</v>
      </c>
      <c r="B9311" s="76" t="n">
        <v>46266</v>
      </c>
      <c r="C9311" s="1" t="n">
        <v>22</v>
      </c>
      <c r="D9311" s="1" t="s">
        <v>3967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3975</v>
      </c>
      <c r="N9311" s="1" t="n">
        <v>17.32</v>
      </c>
      <c r="O9311" s="1" t="n">
        <v>768.5</v>
      </c>
      <c r="P9311" s="1" t="s">
        <v>3814</v>
      </c>
    </row>
    <row r="9312" customFormat="false" ht="15" hidden="false" customHeight="true" outlineLevel="0" collapsed="false">
      <c r="A9312" s="1" t="n">
        <v>3</v>
      </c>
      <c r="B9312" s="76" t="n">
        <v>46266</v>
      </c>
      <c r="C9312" s="1" t="n">
        <v>22</v>
      </c>
      <c r="D9312" s="1" t="s">
        <v>3967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3976</v>
      </c>
      <c r="N9312" s="1" t="n">
        <v>4.508</v>
      </c>
      <c r="O9312" s="1" t="n">
        <v>215.22</v>
      </c>
      <c r="P9312" s="1" t="s">
        <v>3814</v>
      </c>
    </row>
    <row r="9313" customFormat="false" ht="15" hidden="false" customHeight="true" outlineLevel="0" collapsed="false">
      <c r="A9313" s="1" t="n">
        <v>3</v>
      </c>
      <c r="B9313" s="76" t="n">
        <v>46266</v>
      </c>
      <c r="C9313" s="1" t="n">
        <v>22</v>
      </c>
      <c r="D9313" s="1" t="s">
        <v>3967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3977</v>
      </c>
      <c r="N9313" s="1" t="n">
        <v>3.52</v>
      </c>
      <c r="O9313" s="1" t="n">
        <v>198.56</v>
      </c>
      <c r="P9313" s="1" t="s">
        <v>3814</v>
      </c>
    </row>
    <row r="9314" customFormat="false" ht="15" hidden="false" customHeight="true" outlineLevel="0" collapsed="false">
      <c r="A9314" s="1" t="n">
        <v>3</v>
      </c>
      <c r="B9314" s="76" t="n">
        <v>46266</v>
      </c>
      <c r="C9314" s="1" t="n">
        <v>22</v>
      </c>
      <c r="D9314" s="1" t="s">
        <v>3967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5675</v>
      </c>
      <c r="N9314" s="1" t="n">
        <v>3.104</v>
      </c>
      <c r="O9314" s="1" t="n">
        <v>115.69</v>
      </c>
      <c r="P9314" s="1" t="s">
        <v>3814</v>
      </c>
    </row>
    <row r="9315" customFormat="false" ht="15" hidden="false" customHeight="true" outlineLevel="0" collapsed="false">
      <c r="A9315" s="1" t="n">
        <v>3</v>
      </c>
      <c r="B9315" s="76" t="n">
        <v>46266</v>
      </c>
      <c r="C9315" s="1" t="n">
        <v>22</v>
      </c>
      <c r="D9315" s="1" t="s">
        <v>3967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5675</v>
      </c>
      <c r="N9315" s="1" t="n">
        <v>5.722</v>
      </c>
      <c r="O9315" s="1" t="n">
        <v>174.61</v>
      </c>
      <c r="P9315" s="1" t="s">
        <v>3814</v>
      </c>
    </row>
    <row r="9316" customFormat="false" ht="15" hidden="false" customHeight="true" outlineLevel="0" collapsed="false">
      <c r="A9316" s="1" t="n">
        <v>3</v>
      </c>
      <c r="B9316" s="76" t="n">
        <v>46266</v>
      </c>
      <c r="C9316" s="1" t="n">
        <v>22</v>
      </c>
      <c r="D9316" s="1" t="s">
        <v>3967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3987</v>
      </c>
      <c r="N9316" s="1" t="n">
        <v>1.346</v>
      </c>
      <c r="O9316" s="1" t="n">
        <v>48.04</v>
      </c>
      <c r="P9316" s="1" t="s">
        <v>3814</v>
      </c>
    </row>
    <row r="9317" customFormat="false" ht="15" hidden="false" customHeight="true" outlineLevel="0" collapsed="false">
      <c r="A9317" s="1" t="n">
        <v>3</v>
      </c>
      <c r="B9317" s="76" t="n">
        <v>46266</v>
      </c>
      <c r="C9317" s="1" t="n">
        <v>22</v>
      </c>
      <c r="D9317" s="1" t="s">
        <v>3967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3978</v>
      </c>
      <c r="N9317" s="1" t="n">
        <v>3.302</v>
      </c>
      <c r="O9317" s="1" t="n">
        <v>128.52</v>
      </c>
      <c r="P9317" s="1" t="s">
        <v>3814</v>
      </c>
    </row>
    <row r="9318" customFormat="false" ht="15" hidden="false" customHeight="true" outlineLevel="0" collapsed="false">
      <c r="A9318" s="1" t="n">
        <v>3</v>
      </c>
      <c r="B9318" s="76" t="n">
        <v>46266</v>
      </c>
      <c r="C9318" s="1" t="n">
        <v>22</v>
      </c>
      <c r="D9318" s="1" t="s">
        <v>3967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6172</v>
      </c>
      <c r="N9318" s="1" t="n">
        <v>2.196</v>
      </c>
      <c r="O9318" s="1" t="n">
        <v>80.3</v>
      </c>
      <c r="P9318" s="1" t="s">
        <v>3814</v>
      </c>
    </row>
    <row r="9319" customFormat="false" ht="15" hidden="false" customHeight="true" outlineLevel="0" collapsed="false">
      <c r="A9319" s="1" t="n">
        <v>3</v>
      </c>
      <c r="B9319" s="76" t="n">
        <v>46266</v>
      </c>
      <c r="C9319" s="1" t="n">
        <v>22</v>
      </c>
      <c r="D9319" s="1" t="s">
        <v>3967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3979</v>
      </c>
      <c r="N9319" s="1" t="n">
        <v>14.64</v>
      </c>
      <c r="O9319" s="1" t="n">
        <v>25.28</v>
      </c>
      <c r="P9319" s="1" t="s">
        <v>3814</v>
      </c>
    </row>
    <row r="9320" customFormat="false" ht="15" hidden="false" customHeight="true" outlineLevel="0" collapsed="false">
      <c r="A9320" s="1" t="n">
        <v>3</v>
      </c>
      <c r="B9320" s="76" t="n">
        <v>46266</v>
      </c>
      <c r="C9320" s="1" t="n">
        <v>22</v>
      </c>
      <c r="D9320" s="1" t="s">
        <v>3967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3979</v>
      </c>
      <c r="N9320" s="1" t="n">
        <v>1.589</v>
      </c>
      <c r="O9320" s="1" t="n">
        <v>2.24</v>
      </c>
      <c r="P9320" s="1" t="s">
        <v>3814</v>
      </c>
    </row>
    <row r="9321" customFormat="false" ht="15" hidden="false" customHeight="true" outlineLevel="0" collapsed="false">
      <c r="A9321" s="1" t="n">
        <v>3</v>
      </c>
      <c r="B9321" s="76" t="n">
        <v>46266</v>
      </c>
      <c r="C9321" s="1" t="n">
        <v>22</v>
      </c>
      <c r="D9321" s="1" t="s">
        <v>3967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3980</v>
      </c>
      <c r="N9321" s="1" t="n">
        <v>20.735</v>
      </c>
      <c r="O9321" s="1" t="n">
        <v>53.85</v>
      </c>
      <c r="P9321" s="1" t="s">
        <v>3814</v>
      </c>
    </row>
    <row r="9322" customFormat="false" ht="15" hidden="false" customHeight="true" outlineLevel="0" collapsed="false">
      <c r="A9322" s="1" t="n">
        <v>3</v>
      </c>
      <c r="B9322" s="76" t="n">
        <v>46266</v>
      </c>
      <c r="C9322" s="1" t="n">
        <v>22</v>
      </c>
      <c r="D9322" s="1" t="s">
        <v>3967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3980</v>
      </c>
      <c r="N9322" s="1" t="n">
        <v>3.046</v>
      </c>
      <c r="O9322" s="1" t="n">
        <v>6.46</v>
      </c>
      <c r="P9322" s="1" t="s">
        <v>3814</v>
      </c>
    </row>
    <row r="9323" customFormat="false" ht="15" hidden="false" customHeight="true" outlineLevel="0" collapsed="false">
      <c r="A9323" s="1" t="n">
        <v>3</v>
      </c>
      <c r="B9323" s="76" t="n">
        <v>46266</v>
      </c>
      <c r="C9323" s="1" t="n">
        <v>22</v>
      </c>
      <c r="D9323" s="1" t="s">
        <v>3967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3981</v>
      </c>
      <c r="N9323" s="1" t="n">
        <v>0.774</v>
      </c>
      <c r="O9323" s="1" t="n">
        <v>0</v>
      </c>
      <c r="P9323" s="1" t="s">
        <v>3814</v>
      </c>
    </row>
    <row r="9324" customFormat="false" ht="15" hidden="false" customHeight="true" outlineLevel="0" collapsed="false">
      <c r="A9324" s="1" t="n">
        <v>3</v>
      </c>
      <c r="B9324" s="76" t="n">
        <v>46266</v>
      </c>
      <c r="C9324" s="1" t="n">
        <v>22</v>
      </c>
      <c r="D9324" s="1" t="s">
        <v>3967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3981</v>
      </c>
      <c r="N9324" s="1" t="n">
        <v>0.841</v>
      </c>
      <c r="O9324" s="1" t="n">
        <v>0</v>
      </c>
      <c r="P9324" s="1" t="s">
        <v>3814</v>
      </c>
    </row>
    <row r="9325" customFormat="false" ht="15" hidden="false" customHeight="true" outlineLevel="0" collapsed="false">
      <c r="A9325" s="1" t="n">
        <v>3</v>
      </c>
      <c r="B9325" s="76" t="n">
        <v>46266</v>
      </c>
      <c r="C9325" s="1" t="n">
        <v>22</v>
      </c>
      <c r="D9325" s="1" t="s">
        <v>3967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3982</v>
      </c>
      <c r="N9325" s="1" t="n">
        <v>2.386</v>
      </c>
      <c r="O9325" s="1" t="n">
        <v>56.25</v>
      </c>
      <c r="P9325" s="1" t="s">
        <v>3814</v>
      </c>
    </row>
    <row r="9326" customFormat="false" ht="15" hidden="false" customHeight="true" outlineLevel="0" collapsed="false">
      <c r="A9326" s="1" t="n">
        <v>3</v>
      </c>
      <c r="B9326" s="76" t="n">
        <v>46266</v>
      </c>
      <c r="C9326" s="1" t="n">
        <v>22</v>
      </c>
      <c r="D9326" s="1" t="s">
        <v>3967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3983</v>
      </c>
      <c r="N9326" s="1" t="n">
        <v>8.11</v>
      </c>
      <c r="O9326" s="1" t="n">
        <v>181.17</v>
      </c>
      <c r="P9326" s="1" t="s">
        <v>3814</v>
      </c>
    </row>
    <row r="9327" customFormat="false" ht="15" hidden="false" customHeight="true" outlineLevel="0" collapsed="false">
      <c r="A9327" s="1" t="n">
        <v>3</v>
      </c>
      <c r="B9327" s="76" t="n">
        <v>46266</v>
      </c>
      <c r="C9327" s="1" t="n">
        <v>22</v>
      </c>
      <c r="D9327" s="1" t="s">
        <v>3967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3984</v>
      </c>
      <c r="N9327" s="1" t="n">
        <v>21.255</v>
      </c>
      <c r="O9327" s="1" t="n">
        <v>490.14</v>
      </c>
      <c r="P9327" s="1" t="s">
        <v>3814</v>
      </c>
    </row>
    <row r="9328" customFormat="false" ht="15" hidden="false" customHeight="true" outlineLevel="0" collapsed="false">
      <c r="A9328" s="1" t="n">
        <v>3</v>
      </c>
      <c r="B9328" s="76" t="n">
        <v>46266</v>
      </c>
      <c r="C9328" s="1" t="n">
        <v>22</v>
      </c>
      <c r="D9328" s="1" t="s">
        <v>3967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3985</v>
      </c>
      <c r="N9328" s="1" t="n">
        <v>16.851</v>
      </c>
      <c r="O9328" s="1" t="n">
        <v>425.02</v>
      </c>
      <c r="P9328" s="1" t="s">
        <v>3814</v>
      </c>
    </row>
    <row r="9329" customFormat="false" ht="15" hidden="false" customHeight="true" outlineLevel="0" collapsed="false">
      <c r="A9329" s="1" t="n">
        <v>3</v>
      </c>
      <c r="B9329" s="76" t="n">
        <v>46266</v>
      </c>
      <c r="C9329" s="1" t="n">
        <v>22</v>
      </c>
      <c r="D9329" s="1" t="s">
        <v>3967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3968</v>
      </c>
      <c r="N9329" s="1" t="n">
        <v>3.098</v>
      </c>
      <c r="O9329" s="1" t="n">
        <v>100.75</v>
      </c>
      <c r="P9329" s="1" t="s">
        <v>3814</v>
      </c>
    </row>
    <row r="9330" customFormat="false" ht="15" hidden="false" customHeight="true" outlineLevel="0" collapsed="false">
      <c r="A9330" s="1" t="n">
        <v>3</v>
      </c>
      <c r="B9330" s="76" t="n">
        <v>46266</v>
      </c>
      <c r="C9330" s="1" t="n">
        <v>22</v>
      </c>
      <c r="D9330" s="1" t="s">
        <v>3967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3986</v>
      </c>
      <c r="N9330" s="1" t="n">
        <v>3.546</v>
      </c>
      <c r="O9330" s="1" t="n">
        <v>86.88</v>
      </c>
      <c r="P9330" s="1" t="s">
        <v>3814</v>
      </c>
    </row>
    <row r="9331" customFormat="false" ht="15" hidden="false" customHeight="true" outlineLevel="0" collapsed="false">
      <c r="A9331" s="1" t="n">
        <v>3</v>
      </c>
      <c r="B9331" s="76" t="n">
        <v>46266</v>
      </c>
      <c r="C9331" s="1" t="n">
        <v>22</v>
      </c>
      <c r="D9331" s="1" t="s">
        <v>3967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3986</v>
      </c>
      <c r="N9331" s="1" t="n">
        <v>2.674</v>
      </c>
      <c r="O9331" s="1" t="n">
        <v>73.91</v>
      </c>
      <c r="P9331" s="1" t="s">
        <v>3814</v>
      </c>
    </row>
    <row r="9332" customFormat="false" ht="15" hidden="false" customHeight="true" outlineLevel="0" collapsed="false">
      <c r="A9332" s="1" t="n">
        <v>3</v>
      </c>
      <c r="B9332" s="76" t="n">
        <v>46266</v>
      </c>
      <c r="C9332" s="1" t="n">
        <v>22</v>
      </c>
      <c r="D9332" s="1" t="s">
        <v>3967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3969</v>
      </c>
      <c r="N9332" s="1" t="n">
        <v>15.21</v>
      </c>
      <c r="O9332" s="1" t="n">
        <v>506.99</v>
      </c>
      <c r="P9332" s="1" t="s">
        <v>3814</v>
      </c>
    </row>
    <row r="9333" customFormat="false" ht="15" hidden="false" customHeight="true" outlineLevel="0" collapsed="false">
      <c r="A9333" s="1" t="n">
        <v>3</v>
      </c>
      <c r="B9333" s="76" t="n">
        <v>46266</v>
      </c>
      <c r="C9333" s="1" t="n">
        <v>22</v>
      </c>
      <c r="D9333" s="1" t="s">
        <v>3967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3970</v>
      </c>
      <c r="N9333" s="1" t="n">
        <v>3.372</v>
      </c>
      <c r="O9333" s="1" t="n">
        <v>128.85</v>
      </c>
      <c r="P9333" s="1" t="s">
        <v>3814</v>
      </c>
    </row>
    <row r="9334" customFormat="false" ht="15" hidden="false" customHeight="true" outlineLevel="0" collapsed="false">
      <c r="A9334" s="1" t="n">
        <v>3</v>
      </c>
      <c r="B9334" s="76" t="n">
        <v>46266</v>
      </c>
      <c r="C9334" s="1" t="n">
        <v>22</v>
      </c>
      <c r="D9334" s="1" t="s">
        <v>3967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3971</v>
      </c>
      <c r="N9334" s="1" t="n">
        <v>6.26</v>
      </c>
      <c r="O9334" s="1" t="n">
        <v>239.21</v>
      </c>
      <c r="P9334" s="1" t="s">
        <v>3814</v>
      </c>
    </row>
    <row r="9335" customFormat="false" ht="15" hidden="false" customHeight="true" outlineLevel="0" collapsed="false">
      <c r="A9335" s="1" t="n">
        <v>3</v>
      </c>
      <c r="B9335" s="76" t="n">
        <v>46266</v>
      </c>
      <c r="C9335" s="1" t="n">
        <v>22</v>
      </c>
      <c r="D9335" s="1" t="s">
        <v>3967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3972</v>
      </c>
      <c r="N9335" s="1" t="n">
        <v>5.808</v>
      </c>
      <c r="O9335" s="1" t="n">
        <v>240.83</v>
      </c>
      <c r="P9335" s="1" t="s">
        <v>3814</v>
      </c>
    </row>
    <row r="9336" customFormat="false" ht="15" hidden="false" customHeight="true" outlineLevel="0" collapsed="false">
      <c r="A9336" s="1" t="n">
        <v>3</v>
      </c>
      <c r="B9336" s="76" t="n">
        <v>46266</v>
      </c>
      <c r="C9336" s="1" t="n">
        <v>22</v>
      </c>
      <c r="D9336" s="1" t="s">
        <v>3967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3973</v>
      </c>
      <c r="N9336" s="1" t="n">
        <v>11.845</v>
      </c>
      <c r="O9336" s="1" t="n">
        <v>529.68</v>
      </c>
      <c r="P9336" s="1" t="s">
        <v>3814</v>
      </c>
    </row>
    <row r="9337" customFormat="false" ht="15" hidden="false" customHeight="true" outlineLevel="0" collapsed="false">
      <c r="A9337" s="1" t="n">
        <v>3</v>
      </c>
      <c r="B9337" s="76" t="n">
        <v>46266</v>
      </c>
      <c r="C9337" s="1" t="n">
        <v>22</v>
      </c>
      <c r="D9337" s="1" t="s">
        <v>3967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3974</v>
      </c>
      <c r="N9337" s="1" t="n">
        <v>4.762</v>
      </c>
      <c r="O9337" s="1" t="n">
        <v>216.82</v>
      </c>
      <c r="P9337" s="1" t="s">
        <v>3814</v>
      </c>
    </row>
    <row r="9338" customFormat="false" ht="15" hidden="false" customHeight="true" outlineLevel="0" collapsed="false">
      <c r="A9338" s="1" t="n">
        <v>3</v>
      </c>
      <c r="B9338" s="76" t="n">
        <v>46266</v>
      </c>
      <c r="C9338" s="1" t="n">
        <v>22</v>
      </c>
      <c r="D9338" s="1" t="s">
        <v>3967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3975</v>
      </c>
      <c r="N9338" s="1" t="n">
        <v>1.684</v>
      </c>
      <c r="O9338" s="1" t="n">
        <v>69.83</v>
      </c>
      <c r="P9338" s="1" t="s">
        <v>3814</v>
      </c>
    </row>
    <row r="9339" customFormat="false" ht="15" hidden="false" customHeight="true" outlineLevel="0" collapsed="false">
      <c r="A9339" s="1" t="n">
        <v>3</v>
      </c>
      <c r="B9339" s="76" t="n">
        <v>46266</v>
      </c>
      <c r="C9339" s="1" t="n">
        <v>22</v>
      </c>
      <c r="D9339" s="1" t="s">
        <v>3967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3976</v>
      </c>
      <c r="N9339" s="1" t="n">
        <v>1.966</v>
      </c>
      <c r="O9339" s="1" t="n">
        <v>87.91</v>
      </c>
      <c r="P9339" s="1" t="s">
        <v>3814</v>
      </c>
    </row>
    <row r="9340" customFormat="false" ht="15" hidden="false" customHeight="true" outlineLevel="0" collapsed="false">
      <c r="A9340" s="1" t="n">
        <v>3</v>
      </c>
      <c r="B9340" s="76" t="n">
        <v>46266</v>
      </c>
      <c r="C9340" s="1" t="n">
        <v>22</v>
      </c>
      <c r="D9340" s="1" t="s">
        <v>3967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3977</v>
      </c>
      <c r="N9340" s="1" t="n">
        <v>2.61</v>
      </c>
      <c r="O9340" s="1" t="n">
        <v>137.94</v>
      </c>
      <c r="P9340" s="1" t="s">
        <v>3814</v>
      </c>
    </row>
    <row r="9341" customFormat="false" ht="15" hidden="false" customHeight="true" outlineLevel="0" collapsed="false">
      <c r="A9341" s="1" t="n">
        <v>3</v>
      </c>
      <c r="B9341" s="76" t="n">
        <v>46266</v>
      </c>
      <c r="C9341" s="1" t="n">
        <v>22</v>
      </c>
      <c r="D9341" s="1" t="s">
        <v>3967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5675</v>
      </c>
      <c r="N9341" s="1" t="n">
        <v>3.622</v>
      </c>
      <c r="O9341" s="1" t="n">
        <v>112.24</v>
      </c>
      <c r="P9341" s="1" t="s">
        <v>3814</v>
      </c>
    </row>
    <row r="9342" customFormat="false" ht="15" hidden="false" customHeight="true" outlineLevel="0" collapsed="false">
      <c r="A9342" s="1" t="n">
        <v>3</v>
      </c>
      <c r="B9342" s="76" t="n">
        <v>46266</v>
      </c>
      <c r="C9342" s="1" t="n">
        <v>22</v>
      </c>
      <c r="D9342" s="1" t="s">
        <v>3967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6172</v>
      </c>
      <c r="N9342" s="1" t="n">
        <v>2.93</v>
      </c>
      <c r="O9342" s="1" t="n">
        <v>100.05</v>
      </c>
      <c r="P9342" s="1" t="s">
        <v>3814</v>
      </c>
    </row>
    <row r="9343" customFormat="false" ht="15" hidden="false" customHeight="true" outlineLevel="0" collapsed="false">
      <c r="A9343" s="1" t="n">
        <v>3</v>
      </c>
      <c r="B9343" s="76" t="n">
        <v>46266</v>
      </c>
      <c r="C9343" s="1" t="n">
        <v>22</v>
      </c>
      <c r="D9343" s="1" t="s">
        <v>3967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3979</v>
      </c>
      <c r="N9343" s="1" t="n">
        <v>1.568</v>
      </c>
      <c r="O9343" s="1" t="n">
        <v>2.25</v>
      </c>
      <c r="P9343" s="1" t="s">
        <v>3814</v>
      </c>
    </row>
    <row r="9344" customFormat="false" ht="15" hidden="false" customHeight="true" outlineLevel="0" collapsed="false">
      <c r="A9344" s="1" t="n">
        <v>3</v>
      </c>
      <c r="B9344" s="76" t="n">
        <v>46266</v>
      </c>
      <c r="C9344" s="1" t="n">
        <v>22</v>
      </c>
      <c r="D9344" s="1" t="s">
        <v>3967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3979</v>
      </c>
      <c r="N9344" s="1" t="n">
        <v>1.563</v>
      </c>
      <c r="O9344" s="1" t="n">
        <v>2.53</v>
      </c>
      <c r="P9344" s="1" t="s">
        <v>3814</v>
      </c>
    </row>
    <row r="9345" customFormat="false" ht="15" hidden="false" customHeight="true" outlineLevel="0" collapsed="false">
      <c r="A9345" s="1" t="n">
        <v>3</v>
      </c>
      <c r="B9345" s="76" t="n">
        <v>46266</v>
      </c>
      <c r="C9345" s="1" t="n">
        <v>22</v>
      </c>
      <c r="D9345" s="1" t="s">
        <v>3967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3980</v>
      </c>
      <c r="N9345" s="1" t="n">
        <v>9.86</v>
      </c>
      <c r="O9345" s="1" t="n">
        <v>23.97</v>
      </c>
      <c r="P9345" s="1" t="s">
        <v>3814</v>
      </c>
    </row>
    <row r="9346" customFormat="false" ht="15" hidden="false" customHeight="true" outlineLevel="0" collapsed="false">
      <c r="A9346" s="1" t="n">
        <v>3</v>
      </c>
      <c r="B9346" s="76" t="n">
        <v>46266</v>
      </c>
      <c r="C9346" s="1" t="n">
        <v>22</v>
      </c>
      <c r="D9346" s="1" t="s">
        <v>3967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3980</v>
      </c>
      <c r="N9346" s="1" t="n">
        <v>2.866</v>
      </c>
      <c r="O9346" s="1" t="n">
        <v>6.18</v>
      </c>
      <c r="P9346" s="1" t="s">
        <v>3814</v>
      </c>
    </row>
    <row r="9347" customFormat="false" ht="15" hidden="false" customHeight="true" outlineLevel="0" collapsed="false">
      <c r="A9347" s="1" t="n">
        <v>3</v>
      </c>
      <c r="B9347" s="76" t="n">
        <v>46266</v>
      </c>
      <c r="C9347" s="1" t="n">
        <v>22</v>
      </c>
      <c r="D9347" s="1" t="s">
        <v>3967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3981</v>
      </c>
      <c r="N9347" s="1" t="n">
        <v>0.132</v>
      </c>
      <c r="O9347" s="1" t="n">
        <v>0</v>
      </c>
      <c r="P9347" s="1" t="s">
        <v>3814</v>
      </c>
    </row>
    <row r="9348" customFormat="false" ht="15" hidden="false" customHeight="true" outlineLevel="0" collapsed="false">
      <c r="A9348" s="1" t="n">
        <v>3</v>
      </c>
      <c r="B9348" s="76" t="n">
        <v>46266</v>
      </c>
      <c r="C9348" s="1" t="n">
        <v>22</v>
      </c>
      <c r="D9348" s="1" t="s">
        <v>3967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3981</v>
      </c>
      <c r="N9348" s="1" t="n">
        <v>1.372</v>
      </c>
      <c r="O9348" s="1" t="n">
        <v>0</v>
      </c>
      <c r="P9348" s="1" t="s">
        <v>3814</v>
      </c>
    </row>
    <row r="9349" customFormat="false" ht="15" hidden="false" customHeight="true" outlineLevel="0" collapsed="false">
      <c r="A9349" s="1" t="n">
        <v>3</v>
      </c>
      <c r="B9349" s="76" t="n">
        <v>46266</v>
      </c>
      <c r="C9349" s="1" t="n">
        <v>100</v>
      </c>
      <c r="D9349" s="1" t="s">
        <v>3988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3982</v>
      </c>
      <c r="N9349" s="1" t="n">
        <v>2.386</v>
      </c>
      <c r="O9349" s="1" t="n">
        <v>56.25</v>
      </c>
      <c r="P9349" s="1" t="s">
        <v>3814</v>
      </c>
    </row>
    <row r="9350" customFormat="false" ht="15" hidden="false" customHeight="true" outlineLevel="0" collapsed="false">
      <c r="A9350" s="1" t="n">
        <v>3</v>
      </c>
      <c r="B9350" s="76" t="n">
        <v>46266</v>
      </c>
      <c r="C9350" s="1" t="n">
        <v>100</v>
      </c>
      <c r="D9350" s="1" t="s">
        <v>3988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3968</v>
      </c>
      <c r="N9350" s="1" t="n">
        <v>3.098</v>
      </c>
      <c r="O9350" s="1" t="n">
        <v>100.75</v>
      </c>
      <c r="P9350" s="1" t="s">
        <v>3814</v>
      </c>
    </row>
    <row r="9351" customFormat="false" ht="15" hidden="false" customHeight="true" outlineLevel="0" collapsed="false">
      <c r="A9351" s="1" t="n">
        <v>3</v>
      </c>
      <c r="B9351" s="76" t="n">
        <v>46266</v>
      </c>
      <c r="C9351" s="1" t="n">
        <v>100</v>
      </c>
      <c r="D9351" s="1" t="s">
        <v>3988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3986</v>
      </c>
      <c r="N9351" s="1" t="n">
        <v>2.674</v>
      </c>
      <c r="O9351" s="1" t="n">
        <v>73.91</v>
      </c>
      <c r="P9351" s="1" t="s">
        <v>3814</v>
      </c>
    </row>
    <row r="9352" customFormat="false" ht="15" hidden="false" customHeight="true" outlineLevel="0" collapsed="false">
      <c r="A9352" s="1" t="n">
        <v>3</v>
      </c>
      <c r="B9352" s="76" t="n">
        <v>46266</v>
      </c>
      <c r="C9352" s="1" t="n">
        <v>100</v>
      </c>
      <c r="D9352" s="1" t="s">
        <v>3988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3969</v>
      </c>
      <c r="N9352" s="1" t="n">
        <v>15.21</v>
      </c>
      <c r="O9352" s="1" t="n">
        <v>506.99</v>
      </c>
      <c r="P9352" s="1" t="s">
        <v>3814</v>
      </c>
    </row>
    <row r="9353" customFormat="false" ht="15" hidden="false" customHeight="true" outlineLevel="0" collapsed="false">
      <c r="A9353" s="1" t="n">
        <v>3</v>
      </c>
      <c r="B9353" s="76" t="n">
        <v>46266</v>
      </c>
      <c r="C9353" s="1" t="n">
        <v>100</v>
      </c>
      <c r="D9353" s="1" t="s">
        <v>3988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3970</v>
      </c>
      <c r="N9353" s="1" t="n">
        <v>3.372</v>
      </c>
      <c r="O9353" s="1" t="n">
        <v>128.85</v>
      </c>
      <c r="P9353" s="1" t="s">
        <v>3814</v>
      </c>
    </row>
    <row r="9354" customFormat="false" ht="15" hidden="false" customHeight="true" outlineLevel="0" collapsed="false">
      <c r="A9354" s="1" t="n">
        <v>3</v>
      </c>
      <c r="B9354" s="76" t="n">
        <v>46266</v>
      </c>
      <c r="C9354" s="1" t="n">
        <v>100</v>
      </c>
      <c r="D9354" s="1" t="s">
        <v>3988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3971</v>
      </c>
      <c r="N9354" s="1" t="n">
        <v>6.26</v>
      </c>
      <c r="O9354" s="1" t="n">
        <v>239.21</v>
      </c>
      <c r="P9354" s="1" t="s">
        <v>3814</v>
      </c>
    </row>
    <row r="9355" customFormat="false" ht="15" hidden="false" customHeight="true" outlineLevel="0" collapsed="false">
      <c r="A9355" s="1" t="n">
        <v>3</v>
      </c>
      <c r="B9355" s="76" t="n">
        <v>46266</v>
      </c>
      <c r="C9355" s="1" t="n">
        <v>100</v>
      </c>
      <c r="D9355" s="1" t="s">
        <v>3988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3972</v>
      </c>
      <c r="N9355" s="1" t="n">
        <v>5.808</v>
      </c>
      <c r="O9355" s="1" t="n">
        <v>240.83</v>
      </c>
      <c r="P9355" s="1" t="s">
        <v>3814</v>
      </c>
    </row>
    <row r="9356" customFormat="false" ht="15" hidden="false" customHeight="true" outlineLevel="0" collapsed="false">
      <c r="A9356" s="1" t="n">
        <v>3</v>
      </c>
      <c r="B9356" s="76" t="n">
        <v>46266</v>
      </c>
      <c r="C9356" s="1" t="n">
        <v>100</v>
      </c>
      <c r="D9356" s="1" t="s">
        <v>3988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3973</v>
      </c>
      <c r="N9356" s="1" t="n">
        <v>11.845</v>
      </c>
      <c r="O9356" s="1" t="n">
        <v>529.68</v>
      </c>
      <c r="P9356" s="1" t="s">
        <v>3814</v>
      </c>
    </row>
    <row r="9357" customFormat="false" ht="15" hidden="false" customHeight="true" outlineLevel="0" collapsed="false">
      <c r="A9357" s="1" t="n">
        <v>3</v>
      </c>
      <c r="B9357" s="76" t="n">
        <v>46266</v>
      </c>
      <c r="C9357" s="1" t="n">
        <v>100</v>
      </c>
      <c r="D9357" s="1" t="s">
        <v>3988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3974</v>
      </c>
      <c r="N9357" s="1" t="n">
        <v>4.762</v>
      </c>
      <c r="O9357" s="1" t="n">
        <v>216.82</v>
      </c>
      <c r="P9357" s="1" t="s">
        <v>3814</v>
      </c>
    </row>
    <row r="9358" customFormat="false" ht="15" hidden="false" customHeight="true" outlineLevel="0" collapsed="false">
      <c r="A9358" s="1" t="n">
        <v>3</v>
      </c>
      <c r="B9358" s="76" t="n">
        <v>46266</v>
      </c>
      <c r="C9358" s="1" t="n">
        <v>100</v>
      </c>
      <c r="D9358" s="1" t="s">
        <v>3988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3975</v>
      </c>
      <c r="N9358" s="1" t="n">
        <v>1.684</v>
      </c>
      <c r="O9358" s="1" t="n">
        <v>69.83</v>
      </c>
      <c r="P9358" s="1" t="s">
        <v>3814</v>
      </c>
    </row>
    <row r="9359" customFormat="false" ht="15" hidden="false" customHeight="true" outlineLevel="0" collapsed="false">
      <c r="A9359" s="1" t="n">
        <v>3</v>
      </c>
      <c r="B9359" s="76" t="n">
        <v>46266</v>
      </c>
      <c r="C9359" s="1" t="n">
        <v>100</v>
      </c>
      <c r="D9359" s="1" t="s">
        <v>3988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3976</v>
      </c>
      <c r="N9359" s="1" t="n">
        <v>1.966</v>
      </c>
      <c r="O9359" s="1" t="n">
        <v>87.91</v>
      </c>
      <c r="P9359" s="1" t="s">
        <v>3814</v>
      </c>
    </row>
    <row r="9360" customFormat="false" ht="15" hidden="false" customHeight="true" outlineLevel="0" collapsed="false">
      <c r="A9360" s="1" t="n">
        <v>3</v>
      </c>
      <c r="B9360" s="76" t="n">
        <v>46266</v>
      </c>
      <c r="C9360" s="1" t="n">
        <v>100</v>
      </c>
      <c r="D9360" s="1" t="s">
        <v>3988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3977</v>
      </c>
      <c r="N9360" s="1" t="n">
        <v>2.61</v>
      </c>
      <c r="O9360" s="1" t="n">
        <v>137.94</v>
      </c>
      <c r="P9360" s="1" t="s">
        <v>3814</v>
      </c>
    </row>
    <row r="9361" customFormat="false" ht="15" hidden="false" customHeight="true" outlineLevel="0" collapsed="false">
      <c r="A9361" s="1" t="n">
        <v>3</v>
      </c>
      <c r="B9361" s="76" t="n">
        <v>46266</v>
      </c>
      <c r="C9361" s="1" t="n">
        <v>100</v>
      </c>
      <c r="D9361" s="1" t="s">
        <v>3988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6172</v>
      </c>
      <c r="N9361" s="1" t="n">
        <v>2.93</v>
      </c>
      <c r="O9361" s="1" t="n">
        <v>100.05</v>
      </c>
      <c r="P9361" s="1" t="s">
        <v>3814</v>
      </c>
    </row>
    <row r="9362" customFormat="false" ht="15" hidden="false" customHeight="true" outlineLevel="0" collapsed="false">
      <c r="A9362" s="1" t="n">
        <v>3</v>
      </c>
      <c r="B9362" s="76" t="n">
        <v>46266</v>
      </c>
      <c r="C9362" s="1" t="n">
        <v>100</v>
      </c>
      <c r="D9362" s="1" t="s">
        <v>3988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3979</v>
      </c>
      <c r="N9362" s="1" t="n">
        <v>1.563</v>
      </c>
      <c r="O9362" s="1" t="n">
        <v>2.53</v>
      </c>
      <c r="P9362" s="1" t="s">
        <v>3814</v>
      </c>
    </row>
    <row r="9363" customFormat="false" ht="15" hidden="false" customHeight="true" outlineLevel="0" collapsed="false">
      <c r="A9363" s="1" t="n">
        <v>3</v>
      </c>
      <c r="B9363" s="76" t="n">
        <v>46266</v>
      </c>
      <c r="C9363" s="1" t="n">
        <v>100</v>
      </c>
      <c r="D9363" s="1" t="s">
        <v>3988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3980</v>
      </c>
      <c r="N9363" s="1" t="n">
        <v>9.86</v>
      </c>
      <c r="O9363" s="1" t="n">
        <v>23.97</v>
      </c>
      <c r="P9363" s="1" t="s">
        <v>3814</v>
      </c>
    </row>
    <row r="9364" customFormat="false" ht="15" hidden="false" customHeight="true" outlineLevel="0" collapsed="false">
      <c r="A9364" s="1" t="n">
        <v>3</v>
      </c>
      <c r="B9364" s="76" t="n">
        <v>46266</v>
      </c>
      <c r="C9364" s="1" t="n">
        <v>100</v>
      </c>
      <c r="D9364" s="1" t="s">
        <v>3988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3981</v>
      </c>
      <c r="N9364" s="1" t="n">
        <v>1.372</v>
      </c>
      <c r="O9364" s="1" t="n">
        <v>0</v>
      </c>
      <c r="P9364" s="1" t="s">
        <v>3814</v>
      </c>
    </row>
    <row r="9365" customFormat="false" ht="15" hidden="false" customHeight="true" outlineLevel="0" collapsed="false">
      <c r="A9365" s="1" t="n">
        <v>3</v>
      </c>
      <c r="B9365" s="76" t="n">
        <v>46266</v>
      </c>
      <c r="C9365" s="1" t="n">
        <v>100</v>
      </c>
      <c r="D9365" s="1" t="s">
        <v>3988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3983</v>
      </c>
      <c r="N9365" s="1" t="n">
        <v>8.11</v>
      </c>
      <c r="O9365" s="1" t="n">
        <v>181.17</v>
      </c>
      <c r="P9365" s="1" t="s">
        <v>3814</v>
      </c>
    </row>
    <row r="9366" customFormat="false" ht="15" hidden="false" customHeight="true" outlineLevel="0" collapsed="false">
      <c r="A9366" s="1" t="n">
        <v>3</v>
      </c>
      <c r="B9366" s="76" t="n">
        <v>46266</v>
      </c>
      <c r="C9366" s="1" t="n">
        <v>100</v>
      </c>
      <c r="D9366" s="1" t="s">
        <v>3988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3984</v>
      </c>
      <c r="N9366" s="1" t="n">
        <v>21.255</v>
      </c>
      <c r="O9366" s="1" t="n">
        <v>490.14</v>
      </c>
      <c r="P9366" s="1" t="s">
        <v>3814</v>
      </c>
    </row>
    <row r="9367" customFormat="false" ht="15" hidden="false" customHeight="true" outlineLevel="0" collapsed="false">
      <c r="A9367" s="1" t="n">
        <v>3</v>
      </c>
      <c r="B9367" s="76" t="n">
        <v>46266</v>
      </c>
      <c r="C9367" s="1" t="n">
        <v>100</v>
      </c>
      <c r="D9367" s="1" t="s">
        <v>3988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3985</v>
      </c>
      <c r="N9367" s="1" t="n">
        <v>16.851</v>
      </c>
      <c r="O9367" s="1" t="n">
        <v>425.02</v>
      </c>
      <c r="P9367" s="1" t="s">
        <v>3814</v>
      </c>
    </row>
    <row r="9368" customFormat="false" ht="15" hidden="false" customHeight="true" outlineLevel="0" collapsed="false">
      <c r="A9368" s="1" t="n">
        <v>3</v>
      </c>
      <c r="B9368" s="76" t="n">
        <v>46266</v>
      </c>
      <c r="C9368" s="1" t="n">
        <v>100</v>
      </c>
      <c r="D9368" s="1" t="s">
        <v>3988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3986</v>
      </c>
      <c r="N9368" s="1" t="n">
        <v>3.546</v>
      </c>
      <c r="O9368" s="1" t="n">
        <v>86.88</v>
      </c>
      <c r="P9368" s="1" t="s">
        <v>3814</v>
      </c>
    </row>
    <row r="9369" customFormat="false" ht="15" hidden="false" customHeight="true" outlineLevel="0" collapsed="false">
      <c r="A9369" s="1" t="n">
        <v>3</v>
      </c>
      <c r="B9369" s="76" t="n">
        <v>46266</v>
      </c>
      <c r="C9369" s="1" t="n">
        <v>100</v>
      </c>
      <c r="D9369" s="1" t="s">
        <v>3988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5675</v>
      </c>
      <c r="N9369" s="1" t="n">
        <v>3.622</v>
      </c>
      <c r="O9369" s="1" t="n">
        <v>112.24</v>
      </c>
      <c r="P9369" s="1" t="s">
        <v>3814</v>
      </c>
    </row>
    <row r="9370" customFormat="false" ht="15" hidden="false" customHeight="true" outlineLevel="0" collapsed="false">
      <c r="A9370" s="1" t="n">
        <v>3</v>
      </c>
      <c r="B9370" s="76" t="n">
        <v>46266</v>
      </c>
      <c r="C9370" s="1" t="n">
        <v>100</v>
      </c>
      <c r="D9370" s="1" t="s">
        <v>3988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3979</v>
      </c>
      <c r="N9370" s="1" t="n">
        <v>1.568</v>
      </c>
      <c r="O9370" s="1" t="n">
        <v>2.25</v>
      </c>
      <c r="P9370" s="1" t="s">
        <v>3814</v>
      </c>
    </row>
    <row r="9371" customFormat="false" ht="15" hidden="false" customHeight="true" outlineLevel="0" collapsed="false">
      <c r="A9371" s="1" t="n">
        <v>3</v>
      </c>
      <c r="B9371" s="76" t="n">
        <v>46266</v>
      </c>
      <c r="C9371" s="1" t="n">
        <v>100</v>
      </c>
      <c r="D9371" s="1" t="s">
        <v>3988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3980</v>
      </c>
      <c r="N9371" s="1" t="n">
        <v>2.866</v>
      </c>
      <c r="O9371" s="1" t="n">
        <v>6.18</v>
      </c>
      <c r="P9371" s="1" t="s">
        <v>3814</v>
      </c>
    </row>
    <row r="9372" customFormat="false" ht="15" hidden="false" customHeight="true" outlineLevel="0" collapsed="false">
      <c r="A9372" s="1" t="n">
        <v>3</v>
      </c>
      <c r="B9372" s="76" t="n">
        <v>46266</v>
      </c>
      <c r="C9372" s="1" t="n">
        <v>100</v>
      </c>
      <c r="D9372" s="1" t="s">
        <v>3988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3981</v>
      </c>
      <c r="N9372" s="1" t="n">
        <v>0.132</v>
      </c>
      <c r="O9372" s="1" t="n">
        <v>0</v>
      </c>
      <c r="P9372" s="1" t="s">
        <v>3814</v>
      </c>
    </row>
    <row r="9373" customFormat="false" ht="15" hidden="false" customHeight="true" outlineLevel="0" collapsed="false">
      <c r="A9373" s="1" t="n">
        <v>3</v>
      </c>
      <c r="B9373" s="76" t="n">
        <v>46267</v>
      </c>
      <c r="C9373" s="1" t="n">
        <v>6</v>
      </c>
      <c r="D9373" s="1" t="s">
        <v>3819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4451</v>
      </c>
      <c r="N9373" s="1" t="n">
        <v>50</v>
      </c>
      <c r="O9373" s="1" t="n">
        <v>650</v>
      </c>
      <c r="P9373" s="1" t="s">
        <v>3814</v>
      </c>
    </row>
    <row r="9374" customFormat="false" ht="15" hidden="false" customHeight="true" outlineLevel="0" collapsed="false">
      <c r="A9374" s="1" t="n">
        <v>3</v>
      </c>
      <c r="B9374" s="76" t="n">
        <v>46267</v>
      </c>
      <c r="C9374" s="1" t="n">
        <v>6</v>
      </c>
      <c r="D9374" s="1" t="s">
        <v>3819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3813</v>
      </c>
      <c r="N9374" s="1" t="n">
        <v>8</v>
      </c>
      <c r="O9374" s="1" t="n">
        <v>20</v>
      </c>
      <c r="P9374" s="1" t="s">
        <v>3814</v>
      </c>
    </row>
    <row r="9375" customFormat="false" ht="15" hidden="false" customHeight="true" outlineLevel="0" collapsed="false">
      <c r="A9375" s="1" t="n">
        <v>3</v>
      </c>
      <c r="B9375" s="76" t="n">
        <v>46267</v>
      </c>
      <c r="C9375" s="1" t="n">
        <v>6</v>
      </c>
      <c r="D9375" s="1" t="s">
        <v>3819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3815</v>
      </c>
      <c r="N9375" s="1" t="n">
        <v>5</v>
      </c>
      <c r="O9375" s="1" t="n">
        <v>35</v>
      </c>
      <c r="P9375" s="1" t="s">
        <v>3814</v>
      </c>
    </row>
    <row r="9376" customFormat="false" ht="15" hidden="false" customHeight="true" outlineLevel="0" collapsed="false">
      <c r="A9376" s="1" t="n">
        <v>3</v>
      </c>
      <c r="B9376" s="76" t="n">
        <v>46267</v>
      </c>
      <c r="C9376" s="1" t="n">
        <v>6</v>
      </c>
      <c r="D9376" s="1" t="s">
        <v>3819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3816</v>
      </c>
      <c r="N9376" s="1" t="n">
        <v>50</v>
      </c>
      <c r="O9376" s="1" t="n">
        <v>100</v>
      </c>
      <c r="P9376" s="1" t="s">
        <v>3814</v>
      </c>
    </row>
    <row r="9377" customFormat="false" ht="15" hidden="false" customHeight="true" outlineLevel="0" collapsed="false">
      <c r="A9377" s="1" t="n">
        <v>3</v>
      </c>
      <c r="B9377" s="76" t="n">
        <v>46267</v>
      </c>
      <c r="C9377" s="1" t="n">
        <v>6</v>
      </c>
      <c r="D9377" s="1" t="s">
        <v>3819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3817</v>
      </c>
      <c r="N9377" s="1" t="n">
        <v>40</v>
      </c>
      <c r="O9377" s="1" t="n">
        <v>250</v>
      </c>
      <c r="P9377" s="1" t="s">
        <v>3814</v>
      </c>
    </row>
    <row r="9378" customFormat="false" ht="15" hidden="false" customHeight="true" outlineLevel="0" collapsed="false">
      <c r="A9378" s="1" t="n">
        <v>3</v>
      </c>
      <c r="B9378" s="76" t="n">
        <v>46267</v>
      </c>
      <c r="C9378" s="1" t="n">
        <v>11</v>
      </c>
      <c r="D9378" s="1" t="s">
        <v>3820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6674</v>
      </c>
      <c r="N9378" s="1" t="n">
        <v>12</v>
      </c>
      <c r="O9378" s="1" t="n">
        <v>110</v>
      </c>
      <c r="P9378" s="1" t="s">
        <v>3814</v>
      </c>
    </row>
    <row r="9379" customFormat="false" ht="15" hidden="false" customHeight="true" outlineLevel="0" collapsed="false">
      <c r="A9379" s="1" t="n">
        <v>3</v>
      </c>
      <c r="B9379" s="76" t="n">
        <v>46267</v>
      </c>
      <c r="C9379" s="1" t="n">
        <v>11</v>
      </c>
      <c r="D9379" s="1" t="s">
        <v>3820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6675</v>
      </c>
      <c r="N9379" s="1" t="n">
        <v>6</v>
      </c>
      <c r="O9379" s="1" t="n">
        <v>75</v>
      </c>
      <c r="P9379" s="1" t="s">
        <v>3814</v>
      </c>
    </row>
    <row r="9380" customFormat="false" ht="15" hidden="false" customHeight="true" outlineLevel="0" collapsed="false">
      <c r="A9380" s="1" t="n">
        <v>3</v>
      </c>
      <c r="B9380" s="76" t="n">
        <v>46267</v>
      </c>
      <c r="C9380" s="1" t="n">
        <v>11</v>
      </c>
      <c r="D9380" s="1" t="s">
        <v>3820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6676</v>
      </c>
      <c r="N9380" s="1" t="n">
        <v>12</v>
      </c>
      <c r="O9380" s="1" t="n">
        <v>150</v>
      </c>
      <c r="P9380" s="1" t="s">
        <v>3814</v>
      </c>
    </row>
    <row r="9381" customFormat="false" ht="15" hidden="false" customHeight="true" outlineLevel="0" collapsed="false">
      <c r="A9381" s="1" t="n">
        <v>3</v>
      </c>
      <c r="B9381" s="76" t="n">
        <v>46267</v>
      </c>
      <c r="C9381" s="1" t="n">
        <v>11</v>
      </c>
      <c r="D9381" s="1" t="s">
        <v>3820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6677</v>
      </c>
      <c r="N9381" s="1" t="n">
        <v>12</v>
      </c>
      <c r="O9381" s="1" t="n">
        <v>110</v>
      </c>
      <c r="P9381" s="1" t="s">
        <v>3814</v>
      </c>
    </row>
    <row r="9382" customFormat="false" ht="15" hidden="false" customHeight="true" outlineLevel="0" collapsed="false">
      <c r="A9382" s="1" t="n">
        <v>3</v>
      </c>
      <c r="B9382" s="76" t="n">
        <v>46267</v>
      </c>
      <c r="C9382" s="1" t="n">
        <v>11</v>
      </c>
      <c r="D9382" s="1" t="s">
        <v>3820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6678</v>
      </c>
      <c r="N9382" s="1" t="n">
        <v>12</v>
      </c>
      <c r="O9382" s="1" t="n">
        <v>100</v>
      </c>
      <c r="P9382" s="1" t="s">
        <v>3814</v>
      </c>
    </row>
    <row r="9383" customFormat="false" ht="15" hidden="false" customHeight="true" outlineLevel="0" collapsed="false">
      <c r="A9383" s="1" t="n">
        <v>3</v>
      </c>
      <c r="B9383" s="76" t="n">
        <v>46267</v>
      </c>
      <c r="C9383" s="1" t="n">
        <v>11</v>
      </c>
      <c r="D9383" s="1" t="s">
        <v>3820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6679</v>
      </c>
      <c r="N9383" s="1" t="n">
        <v>12</v>
      </c>
      <c r="O9383" s="1" t="n">
        <v>110</v>
      </c>
      <c r="P9383" s="1" t="s">
        <v>3814</v>
      </c>
    </row>
    <row r="9384" customFormat="false" ht="15" hidden="false" customHeight="true" outlineLevel="0" collapsed="false">
      <c r="A9384" s="1" t="n">
        <v>3</v>
      </c>
      <c r="B9384" s="76" t="n">
        <v>46267</v>
      </c>
      <c r="C9384" s="1" t="n">
        <v>11</v>
      </c>
      <c r="D9384" s="1" t="s">
        <v>3820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6680</v>
      </c>
      <c r="N9384" s="1" t="n">
        <v>12</v>
      </c>
      <c r="O9384" s="1" t="n">
        <v>90</v>
      </c>
      <c r="P9384" s="1" t="s">
        <v>3814</v>
      </c>
    </row>
    <row r="9385" customFormat="false" ht="15" hidden="false" customHeight="true" outlineLevel="0" collapsed="false">
      <c r="A9385" s="1" t="n">
        <v>3</v>
      </c>
      <c r="B9385" s="76" t="n">
        <v>46267</v>
      </c>
      <c r="C9385" s="1" t="n">
        <v>11</v>
      </c>
      <c r="D9385" s="1" t="s">
        <v>3820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3870</v>
      </c>
      <c r="N9385" s="1" t="n">
        <v>15</v>
      </c>
      <c r="O9385" s="1" t="n">
        <v>180</v>
      </c>
      <c r="P9385" s="1" t="s">
        <v>3814</v>
      </c>
    </row>
    <row r="9386" customFormat="false" ht="15" hidden="false" customHeight="true" outlineLevel="0" collapsed="false">
      <c r="A9386" s="1" t="n">
        <v>3</v>
      </c>
      <c r="B9386" s="76" t="n">
        <v>46267</v>
      </c>
      <c r="C9386" s="1" t="n">
        <v>11</v>
      </c>
      <c r="D9386" s="1" t="s">
        <v>3820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3968</v>
      </c>
      <c r="N9386" s="1" t="n">
        <v>51.97</v>
      </c>
      <c r="O9386" s="1" t="n">
        <v>1673.43</v>
      </c>
      <c r="P9386" s="1" t="s">
        <v>3814</v>
      </c>
    </row>
    <row r="9387" customFormat="false" ht="15" hidden="false" customHeight="true" outlineLevel="0" collapsed="false">
      <c r="A9387" s="1" t="n">
        <v>3</v>
      </c>
      <c r="B9387" s="76" t="n">
        <v>46267</v>
      </c>
      <c r="C9387" s="1" t="n">
        <v>11</v>
      </c>
      <c r="D9387" s="1" t="s">
        <v>3820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3922</v>
      </c>
      <c r="N9387" s="1" t="n">
        <v>71.97</v>
      </c>
      <c r="O9387" s="1" t="n">
        <v>575.04</v>
      </c>
      <c r="P9387" s="1" t="s">
        <v>3814</v>
      </c>
    </row>
    <row r="9388" customFormat="false" ht="15" hidden="false" customHeight="true" outlineLevel="0" collapsed="false">
      <c r="A9388" s="1" t="n">
        <v>3</v>
      </c>
      <c r="B9388" s="76" t="n">
        <v>46267</v>
      </c>
      <c r="C9388" s="1" t="n">
        <v>11</v>
      </c>
      <c r="D9388" s="1" t="s">
        <v>3820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5330</v>
      </c>
      <c r="N9388" s="1" t="n">
        <v>4</v>
      </c>
      <c r="O9388" s="1" t="n">
        <v>20</v>
      </c>
      <c r="P9388" s="1" t="s">
        <v>3814</v>
      </c>
    </row>
    <row r="9389" customFormat="false" ht="15" hidden="false" customHeight="true" outlineLevel="0" collapsed="false">
      <c r="A9389" s="1" t="n">
        <v>3</v>
      </c>
      <c r="B9389" s="76" t="n">
        <v>46267</v>
      </c>
      <c r="C9389" s="1" t="n">
        <v>11</v>
      </c>
      <c r="D9389" s="1" t="s">
        <v>3820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5331</v>
      </c>
      <c r="N9389" s="1" t="n">
        <v>4</v>
      </c>
      <c r="O9389" s="1" t="n">
        <v>20</v>
      </c>
      <c r="P9389" s="1" t="s">
        <v>3814</v>
      </c>
    </row>
    <row r="9390" customFormat="false" ht="15" hidden="false" customHeight="true" outlineLevel="0" collapsed="false">
      <c r="A9390" s="1" t="n">
        <v>3</v>
      </c>
      <c r="B9390" s="76" t="n">
        <v>46267</v>
      </c>
      <c r="C9390" s="1" t="n">
        <v>11</v>
      </c>
      <c r="D9390" s="1" t="s">
        <v>3820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5332</v>
      </c>
      <c r="N9390" s="1" t="n">
        <v>2</v>
      </c>
      <c r="O9390" s="1" t="n">
        <v>16</v>
      </c>
      <c r="P9390" s="1" t="s">
        <v>3814</v>
      </c>
    </row>
    <row r="9391" customFormat="false" ht="15" hidden="false" customHeight="true" outlineLevel="0" collapsed="false">
      <c r="A9391" s="1" t="n">
        <v>3</v>
      </c>
      <c r="B9391" s="76" t="n">
        <v>46267</v>
      </c>
      <c r="C9391" s="1" t="n">
        <v>11</v>
      </c>
      <c r="D9391" s="1" t="s">
        <v>3820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5333</v>
      </c>
      <c r="N9391" s="1" t="n">
        <v>4</v>
      </c>
      <c r="O9391" s="1" t="n">
        <v>28</v>
      </c>
      <c r="P9391" s="1" t="s">
        <v>3814</v>
      </c>
    </row>
    <row r="9392" customFormat="false" ht="15" hidden="false" customHeight="true" outlineLevel="0" collapsed="false">
      <c r="A9392" s="1" t="n">
        <v>3</v>
      </c>
      <c r="B9392" s="76" t="n">
        <v>46267</v>
      </c>
      <c r="C9392" s="1" t="n">
        <v>11</v>
      </c>
      <c r="D9392" s="1" t="s">
        <v>3820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5334</v>
      </c>
      <c r="N9392" s="1" t="n">
        <v>4</v>
      </c>
      <c r="O9392" s="1" t="n">
        <v>28</v>
      </c>
      <c r="P9392" s="1" t="s">
        <v>3814</v>
      </c>
    </row>
    <row r="9393" customFormat="false" ht="15" hidden="false" customHeight="true" outlineLevel="0" collapsed="false">
      <c r="A9393" s="1" t="n">
        <v>3</v>
      </c>
      <c r="B9393" s="76" t="n">
        <v>46267</v>
      </c>
      <c r="C9393" s="1" t="n">
        <v>11</v>
      </c>
      <c r="D9393" s="1" t="s">
        <v>3820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4099</v>
      </c>
      <c r="N9393" s="1" t="n">
        <v>30</v>
      </c>
      <c r="O9393" s="1" t="n">
        <v>210</v>
      </c>
      <c r="P9393" s="1" t="s">
        <v>3814</v>
      </c>
    </row>
    <row r="9394" customFormat="false" ht="15" hidden="false" customHeight="true" outlineLevel="0" collapsed="false">
      <c r="A9394" s="1" t="n">
        <v>3</v>
      </c>
      <c r="B9394" s="76" t="n">
        <v>46267</v>
      </c>
      <c r="C9394" s="1" t="n">
        <v>11</v>
      </c>
      <c r="D9394" s="1" t="s">
        <v>3820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3851</v>
      </c>
      <c r="N9394" s="1" t="n">
        <v>18</v>
      </c>
      <c r="O9394" s="1" t="n">
        <v>108.9</v>
      </c>
      <c r="P9394" s="1" t="s">
        <v>3814</v>
      </c>
    </row>
    <row r="9395" customFormat="false" ht="15" hidden="false" customHeight="true" outlineLevel="0" collapsed="false">
      <c r="A9395" s="1" t="n">
        <v>3</v>
      </c>
      <c r="B9395" s="76" t="n">
        <v>46267</v>
      </c>
      <c r="C9395" s="1" t="n">
        <v>11</v>
      </c>
      <c r="D9395" s="1" t="s">
        <v>3820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4681</v>
      </c>
      <c r="N9395" s="1" t="n">
        <v>30</v>
      </c>
      <c r="O9395" s="1" t="n">
        <v>284.7</v>
      </c>
      <c r="P9395" s="1" t="s">
        <v>3814</v>
      </c>
    </row>
    <row r="9396" customFormat="false" ht="15" hidden="false" customHeight="true" outlineLevel="0" collapsed="false">
      <c r="A9396" s="1" t="n">
        <v>3</v>
      </c>
      <c r="B9396" s="76" t="n">
        <v>46267</v>
      </c>
      <c r="C9396" s="1" t="n">
        <v>11</v>
      </c>
      <c r="D9396" s="1" t="s">
        <v>3820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4682</v>
      </c>
      <c r="N9396" s="1" t="n">
        <v>18</v>
      </c>
      <c r="O9396" s="1" t="n">
        <v>170.82</v>
      </c>
      <c r="P9396" s="1" t="s">
        <v>3814</v>
      </c>
    </row>
    <row r="9397" customFormat="false" ht="15" hidden="false" customHeight="true" outlineLevel="0" collapsed="false">
      <c r="A9397" s="1" t="n">
        <v>3</v>
      </c>
      <c r="B9397" s="76" t="n">
        <v>46267</v>
      </c>
      <c r="C9397" s="1" t="n">
        <v>11</v>
      </c>
      <c r="D9397" s="1" t="s">
        <v>3820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3891</v>
      </c>
      <c r="N9397" s="1" t="n">
        <v>78.2</v>
      </c>
      <c r="O9397" s="1" t="n">
        <v>2541.5</v>
      </c>
      <c r="P9397" s="1" t="s">
        <v>3814</v>
      </c>
    </row>
    <row r="9398" customFormat="false" ht="15" hidden="false" customHeight="true" outlineLevel="0" collapsed="false">
      <c r="A9398" s="1" t="n">
        <v>3</v>
      </c>
      <c r="B9398" s="76" t="n">
        <v>46267</v>
      </c>
      <c r="C9398" s="1" t="n">
        <v>11</v>
      </c>
      <c r="D9398" s="1" t="s">
        <v>3820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3893</v>
      </c>
      <c r="N9398" s="1" t="n">
        <v>58.2</v>
      </c>
      <c r="O9398" s="1" t="n">
        <v>1309.5</v>
      </c>
      <c r="P9398" s="1" t="s">
        <v>3814</v>
      </c>
    </row>
    <row r="9399" customFormat="false" ht="15" hidden="false" customHeight="true" outlineLevel="0" collapsed="false">
      <c r="A9399" s="1" t="n">
        <v>3</v>
      </c>
      <c r="B9399" s="76" t="n">
        <v>46267</v>
      </c>
      <c r="C9399" s="1" t="n">
        <v>11</v>
      </c>
      <c r="D9399" s="1" t="s">
        <v>3820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4015</v>
      </c>
      <c r="N9399" s="1" t="n">
        <v>5</v>
      </c>
      <c r="O9399" s="1" t="n">
        <v>18.9</v>
      </c>
      <c r="P9399" s="1" t="s">
        <v>3814</v>
      </c>
    </row>
    <row r="9400" customFormat="false" ht="15" hidden="false" customHeight="true" outlineLevel="0" collapsed="false">
      <c r="A9400" s="1" t="n">
        <v>3</v>
      </c>
      <c r="B9400" s="76" t="n">
        <v>46267</v>
      </c>
      <c r="C9400" s="1" t="n">
        <v>11</v>
      </c>
      <c r="D9400" s="1" t="s">
        <v>3820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6248</v>
      </c>
      <c r="N9400" s="1" t="n">
        <v>5</v>
      </c>
      <c r="O9400" s="1" t="n">
        <v>22.7</v>
      </c>
      <c r="P9400" s="1" t="s">
        <v>3814</v>
      </c>
    </row>
    <row r="9401" customFormat="false" ht="15" hidden="false" customHeight="true" outlineLevel="0" collapsed="false">
      <c r="A9401" s="1" t="n">
        <v>3</v>
      </c>
      <c r="B9401" s="76" t="n">
        <v>46267</v>
      </c>
      <c r="C9401" s="1" t="n">
        <v>11</v>
      </c>
      <c r="D9401" s="1" t="s">
        <v>3820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4016</v>
      </c>
      <c r="N9401" s="1" t="n">
        <v>5</v>
      </c>
      <c r="O9401" s="1" t="n">
        <v>22.7</v>
      </c>
      <c r="P9401" s="1" t="s">
        <v>3814</v>
      </c>
    </row>
    <row r="9402" customFormat="false" ht="15" hidden="false" customHeight="true" outlineLevel="0" collapsed="false">
      <c r="A9402" s="1" t="n">
        <v>3</v>
      </c>
      <c r="B9402" s="76" t="n">
        <v>46267</v>
      </c>
      <c r="C9402" s="1" t="n">
        <v>11</v>
      </c>
      <c r="D9402" s="1" t="s">
        <v>3820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6249</v>
      </c>
      <c r="N9402" s="1" t="n">
        <v>5</v>
      </c>
      <c r="O9402" s="1" t="n">
        <v>21.7</v>
      </c>
      <c r="P9402" s="1" t="s">
        <v>3814</v>
      </c>
    </row>
    <row r="9403" customFormat="false" ht="15" hidden="false" customHeight="true" outlineLevel="0" collapsed="false">
      <c r="A9403" s="1" t="n">
        <v>3</v>
      </c>
      <c r="B9403" s="76" t="n">
        <v>46267</v>
      </c>
      <c r="C9403" s="1" t="n">
        <v>11</v>
      </c>
      <c r="D9403" s="1" t="s">
        <v>3820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4627</v>
      </c>
      <c r="N9403" s="1" t="n">
        <v>6</v>
      </c>
      <c r="O9403" s="1" t="n">
        <v>65.94</v>
      </c>
      <c r="P9403" s="1" t="s">
        <v>3814</v>
      </c>
    </row>
    <row r="9404" customFormat="false" ht="15" hidden="false" customHeight="true" outlineLevel="0" collapsed="false">
      <c r="A9404" s="1" t="n">
        <v>3</v>
      </c>
      <c r="B9404" s="76" t="n">
        <v>46267</v>
      </c>
      <c r="C9404" s="1" t="n">
        <v>11</v>
      </c>
      <c r="D9404" s="1" t="s">
        <v>3820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4049</v>
      </c>
      <c r="N9404" s="1" t="n">
        <v>6</v>
      </c>
      <c r="O9404" s="1" t="n">
        <v>65.94</v>
      </c>
      <c r="P9404" s="1" t="s">
        <v>3814</v>
      </c>
    </row>
    <row r="9405" customFormat="false" ht="15" hidden="false" customHeight="true" outlineLevel="0" collapsed="false">
      <c r="A9405" s="1" t="n">
        <v>3</v>
      </c>
      <c r="B9405" s="76" t="n">
        <v>46267</v>
      </c>
      <c r="C9405" s="1" t="n">
        <v>11</v>
      </c>
      <c r="D9405" s="1" t="s">
        <v>3820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4017</v>
      </c>
      <c r="N9405" s="1" t="n">
        <v>3</v>
      </c>
      <c r="O9405" s="1" t="n">
        <v>27.75</v>
      </c>
      <c r="P9405" s="1" t="s">
        <v>3814</v>
      </c>
    </row>
    <row r="9406" customFormat="false" ht="15" hidden="false" customHeight="true" outlineLevel="0" collapsed="false">
      <c r="A9406" s="1" t="n">
        <v>3</v>
      </c>
      <c r="B9406" s="76" t="n">
        <v>46267</v>
      </c>
      <c r="C9406" s="1" t="n">
        <v>11</v>
      </c>
      <c r="D9406" s="1" t="s">
        <v>3820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4628</v>
      </c>
      <c r="N9406" s="1" t="n">
        <v>3</v>
      </c>
      <c r="O9406" s="1" t="n">
        <v>10.26</v>
      </c>
      <c r="P9406" s="1" t="s">
        <v>3814</v>
      </c>
    </row>
    <row r="9407" customFormat="false" ht="15" hidden="false" customHeight="true" outlineLevel="0" collapsed="false">
      <c r="A9407" s="1" t="n">
        <v>3</v>
      </c>
      <c r="B9407" s="76" t="n">
        <v>46267</v>
      </c>
      <c r="C9407" s="1" t="n">
        <v>11</v>
      </c>
      <c r="D9407" s="1" t="s">
        <v>3820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4629</v>
      </c>
      <c r="N9407" s="1" t="n">
        <v>3</v>
      </c>
      <c r="O9407" s="1" t="n">
        <v>8.73</v>
      </c>
      <c r="P9407" s="1" t="s">
        <v>3814</v>
      </c>
    </row>
    <row r="9408" customFormat="false" ht="15" hidden="false" customHeight="true" outlineLevel="0" collapsed="false">
      <c r="A9408" s="1" t="n">
        <v>3</v>
      </c>
      <c r="B9408" s="76" t="n">
        <v>46267</v>
      </c>
      <c r="C9408" s="1" t="n">
        <v>11</v>
      </c>
      <c r="D9408" s="1" t="s">
        <v>3820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6250</v>
      </c>
      <c r="N9408" s="1" t="n">
        <v>3</v>
      </c>
      <c r="O9408" s="1" t="n">
        <v>10.65</v>
      </c>
      <c r="P9408" s="1" t="s">
        <v>3814</v>
      </c>
    </row>
    <row r="9409" customFormat="false" ht="15" hidden="false" customHeight="true" outlineLevel="0" collapsed="false">
      <c r="A9409" s="1" t="n">
        <v>3</v>
      </c>
      <c r="B9409" s="76" t="n">
        <v>46267</v>
      </c>
      <c r="C9409" s="1" t="n">
        <v>11</v>
      </c>
      <c r="D9409" s="1" t="s">
        <v>3820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5378</v>
      </c>
      <c r="N9409" s="1" t="n">
        <v>6</v>
      </c>
      <c r="O9409" s="1" t="n">
        <v>49.14</v>
      </c>
      <c r="P9409" s="1" t="s">
        <v>3814</v>
      </c>
    </row>
    <row r="9410" customFormat="false" ht="15" hidden="false" customHeight="true" outlineLevel="0" collapsed="false">
      <c r="A9410" s="1" t="n">
        <v>3</v>
      </c>
      <c r="B9410" s="76" t="n">
        <v>46267</v>
      </c>
      <c r="C9410" s="1" t="n">
        <v>11</v>
      </c>
      <c r="D9410" s="1" t="s">
        <v>3820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4022</v>
      </c>
      <c r="N9410" s="1" t="n">
        <v>6</v>
      </c>
      <c r="O9410" s="1" t="n">
        <v>49.14</v>
      </c>
      <c r="P9410" s="1" t="s">
        <v>3814</v>
      </c>
    </row>
    <row r="9411" customFormat="false" ht="15" hidden="false" customHeight="true" outlineLevel="0" collapsed="false">
      <c r="A9411" s="1" t="n">
        <v>3</v>
      </c>
      <c r="B9411" s="76" t="n">
        <v>46267</v>
      </c>
      <c r="C9411" s="1" t="n">
        <v>11</v>
      </c>
      <c r="D9411" s="1" t="s">
        <v>3820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4023</v>
      </c>
      <c r="N9411" s="1" t="n">
        <v>6</v>
      </c>
      <c r="O9411" s="1" t="n">
        <v>59.88</v>
      </c>
      <c r="P9411" s="1" t="s">
        <v>3814</v>
      </c>
    </row>
    <row r="9412" customFormat="false" ht="15" hidden="false" customHeight="true" outlineLevel="0" collapsed="false">
      <c r="A9412" s="1" t="n">
        <v>3</v>
      </c>
      <c r="B9412" s="76" t="n">
        <v>46267</v>
      </c>
      <c r="C9412" s="1" t="n">
        <v>11</v>
      </c>
      <c r="D9412" s="1" t="s">
        <v>3820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6252</v>
      </c>
      <c r="N9412" s="1" t="n">
        <v>5</v>
      </c>
      <c r="O9412" s="1" t="n">
        <v>18.9</v>
      </c>
      <c r="P9412" s="1" t="s">
        <v>3814</v>
      </c>
    </row>
    <row r="9413" customFormat="false" ht="15" hidden="false" customHeight="true" outlineLevel="0" collapsed="false">
      <c r="A9413" s="1" t="n">
        <v>3</v>
      </c>
      <c r="B9413" s="76" t="n">
        <v>46267</v>
      </c>
      <c r="C9413" s="1" t="n">
        <v>11</v>
      </c>
      <c r="D9413" s="1" t="s">
        <v>3820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6253</v>
      </c>
      <c r="N9413" s="1" t="n">
        <v>2</v>
      </c>
      <c r="O9413" s="1" t="n">
        <v>9.18</v>
      </c>
      <c r="P9413" s="1" t="s">
        <v>3814</v>
      </c>
    </row>
    <row r="9414" customFormat="false" ht="15" hidden="false" customHeight="true" outlineLevel="0" collapsed="false">
      <c r="A9414" s="1" t="n">
        <v>3</v>
      </c>
      <c r="B9414" s="76" t="n">
        <v>46267</v>
      </c>
      <c r="C9414" s="1" t="n">
        <v>11</v>
      </c>
      <c r="D9414" s="1" t="s">
        <v>3820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4634</v>
      </c>
      <c r="N9414" s="1" t="n">
        <v>3</v>
      </c>
      <c r="O9414" s="1" t="n">
        <v>10.32</v>
      </c>
      <c r="P9414" s="1" t="s">
        <v>3814</v>
      </c>
    </row>
    <row r="9415" customFormat="false" ht="15" hidden="false" customHeight="true" outlineLevel="0" collapsed="false">
      <c r="A9415" s="1" t="n">
        <v>3</v>
      </c>
      <c r="B9415" s="76" t="n">
        <v>46267</v>
      </c>
      <c r="C9415" s="1" t="n">
        <v>11</v>
      </c>
      <c r="D9415" s="1" t="s">
        <v>3820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6254</v>
      </c>
      <c r="N9415" s="1" t="n">
        <v>6</v>
      </c>
      <c r="O9415" s="1" t="n">
        <v>12.34</v>
      </c>
      <c r="P9415" s="1" t="s">
        <v>3814</v>
      </c>
    </row>
    <row r="9416" customFormat="false" ht="15" hidden="false" customHeight="true" outlineLevel="0" collapsed="false">
      <c r="A9416" s="1" t="n">
        <v>3</v>
      </c>
      <c r="B9416" s="76" t="n">
        <v>46267</v>
      </c>
      <c r="C9416" s="1" t="n">
        <v>11</v>
      </c>
      <c r="D9416" s="1" t="s">
        <v>3820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4029</v>
      </c>
      <c r="N9416" s="1" t="n">
        <v>112</v>
      </c>
      <c r="O9416" s="1" t="n">
        <v>369.6</v>
      </c>
      <c r="P9416" s="1" t="s">
        <v>3814</v>
      </c>
    </row>
    <row r="9417" customFormat="false" ht="15" hidden="false" customHeight="true" outlineLevel="0" collapsed="false">
      <c r="A9417" s="1" t="n">
        <v>3</v>
      </c>
      <c r="B9417" s="76" t="n">
        <v>46267</v>
      </c>
      <c r="C9417" s="1" t="n">
        <v>11</v>
      </c>
      <c r="D9417" s="1" t="s">
        <v>3820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5827</v>
      </c>
      <c r="N9417" s="1" t="n">
        <v>56</v>
      </c>
      <c r="O9417" s="1" t="n">
        <v>184.8</v>
      </c>
      <c r="P9417" s="1" t="s">
        <v>3814</v>
      </c>
    </row>
    <row r="9418" customFormat="false" ht="15" hidden="false" customHeight="true" outlineLevel="0" collapsed="false">
      <c r="A9418" s="1" t="n">
        <v>3</v>
      </c>
      <c r="B9418" s="76" t="n">
        <v>46267</v>
      </c>
      <c r="C9418" s="1" t="n">
        <v>11</v>
      </c>
      <c r="D9418" s="1" t="s">
        <v>3820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4032</v>
      </c>
      <c r="N9418" s="1" t="n">
        <v>12</v>
      </c>
      <c r="O9418" s="1" t="n">
        <v>149.4</v>
      </c>
      <c r="P9418" s="1" t="s">
        <v>3814</v>
      </c>
    </row>
    <row r="9419" customFormat="false" ht="15" hidden="false" customHeight="true" outlineLevel="0" collapsed="false">
      <c r="A9419" s="1" t="n">
        <v>3</v>
      </c>
      <c r="B9419" s="76" t="n">
        <v>46267</v>
      </c>
      <c r="C9419" s="1" t="n">
        <v>11</v>
      </c>
      <c r="D9419" s="1" t="s">
        <v>3820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4036</v>
      </c>
      <c r="N9419" s="1" t="n">
        <v>58</v>
      </c>
      <c r="O9419" s="1" t="n">
        <v>216.34</v>
      </c>
      <c r="P9419" s="1" t="s">
        <v>3814</v>
      </c>
    </row>
    <row r="9420" customFormat="false" ht="15" hidden="false" customHeight="true" outlineLevel="0" collapsed="false">
      <c r="A9420" s="1" t="n">
        <v>3</v>
      </c>
      <c r="B9420" s="76" t="n">
        <v>46267</v>
      </c>
      <c r="C9420" s="1" t="n">
        <v>11</v>
      </c>
      <c r="D9420" s="1" t="s">
        <v>3820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4038</v>
      </c>
      <c r="N9420" s="1" t="n">
        <v>12</v>
      </c>
      <c r="O9420" s="1" t="n">
        <v>48.36</v>
      </c>
      <c r="P9420" s="1" t="s">
        <v>3814</v>
      </c>
    </row>
    <row r="9421" customFormat="false" ht="15" hidden="false" customHeight="true" outlineLevel="0" collapsed="false">
      <c r="A9421" s="1" t="n">
        <v>3</v>
      </c>
      <c r="B9421" s="76" t="n">
        <v>46267</v>
      </c>
      <c r="C9421" s="1" t="n">
        <v>11</v>
      </c>
      <c r="D9421" s="1" t="s">
        <v>3820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4039</v>
      </c>
      <c r="N9421" s="1" t="n">
        <v>12</v>
      </c>
      <c r="O9421" s="1" t="n">
        <v>156.84</v>
      </c>
      <c r="P9421" s="1" t="s">
        <v>3814</v>
      </c>
    </row>
    <row r="9422" customFormat="false" ht="15" hidden="false" customHeight="true" outlineLevel="0" collapsed="false">
      <c r="A9422" s="1" t="n">
        <v>3</v>
      </c>
      <c r="B9422" s="76" t="n">
        <v>46267</v>
      </c>
      <c r="C9422" s="1" t="n">
        <v>11</v>
      </c>
      <c r="D9422" s="1" t="s">
        <v>3820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4040</v>
      </c>
      <c r="N9422" s="1" t="n">
        <v>36</v>
      </c>
      <c r="O9422" s="1" t="n">
        <v>145.08</v>
      </c>
      <c r="P9422" s="1" t="s">
        <v>3814</v>
      </c>
    </row>
    <row r="9423" customFormat="false" ht="15" hidden="false" customHeight="true" outlineLevel="0" collapsed="false">
      <c r="A9423" s="1" t="n">
        <v>3</v>
      </c>
      <c r="B9423" s="76" t="n">
        <v>46267</v>
      </c>
      <c r="C9423" s="1" t="n">
        <v>11</v>
      </c>
      <c r="D9423" s="1" t="s">
        <v>3820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4041</v>
      </c>
      <c r="N9423" s="1" t="n">
        <v>56</v>
      </c>
      <c r="O9423" s="1" t="n">
        <v>168</v>
      </c>
      <c r="P9423" s="1" t="s">
        <v>3814</v>
      </c>
    </row>
    <row r="9424" customFormat="false" ht="15" hidden="false" customHeight="true" outlineLevel="0" collapsed="false">
      <c r="A9424" s="1" t="n">
        <v>3</v>
      </c>
      <c r="B9424" s="76" t="n">
        <v>46267</v>
      </c>
      <c r="C9424" s="1" t="n">
        <v>11</v>
      </c>
      <c r="D9424" s="1" t="s">
        <v>3820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6681</v>
      </c>
      <c r="N9424" s="1" t="n">
        <v>20</v>
      </c>
      <c r="O9424" s="1" t="n">
        <v>100.2</v>
      </c>
      <c r="P9424" s="1" t="s">
        <v>3814</v>
      </c>
    </row>
    <row r="9425" customFormat="false" ht="15" hidden="false" customHeight="true" outlineLevel="0" collapsed="false">
      <c r="A9425" s="1" t="n">
        <v>3</v>
      </c>
      <c r="B9425" s="76" t="n">
        <v>46267</v>
      </c>
      <c r="C9425" s="1" t="n">
        <v>22</v>
      </c>
      <c r="D9425" s="1" t="s">
        <v>3967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3982</v>
      </c>
      <c r="N9425" s="1" t="n">
        <v>3.19</v>
      </c>
      <c r="O9425" s="1" t="n">
        <v>70.38</v>
      </c>
      <c r="P9425" s="1" t="s">
        <v>3814</v>
      </c>
    </row>
    <row r="9426" customFormat="false" ht="15" hidden="false" customHeight="true" outlineLevel="0" collapsed="false">
      <c r="A9426" s="1" t="n">
        <v>3</v>
      </c>
      <c r="B9426" s="76" t="n">
        <v>46267</v>
      </c>
      <c r="C9426" s="1" t="n">
        <v>22</v>
      </c>
      <c r="D9426" s="1" t="s">
        <v>3967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3983</v>
      </c>
      <c r="N9426" s="1" t="n">
        <v>8.88</v>
      </c>
      <c r="O9426" s="1" t="n">
        <v>209.42</v>
      </c>
      <c r="P9426" s="1" t="s">
        <v>3814</v>
      </c>
    </row>
    <row r="9427" customFormat="false" ht="15" hidden="false" customHeight="true" outlineLevel="0" collapsed="false">
      <c r="A9427" s="1" t="n">
        <v>3</v>
      </c>
      <c r="B9427" s="76" t="n">
        <v>46267</v>
      </c>
      <c r="C9427" s="1" t="n">
        <v>22</v>
      </c>
      <c r="D9427" s="1" t="s">
        <v>3967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3984</v>
      </c>
      <c r="N9427" s="1" t="n">
        <v>19.125</v>
      </c>
      <c r="O9427" s="1" t="n">
        <v>465.58</v>
      </c>
      <c r="P9427" s="1" t="s">
        <v>3814</v>
      </c>
    </row>
    <row r="9428" customFormat="false" ht="15" hidden="false" customHeight="true" outlineLevel="0" collapsed="false">
      <c r="A9428" s="1" t="n">
        <v>3</v>
      </c>
      <c r="B9428" s="76" t="n">
        <v>46267</v>
      </c>
      <c r="C9428" s="1" t="n">
        <v>22</v>
      </c>
      <c r="D9428" s="1" t="s">
        <v>3967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3985</v>
      </c>
      <c r="N9428" s="1" t="n">
        <v>16.785</v>
      </c>
      <c r="O9428" s="1" t="n">
        <v>446.94</v>
      </c>
      <c r="P9428" s="1" t="s">
        <v>3814</v>
      </c>
    </row>
    <row r="9429" customFormat="false" ht="15" hidden="false" customHeight="true" outlineLevel="0" collapsed="false">
      <c r="A9429" s="1" t="n">
        <v>3</v>
      </c>
      <c r="B9429" s="76" t="n">
        <v>46267</v>
      </c>
      <c r="C9429" s="1" t="n">
        <v>22</v>
      </c>
      <c r="D9429" s="1" t="s">
        <v>3967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3968</v>
      </c>
      <c r="N9429" s="1" t="n">
        <v>5.61</v>
      </c>
      <c r="O9429" s="1" t="n">
        <v>190.92</v>
      </c>
      <c r="P9429" s="1" t="s">
        <v>3814</v>
      </c>
    </row>
    <row r="9430" customFormat="false" ht="15" hidden="false" customHeight="true" outlineLevel="0" collapsed="false">
      <c r="A9430" s="1" t="n">
        <v>3</v>
      </c>
      <c r="B9430" s="76" t="n">
        <v>46267</v>
      </c>
      <c r="C9430" s="1" t="n">
        <v>22</v>
      </c>
      <c r="D9430" s="1" t="s">
        <v>3967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3986</v>
      </c>
      <c r="N9430" s="1" t="n">
        <v>4.124</v>
      </c>
      <c r="O9430" s="1" t="n">
        <v>106.67</v>
      </c>
      <c r="P9430" s="1" t="s">
        <v>3814</v>
      </c>
    </row>
    <row r="9431" customFormat="false" ht="15" hidden="false" customHeight="true" outlineLevel="0" collapsed="false">
      <c r="A9431" s="1" t="n">
        <v>3</v>
      </c>
      <c r="B9431" s="76" t="n">
        <v>46267</v>
      </c>
      <c r="C9431" s="1" t="n">
        <v>22</v>
      </c>
      <c r="D9431" s="1" t="s">
        <v>3967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3969</v>
      </c>
      <c r="N9431" s="1" t="n">
        <v>14.265</v>
      </c>
      <c r="O9431" s="1" t="n">
        <v>497.61</v>
      </c>
      <c r="P9431" s="1" t="s">
        <v>3814</v>
      </c>
    </row>
    <row r="9432" customFormat="false" ht="15" hidden="false" customHeight="true" outlineLevel="0" collapsed="false">
      <c r="A9432" s="1" t="n">
        <v>3</v>
      </c>
      <c r="B9432" s="76" t="n">
        <v>46267</v>
      </c>
      <c r="C9432" s="1" t="n">
        <v>22</v>
      </c>
      <c r="D9432" s="1" t="s">
        <v>3967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3970</v>
      </c>
      <c r="N9432" s="1" t="n">
        <v>3.184</v>
      </c>
      <c r="O9432" s="1" t="n">
        <v>127.33</v>
      </c>
      <c r="P9432" s="1" t="s">
        <v>3814</v>
      </c>
    </row>
    <row r="9433" customFormat="false" ht="15" hidden="false" customHeight="true" outlineLevel="0" collapsed="false">
      <c r="A9433" s="1" t="n">
        <v>3</v>
      </c>
      <c r="B9433" s="76" t="n">
        <v>46267</v>
      </c>
      <c r="C9433" s="1" t="n">
        <v>22</v>
      </c>
      <c r="D9433" s="1" t="s">
        <v>3967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3971</v>
      </c>
      <c r="N9433" s="1" t="n">
        <v>6.435</v>
      </c>
      <c r="O9433" s="1" t="n">
        <v>257.33</v>
      </c>
      <c r="P9433" s="1" t="s">
        <v>3814</v>
      </c>
    </row>
    <row r="9434" customFormat="false" ht="15" hidden="false" customHeight="true" outlineLevel="0" collapsed="false">
      <c r="A9434" s="1" t="n">
        <v>3</v>
      </c>
      <c r="B9434" s="76" t="n">
        <v>46267</v>
      </c>
      <c r="C9434" s="1" t="n">
        <v>22</v>
      </c>
      <c r="D9434" s="1" t="s">
        <v>3967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3972</v>
      </c>
      <c r="N9434" s="1" t="n">
        <v>6.988</v>
      </c>
      <c r="O9434" s="1" t="n">
        <v>303.23</v>
      </c>
      <c r="P9434" s="1" t="s">
        <v>3814</v>
      </c>
    </row>
    <row r="9435" customFormat="false" ht="15" hidden="false" customHeight="true" outlineLevel="0" collapsed="false">
      <c r="A9435" s="1" t="n">
        <v>3</v>
      </c>
      <c r="B9435" s="76" t="n">
        <v>46267</v>
      </c>
      <c r="C9435" s="1" t="n">
        <v>22</v>
      </c>
      <c r="D9435" s="1" t="s">
        <v>3967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3973</v>
      </c>
      <c r="N9435" s="1" t="n">
        <v>9.803</v>
      </c>
      <c r="O9435" s="1" t="n">
        <v>458.75</v>
      </c>
      <c r="P9435" s="1" t="s">
        <v>3814</v>
      </c>
    </row>
    <row r="9436" customFormat="false" ht="15" hidden="false" customHeight="true" outlineLevel="0" collapsed="false">
      <c r="A9436" s="1" t="n">
        <v>3</v>
      </c>
      <c r="B9436" s="76" t="n">
        <v>46267</v>
      </c>
      <c r="C9436" s="1" t="n">
        <v>22</v>
      </c>
      <c r="D9436" s="1" t="s">
        <v>3967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3974</v>
      </c>
      <c r="N9436" s="1" t="n">
        <v>4.682</v>
      </c>
      <c r="O9436" s="1" t="n">
        <v>223.09</v>
      </c>
      <c r="P9436" s="1" t="s">
        <v>3814</v>
      </c>
    </row>
    <row r="9437" customFormat="false" ht="15" hidden="false" customHeight="true" outlineLevel="0" collapsed="false">
      <c r="A9437" s="1" t="n">
        <v>3</v>
      </c>
      <c r="B9437" s="76" t="n">
        <v>46267</v>
      </c>
      <c r="C9437" s="1" t="n">
        <v>22</v>
      </c>
      <c r="D9437" s="1" t="s">
        <v>3967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3975</v>
      </c>
      <c r="N9437" s="1" t="n">
        <v>1.664</v>
      </c>
      <c r="O9437" s="1" t="n">
        <v>72.21</v>
      </c>
      <c r="P9437" s="1" t="s">
        <v>3814</v>
      </c>
    </row>
    <row r="9438" customFormat="false" ht="15" hidden="false" customHeight="true" outlineLevel="0" collapsed="false">
      <c r="A9438" s="1" t="n">
        <v>3</v>
      </c>
      <c r="B9438" s="76" t="n">
        <v>46267</v>
      </c>
      <c r="C9438" s="1" t="n">
        <v>22</v>
      </c>
      <c r="D9438" s="1" t="s">
        <v>3967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3976</v>
      </c>
      <c r="N9438" s="1" t="n">
        <v>2.138</v>
      </c>
      <c r="O9438" s="1" t="n">
        <v>100.05</v>
      </c>
      <c r="P9438" s="1" t="s">
        <v>3814</v>
      </c>
    </row>
    <row r="9439" customFormat="false" ht="15" hidden="false" customHeight="true" outlineLevel="0" collapsed="false">
      <c r="A9439" s="1" t="n">
        <v>3</v>
      </c>
      <c r="B9439" s="76" t="n">
        <v>46267</v>
      </c>
      <c r="C9439" s="1" t="n">
        <v>22</v>
      </c>
      <c r="D9439" s="1" t="s">
        <v>3967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3977</v>
      </c>
      <c r="N9439" s="1" t="n">
        <v>1.92</v>
      </c>
      <c r="O9439" s="1" t="n">
        <v>106.19</v>
      </c>
      <c r="P9439" s="1" t="s">
        <v>3814</v>
      </c>
    </row>
    <row r="9440" customFormat="false" ht="15" hidden="false" customHeight="true" outlineLevel="0" collapsed="false">
      <c r="A9440" s="1" t="n">
        <v>3</v>
      </c>
      <c r="B9440" s="76" t="n">
        <v>46267</v>
      </c>
      <c r="C9440" s="1" t="n">
        <v>22</v>
      </c>
      <c r="D9440" s="1" t="s">
        <v>3967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3987</v>
      </c>
      <c r="N9440" s="1" t="n">
        <v>2.94</v>
      </c>
      <c r="O9440" s="1" t="n">
        <v>102.56</v>
      </c>
      <c r="P9440" s="1" t="s">
        <v>3814</v>
      </c>
    </row>
    <row r="9441" customFormat="false" ht="15" hidden="false" customHeight="true" outlineLevel="0" collapsed="false">
      <c r="A9441" s="1" t="n">
        <v>3</v>
      </c>
      <c r="B9441" s="76" t="n">
        <v>46267</v>
      </c>
      <c r="C9441" s="1" t="n">
        <v>22</v>
      </c>
      <c r="D9441" s="1" t="s">
        <v>3967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3978</v>
      </c>
      <c r="N9441" s="1" t="n">
        <v>1.696</v>
      </c>
      <c r="O9441" s="1" t="n">
        <v>64.94</v>
      </c>
      <c r="P9441" s="1" t="s">
        <v>3814</v>
      </c>
    </row>
    <row r="9442" customFormat="false" ht="15" hidden="false" customHeight="true" outlineLevel="0" collapsed="false">
      <c r="A9442" s="1" t="n">
        <v>3</v>
      </c>
      <c r="B9442" s="76" t="n">
        <v>46267</v>
      </c>
      <c r="C9442" s="1" t="n">
        <v>22</v>
      </c>
      <c r="D9442" s="1" t="s">
        <v>3967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3979</v>
      </c>
      <c r="N9442" s="1" t="n">
        <v>3.986</v>
      </c>
      <c r="O9442" s="1" t="n">
        <v>6.75</v>
      </c>
      <c r="P9442" s="1" t="s">
        <v>3814</v>
      </c>
    </row>
    <row r="9443" customFormat="false" ht="15" hidden="false" customHeight="true" outlineLevel="0" collapsed="false">
      <c r="A9443" s="1" t="n">
        <v>3</v>
      </c>
      <c r="B9443" s="76" t="n">
        <v>46267</v>
      </c>
      <c r="C9443" s="1" t="n">
        <v>22</v>
      </c>
      <c r="D9443" s="1" t="s">
        <v>3967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3979</v>
      </c>
      <c r="N9443" s="1" t="n">
        <v>2.352</v>
      </c>
      <c r="O9443" s="1" t="n">
        <v>3.56</v>
      </c>
      <c r="P9443" s="1" t="s">
        <v>3814</v>
      </c>
    </row>
    <row r="9444" customFormat="false" ht="15" hidden="false" customHeight="true" outlineLevel="0" collapsed="false">
      <c r="A9444" s="1" t="n">
        <v>3</v>
      </c>
      <c r="B9444" s="76" t="n">
        <v>46267</v>
      </c>
      <c r="C9444" s="1" t="n">
        <v>22</v>
      </c>
      <c r="D9444" s="1" t="s">
        <v>3967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3980</v>
      </c>
      <c r="N9444" s="1" t="n">
        <v>12.006</v>
      </c>
      <c r="O9444" s="1" t="n">
        <v>30.55</v>
      </c>
      <c r="P9444" s="1" t="s">
        <v>3814</v>
      </c>
    </row>
    <row r="9445" customFormat="false" ht="15" hidden="false" customHeight="true" outlineLevel="0" collapsed="false">
      <c r="A9445" s="1" t="n">
        <v>3</v>
      </c>
      <c r="B9445" s="76" t="n">
        <v>46267</v>
      </c>
      <c r="C9445" s="1" t="n">
        <v>22</v>
      </c>
      <c r="D9445" s="1" t="s">
        <v>3967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3980</v>
      </c>
      <c r="N9445" s="1" t="n">
        <v>3.054</v>
      </c>
      <c r="O9445" s="1" t="n">
        <v>6.95</v>
      </c>
      <c r="P9445" s="1" t="s">
        <v>3814</v>
      </c>
    </row>
    <row r="9446" customFormat="false" ht="15" hidden="false" customHeight="true" outlineLevel="0" collapsed="false">
      <c r="A9446" s="1" t="n">
        <v>3</v>
      </c>
      <c r="B9446" s="76" t="n">
        <v>46267</v>
      </c>
      <c r="C9446" s="1" t="n">
        <v>22</v>
      </c>
      <c r="D9446" s="1" t="s">
        <v>3967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3981</v>
      </c>
      <c r="N9446" s="1" t="n">
        <v>0.69</v>
      </c>
      <c r="O9446" s="1" t="n">
        <v>0</v>
      </c>
      <c r="P9446" s="1" t="s">
        <v>3814</v>
      </c>
    </row>
    <row r="9447" customFormat="false" ht="15" hidden="false" customHeight="true" outlineLevel="0" collapsed="false">
      <c r="A9447" s="1" t="n">
        <v>3</v>
      </c>
      <c r="B9447" s="76" t="n">
        <v>46267</v>
      </c>
      <c r="C9447" s="1" t="n">
        <v>22</v>
      </c>
      <c r="D9447" s="1" t="s">
        <v>3967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3981</v>
      </c>
      <c r="N9447" s="1" t="n">
        <v>0.883</v>
      </c>
      <c r="O9447" s="1" t="n">
        <v>0</v>
      </c>
      <c r="P9447" s="1" t="s">
        <v>3814</v>
      </c>
    </row>
    <row r="9448" customFormat="false" ht="15" hidden="false" customHeight="true" outlineLevel="0" collapsed="false">
      <c r="A9448" s="1" t="n">
        <v>3</v>
      </c>
      <c r="B9448" s="76" t="n">
        <v>46267</v>
      </c>
      <c r="C9448" s="1" t="n">
        <v>100</v>
      </c>
      <c r="D9448" s="1" t="s">
        <v>3988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3982</v>
      </c>
      <c r="N9448" s="1" t="n">
        <v>3.19</v>
      </c>
      <c r="O9448" s="1" t="n">
        <v>70.38</v>
      </c>
      <c r="P9448" s="1" t="s">
        <v>3814</v>
      </c>
    </row>
    <row r="9449" customFormat="false" ht="15" hidden="false" customHeight="true" outlineLevel="0" collapsed="false">
      <c r="A9449" s="1" t="n">
        <v>3</v>
      </c>
      <c r="B9449" s="76" t="n">
        <v>46267</v>
      </c>
      <c r="C9449" s="1" t="n">
        <v>100</v>
      </c>
      <c r="D9449" s="1" t="s">
        <v>3988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3983</v>
      </c>
      <c r="N9449" s="1" t="n">
        <v>8.88</v>
      </c>
      <c r="O9449" s="1" t="n">
        <v>209.42</v>
      </c>
      <c r="P9449" s="1" t="s">
        <v>3814</v>
      </c>
    </row>
    <row r="9450" customFormat="false" ht="15" hidden="false" customHeight="true" outlineLevel="0" collapsed="false">
      <c r="A9450" s="1" t="n">
        <v>3</v>
      </c>
      <c r="B9450" s="76" t="n">
        <v>46267</v>
      </c>
      <c r="C9450" s="1" t="n">
        <v>100</v>
      </c>
      <c r="D9450" s="1" t="s">
        <v>3988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3984</v>
      </c>
      <c r="N9450" s="1" t="n">
        <v>19.125</v>
      </c>
      <c r="O9450" s="1" t="n">
        <v>465.58</v>
      </c>
      <c r="P9450" s="1" t="s">
        <v>3814</v>
      </c>
    </row>
    <row r="9451" customFormat="false" ht="15" hidden="false" customHeight="true" outlineLevel="0" collapsed="false">
      <c r="A9451" s="1" t="n">
        <v>3</v>
      </c>
      <c r="B9451" s="76" t="n">
        <v>46267</v>
      </c>
      <c r="C9451" s="1" t="n">
        <v>100</v>
      </c>
      <c r="D9451" s="1" t="s">
        <v>3988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3985</v>
      </c>
      <c r="N9451" s="1" t="n">
        <v>16.785</v>
      </c>
      <c r="O9451" s="1" t="n">
        <v>446.94</v>
      </c>
      <c r="P9451" s="1" t="s">
        <v>3814</v>
      </c>
    </row>
    <row r="9452" customFormat="false" ht="15" hidden="false" customHeight="true" outlineLevel="0" collapsed="false">
      <c r="A9452" s="1" t="n">
        <v>3</v>
      </c>
      <c r="B9452" s="76" t="n">
        <v>46267</v>
      </c>
      <c r="C9452" s="1" t="n">
        <v>100</v>
      </c>
      <c r="D9452" s="1" t="s">
        <v>3988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3986</v>
      </c>
      <c r="N9452" s="1" t="n">
        <v>4.124</v>
      </c>
      <c r="O9452" s="1" t="n">
        <v>106.67</v>
      </c>
      <c r="P9452" s="1" t="s">
        <v>3814</v>
      </c>
    </row>
    <row r="9453" customFormat="false" ht="15" hidden="false" customHeight="true" outlineLevel="0" collapsed="false">
      <c r="A9453" s="1" t="n">
        <v>3</v>
      </c>
      <c r="B9453" s="76" t="n">
        <v>46267</v>
      </c>
      <c r="C9453" s="1" t="n">
        <v>100</v>
      </c>
      <c r="D9453" s="1" t="s">
        <v>3988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3979</v>
      </c>
      <c r="N9453" s="1" t="n">
        <v>2.352</v>
      </c>
      <c r="O9453" s="1" t="n">
        <v>3.56</v>
      </c>
      <c r="P9453" s="1" t="s">
        <v>3814</v>
      </c>
    </row>
    <row r="9454" customFormat="false" ht="15" hidden="false" customHeight="true" outlineLevel="0" collapsed="false">
      <c r="A9454" s="1" t="n">
        <v>3</v>
      </c>
      <c r="B9454" s="76" t="n">
        <v>46267</v>
      </c>
      <c r="C9454" s="1" t="n">
        <v>100</v>
      </c>
      <c r="D9454" s="1" t="s">
        <v>3988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3980</v>
      </c>
      <c r="N9454" s="1" t="n">
        <v>3.054</v>
      </c>
      <c r="O9454" s="1" t="n">
        <v>6.95</v>
      </c>
      <c r="P9454" s="1" t="s">
        <v>3814</v>
      </c>
    </row>
    <row r="9455" customFormat="false" ht="15" hidden="false" customHeight="true" outlineLevel="0" collapsed="false">
      <c r="A9455" s="1" t="n">
        <v>3</v>
      </c>
      <c r="B9455" s="76" t="n">
        <v>46267</v>
      </c>
      <c r="C9455" s="1" t="n">
        <v>100</v>
      </c>
      <c r="D9455" s="1" t="s">
        <v>3988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3981</v>
      </c>
      <c r="N9455" s="1" t="n">
        <v>0.69</v>
      </c>
      <c r="O9455" s="1" t="n">
        <v>0</v>
      </c>
      <c r="P9455" s="1" t="s">
        <v>3814</v>
      </c>
    </row>
    <row r="9456" customFormat="false" ht="15" hidden="false" customHeight="true" outlineLevel="0" collapsed="false">
      <c r="A9456" s="1" t="n">
        <v>3</v>
      </c>
      <c r="B9456" s="76" t="n">
        <v>46267</v>
      </c>
      <c r="C9456" s="1" t="n">
        <v>100</v>
      </c>
      <c r="D9456" s="1" t="s">
        <v>3988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3968</v>
      </c>
      <c r="N9456" s="1" t="n">
        <v>5.61</v>
      </c>
      <c r="O9456" s="1" t="n">
        <v>190.92</v>
      </c>
      <c r="P9456" s="1" t="s">
        <v>3814</v>
      </c>
    </row>
    <row r="9457" customFormat="false" ht="15" hidden="false" customHeight="true" outlineLevel="0" collapsed="false">
      <c r="A9457" s="1" t="n">
        <v>3</v>
      </c>
      <c r="B9457" s="76" t="n">
        <v>46267</v>
      </c>
      <c r="C9457" s="1" t="n">
        <v>100</v>
      </c>
      <c r="D9457" s="1" t="s">
        <v>3988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3969</v>
      </c>
      <c r="N9457" s="1" t="n">
        <v>14.265</v>
      </c>
      <c r="O9457" s="1" t="n">
        <v>497.61</v>
      </c>
      <c r="P9457" s="1" t="s">
        <v>3814</v>
      </c>
    </row>
    <row r="9458" customFormat="false" ht="15" hidden="false" customHeight="true" outlineLevel="0" collapsed="false">
      <c r="A9458" s="1" t="n">
        <v>3</v>
      </c>
      <c r="B9458" s="76" t="n">
        <v>46267</v>
      </c>
      <c r="C9458" s="1" t="n">
        <v>100</v>
      </c>
      <c r="D9458" s="1" t="s">
        <v>3988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3970</v>
      </c>
      <c r="N9458" s="1" t="n">
        <v>3.184</v>
      </c>
      <c r="O9458" s="1" t="n">
        <v>127.33</v>
      </c>
      <c r="P9458" s="1" t="s">
        <v>3814</v>
      </c>
    </row>
    <row r="9459" customFormat="false" ht="15" hidden="false" customHeight="true" outlineLevel="0" collapsed="false">
      <c r="A9459" s="1" t="n">
        <v>3</v>
      </c>
      <c r="B9459" s="76" t="n">
        <v>46267</v>
      </c>
      <c r="C9459" s="1" t="n">
        <v>100</v>
      </c>
      <c r="D9459" s="1" t="s">
        <v>3988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3971</v>
      </c>
      <c r="N9459" s="1" t="n">
        <v>6.435</v>
      </c>
      <c r="O9459" s="1" t="n">
        <v>257.33</v>
      </c>
      <c r="P9459" s="1" t="s">
        <v>3814</v>
      </c>
    </row>
    <row r="9460" customFormat="false" ht="15" hidden="false" customHeight="true" outlineLevel="0" collapsed="false">
      <c r="A9460" s="1" t="n">
        <v>3</v>
      </c>
      <c r="B9460" s="76" t="n">
        <v>46267</v>
      </c>
      <c r="C9460" s="1" t="n">
        <v>100</v>
      </c>
      <c r="D9460" s="1" t="s">
        <v>3988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3972</v>
      </c>
      <c r="N9460" s="1" t="n">
        <v>6.988</v>
      </c>
      <c r="O9460" s="1" t="n">
        <v>303.23</v>
      </c>
      <c r="P9460" s="1" t="s">
        <v>3814</v>
      </c>
    </row>
    <row r="9461" customFormat="false" ht="15" hidden="false" customHeight="true" outlineLevel="0" collapsed="false">
      <c r="A9461" s="1" t="n">
        <v>3</v>
      </c>
      <c r="B9461" s="76" t="n">
        <v>46267</v>
      </c>
      <c r="C9461" s="1" t="n">
        <v>100</v>
      </c>
      <c r="D9461" s="1" t="s">
        <v>3988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3973</v>
      </c>
      <c r="N9461" s="1" t="n">
        <v>9.803</v>
      </c>
      <c r="O9461" s="1" t="n">
        <v>458.75</v>
      </c>
      <c r="P9461" s="1" t="s">
        <v>3814</v>
      </c>
    </row>
    <row r="9462" customFormat="false" ht="15" hidden="false" customHeight="true" outlineLevel="0" collapsed="false">
      <c r="A9462" s="1" t="n">
        <v>3</v>
      </c>
      <c r="B9462" s="76" t="n">
        <v>46267</v>
      </c>
      <c r="C9462" s="1" t="n">
        <v>100</v>
      </c>
      <c r="D9462" s="1" t="s">
        <v>3988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3974</v>
      </c>
      <c r="N9462" s="1" t="n">
        <v>4.682</v>
      </c>
      <c r="O9462" s="1" t="n">
        <v>223.09</v>
      </c>
      <c r="P9462" s="1" t="s">
        <v>3814</v>
      </c>
    </row>
    <row r="9463" customFormat="false" ht="15" hidden="false" customHeight="true" outlineLevel="0" collapsed="false">
      <c r="A9463" s="1" t="n">
        <v>3</v>
      </c>
      <c r="B9463" s="76" t="n">
        <v>46267</v>
      </c>
      <c r="C9463" s="1" t="n">
        <v>100</v>
      </c>
      <c r="D9463" s="1" t="s">
        <v>3988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3975</v>
      </c>
      <c r="N9463" s="1" t="n">
        <v>1.664</v>
      </c>
      <c r="O9463" s="1" t="n">
        <v>72.21</v>
      </c>
      <c r="P9463" s="1" t="s">
        <v>3814</v>
      </c>
    </row>
    <row r="9464" customFormat="false" ht="15" hidden="false" customHeight="true" outlineLevel="0" collapsed="false">
      <c r="A9464" s="1" t="n">
        <v>3</v>
      </c>
      <c r="B9464" s="76" t="n">
        <v>46267</v>
      </c>
      <c r="C9464" s="1" t="n">
        <v>100</v>
      </c>
      <c r="D9464" s="1" t="s">
        <v>3988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3976</v>
      </c>
      <c r="N9464" s="1" t="n">
        <v>2.138</v>
      </c>
      <c r="O9464" s="1" t="n">
        <v>100.05</v>
      </c>
      <c r="P9464" s="1" t="s">
        <v>3814</v>
      </c>
    </row>
    <row r="9465" customFormat="false" ht="15" hidden="false" customHeight="true" outlineLevel="0" collapsed="false">
      <c r="A9465" s="1" t="n">
        <v>3</v>
      </c>
      <c r="B9465" s="76" t="n">
        <v>46267</v>
      </c>
      <c r="C9465" s="1" t="n">
        <v>100</v>
      </c>
      <c r="D9465" s="1" t="s">
        <v>3988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3977</v>
      </c>
      <c r="N9465" s="1" t="n">
        <v>1.92</v>
      </c>
      <c r="O9465" s="1" t="n">
        <v>106.19</v>
      </c>
      <c r="P9465" s="1" t="s">
        <v>3814</v>
      </c>
    </row>
    <row r="9466" customFormat="false" ht="15" hidden="false" customHeight="true" outlineLevel="0" collapsed="false">
      <c r="A9466" s="1" t="n">
        <v>3</v>
      </c>
      <c r="B9466" s="76" t="n">
        <v>46267</v>
      </c>
      <c r="C9466" s="1" t="n">
        <v>100</v>
      </c>
      <c r="D9466" s="1" t="s">
        <v>3988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3987</v>
      </c>
      <c r="N9466" s="1" t="n">
        <v>2.94</v>
      </c>
      <c r="O9466" s="1" t="n">
        <v>102.56</v>
      </c>
      <c r="P9466" s="1" t="s">
        <v>3814</v>
      </c>
    </row>
    <row r="9467" customFormat="false" ht="15" hidden="false" customHeight="true" outlineLevel="0" collapsed="false">
      <c r="A9467" s="1" t="n">
        <v>3</v>
      </c>
      <c r="B9467" s="76" t="n">
        <v>46267</v>
      </c>
      <c r="C9467" s="1" t="n">
        <v>100</v>
      </c>
      <c r="D9467" s="1" t="s">
        <v>3988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3978</v>
      </c>
      <c r="N9467" s="1" t="n">
        <v>1.696</v>
      </c>
      <c r="O9467" s="1" t="n">
        <v>64.94</v>
      </c>
      <c r="P9467" s="1" t="s">
        <v>3814</v>
      </c>
    </row>
    <row r="9468" customFormat="false" ht="15" hidden="false" customHeight="true" outlineLevel="0" collapsed="false">
      <c r="A9468" s="1" t="n">
        <v>3</v>
      </c>
      <c r="B9468" s="76" t="n">
        <v>46267</v>
      </c>
      <c r="C9468" s="1" t="n">
        <v>100</v>
      </c>
      <c r="D9468" s="1" t="s">
        <v>3988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3979</v>
      </c>
      <c r="N9468" s="1" t="n">
        <v>3.986</v>
      </c>
      <c r="O9468" s="1" t="n">
        <v>6.75</v>
      </c>
      <c r="P9468" s="1" t="s">
        <v>3814</v>
      </c>
    </row>
    <row r="9469" customFormat="false" ht="15" hidden="false" customHeight="true" outlineLevel="0" collapsed="false">
      <c r="A9469" s="1" t="n">
        <v>3</v>
      </c>
      <c r="B9469" s="76" t="n">
        <v>46267</v>
      </c>
      <c r="C9469" s="1" t="n">
        <v>100</v>
      </c>
      <c r="D9469" s="1" t="s">
        <v>3988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3980</v>
      </c>
      <c r="N9469" s="1" t="n">
        <v>12.006</v>
      </c>
      <c r="O9469" s="1" t="n">
        <v>30.55</v>
      </c>
      <c r="P9469" s="1" t="s">
        <v>3814</v>
      </c>
    </row>
    <row r="9470" customFormat="false" ht="15" hidden="false" customHeight="true" outlineLevel="0" collapsed="false">
      <c r="A9470" s="1" t="n">
        <v>3</v>
      </c>
      <c r="B9470" s="76" t="n">
        <v>46267</v>
      </c>
      <c r="C9470" s="1" t="n">
        <v>100</v>
      </c>
      <c r="D9470" s="1" t="s">
        <v>3988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3981</v>
      </c>
      <c r="N9470" s="1" t="n">
        <v>0.883</v>
      </c>
      <c r="O9470" s="1" t="n">
        <v>0</v>
      </c>
      <c r="P9470" s="1" t="s">
        <v>3814</v>
      </c>
    </row>
    <row r="9471" customFormat="false" ht="15" hidden="false" customHeight="true" outlineLevel="0" collapsed="false">
      <c r="A9471" s="1" t="n">
        <v>3</v>
      </c>
      <c r="B9471" s="76" t="n">
        <v>46267</v>
      </c>
      <c r="C9471" s="1" t="n">
        <v>171</v>
      </c>
      <c r="D9471" s="1" t="s">
        <v>4048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4018</v>
      </c>
      <c r="N9471" s="1" t="n">
        <v>2</v>
      </c>
      <c r="O9471" s="1" t="n">
        <v>24.58</v>
      </c>
      <c r="P9471" s="1" t="s">
        <v>4050</v>
      </c>
    </row>
    <row r="9472" customFormat="false" ht="15" hidden="false" customHeight="true" outlineLevel="0" collapsed="false">
      <c r="A9472" s="1" t="n">
        <v>3</v>
      </c>
      <c r="B9472" s="76" t="n">
        <v>46267</v>
      </c>
      <c r="C9472" s="1" t="n">
        <v>171</v>
      </c>
      <c r="D9472" s="1" t="s">
        <v>4048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6251</v>
      </c>
      <c r="N9472" s="1" t="n">
        <v>3</v>
      </c>
      <c r="O9472" s="1" t="n">
        <v>24.87</v>
      </c>
      <c r="P9472" s="1" t="s">
        <v>4050</v>
      </c>
    </row>
    <row r="9473" customFormat="false" ht="15" hidden="false" customHeight="true" outlineLevel="0" collapsed="false">
      <c r="A9473" s="1" t="n">
        <v>3</v>
      </c>
      <c r="B9473" s="76" t="n">
        <v>46268</v>
      </c>
      <c r="C9473" s="1" t="n">
        <v>6</v>
      </c>
      <c r="D9473" s="1" t="s">
        <v>3819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3815</v>
      </c>
      <c r="N9473" s="1" t="n">
        <v>5</v>
      </c>
      <c r="O9473" s="1" t="n">
        <v>35</v>
      </c>
      <c r="P9473" s="1" t="s">
        <v>3814</v>
      </c>
    </row>
    <row r="9474" customFormat="false" ht="15" hidden="false" customHeight="true" outlineLevel="0" collapsed="false">
      <c r="A9474" s="1" t="n">
        <v>3</v>
      </c>
      <c r="B9474" s="76" t="n">
        <v>46268</v>
      </c>
      <c r="C9474" s="1" t="n">
        <v>6</v>
      </c>
      <c r="D9474" s="1" t="s">
        <v>3819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3816</v>
      </c>
      <c r="N9474" s="1" t="n">
        <v>50</v>
      </c>
      <c r="O9474" s="1" t="n">
        <v>100</v>
      </c>
      <c r="P9474" s="1" t="s">
        <v>3814</v>
      </c>
    </row>
    <row r="9475" customFormat="false" ht="15" hidden="false" customHeight="true" outlineLevel="0" collapsed="false">
      <c r="A9475" s="1" t="n">
        <v>3</v>
      </c>
      <c r="B9475" s="76" t="n">
        <v>46268</v>
      </c>
      <c r="C9475" s="1" t="n">
        <v>11</v>
      </c>
      <c r="D9475" s="1" t="s">
        <v>3820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4269</v>
      </c>
      <c r="N9475" s="1" t="n">
        <v>8</v>
      </c>
      <c r="O9475" s="1" t="n">
        <v>43.92</v>
      </c>
      <c r="P9475" s="1" t="s">
        <v>3814</v>
      </c>
    </row>
    <row r="9476" customFormat="false" ht="15" hidden="false" customHeight="true" outlineLevel="0" collapsed="false">
      <c r="A9476" s="1" t="n">
        <v>3</v>
      </c>
      <c r="B9476" s="76" t="n">
        <v>46268</v>
      </c>
      <c r="C9476" s="1" t="n">
        <v>11</v>
      </c>
      <c r="D9476" s="1" t="s">
        <v>3820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4270</v>
      </c>
      <c r="N9476" s="1" t="n">
        <v>8</v>
      </c>
      <c r="O9476" s="1" t="n">
        <v>43.92</v>
      </c>
      <c r="P9476" s="1" t="s">
        <v>3814</v>
      </c>
    </row>
    <row r="9477" customFormat="false" ht="15" hidden="false" customHeight="true" outlineLevel="0" collapsed="false">
      <c r="A9477" s="1" t="n">
        <v>3</v>
      </c>
      <c r="B9477" s="76" t="n">
        <v>46268</v>
      </c>
      <c r="C9477" s="1" t="n">
        <v>11</v>
      </c>
      <c r="D9477" s="1" t="s">
        <v>3820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5132</v>
      </c>
      <c r="N9477" s="1" t="n">
        <v>3</v>
      </c>
      <c r="O9477" s="1" t="n">
        <v>36.27</v>
      </c>
      <c r="P9477" s="1" t="s">
        <v>3814</v>
      </c>
    </row>
    <row r="9478" customFormat="false" ht="15" hidden="false" customHeight="true" outlineLevel="0" collapsed="false">
      <c r="A9478" s="1" t="n">
        <v>3</v>
      </c>
      <c r="B9478" s="76" t="n">
        <v>46268</v>
      </c>
      <c r="C9478" s="1" t="n">
        <v>11</v>
      </c>
      <c r="D9478" s="1" t="s">
        <v>3820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4271</v>
      </c>
      <c r="N9478" s="1" t="n">
        <v>6</v>
      </c>
      <c r="O9478" s="1" t="n">
        <v>65.28</v>
      </c>
      <c r="P9478" s="1" t="s">
        <v>3814</v>
      </c>
    </row>
    <row r="9479" customFormat="false" ht="15" hidden="false" customHeight="true" outlineLevel="0" collapsed="false">
      <c r="A9479" s="1" t="n">
        <v>3</v>
      </c>
      <c r="B9479" s="76" t="n">
        <v>46268</v>
      </c>
      <c r="C9479" s="1" t="n">
        <v>11</v>
      </c>
      <c r="D9479" s="1" t="s">
        <v>3820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4272</v>
      </c>
      <c r="N9479" s="1" t="n">
        <v>3</v>
      </c>
      <c r="O9479" s="1" t="n">
        <v>32.64</v>
      </c>
      <c r="P9479" s="1" t="s">
        <v>3814</v>
      </c>
    </row>
    <row r="9480" customFormat="false" ht="15" hidden="false" customHeight="true" outlineLevel="0" collapsed="false">
      <c r="A9480" s="1" t="n">
        <v>3</v>
      </c>
      <c r="B9480" s="76" t="n">
        <v>46268</v>
      </c>
      <c r="C9480" s="1" t="n">
        <v>11</v>
      </c>
      <c r="D9480" s="1" t="s">
        <v>3820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4012</v>
      </c>
      <c r="N9480" s="1" t="n">
        <v>8</v>
      </c>
      <c r="O9480" s="1" t="n">
        <v>43.92</v>
      </c>
      <c r="P9480" s="1" t="s">
        <v>3814</v>
      </c>
    </row>
    <row r="9481" customFormat="false" ht="15" hidden="false" customHeight="true" outlineLevel="0" collapsed="false">
      <c r="A9481" s="1" t="n">
        <v>3</v>
      </c>
      <c r="B9481" s="76" t="n">
        <v>46268</v>
      </c>
      <c r="C9481" s="1" t="n">
        <v>11</v>
      </c>
      <c r="D9481" s="1" t="s">
        <v>3820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6682</v>
      </c>
      <c r="N9481" s="1" t="n">
        <v>6</v>
      </c>
      <c r="O9481" s="1" t="n">
        <v>39.54</v>
      </c>
      <c r="P9481" s="1" t="s">
        <v>3814</v>
      </c>
    </row>
    <row r="9482" customFormat="false" ht="15" hidden="false" customHeight="true" outlineLevel="0" collapsed="false">
      <c r="A9482" s="1" t="n">
        <v>3</v>
      </c>
      <c r="B9482" s="76" t="n">
        <v>46268</v>
      </c>
      <c r="C9482" s="1" t="n">
        <v>11</v>
      </c>
      <c r="D9482" s="1" t="s">
        <v>3820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4273</v>
      </c>
      <c r="N9482" s="1" t="n">
        <v>3</v>
      </c>
      <c r="O9482" s="1" t="n">
        <v>32.64</v>
      </c>
      <c r="P9482" s="1" t="s">
        <v>3814</v>
      </c>
    </row>
    <row r="9483" customFormat="false" ht="15" hidden="false" customHeight="true" outlineLevel="0" collapsed="false">
      <c r="A9483" s="1" t="n">
        <v>3</v>
      </c>
      <c r="B9483" s="76" t="n">
        <v>46268</v>
      </c>
      <c r="C9483" s="1" t="n">
        <v>11</v>
      </c>
      <c r="D9483" s="1" t="s">
        <v>3820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4013</v>
      </c>
      <c r="N9483" s="1" t="n">
        <v>27</v>
      </c>
      <c r="O9483" s="1" t="n">
        <v>65.07</v>
      </c>
      <c r="P9483" s="1" t="s">
        <v>3814</v>
      </c>
    </row>
    <row r="9484" customFormat="false" ht="15" hidden="false" customHeight="true" outlineLevel="0" collapsed="false">
      <c r="A9484" s="1" t="n">
        <v>3</v>
      </c>
      <c r="B9484" s="76" t="n">
        <v>46268</v>
      </c>
      <c r="C9484" s="1" t="n">
        <v>11</v>
      </c>
      <c r="D9484" s="1" t="s">
        <v>3820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4014</v>
      </c>
      <c r="N9484" s="1" t="n">
        <v>27</v>
      </c>
      <c r="O9484" s="1" t="n">
        <v>65.07</v>
      </c>
      <c r="P9484" s="1" t="s">
        <v>3814</v>
      </c>
    </row>
    <row r="9485" customFormat="false" ht="15" hidden="false" customHeight="true" outlineLevel="0" collapsed="false">
      <c r="A9485" s="1" t="n">
        <v>3</v>
      </c>
      <c r="B9485" s="76" t="n">
        <v>46268</v>
      </c>
      <c r="C9485" s="1" t="n">
        <v>11</v>
      </c>
      <c r="D9485" s="1" t="s">
        <v>3820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3997</v>
      </c>
      <c r="N9485" s="1" t="n">
        <v>6</v>
      </c>
      <c r="O9485" s="1" t="n">
        <v>51.6</v>
      </c>
      <c r="P9485" s="1" t="s">
        <v>3814</v>
      </c>
    </row>
    <row r="9486" customFormat="false" ht="15" hidden="false" customHeight="true" outlineLevel="0" collapsed="false">
      <c r="A9486" s="1" t="n">
        <v>3</v>
      </c>
      <c r="B9486" s="76" t="n">
        <v>46268</v>
      </c>
      <c r="C9486" s="1" t="n">
        <v>11</v>
      </c>
      <c r="D9486" s="1" t="s">
        <v>3820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3998</v>
      </c>
      <c r="N9486" s="1" t="n">
        <v>12</v>
      </c>
      <c r="O9486" s="1" t="n">
        <v>128.04</v>
      </c>
      <c r="P9486" s="1" t="s">
        <v>3814</v>
      </c>
    </row>
    <row r="9487" customFormat="false" ht="15" hidden="false" customHeight="true" outlineLevel="0" collapsed="false">
      <c r="A9487" s="1" t="n">
        <v>3</v>
      </c>
      <c r="B9487" s="76" t="n">
        <v>46268</v>
      </c>
      <c r="C9487" s="1" t="n">
        <v>11</v>
      </c>
      <c r="D9487" s="1" t="s">
        <v>3820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3999</v>
      </c>
      <c r="N9487" s="1" t="n">
        <v>12</v>
      </c>
      <c r="O9487" s="1" t="n">
        <v>82.32</v>
      </c>
      <c r="P9487" s="1" t="s">
        <v>3814</v>
      </c>
    </row>
    <row r="9488" customFormat="false" ht="15" hidden="false" customHeight="true" outlineLevel="0" collapsed="false">
      <c r="A9488" s="1" t="n">
        <v>3</v>
      </c>
      <c r="B9488" s="76" t="n">
        <v>46268</v>
      </c>
      <c r="C9488" s="1" t="n">
        <v>11</v>
      </c>
      <c r="D9488" s="1" t="s">
        <v>3820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4000</v>
      </c>
      <c r="N9488" s="1" t="n">
        <v>12</v>
      </c>
      <c r="O9488" s="1" t="n">
        <v>164.4</v>
      </c>
      <c r="P9488" s="1" t="s">
        <v>3814</v>
      </c>
    </row>
    <row r="9489" customFormat="false" ht="15" hidden="false" customHeight="true" outlineLevel="0" collapsed="false">
      <c r="A9489" s="1" t="n">
        <v>3</v>
      </c>
      <c r="B9489" s="76" t="n">
        <v>46268</v>
      </c>
      <c r="C9489" s="1" t="n">
        <v>11</v>
      </c>
      <c r="D9489" s="1" t="s">
        <v>3820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4001</v>
      </c>
      <c r="N9489" s="1" t="n">
        <v>7</v>
      </c>
      <c r="O9489" s="1" t="n">
        <v>87.92</v>
      </c>
      <c r="P9489" s="1" t="s">
        <v>3814</v>
      </c>
    </row>
    <row r="9490" customFormat="false" ht="15" hidden="false" customHeight="true" outlineLevel="0" collapsed="false">
      <c r="A9490" s="1" t="n">
        <v>3</v>
      </c>
      <c r="B9490" s="76" t="n">
        <v>46268</v>
      </c>
      <c r="C9490" s="1" t="n">
        <v>11</v>
      </c>
      <c r="D9490" s="1" t="s">
        <v>3820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4002</v>
      </c>
      <c r="N9490" s="1" t="n">
        <v>7</v>
      </c>
      <c r="O9490" s="1" t="n">
        <v>87.92</v>
      </c>
      <c r="P9490" s="1" t="s">
        <v>3814</v>
      </c>
    </row>
    <row r="9491" customFormat="false" ht="15" hidden="false" customHeight="true" outlineLevel="0" collapsed="false">
      <c r="A9491" s="1" t="n">
        <v>3</v>
      </c>
      <c r="B9491" s="76" t="n">
        <v>46268</v>
      </c>
      <c r="C9491" s="1" t="n">
        <v>11</v>
      </c>
      <c r="D9491" s="1" t="s">
        <v>3820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4003</v>
      </c>
      <c r="N9491" s="1" t="n">
        <v>12</v>
      </c>
      <c r="O9491" s="1" t="n">
        <v>139.68</v>
      </c>
      <c r="P9491" s="1" t="s">
        <v>3814</v>
      </c>
    </row>
    <row r="9492" customFormat="false" ht="15" hidden="false" customHeight="true" outlineLevel="0" collapsed="false">
      <c r="A9492" s="1" t="n">
        <v>3</v>
      </c>
      <c r="B9492" s="76" t="n">
        <v>46269</v>
      </c>
      <c r="C9492" s="1" t="n">
        <v>1</v>
      </c>
      <c r="D9492" s="1" t="s">
        <v>3848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3849</v>
      </c>
      <c r="N9492" s="1" t="n">
        <v>180</v>
      </c>
      <c r="O9492" s="1" t="n">
        <v>270</v>
      </c>
      <c r="P9492" s="1" t="s">
        <v>3814</v>
      </c>
    </row>
    <row r="9493" customFormat="false" ht="15" hidden="false" customHeight="true" outlineLevel="0" collapsed="false">
      <c r="A9493" s="1" t="n">
        <v>3</v>
      </c>
      <c r="B9493" s="76" t="n">
        <v>46269</v>
      </c>
      <c r="C9493" s="1" t="n">
        <v>6</v>
      </c>
      <c r="D9493" s="1" t="s">
        <v>3819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3813</v>
      </c>
      <c r="N9493" s="1" t="n">
        <v>6</v>
      </c>
      <c r="O9493" s="1" t="n">
        <v>15</v>
      </c>
      <c r="P9493" s="1" t="s">
        <v>3814</v>
      </c>
    </row>
    <row r="9494" customFormat="false" ht="15" hidden="false" customHeight="true" outlineLevel="0" collapsed="false">
      <c r="A9494" s="1" t="n">
        <v>3</v>
      </c>
      <c r="B9494" s="76" t="n">
        <v>46269</v>
      </c>
      <c r="C9494" s="1" t="n">
        <v>6</v>
      </c>
      <c r="D9494" s="1" t="s">
        <v>3819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3815</v>
      </c>
      <c r="N9494" s="1" t="n">
        <v>6</v>
      </c>
      <c r="O9494" s="1" t="n">
        <v>42</v>
      </c>
      <c r="P9494" s="1" t="s">
        <v>3814</v>
      </c>
    </row>
    <row r="9495" customFormat="false" ht="15" hidden="false" customHeight="true" outlineLevel="0" collapsed="false">
      <c r="A9495" s="1" t="n">
        <v>3</v>
      </c>
      <c r="B9495" s="76" t="n">
        <v>46269</v>
      </c>
      <c r="C9495" s="1" t="n">
        <v>6</v>
      </c>
      <c r="D9495" s="1" t="s">
        <v>3819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3816</v>
      </c>
      <c r="N9495" s="1" t="n">
        <v>50</v>
      </c>
      <c r="O9495" s="1" t="n">
        <v>100</v>
      </c>
      <c r="P9495" s="1" t="s">
        <v>3814</v>
      </c>
    </row>
    <row r="9496" customFormat="false" ht="15" hidden="false" customHeight="true" outlineLevel="0" collapsed="false">
      <c r="A9496" s="1" t="n">
        <v>3</v>
      </c>
      <c r="B9496" s="76" t="n">
        <v>46269</v>
      </c>
      <c r="C9496" s="1" t="n">
        <v>6</v>
      </c>
      <c r="D9496" s="1" t="s">
        <v>3819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3817</v>
      </c>
      <c r="N9496" s="1" t="n">
        <v>20</v>
      </c>
      <c r="O9496" s="1" t="n">
        <v>125</v>
      </c>
      <c r="P9496" s="1" t="s">
        <v>3814</v>
      </c>
    </row>
    <row r="9497" customFormat="false" ht="15" hidden="false" customHeight="true" outlineLevel="0" collapsed="false">
      <c r="A9497" s="1" t="n">
        <v>3</v>
      </c>
      <c r="B9497" s="76" t="n">
        <v>46269</v>
      </c>
      <c r="C9497" s="1" t="n">
        <v>6</v>
      </c>
      <c r="D9497" s="1" t="s">
        <v>3819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3818</v>
      </c>
      <c r="N9497" s="1" t="n">
        <v>20</v>
      </c>
      <c r="O9497" s="1" t="n">
        <v>300</v>
      </c>
      <c r="P9497" s="1" t="s">
        <v>3814</v>
      </c>
    </row>
    <row r="9498" customFormat="false" ht="15" hidden="false" customHeight="true" outlineLevel="0" collapsed="false">
      <c r="A9498" s="1" t="n">
        <v>3</v>
      </c>
      <c r="B9498" s="76" t="n">
        <v>46269</v>
      </c>
      <c r="C9498" s="1" t="n">
        <v>6</v>
      </c>
      <c r="D9498" s="1" t="s">
        <v>3819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3852</v>
      </c>
      <c r="N9498" s="1" t="n">
        <v>5</v>
      </c>
      <c r="O9498" s="1" t="n">
        <v>40</v>
      </c>
      <c r="P9498" s="1" t="s">
        <v>3814</v>
      </c>
    </row>
    <row r="9499" customFormat="false" ht="15" hidden="false" customHeight="true" outlineLevel="0" collapsed="false">
      <c r="A9499" s="1" t="n">
        <v>3</v>
      </c>
      <c r="B9499" s="76" t="n">
        <v>46269</v>
      </c>
      <c r="C9499" s="1" t="n">
        <v>6</v>
      </c>
      <c r="D9499" s="1" t="s">
        <v>3819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4004</v>
      </c>
      <c r="N9499" s="1" t="n">
        <v>10</v>
      </c>
      <c r="O9499" s="1" t="n">
        <v>110</v>
      </c>
      <c r="P9499" s="1" t="s">
        <v>3814</v>
      </c>
    </row>
    <row r="9500" customFormat="false" ht="15" hidden="false" customHeight="true" outlineLevel="0" collapsed="false">
      <c r="A9500" s="1" t="n">
        <v>3</v>
      </c>
      <c r="B9500" s="76" t="n">
        <v>46269</v>
      </c>
      <c r="C9500" s="1" t="n">
        <v>6</v>
      </c>
      <c r="D9500" s="1" t="s">
        <v>3819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3856</v>
      </c>
      <c r="N9500" s="1" t="n">
        <v>17.14</v>
      </c>
      <c r="O9500" s="1" t="n">
        <v>102.5</v>
      </c>
      <c r="P9500" s="1" t="s">
        <v>3814</v>
      </c>
    </row>
    <row r="9501" customFormat="false" ht="15" hidden="false" customHeight="true" outlineLevel="0" collapsed="false">
      <c r="A9501" s="1" t="n">
        <v>3</v>
      </c>
      <c r="B9501" s="76" t="n">
        <v>46269</v>
      </c>
      <c r="C9501" s="1" t="n">
        <v>6</v>
      </c>
      <c r="D9501" s="1" t="s">
        <v>3819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3857</v>
      </c>
      <c r="N9501" s="1" t="n">
        <v>20</v>
      </c>
      <c r="O9501" s="1" t="n">
        <v>130</v>
      </c>
      <c r="P9501" s="1" t="s">
        <v>3814</v>
      </c>
    </row>
    <row r="9502" customFormat="false" ht="15" hidden="false" customHeight="true" outlineLevel="0" collapsed="false">
      <c r="A9502" s="1" t="n">
        <v>3</v>
      </c>
      <c r="B9502" s="76" t="n">
        <v>46269</v>
      </c>
      <c r="C9502" s="1" t="n">
        <v>6</v>
      </c>
      <c r="D9502" s="1" t="s">
        <v>3819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4005</v>
      </c>
      <c r="N9502" s="1" t="n">
        <v>15</v>
      </c>
      <c r="O9502" s="1" t="n">
        <v>180</v>
      </c>
      <c r="P9502" s="1" t="s">
        <v>3814</v>
      </c>
    </row>
    <row r="9503" customFormat="false" ht="15" hidden="false" customHeight="true" outlineLevel="0" collapsed="false">
      <c r="A9503" s="1" t="n">
        <v>3</v>
      </c>
      <c r="B9503" s="76" t="n">
        <v>46269</v>
      </c>
      <c r="C9503" s="1" t="n">
        <v>6</v>
      </c>
      <c r="D9503" s="1" t="s">
        <v>3819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3859</v>
      </c>
      <c r="N9503" s="1" t="n">
        <v>15</v>
      </c>
      <c r="O9503" s="1" t="n">
        <v>120</v>
      </c>
      <c r="P9503" s="1" t="s">
        <v>3814</v>
      </c>
    </row>
    <row r="9504" customFormat="false" ht="15" hidden="false" customHeight="true" outlineLevel="0" collapsed="false">
      <c r="A9504" s="1" t="n">
        <v>3</v>
      </c>
      <c r="B9504" s="76" t="n">
        <v>46269</v>
      </c>
      <c r="C9504" s="1" t="n">
        <v>6</v>
      </c>
      <c r="D9504" s="1" t="s">
        <v>3819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3860</v>
      </c>
      <c r="N9504" s="1" t="n">
        <v>10</v>
      </c>
      <c r="O9504" s="1" t="n">
        <v>250</v>
      </c>
      <c r="P9504" s="1" t="s">
        <v>3814</v>
      </c>
    </row>
    <row r="9505" customFormat="false" ht="15" hidden="false" customHeight="true" outlineLevel="0" collapsed="false">
      <c r="A9505" s="1" t="n">
        <v>3</v>
      </c>
      <c r="B9505" s="76" t="n">
        <v>46269</v>
      </c>
      <c r="C9505" s="1" t="n">
        <v>6</v>
      </c>
      <c r="D9505" s="1" t="s">
        <v>3819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3861</v>
      </c>
      <c r="N9505" s="1" t="n">
        <v>10</v>
      </c>
      <c r="O9505" s="1" t="n">
        <v>120</v>
      </c>
      <c r="P9505" s="1" t="s">
        <v>3814</v>
      </c>
    </row>
    <row r="9506" customFormat="false" ht="15" hidden="false" customHeight="true" outlineLevel="0" collapsed="false">
      <c r="A9506" s="1" t="n">
        <v>3</v>
      </c>
      <c r="B9506" s="76" t="n">
        <v>46269</v>
      </c>
      <c r="C9506" s="1" t="n">
        <v>6</v>
      </c>
      <c r="D9506" s="1" t="s">
        <v>3819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4008</v>
      </c>
      <c r="N9506" s="1" t="n">
        <v>40</v>
      </c>
      <c r="O9506" s="1" t="n">
        <v>320</v>
      </c>
      <c r="P9506" s="1" t="s">
        <v>3814</v>
      </c>
    </row>
    <row r="9507" customFormat="false" ht="15" hidden="false" customHeight="true" outlineLevel="0" collapsed="false">
      <c r="A9507" s="1" t="n">
        <v>3</v>
      </c>
      <c r="B9507" s="76" t="n">
        <v>46269</v>
      </c>
      <c r="C9507" s="1" t="n">
        <v>6</v>
      </c>
      <c r="D9507" s="1" t="s">
        <v>3819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3863</v>
      </c>
      <c r="N9507" s="1" t="n">
        <v>10</v>
      </c>
      <c r="O9507" s="1" t="n">
        <v>60</v>
      </c>
      <c r="P9507" s="1" t="s">
        <v>3814</v>
      </c>
    </row>
    <row r="9508" customFormat="false" ht="15" hidden="false" customHeight="true" outlineLevel="0" collapsed="false">
      <c r="A9508" s="1" t="n">
        <v>3</v>
      </c>
      <c r="B9508" s="76" t="n">
        <v>46269</v>
      </c>
      <c r="C9508" s="1" t="n">
        <v>6</v>
      </c>
      <c r="D9508" s="1" t="s">
        <v>3819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3865</v>
      </c>
      <c r="N9508" s="1" t="n">
        <v>20</v>
      </c>
      <c r="O9508" s="1" t="n">
        <v>120</v>
      </c>
      <c r="P9508" s="1" t="s">
        <v>3814</v>
      </c>
    </row>
    <row r="9509" customFormat="false" ht="15" hidden="false" customHeight="true" outlineLevel="0" collapsed="false">
      <c r="A9509" s="1" t="n">
        <v>3</v>
      </c>
      <c r="B9509" s="76" t="n">
        <v>46269</v>
      </c>
      <c r="C9509" s="1" t="n">
        <v>6</v>
      </c>
      <c r="D9509" s="1" t="s">
        <v>3819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4009</v>
      </c>
      <c r="N9509" s="1" t="n">
        <v>7.9</v>
      </c>
      <c r="O9509" s="1" t="n">
        <v>102.5</v>
      </c>
      <c r="P9509" s="1" t="s">
        <v>3814</v>
      </c>
    </row>
    <row r="9510" customFormat="false" ht="15" hidden="false" customHeight="true" outlineLevel="0" collapsed="false">
      <c r="A9510" s="1" t="n">
        <v>3</v>
      </c>
      <c r="B9510" s="76" t="n">
        <v>46269</v>
      </c>
      <c r="C9510" s="1" t="n">
        <v>11</v>
      </c>
      <c r="D9510" s="1" t="s">
        <v>3820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3870</v>
      </c>
      <c r="N9510" s="1" t="n">
        <v>20</v>
      </c>
      <c r="O9510" s="1" t="n">
        <v>240</v>
      </c>
      <c r="P9510" s="1" t="s">
        <v>3814</v>
      </c>
    </row>
    <row r="9511" customFormat="false" ht="15" hidden="false" customHeight="true" outlineLevel="0" collapsed="false">
      <c r="A9511" s="1" t="n">
        <v>3</v>
      </c>
      <c r="B9511" s="76" t="n">
        <v>46269</v>
      </c>
      <c r="C9511" s="1" t="n">
        <v>11</v>
      </c>
      <c r="D9511" s="1" t="s">
        <v>3820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4051</v>
      </c>
      <c r="N9511" s="1" t="n">
        <v>360</v>
      </c>
      <c r="O9511" s="1" t="n">
        <v>185</v>
      </c>
      <c r="P9511" s="1" t="s">
        <v>3814</v>
      </c>
    </row>
    <row r="9512" customFormat="false" ht="15" hidden="false" customHeight="true" outlineLevel="0" collapsed="false">
      <c r="A9512" s="1" t="n">
        <v>3</v>
      </c>
      <c r="B9512" s="76" t="n">
        <v>46269</v>
      </c>
      <c r="C9512" s="1" t="n">
        <v>11</v>
      </c>
      <c r="D9512" s="1" t="s">
        <v>3820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4052</v>
      </c>
      <c r="N9512" s="1" t="n">
        <v>1440</v>
      </c>
      <c r="O9512" s="1" t="n">
        <v>720</v>
      </c>
      <c r="P9512" s="1" t="s">
        <v>3814</v>
      </c>
    </row>
    <row r="9513" customFormat="false" ht="15" hidden="false" customHeight="true" outlineLevel="0" collapsed="false">
      <c r="A9513" s="1" t="n">
        <v>3</v>
      </c>
      <c r="B9513" s="76" t="n">
        <v>46269</v>
      </c>
      <c r="C9513" s="1" t="n">
        <v>11</v>
      </c>
      <c r="D9513" s="1" t="s">
        <v>3820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4203</v>
      </c>
      <c r="N9513" s="1" t="n">
        <v>10</v>
      </c>
      <c r="O9513" s="1" t="n">
        <v>240</v>
      </c>
      <c r="P9513" s="1" t="s">
        <v>3814</v>
      </c>
    </row>
    <row r="9514" customFormat="false" ht="15" hidden="false" customHeight="true" outlineLevel="0" collapsed="false">
      <c r="A9514" s="1" t="n">
        <v>3</v>
      </c>
      <c r="B9514" s="76" t="n">
        <v>46269</v>
      </c>
      <c r="C9514" s="1" t="n">
        <v>11</v>
      </c>
      <c r="D9514" s="1" t="s">
        <v>3820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4100</v>
      </c>
      <c r="N9514" s="1" t="n">
        <v>18</v>
      </c>
      <c r="O9514" s="1" t="n">
        <v>180</v>
      </c>
      <c r="P9514" s="1" t="s">
        <v>3814</v>
      </c>
    </row>
    <row r="9515" customFormat="false" ht="15" hidden="false" customHeight="true" outlineLevel="0" collapsed="false">
      <c r="A9515" s="1" t="n">
        <v>3</v>
      </c>
      <c r="B9515" s="76" t="n">
        <v>46269</v>
      </c>
      <c r="C9515" s="1" t="n">
        <v>11</v>
      </c>
      <c r="D9515" s="1" t="s">
        <v>3820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5267</v>
      </c>
      <c r="N9515" s="1" t="n">
        <v>9</v>
      </c>
      <c r="O9515" s="1" t="n">
        <v>130</v>
      </c>
      <c r="P9515" s="1" t="s">
        <v>3814</v>
      </c>
    </row>
    <row r="9516" customFormat="false" ht="15" hidden="false" customHeight="true" outlineLevel="0" collapsed="false">
      <c r="A9516" s="1" t="n">
        <v>3</v>
      </c>
      <c r="B9516" s="76" t="n">
        <v>46269</v>
      </c>
      <c r="C9516" s="1" t="n">
        <v>11</v>
      </c>
      <c r="D9516" s="1" t="s">
        <v>3820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3891</v>
      </c>
      <c r="N9516" s="1" t="n">
        <v>67.8</v>
      </c>
      <c r="O9516" s="1" t="n">
        <v>2169.6</v>
      </c>
      <c r="P9516" s="1" t="s">
        <v>3814</v>
      </c>
    </row>
    <row r="9517" customFormat="false" ht="15" hidden="false" customHeight="true" outlineLevel="0" collapsed="false">
      <c r="A9517" s="1" t="n">
        <v>3</v>
      </c>
      <c r="B9517" s="76" t="n">
        <v>46269</v>
      </c>
      <c r="C9517" s="1" t="n">
        <v>11</v>
      </c>
      <c r="D9517" s="1" t="s">
        <v>3820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3893</v>
      </c>
      <c r="N9517" s="1" t="n">
        <v>49.15</v>
      </c>
      <c r="O9517" s="1" t="n">
        <v>1081.3</v>
      </c>
      <c r="P9517" s="1" t="s">
        <v>3814</v>
      </c>
    </row>
    <row r="9518" customFormat="false" ht="15" hidden="false" customHeight="true" outlineLevel="0" collapsed="false">
      <c r="A9518" s="1" t="n">
        <v>3</v>
      </c>
      <c r="B9518" s="76" t="n">
        <v>46269</v>
      </c>
      <c r="C9518" s="1" t="n">
        <v>11</v>
      </c>
      <c r="D9518" s="1" t="s">
        <v>3820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4117</v>
      </c>
      <c r="N9518" s="1" t="n">
        <v>32.95</v>
      </c>
      <c r="O9518" s="1" t="n">
        <v>642.53</v>
      </c>
      <c r="P9518" s="1" t="s">
        <v>3814</v>
      </c>
    </row>
    <row r="9519" customFormat="false" ht="15" hidden="false" customHeight="true" outlineLevel="0" collapsed="false">
      <c r="A9519" s="1" t="n">
        <v>3</v>
      </c>
      <c r="B9519" s="76" t="n">
        <v>46269</v>
      </c>
      <c r="C9519" s="1" t="n">
        <v>11</v>
      </c>
      <c r="D9519" s="1" t="s">
        <v>3820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4251</v>
      </c>
      <c r="N9519" s="1" t="n">
        <v>20</v>
      </c>
      <c r="O9519" s="1" t="n">
        <v>159.45</v>
      </c>
      <c r="P9519" s="1" t="s">
        <v>3814</v>
      </c>
    </row>
    <row r="9520" customFormat="false" ht="15" hidden="false" customHeight="true" outlineLevel="0" collapsed="false">
      <c r="A9520" s="1" t="n">
        <v>3</v>
      </c>
      <c r="B9520" s="76" t="n">
        <v>46269</v>
      </c>
      <c r="C9520" s="1" t="n">
        <v>11</v>
      </c>
      <c r="D9520" s="1" t="s">
        <v>3820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3907</v>
      </c>
      <c r="N9520" s="1" t="n">
        <v>20</v>
      </c>
      <c r="O9520" s="1" t="n">
        <v>159.45</v>
      </c>
      <c r="P9520" s="1" t="s">
        <v>3814</v>
      </c>
    </row>
    <row r="9521" customFormat="false" ht="15" hidden="false" customHeight="true" outlineLevel="0" collapsed="false">
      <c r="A9521" s="1" t="n">
        <v>3</v>
      </c>
      <c r="B9521" s="76" t="n">
        <v>46269</v>
      </c>
      <c r="C9521" s="1" t="n">
        <v>11</v>
      </c>
      <c r="D9521" s="1" t="s">
        <v>3820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4254</v>
      </c>
      <c r="N9521" s="1" t="n">
        <v>20</v>
      </c>
      <c r="O9521" s="1" t="n">
        <v>159.45</v>
      </c>
      <c r="P9521" s="1" t="s">
        <v>3814</v>
      </c>
    </row>
    <row r="9522" customFormat="false" ht="15" hidden="false" customHeight="true" outlineLevel="0" collapsed="false">
      <c r="A9522" s="1" t="n">
        <v>3</v>
      </c>
      <c r="B9522" s="76" t="n">
        <v>46269</v>
      </c>
      <c r="C9522" s="1" t="n">
        <v>11</v>
      </c>
      <c r="D9522" s="1" t="s">
        <v>3820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3909</v>
      </c>
      <c r="N9522" s="1" t="n">
        <v>20</v>
      </c>
      <c r="O9522" s="1" t="n">
        <v>111.19</v>
      </c>
      <c r="P9522" s="1" t="s">
        <v>3814</v>
      </c>
    </row>
    <row r="9523" customFormat="false" ht="15" hidden="false" customHeight="true" outlineLevel="0" collapsed="false">
      <c r="A9523" s="1" t="n">
        <v>3</v>
      </c>
      <c r="B9523" s="76" t="n">
        <v>46269</v>
      </c>
      <c r="C9523" s="1" t="n">
        <v>11</v>
      </c>
      <c r="D9523" s="1" t="s">
        <v>3820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6683</v>
      </c>
      <c r="N9523" s="1" t="n">
        <v>30</v>
      </c>
      <c r="O9523" s="1" t="n">
        <v>78.68</v>
      </c>
      <c r="P9523" s="1" t="s">
        <v>3814</v>
      </c>
    </row>
    <row r="9524" customFormat="false" ht="15" hidden="false" customHeight="true" outlineLevel="0" collapsed="false">
      <c r="A9524" s="1" t="n">
        <v>3</v>
      </c>
      <c r="B9524" s="76" t="n">
        <v>46269</v>
      </c>
      <c r="C9524" s="1" t="n">
        <v>11</v>
      </c>
      <c r="D9524" s="1" t="s">
        <v>3820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6684</v>
      </c>
      <c r="N9524" s="1" t="n">
        <v>16</v>
      </c>
      <c r="O9524" s="1" t="n">
        <v>82.24</v>
      </c>
      <c r="P9524" s="1" t="s">
        <v>3814</v>
      </c>
    </row>
    <row r="9525" customFormat="false" ht="15" hidden="false" customHeight="true" outlineLevel="0" collapsed="false">
      <c r="A9525" s="1" t="n">
        <v>3</v>
      </c>
      <c r="B9525" s="76" t="n">
        <v>46269</v>
      </c>
      <c r="C9525" s="1" t="n">
        <v>11</v>
      </c>
      <c r="D9525" s="1" t="s">
        <v>3820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6685</v>
      </c>
      <c r="N9525" s="1" t="n">
        <v>16</v>
      </c>
      <c r="O9525" s="1" t="n">
        <v>82.24</v>
      </c>
      <c r="P9525" s="1" t="s">
        <v>3814</v>
      </c>
    </row>
    <row r="9526" customFormat="false" ht="15" hidden="false" customHeight="true" outlineLevel="0" collapsed="false">
      <c r="A9526" s="1" t="n">
        <v>3</v>
      </c>
      <c r="B9526" s="76" t="n">
        <v>46269</v>
      </c>
      <c r="C9526" s="1" t="n">
        <v>11</v>
      </c>
      <c r="D9526" s="1" t="s">
        <v>3820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4256</v>
      </c>
      <c r="N9526" s="1" t="n">
        <v>20</v>
      </c>
      <c r="O9526" s="1" t="n">
        <v>56.65</v>
      </c>
      <c r="P9526" s="1" t="s">
        <v>3814</v>
      </c>
    </row>
    <row r="9527" customFormat="false" ht="15" hidden="false" customHeight="true" outlineLevel="0" collapsed="false">
      <c r="A9527" s="1" t="n">
        <v>3</v>
      </c>
      <c r="B9527" s="76" t="n">
        <v>46269</v>
      </c>
      <c r="C9527" s="1" t="n">
        <v>11</v>
      </c>
      <c r="D9527" s="1" t="s">
        <v>3820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5373</v>
      </c>
      <c r="N9527" s="1" t="n">
        <v>8</v>
      </c>
      <c r="O9527" s="1" t="n">
        <v>54.55</v>
      </c>
      <c r="P9527" s="1" t="s">
        <v>3814</v>
      </c>
    </row>
    <row r="9528" customFormat="false" ht="15" hidden="false" customHeight="true" outlineLevel="0" collapsed="false">
      <c r="A9528" s="1" t="n">
        <v>3</v>
      </c>
      <c r="B9528" s="76" t="n">
        <v>46269</v>
      </c>
      <c r="C9528" s="1" t="n">
        <v>11</v>
      </c>
      <c r="D9528" s="1" t="s">
        <v>3820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4233</v>
      </c>
      <c r="N9528" s="1" t="n">
        <v>4</v>
      </c>
      <c r="O9528" s="1" t="n">
        <v>50.35</v>
      </c>
      <c r="P9528" s="1" t="s">
        <v>3814</v>
      </c>
    </row>
    <row r="9529" customFormat="false" ht="15" hidden="false" customHeight="true" outlineLevel="0" collapsed="false">
      <c r="A9529" s="1" t="n">
        <v>3</v>
      </c>
      <c r="B9529" s="76" t="n">
        <v>46269</v>
      </c>
      <c r="C9529" s="1" t="n">
        <v>11</v>
      </c>
      <c r="D9529" s="1" t="s">
        <v>3820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3913</v>
      </c>
      <c r="N9529" s="1" t="n">
        <v>2</v>
      </c>
      <c r="O9529" s="1" t="n">
        <v>39.86</v>
      </c>
      <c r="P9529" s="1" t="s">
        <v>3814</v>
      </c>
    </row>
    <row r="9530" customFormat="false" ht="15" hidden="false" customHeight="true" outlineLevel="0" collapsed="false">
      <c r="A9530" s="1" t="n">
        <v>3</v>
      </c>
      <c r="B9530" s="76" t="n">
        <v>46269</v>
      </c>
      <c r="C9530" s="1" t="n">
        <v>11</v>
      </c>
      <c r="D9530" s="1" t="s">
        <v>3820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4235</v>
      </c>
      <c r="N9530" s="1" t="n">
        <v>4</v>
      </c>
      <c r="O9530" s="1" t="n">
        <v>50.35</v>
      </c>
      <c r="P9530" s="1" t="s">
        <v>3814</v>
      </c>
    </row>
    <row r="9531" customFormat="false" ht="15" hidden="false" customHeight="true" outlineLevel="0" collapsed="false">
      <c r="A9531" s="1" t="n">
        <v>3</v>
      </c>
      <c r="B9531" s="76" t="n">
        <v>46269</v>
      </c>
      <c r="C9531" s="1" t="n">
        <v>11</v>
      </c>
      <c r="D9531" s="1" t="s">
        <v>3820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5374</v>
      </c>
      <c r="N9531" s="1" t="n">
        <v>2</v>
      </c>
      <c r="O9531" s="1" t="n">
        <v>39.86</v>
      </c>
      <c r="P9531" s="1" t="s">
        <v>3814</v>
      </c>
    </row>
    <row r="9532" customFormat="false" ht="15" hidden="false" customHeight="true" outlineLevel="0" collapsed="false">
      <c r="A9532" s="1" t="n">
        <v>3</v>
      </c>
      <c r="B9532" s="76" t="n">
        <v>46269</v>
      </c>
      <c r="C9532" s="1" t="n">
        <v>11</v>
      </c>
      <c r="D9532" s="1" t="s">
        <v>3820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3913</v>
      </c>
      <c r="N9532" s="1" t="n">
        <v>2</v>
      </c>
      <c r="O9532" s="1" t="n">
        <v>39.86</v>
      </c>
      <c r="P9532" s="1" t="s">
        <v>3814</v>
      </c>
    </row>
    <row r="9533" customFormat="false" ht="15" hidden="false" customHeight="true" outlineLevel="0" collapsed="false">
      <c r="A9533" s="1" t="n">
        <v>3</v>
      </c>
      <c r="B9533" s="76" t="n">
        <v>46269</v>
      </c>
      <c r="C9533" s="1" t="n">
        <v>11</v>
      </c>
      <c r="D9533" s="1" t="s">
        <v>3820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4236</v>
      </c>
      <c r="N9533" s="1" t="n">
        <v>4</v>
      </c>
      <c r="O9533" s="1" t="n">
        <v>50.35</v>
      </c>
      <c r="P9533" s="1" t="s">
        <v>3814</v>
      </c>
    </row>
    <row r="9534" customFormat="false" ht="15" hidden="false" customHeight="true" outlineLevel="0" collapsed="false">
      <c r="A9534" s="1" t="n">
        <v>3</v>
      </c>
      <c r="B9534" s="76" t="n">
        <v>46269</v>
      </c>
      <c r="C9534" s="1" t="n">
        <v>11</v>
      </c>
      <c r="D9534" s="1" t="s">
        <v>3820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5208</v>
      </c>
      <c r="N9534" s="1" t="n">
        <v>4</v>
      </c>
      <c r="O9534" s="1" t="n">
        <v>50.35</v>
      </c>
      <c r="P9534" s="1" t="s">
        <v>3814</v>
      </c>
    </row>
    <row r="9535" customFormat="false" ht="15" hidden="false" customHeight="true" outlineLevel="0" collapsed="false">
      <c r="A9535" s="1" t="n">
        <v>3</v>
      </c>
      <c r="B9535" s="76" t="n">
        <v>46269</v>
      </c>
      <c r="C9535" s="1" t="n">
        <v>11</v>
      </c>
      <c r="D9535" s="1" t="s">
        <v>3820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4237</v>
      </c>
      <c r="N9535" s="1" t="n">
        <v>4</v>
      </c>
      <c r="O9535" s="1" t="n">
        <v>50.35</v>
      </c>
      <c r="P9535" s="1" t="s">
        <v>3814</v>
      </c>
    </row>
    <row r="9536" customFormat="false" ht="15" hidden="false" customHeight="true" outlineLevel="0" collapsed="false">
      <c r="A9536" s="1" t="n">
        <v>3</v>
      </c>
      <c r="B9536" s="76" t="n">
        <v>46269</v>
      </c>
      <c r="C9536" s="1" t="n">
        <v>11</v>
      </c>
      <c r="D9536" s="1" t="s">
        <v>3820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3914</v>
      </c>
      <c r="N9536" s="1" t="n">
        <v>2</v>
      </c>
      <c r="O9536" s="1" t="n">
        <v>39.86</v>
      </c>
      <c r="P9536" s="1" t="s">
        <v>3814</v>
      </c>
    </row>
    <row r="9537" customFormat="false" ht="15" hidden="false" customHeight="true" outlineLevel="0" collapsed="false">
      <c r="A9537" s="1" t="n">
        <v>3</v>
      </c>
      <c r="B9537" s="76" t="n">
        <v>46269</v>
      </c>
      <c r="C9537" s="1" t="n">
        <v>11</v>
      </c>
      <c r="D9537" s="1" t="s">
        <v>3820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4772</v>
      </c>
      <c r="N9537" s="1" t="n">
        <v>4</v>
      </c>
      <c r="O9537" s="1" t="n">
        <v>50.35</v>
      </c>
      <c r="P9537" s="1" t="s">
        <v>3814</v>
      </c>
    </row>
    <row r="9538" customFormat="false" ht="15" hidden="false" customHeight="true" outlineLevel="0" collapsed="false">
      <c r="A9538" s="1" t="n">
        <v>3</v>
      </c>
      <c r="B9538" s="76" t="n">
        <v>46269</v>
      </c>
      <c r="C9538" s="1" t="n">
        <v>11</v>
      </c>
      <c r="D9538" s="1" t="s">
        <v>3820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3917</v>
      </c>
      <c r="N9538" s="1" t="n">
        <v>2</v>
      </c>
      <c r="O9538" s="1" t="n">
        <v>39.86</v>
      </c>
      <c r="P9538" s="1" t="s">
        <v>3814</v>
      </c>
    </row>
    <row r="9539" customFormat="false" ht="15" hidden="false" customHeight="true" outlineLevel="0" collapsed="false">
      <c r="A9539" s="1" t="n">
        <v>3</v>
      </c>
      <c r="B9539" s="76" t="n">
        <v>46269</v>
      </c>
      <c r="C9539" s="1" t="n">
        <v>11</v>
      </c>
      <c r="D9539" s="1" t="s">
        <v>3820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5375</v>
      </c>
      <c r="N9539" s="1" t="n">
        <v>2</v>
      </c>
      <c r="O9539" s="1" t="n">
        <v>39.86</v>
      </c>
      <c r="P9539" s="1" t="s">
        <v>3814</v>
      </c>
    </row>
    <row r="9540" customFormat="false" ht="15" hidden="false" customHeight="true" outlineLevel="0" collapsed="false">
      <c r="A9540" s="1" t="n">
        <v>3</v>
      </c>
      <c r="B9540" s="76" t="n">
        <v>46269</v>
      </c>
      <c r="C9540" s="1" t="n">
        <v>11</v>
      </c>
      <c r="D9540" s="1" t="s">
        <v>3820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6458</v>
      </c>
      <c r="N9540" s="1" t="n">
        <v>2</v>
      </c>
      <c r="O9540" s="1" t="n">
        <v>39.86</v>
      </c>
      <c r="P9540" s="1" t="s">
        <v>3814</v>
      </c>
    </row>
    <row r="9541" customFormat="false" ht="15" hidden="false" customHeight="true" outlineLevel="0" collapsed="false">
      <c r="A9541" s="1" t="n">
        <v>3</v>
      </c>
      <c r="B9541" s="76" t="n">
        <v>46269</v>
      </c>
      <c r="C9541" s="1" t="n">
        <v>11</v>
      </c>
      <c r="D9541" s="1" t="s">
        <v>3820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3920</v>
      </c>
      <c r="N9541" s="1" t="n">
        <v>2</v>
      </c>
      <c r="O9541" s="1" t="n">
        <v>39.86</v>
      </c>
      <c r="P9541" s="1" t="s">
        <v>3814</v>
      </c>
    </row>
    <row r="9542" customFormat="false" ht="15" hidden="false" customHeight="true" outlineLevel="0" collapsed="false">
      <c r="A9542" s="1" t="n">
        <v>3</v>
      </c>
      <c r="B9542" s="76" t="n">
        <v>46269</v>
      </c>
      <c r="C9542" s="1" t="n">
        <v>11</v>
      </c>
      <c r="D9542" s="1" t="s">
        <v>3820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6686</v>
      </c>
      <c r="N9542" s="1" t="n">
        <v>24</v>
      </c>
      <c r="O9542" s="1" t="n">
        <v>75.66</v>
      </c>
      <c r="P9542" s="1" t="s">
        <v>3814</v>
      </c>
    </row>
    <row r="9543" customFormat="false" ht="15" hidden="false" customHeight="true" outlineLevel="0" collapsed="false">
      <c r="A9543" s="1" t="n">
        <v>3</v>
      </c>
      <c r="B9543" s="76" t="n">
        <v>46269</v>
      </c>
      <c r="C9543" s="1" t="n">
        <v>11</v>
      </c>
      <c r="D9543" s="1" t="s">
        <v>3820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6687</v>
      </c>
      <c r="N9543" s="1" t="n">
        <v>5</v>
      </c>
      <c r="O9543" s="1" t="n">
        <v>20.85</v>
      </c>
      <c r="P9543" s="1" t="s">
        <v>3814</v>
      </c>
    </row>
    <row r="9544" customFormat="false" ht="15" hidden="false" customHeight="true" outlineLevel="0" collapsed="false">
      <c r="A9544" s="1" t="n">
        <v>3</v>
      </c>
      <c r="B9544" s="76" t="n">
        <v>46269</v>
      </c>
      <c r="C9544" s="1" t="n">
        <v>11</v>
      </c>
      <c r="D9544" s="1" t="s">
        <v>3820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6688</v>
      </c>
      <c r="N9544" s="1" t="n">
        <v>12</v>
      </c>
      <c r="O9544" s="1" t="n">
        <v>52.34</v>
      </c>
      <c r="P9544" s="1" t="s">
        <v>3814</v>
      </c>
    </row>
    <row r="9545" customFormat="false" ht="15" hidden="false" customHeight="true" outlineLevel="0" collapsed="false">
      <c r="A9545" s="1" t="n">
        <v>3</v>
      </c>
      <c r="B9545" s="76" t="n">
        <v>46269</v>
      </c>
      <c r="C9545" s="1" t="n">
        <v>11</v>
      </c>
      <c r="D9545" s="1" t="s">
        <v>3820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6689</v>
      </c>
      <c r="N9545" s="1" t="n">
        <v>5</v>
      </c>
      <c r="O9545" s="1" t="n">
        <v>24.74</v>
      </c>
      <c r="P9545" s="1" t="s">
        <v>3814</v>
      </c>
    </row>
    <row r="9546" customFormat="false" ht="15" hidden="false" customHeight="true" outlineLevel="0" collapsed="false">
      <c r="A9546" s="1" t="n">
        <v>3</v>
      </c>
      <c r="B9546" s="76" t="n">
        <v>46269</v>
      </c>
      <c r="C9546" s="1" t="n">
        <v>11</v>
      </c>
      <c r="D9546" s="1" t="s">
        <v>3820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6690</v>
      </c>
      <c r="N9546" s="1" t="n">
        <v>12</v>
      </c>
      <c r="O9546" s="1" t="n">
        <v>40.74</v>
      </c>
      <c r="P9546" s="1" t="s">
        <v>3814</v>
      </c>
    </row>
    <row r="9547" customFormat="false" ht="15" hidden="false" customHeight="true" outlineLevel="0" collapsed="false">
      <c r="A9547" s="1" t="n">
        <v>3</v>
      </c>
      <c r="B9547" s="76" t="n">
        <v>46269</v>
      </c>
      <c r="C9547" s="1" t="n">
        <v>11</v>
      </c>
      <c r="D9547" s="1" t="s">
        <v>3820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6690</v>
      </c>
      <c r="N9547" s="1" t="n">
        <v>12</v>
      </c>
      <c r="O9547" s="1" t="n">
        <v>40.74</v>
      </c>
      <c r="P9547" s="1" t="s">
        <v>3814</v>
      </c>
    </row>
    <row r="9548" customFormat="false" ht="15" hidden="false" customHeight="true" outlineLevel="0" collapsed="false">
      <c r="A9548" s="1" t="n">
        <v>3</v>
      </c>
      <c r="B9548" s="76" t="n">
        <v>46269</v>
      </c>
      <c r="C9548" s="1" t="n">
        <v>11</v>
      </c>
      <c r="D9548" s="1" t="s">
        <v>3820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6691</v>
      </c>
      <c r="N9548" s="1" t="n">
        <v>12</v>
      </c>
      <c r="O9548" s="1" t="n">
        <v>80.32</v>
      </c>
      <c r="P9548" s="1" t="s">
        <v>3814</v>
      </c>
    </row>
    <row r="9549" customFormat="false" ht="15" hidden="false" customHeight="true" outlineLevel="0" collapsed="false">
      <c r="A9549" s="1" t="n">
        <v>3</v>
      </c>
      <c r="B9549" s="76" t="n">
        <v>46269</v>
      </c>
      <c r="C9549" s="1" t="n">
        <v>11</v>
      </c>
      <c r="D9549" s="1" t="s">
        <v>3820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6692</v>
      </c>
      <c r="N9549" s="1" t="n">
        <v>12</v>
      </c>
      <c r="O9549" s="1" t="n">
        <v>45.4</v>
      </c>
      <c r="P9549" s="1" t="s">
        <v>3814</v>
      </c>
    </row>
    <row r="9550" customFormat="false" ht="15" hidden="false" customHeight="true" outlineLevel="0" collapsed="false">
      <c r="A9550" s="1" t="n">
        <v>3</v>
      </c>
      <c r="B9550" s="76" t="n">
        <v>46269</v>
      </c>
      <c r="C9550" s="1" t="n">
        <v>11</v>
      </c>
      <c r="D9550" s="1" t="s">
        <v>3820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6693</v>
      </c>
      <c r="N9550" s="1" t="n">
        <v>10</v>
      </c>
      <c r="O9550" s="1" t="n">
        <v>49.47</v>
      </c>
      <c r="P9550" s="1" t="s">
        <v>3814</v>
      </c>
    </row>
    <row r="9551" customFormat="false" ht="15" hidden="false" customHeight="true" outlineLevel="0" collapsed="false">
      <c r="A9551" s="1" t="n">
        <v>3</v>
      </c>
      <c r="B9551" s="76" t="n">
        <v>46269</v>
      </c>
      <c r="C9551" s="1" t="n">
        <v>11</v>
      </c>
      <c r="D9551" s="1" t="s">
        <v>3820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6687</v>
      </c>
      <c r="N9551" s="1" t="n">
        <v>5</v>
      </c>
      <c r="O9551" s="1" t="n">
        <v>40.74</v>
      </c>
      <c r="P9551" s="1" t="s">
        <v>3814</v>
      </c>
    </row>
    <row r="9552" customFormat="false" ht="15" hidden="false" customHeight="true" outlineLevel="0" collapsed="false">
      <c r="A9552" s="1" t="n">
        <v>3</v>
      </c>
      <c r="B9552" s="76" t="n">
        <v>46269</v>
      </c>
      <c r="C9552" s="1" t="n">
        <v>11</v>
      </c>
      <c r="D9552" s="1" t="s">
        <v>3820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6694</v>
      </c>
      <c r="N9552" s="1" t="n">
        <v>5</v>
      </c>
      <c r="O9552" s="1" t="n">
        <v>80.02</v>
      </c>
      <c r="P9552" s="1" t="s">
        <v>3814</v>
      </c>
    </row>
    <row r="9553" customFormat="false" ht="15" hidden="false" customHeight="true" outlineLevel="0" collapsed="false">
      <c r="A9553" s="1" t="n">
        <v>3</v>
      </c>
      <c r="B9553" s="76" t="n">
        <v>46269</v>
      </c>
      <c r="C9553" s="1" t="n">
        <v>11</v>
      </c>
      <c r="D9553" s="1" t="s">
        <v>3820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6695</v>
      </c>
      <c r="N9553" s="1" t="n">
        <v>5</v>
      </c>
      <c r="O9553" s="1" t="n">
        <v>24.74</v>
      </c>
      <c r="P9553" s="1" t="s">
        <v>3814</v>
      </c>
    </row>
    <row r="9554" customFormat="false" ht="15" hidden="false" customHeight="true" outlineLevel="0" collapsed="false">
      <c r="A9554" s="1" t="n">
        <v>3</v>
      </c>
      <c r="B9554" s="76" t="n">
        <v>46269</v>
      </c>
      <c r="C9554" s="1" t="n">
        <v>11</v>
      </c>
      <c r="D9554" s="1" t="s">
        <v>3820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6696</v>
      </c>
      <c r="N9554" s="1" t="n">
        <v>5</v>
      </c>
      <c r="O9554" s="1" t="n">
        <v>24.74</v>
      </c>
      <c r="P9554" s="1" t="s">
        <v>3814</v>
      </c>
    </row>
    <row r="9555" customFormat="false" ht="15" hidden="false" customHeight="true" outlineLevel="0" collapsed="false">
      <c r="A9555" s="1" t="n">
        <v>3</v>
      </c>
      <c r="B9555" s="76" t="n">
        <v>46269</v>
      </c>
      <c r="C9555" s="1" t="n">
        <v>11</v>
      </c>
      <c r="D9555" s="1" t="s">
        <v>3820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6697</v>
      </c>
      <c r="N9555" s="1" t="n">
        <v>5</v>
      </c>
      <c r="O9555" s="1" t="n">
        <v>24.74</v>
      </c>
      <c r="P9555" s="1" t="s">
        <v>3814</v>
      </c>
    </row>
    <row r="9556" customFormat="false" ht="15" hidden="false" customHeight="true" outlineLevel="0" collapsed="false">
      <c r="A9556" s="1" t="n">
        <v>3</v>
      </c>
      <c r="B9556" s="76" t="n">
        <v>46269</v>
      </c>
      <c r="C9556" s="1" t="n">
        <v>11</v>
      </c>
      <c r="D9556" s="1" t="s">
        <v>3820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6698</v>
      </c>
      <c r="N9556" s="1" t="n">
        <v>12</v>
      </c>
      <c r="O9556" s="1" t="n">
        <v>80.32</v>
      </c>
      <c r="P9556" s="1" t="s">
        <v>3814</v>
      </c>
    </row>
    <row r="9557" customFormat="false" ht="15" hidden="false" customHeight="true" outlineLevel="0" collapsed="false">
      <c r="A9557" s="1" t="n">
        <v>3</v>
      </c>
      <c r="B9557" s="76" t="n">
        <v>46269</v>
      </c>
      <c r="C9557" s="1" t="n">
        <v>11</v>
      </c>
      <c r="D9557" s="1" t="s">
        <v>3820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6699</v>
      </c>
      <c r="N9557" s="1" t="n">
        <v>4</v>
      </c>
      <c r="O9557" s="1" t="n">
        <v>57.04</v>
      </c>
      <c r="P9557" s="1" t="s">
        <v>3814</v>
      </c>
    </row>
    <row r="9558" customFormat="false" ht="15" hidden="false" customHeight="true" outlineLevel="0" collapsed="false">
      <c r="A9558" s="1" t="n">
        <v>3</v>
      </c>
      <c r="B9558" s="76" t="n">
        <v>46269</v>
      </c>
      <c r="C9558" s="1" t="n">
        <v>11</v>
      </c>
      <c r="D9558" s="1" t="s">
        <v>3820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6700</v>
      </c>
      <c r="N9558" s="1" t="n">
        <v>80</v>
      </c>
      <c r="O9558" s="1" t="n">
        <v>38.8</v>
      </c>
      <c r="P9558" s="1" t="s">
        <v>3814</v>
      </c>
    </row>
    <row r="9559" customFormat="false" ht="15" hidden="false" customHeight="true" outlineLevel="0" collapsed="false">
      <c r="A9559" s="1" t="n">
        <v>3</v>
      </c>
      <c r="B9559" s="76" t="n">
        <v>46269</v>
      </c>
      <c r="C9559" s="1" t="n">
        <v>11</v>
      </c>
      <c r="D9559" s="1" t="s">
        <v>3820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6694</v>
      </c>
      <c r="N9559" s="1" t="n">
        <v>5</v>
      </c>
      <c r="O9559" s="1" t="n">
        <v>38.8</v>
      </c>
      <c r="P9559" s="1" t="s">
        <v>3814</v>
      </c>
    </row>
    <row r="9560" customFormat="false" ht="15" hidden="false" customHeight="true" outlineLevel="0" collapsed="false">
      <c r="A9560" s="1" t="n">
        <v>3</v>
      </c>
      <c r="B9560" s="76" t="n">
        <v>46269</v>
      </c>
      <c r="C9560" s="1" t="n">
        <v>11</v>
      </c>
      <c r="D9560" s="1" t="s">
        <v>3820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6701</v>
      </c>
      <c r="N9560" s="1" t="n">
        <v>12</v>
      </c>
      <c r="O9560" s="1" t="n">
        <v>52.38</v>
      </c>
      <c r="P9560" s="1" t="s">
        <v>3814</v>
      </c>
    </row>
    <row r="9561" customFormat="false" ht="15" hidden="false" customHeight="true" outlineLevel="0" collapsed="false">
      <c r="A9561" s="1" t="n">
        <v>3</v>
      </c>
      <c r="B9561" s="76" t="n">
        <v>46269</v>
      </c>
      <c r="C9561" s="1" t="n">
        <v>11</v>
      </c>
      <c r="D9561" s="1" t="s">
        <v>3820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6702</v>
      </c>
      <c r="N9561" s="1" t="n">
        <v>5</v>
      </c>
      <c r="O9561" s="1" t="n">
        <v>24.74</v>
      </c>
      <c r="P9561" s="1" t="s">
        <v>3814</v>
      </c>
    </row>
    <row r="9562" customFormat="false" ht="15" hidden="false" customHeight="true" outlineLevel="0" collapsed="false">
      <c r="A9562" s="1" t="n">
        <v>3</v>
      </c>
      <c r="B9562" s="76" t="n">
        <v>46269</v>
      </c>
      <c r="C9562" s="1" t="n">
        <v>11</v>
      </c>
      <c r="D9562" s="1" t="s">
        <v>3820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6703</v>
      </c>
      <c r="N9562" s="1" t="n">
        <v>10</v>
      </c>
      <c r="O9562" s="1" t="n">
        <v>49.47</v>
      </c>
      <c r="P9562" s="1" t="s">
        <v>3814</v>
      </c>
    </row>
    <row r="9563" customFormat="false" ht="15" hidden="false" customHeight="true" outlineLevel="0" collapsed="false">
      <c r="A9563" s="1" t="n">
        <v>3</v>
      </c>
      <c r="B9563" s="76" t="n">
        <v>46269</v>
      </c>
      <c r="C9563" s="1" t="n">
        <v>11</v>
      </c>
      <c r="D9563" s="1" t="s">
        <v>3820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6704</v>
      </c>
      <c r="N9563" s="1" t="n">
        <v>10</v>
      </c>
      <c r="O9563" s="1" t="n">
        <v>49.47</v>
      </c>
      <c r="P9563" s="1" t="s">
        <v>3814</v>
      </c>
    </row>
    <row r="9564" customFormat="false" ht="15" hidden="false" customHeight="true" outlineLevel="0" collapsed="false">
      <c r="A9564" s="1" t="n">
        <v>3</v>
      </c>
      <c r="B9564" s="76" t="n">
        <v>46269</v>
      </c>
      <c r="C9564" s="1" t="n">
        <v>11</v>
      </c>
      <c r="D9564" s="1" t="s">
        <v>3820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6705</v>
      </c>
      <c r="N9564" s="1" t="n">
        <v>5</v>
      </c>
      <c r="O9564" s="1" t="n">
        <v>24.74</v>
      </c>
      <c r="P9564" s="1" t="s">
        <v>3814</v>
      </c>
    </row>
    <row r="9565" customFormat="false" ht="15" hidden="false" customHeight="true" outlineLevel="0" collapsed="false">
      <c r="A9565" s="1" t="n">
        <v>3</v>
      </c>
      <c r="B9565" s="76" t="n">
        <v>46269</v>
      </c>
      <c r="C9565" s="1" t="n">
        <v>11</v>
      </c>
      <c r="D9565" s="1" t="s">
        <v>3820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6706</v>
      </c>
      <c r="N9565" s="1" t="n">
        <v>12</v>
      </c>
      <c r="O9565" s="1" t="n">
        <v>52.38</v>
      </c>
      <c r="P9565" s="1" t="s">
        <v>3814</v>
      </c>
    </row>
    <row r="9566" customFormat="false" ht="15" hidden="false" customHeight="true" outlineLevel="0" collapsed="false">
      <c r="A9566" s="1" t="n">
        <v>3</v>
      </c>
      <c r="B9566" s="76" t="n">
        <v>46269</v>
      </c>
      <c r="C9566" s="1" t="n">
        <v>11</v>
      </c>
      <c r="D9566" s="1" t="s">
        <v>3820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6707</v>
      </c>
      <c r="N9566" s="1" t="n">
        <v>5</v>
      </c>
      <c r="O9566" s="1" t="n">
        <v>24.74</v>
      </c>
      <c r="P9566" s="1" t="s">
        <v>3814</v>
      </c>
    </row>
    <row r="9567" customFormat="false" ht="15" hidden="false" customHeight="true" outlineLevel="0" collapsed="false">
      <c r="A9567" s="1" t="n">
        <v>3</v>
      </c>
      <c r="B9567" s="76" t="n">
        <v>46269</v>
      </c>
      <c r="C9567" s="1" t="n">
        <v>11</v>
      </c>
      <c r="D9567" s="1" t="s">
        <v>3820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6708</v>
      </c>
      <c r="N9567" s="1" t="n">
        <v>6</v>
      </c>
      <c r="O9567" s="1" t="n">
        <v>50.63</v>
      </c>
      <c r="P9567" s="1" t="s">
        <v>3814</v>
      </c>
    </row>
    <row r="9568" customFormat="false" ht="15" hidden="false" customHeight="true" outlineLevel="0" collapsed="false">
      <c r="A9568" s="1" t="n">
        <v>3</v>
      </c>
      <c r="B9568" s="76" t="n">
        <v>46269</v>
      </c>
      <c r="C9568" s="1" t="n">
        <v>11</v>
      </c>
      <c r="D9568" s="1" t="s">
        <v>3820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6709</v>
      </c>
      <c r="N9568" s="1" t="n">
        <v>10</v>
      </c>
      <c r="O9568" s="1" t="n">
        <v>43.65</v>
      </c>
      <c r="P9568" s="1" t="s">
        <v>3814</v>
      </c>
    </row>
    <row r="9569" customFormat="false" ht="15" hidden="false" customHeight="true" outlineLevel="0" collapsed="false">
      <c r="A9569" s="1" t="n">
        <v>3</v>
      </c>
      <c r="B9569" s="76" t="n">
        <v>46269</v>
      </c>
      <c r="C9569" s="1" t="n">
        <v>11</v>
      </c>
      <c r="D9569" s="1" t="s">
        <v>3820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6710</v>
      </c>
      <c r="N9569" s="1" t="n">
        <v>12</v>
      </c>
      <c r="O9569" s="1" t="n">
        <v>40.74</v>
      </c>
      <c r="P9569" s="1" t="s">
        <v>3814</v>
      </c>
    </row>
    <row r="9570" customFormat="false" ht="15" hidden="false" customHeight="true" outlineLevel="0" collapsed="false">
      <c r="A9570" s="1" t="n">
        <v>3</v>
      </c>
      <c r="B9570" s="76" t="n">
        <v>46269</v>
      </c>
      <c r="C9570" s="1" t="n">
        <v>11</v>
      </c>
      <c r="D9570" s="1" t="s">
        <v>3820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6711</v>
      </c>
      <c r="N9570" s="1" t="n">
        <v>40</v>
      </c>
      <c r="O9570" s="1" t="n">
        <v>38.8</v>
      </c>
      <c r="P9570" s="1" t="s">
        <v>3814</v>
      </c>
    </row>
    <row r="9571" customFormat="false" ht="15" hidden="false" customHeight="true" outlineLevel="0" collapsed="false">
      <c r="A9571" s="1" t="n">
        <v>3</v>
      </c>
      <c r="B9571" s="76" t="n">
        <v>46269</v>
      </c>
      <c r="C9571" s="1" t="n">
        <v>11</v>
      </c>
      <c r="D9571" s="1" t="s">
        <v>3820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6712</v>
      </c>
      <c r="N9571" s="1" t="n">
        <v>6</v>
      </c>
      <c r="O9571" s="1" t="n">
        <v>84.39</v>
      </c>
      <c r="P9571" s="1" t="s">
        <v>3814</v>
      </c>
    </row>
    <row r="9572" customFormat="false" ht="15" hidden="false" customHeight="true" outlineLevel="0" collapsed="false">
      <c r="A9572" s="1" t="n">
        <v>3</v>
      </c>
      <c r="B9572" s="76" t="n">
        <v>46269</v>
      </c>
      <c r="C9572" s="1" t="n">
        <v>11</v>
      </c>
      <c r="D9572" s="1" t="s">
        <v>3820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6713</v>
      </c>
      <c r="N9572" s="1" t="n">
        <v>2</v>
      </c>
      <c r="O9572" s="1" t="n">
        <v>6.98</v>
      </c>
      <c r="P9572" s="1" t="s">
        <v>3814</v>
      </c>
    </row>
    <row r="9573" customFormat="false" ht="15" hidden="false" customHeight="true" outlineLevel="0" collapsed="false">
      <c r="A9573" s="1" t="n">
        <v>3</v>
      </c>
      <c r="B9573" s="76" t="n">
        <v>46269</v>
      </c>
      <c r="C9573" s="1" t="n">
        <v>11</v>
      </c>
      <c r="D9573" s="1" t="s">
        <v>3820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6714</v>
      </c>
      <c r="N9573" s="1" t="n">
        <v>8</v>
      </c>
      <c r="O9573" s="1" t="n">
        <v>35.7</v>
      </c>
      <c r="P9573" s="1" t="s">
        <v>3814</v>
      </c>
    </row>
    <row r="9574" customFormat="false" ht="15" hidden="false" customHeight="true" outlineLevel="0" collapsed="false">
      <c r="A9574" s="1" t="n">
        <v>3</v>
      </c>
      <c r="B9574" s="76" t="n">
        <v>46269</v>
      </c>
      <c r="C9574" s="1" t="n">
        <v>11</v>
      </c>
      <c r="D9574" s="1" t="s">
        <v>3820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6715</v>
      </c>
      <c r="N9574" s="1" t="n">
        <v>8</v>
      </c>
      <c r="O9574" s="1" t="n">
        <v>43.46</v>
      </c>
      <c r="P9574" s="1" t="s">
        <v>3814</v>
      </c>
    </row>
    <row r="9575" customFormat="false" ht="15" hidden="false" customHeight="true" outlineLevel="0" collapsed="false">
      <c r="A9575" s="1" t="n">
        <v>3</v>
      </c>
      <c r="B9575" s="76" t="n">
        <v>46269</v>
      </c>
      <c r="C9575" s="1" t="n">
        <v>11</v>
      </c>
      <c r="D9575" s="1" t="s">
        <v>3820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6716</v>
      </c>
      <c r="N9575" s="1" t="n">
        <v>5</v>
      </c>
      <c r="O9575" s="1" t="n">
        <v>25.7</v>
      </c>
      <c r="P9575" s="1" t="s">
        <v>3814</v>
      </c>
    </row>
    <row r="9576" customFormat="false" ht="15" hidden="false" customHeight="true" outlineLevel="0" collapsed="false">
      <c r="A9576" s="1" t="n">
        <v>3</v>
      </c>
      <c r="B9576" s="76" t="n">
        <v>46269</v>
      </c>
      <c r="C9576" s="1" t="n">
        <v>11</v>
      </c>
      <c r="D9576" s="1" t="s">
        <v>3820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6717</v>
      </c>
      <c r="N9576" s="1" t="n">
        <v>2</v>
      </c>
      <c r="O9576" s="1" t="n">
        <v>6.79</v>
      </c>
      <c r="P9576" s="1" t="s">
        <v>3814</v>
      </c>
    </row>
    <row r="9577" customFormat="false" ht="15" hidden="false" customHeight="true" outlineLevel="0" collapsed="false">
      <c r="A9577" s="1" t="n">
        <v>3</v>
      </c>
      <c r="B9577" s="76" t="n">
        <v>46269</v>
      </c>
      <c r="C9577" s="1" t="n">
        <v>11</v>
      </c>
      <c r="D9577" s="1" t="s">
        <v>3820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6718</v>
      </c>
      <c r="N9577" s="1" t="n">
        <v>2</v>
      </c>
      <c r="O9577" s="1" t="n">
        <v>6.79</v>
      </c>
      <c r="P9577" s="1" t="s">
        <v>3814</v>
      </c>
    </row>
    <row r="9578" customFormat="false" ht="15" hidden="false" customHeight="true" outlineLevel="0" collapsed="false">
      <c r="A9578" s="1" t="n">
        <v>3</v>
      </c>
      <c r="B9578" s="76" t="n">
        <v>46269</v>
      </c>
      <c r="C9578" s="1" t="n">
        <v>11</v>
      </c>
      <c r="D9578" s="1" t="s">
        <v>3820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6719</v>
      </c>
      <c r="N9578" s="1" t="n">
        <v>12</v>
      </c>
      <c r="O9578" s="1" t="n">
        <v>39.58</v>
      </c>
      <c r="P9578" s="1" t="s">
        <v>3814</v>
      </c>
    </row>
    <row r="9579" customFormat="false" ht="15" hidden="false" customHeight="true" outlineLevel="0" collapsed="false">
      <c r="A9579" s="1" t="n">
        <v>3</v>
      </c>
      <c r="B9579" s="76" t="n">
        <v>46269</v>
      </c>
      <c r="C9579" s="1" t="n">
        <v>11</v>
      </c>
      <c r="D9579" s="1" t="s">
        <v>3820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6720</v>
      </c>
      <c r="N9579" s="1" t="n">
        <v>12</v>
      </c>
      <c r="O9579" s="1" t="n">
        <v>66.35</v>
      </c>
      <c r="P9579" s="1" t="s">
        <v>3814</v>
      </c>
    </row>
    <row r="9580" customFormat="false" ht="15" hidden="false" customHeight="true" outlineLevel="0" collapsed="false">
      <c r="A9580" s="1" t="n">
        <v>3</v>
      </c>
      <c r="B9580" s="76" t="n">
        <v>46269</v>
      </c>
      <c r="C9580" s="1" t="n">
        <v>11</v>
      </c>
      <c r="D9580" s="1" t="s">
        <v>3820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6417</v>
      </c>
      <c r="N9580" s="1" t="n">
        <v>25</v>
      </c>
      <c r="O9580" s="1" t="n">
        <v>14.55</v>
      </c>
      <c r="P9580" s="1" t="s">
        <v>3814</v>
      </c>
    </row>
    <row r="9581" customFormat="false" ht="15" hidden="false" customHeight="true" outlineLevel="0" collapsed="false">
      <c r="A9581" s="1" t="n">
        <v>3</v>
      </c>
      <c r="B9581" s="76" t="n">
        <v>46269</v>
      </c>
      <c r="C9581" s="1" t="n">
        <v>11</v>
      </c>
      <c r="D9581" s="1" t="s">
        <v>3820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6721</v>
      </c>
      <c r="N9581" s="1" t="n">
        <v>24</v>
      </c>
      <c r="O9581" s="1" t="n">
        <v>51.22</v>
      </c>
      <c r="P9581" s="1" t="s">
        <v>3814</v>
      </c>
    </row>
    <row r="9582" customFormat="false" ht="15" hidden="false" customHeight="true" outlineLevel="0" collapsed="false">
      <c r="A9582" s="1" t="n">
        <v>3</v>
      </c>
      <c r="B9582" s="76" t="n">
        <v>46269</v>
      </c>
      <c r="C9582" s="1" t="n">
        <v>11</v>
      </c>
      <c r="D9582" s="1" t="s">
        <v>3820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6721</v>
      </c>
      <c r="N9582" s="1" t="n">
        <v>24</v>
      </c>
      <c r="O9582" s="1" t="n">
        <v>83.81</v>
      </c>
      <c r="P9582" s="1" t="s">
        <v>3814</v>
      </c>
    </row>
    <row r="9583" customFormat="false" ht="15" hidden="false" customHeight="true" outlineLevel="0" collapsed="false">
      <c r="A9583" s="1" t="n">
        <v>3</v>
      </c>
      <c r="B9583" s="76" t="n">
        <v>46269</v>
      </c>
      <c r="C9583" s="1" t="n">
        <v>11</v>
      </c>
      <c r="D9583" s="1" t="s">
        <v>3820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6722</v>
      </c>
      <c r="N9583" s="1" t="n">
        <v>20</v>
      </c>
      <c r="O9583" s="1" t="n">
        <v>135.61</v>
      </c>
      <c r="P9583" s="1" t="s">
        <v>3814</v>
      </c>
    </row>
    <row r="9584" customFormat="false" ht="15" hidden="false" customHeight="true" outlineLevel="0" collapsed="false">
      <c r="A9584" s="1" t="n">
        <v>3</v>
      </c>
      <c r="B9584" s="76" t="n">
        <v>46269</v>
      </c>
      <c r="C9584" s="1" t="n">
        <v>11</v>
      </c>
      <c r="D9584" s="1" t="s">
        <v>3820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6723</v>
      </c>
      <c r="N9584" s="1" t="n">
        <v>12</v>
      </c>
      <c r="O9584" s="1" t="n">
        <v>111.74</v>
      </c>
      <c r="P9584" s="1" t="s">
        <v>3814</v>
      </c>
    </row>
    <row r="9585" customFormat="false" ht="15" hidden="false" customHeight="true" outlineLevel="0" collapsed="false">
      <c r="A9585" s="1" t="n">
        <v>3</v>
      </c>
      <c r="B9585" s="76" t="n">
        <v>46269</v>
      </c>
      <c r="C9585" s="1" t="n">
        <v>11</v>
      </c>
      <c r="D9585" s="1" t="s">
        <v>3820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6724</v>
      </c>
      <c r="N9585" s="1" t="n">
        <v>12</v>
      </c>
      <c r="O9585" s="1" t="n">
        <v>65.18</v>
      </c>
      <c r="P9585" s="1" t="s">
        <v>3814</v>
      </c>
    </row>
    <row r="9586" customFormat="false" ht="15" hidden="false" customHeight="true" outlineLevel="0" collapsed="false">
      <c r="A9586" s="1" t="n">
        <v>3</v>
      </c>
      <c r="B9586" s="76" t="n">
        <v>46269</v>
      </c>
      <c r="C9586" s="1" t="n">
        <v>11</v>
      </c>
      <c r="D9586" s="1" t="s">
        <v>3820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6725</v>
      </c>
      <c r="N9586" s="1" t="n">
        <v>25</v>
      </c>
      <c r="O9586" s="1" t="n">
        <v>70.33</v>
      </c>
      <c r="P9586" s="1" t="s">
        <v>3814</v>
      </c>
    </row>
    <row r="9587" customFormat="false" ht="15" hidden="false" customHeight="true" outlineLevel="0" collapsed="false">
      <c r="A9587" s="1" t="n">
        <v>3</v>
      </c>
      <c r="B9587" s="76" t="n">
        <v>46269</v>
      </c>
      <c r="C9587" s="1" t="n">
        <v>11</v>
      </c>
      <c r="D9587" s="1" t="s">
        <v>3820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6726</v>
      </c>
      <c r="N9587" s="1" t="n">
        <v>24</v>
      </c>
      <c r="O9587" s="1" t="n">
        <v>123.38</v>
      </c>
      <c r="P9587" s="1" t="s">
        <v>3814</v>
      </c>
    </row>
    <row r="9588" customFormat="false" ht="15" hidden="false" customHeight="true" outlineLevel="0" collapsed="false">
      <c r="A9588" s="1" t="n">
        <v>3</v>
      </c>
      <c r="B9588" s="76" t="n">
        <v>46269</v>
      </c>
      <c r="C9588" s="1" t="n">
        <v>11</v>
      </c>
      <c r="D9588" s="1" t="s">
        <v>3820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6727</v>
      </c>
      <c r="N9588" s="1" t="n">
        <v>24</v>
      </c>
      <c r="O9588" s="1" t="n">
        <v>86.14</v>
      </c>
      <c r="P9588" s="1" t="s">
        <v>3814</v>
      </c>
    </row>
    <row r="9589" customFormat="false" ht="15" hidden="false" customHeight="true" outlineLevel="0" collapsed="false">
      <c r="A9589" s="1" t="n">
        <v>3</v>
      </c>
      <c r="B9589" s="76" t="n">
        <v>46269</v>
      </c>
      <c r="C9589" s="1" t="n">
        <v>11</v>
      </c>
      <c r="D9589" s="1" t="s">
        <v>3820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6728</v>
      </c>
      <c r="N9589" s="1" t="n">
        <v>36</v>
      </c>
      <c r="O9589" s="1" t="n">
        <v>83.81</v>
      </c>
      <c r="P9589" s="1" t="s">
        <v>3814</v>
      </c>
    </row>
    <row r="9590" customFormat="false" ht="15" hidden="false" customHeight="true" outlineLevel="0" collapsed="false">
      <c r="A9590" s="1" t="n">
        <v>3</v>
      </c>
      <c r="B9590" s="76" t="n">
        <v>46269</v>
      </c>
      <c r="C9590" s="1" t="n">
        <v>11</v>
      </c>
      <c r="D9590" s="1" t="s">
        <v>3820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6729</v>
      </c>
      <c r="N9590" s="1" t="n">
        <v>24</v>
      </c>
      <c r="O9590" s="1" t="n">
        <v>25.61</v>
      </c>
      <c r="P9590" s="1" t="s">
        <v>3814</v>
      </c>
    </row>
    <row r="9591" customFormat="false" ht="15" hidden="false" customHeight="true" outlineLevel="0" collapsed="false">
      <c r="A9591" s="1" t="n">
        <v>3</v>
      </c>
      <c r="B9591" s="76" t="n">
        <v>46269</v>
      </c>
      <c r="C9591" s="1" t="n">
        <v>11</v>
      </c>
      <c r="D9591" s="1" t="s">
        <v>3820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6730</v>
      </c>
      <c r="N9591" s="1" t="n">
        <v>50</v>
      </c>
      <c r="O9591" s="1" t="n">
        <v>46.07</v>
      </c>
      <c r="P9591" s="1" t="s">
        <v>3814</v>
      </c>
    </row>
    <row r="9592" customFormat="false" ht="15" hidden="false" customHeight="true" outlineLevel="0" collapsed="false">
      <c r="A9592" s="1" t="n">
        <v>3</v>
      </c>
      <c r="B9592" s="76" t="n">
        <v>46269</v>
      </c>
      <c r="C9592" s="1" t="n">
        <v>11</v>
      </c>
      <c r="D9592" s="1" t="s">
        <v>3820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6731</v>
      </c>
      <c r="N9592" s="1" t="n">
        <v>50</v>
      </c>
      <c r="O9592" s="1" t="n">
        <v>46.07</v>
      </c>
      <c r="P9592" s="1" t="s">
        <v>3814</v>
      </c>
    </row>
    <row r="9593" customFormat="false" ht="15" hidden="false" customHeight="true" outlineLevel="0" collapsed="false">
      <c r="A9593" s="1" t="n">
        <v>3</v>
      </c>
      <c r="B9593" s="76" t="n">
        <v>46269</v>
      </c>
      <c r="C9593" s="1" t="n">
        <v>11</v>
      </c>
      <c r="D9593" s="1" t="s">
        <v>3820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6732</v>
      </c>
      <c r="N9593" s="1" t="n">
        <v>50</v>
      </c>
      <c r="O9593" s="1" t="n">
        <v>46.07</v>
      </c>
      <c r="P9593" s="1" t="s">
        <v>3814</v>
      </c>
    </row>
    <row r="9594" customFormat="false" ht="15" hidden="false" customHeight="true" outlineLevel="0" collapsed="false">
      <c r="A9594" s="1" t="n">
        <v>3</v>
      </c>
      <c r="B9594" s="76" t="n">
        <v>46269</v>
      </c>
      <c r="C9594" s="1" t="n">
        <v>11</v>
      </c>
      <c r="D9594" s="1" t="s">
        <v>3820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6733</v>
      </c>
      <c r="N9594" s="1" t="n">
        <v>50</v>
      </c>
      <c r="O9594" s="1" t="n">
        <v>46.07</v>
      </c>
      <c r="P9594" s="1" t="s">
        <v>3814</v>
      </c>
    </row>
    <row r="9595" customFormat="false" ht="15" hidden="false" customHeight="true" outlineLevel="0" collapsed="false">
      <c r="A9595" s="1" t="n">
        <v>3</v>
      </c>
      <c r="B9595" s="76" t="n">
        <v>46269</v>
      </c>
      <c r="C9595" s="1" t="n">
        <v>11</v>
      </c>
      <c r="D9595" s="1" t="s">
        <v>3820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6734</v>
      </c>
      <c r="N9595" s="1" t="n">
        <v>12</v>
      </c>
      <c r="O9595" s="1" t="n">
        <v>97.78</v>
      </c>
      <c r="P9595" s="1" t="s">
        <v>3814</v>
      </c>
    </row>
    <row r="9596" customFormat="false" ht="15" hidden="false" customHeight="true" outlineLevel="0" collapsed="false">
      <c r="A9596" s="1" t="n">
        <v>3</v>
      </c>
      <c r="B9596" s="76" t="n">
        <v>46269</v>
      </c>
      <c r="C9596" s="1" t="n">
        <v>11</v>
      </c>
      <c r="D9596" s="1" t="s">
        <v>3820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6735</v>
      </c>
      <c r="N9596" s="1" t="n">
        <v>12</v>
      </c>
      <c r="O9596" s="1" t="n">
        <v>61.69</v>
      </c>
      <c r="P9596" s="1" t="s">
        <v>3814</v>
      </c>
    </row>
    <row r="9597" customFormat="false" ht="15" hidden="false" customHeight="true" outlineLevel="0" collapsed="false">
      <c r="A9597" s="1" t="n">
        <v>3</v>
      </c>
      <c r="B9597" s="76" t="n">
        <v>46269</v>
      </c>
      <c r="C9597" s="1" t="n">
        <v>11</v>
      </c>
      <c r="D9597" s="1" t="s">
        <v>3820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6736</v>
      </c>
      <c r="N9597" s="1" t="n">
        <v>12</v>
      </c>
      <c r="O9597" s="1" t="n">
        <v>90.79</v>
      </c>
      <c r="P9597" s="1" t="s">
        <v>3814</v>
      </c>
    </row>
    <row r="9598" customFormat="false" ht="15" hidden="false" customHeight="true" outlineLevel="0" collapsed="false">
      <c r="A9598" s="1" t="n">
        <v>3</v>
      </c>
      <c r="B9598" s="76" t="n">
        <v>46269</v>
      </c>
      <c r="C9598" s="1" t="n">
        <v>11</v>
      </c>
      <c r="D9598" s="1" t="s">
        <v>3820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6737</v>
      </c>
      <c r="N9598" s="1" t="n">
        <v>100</v>
      </c>
      <c r="O9598" s="1" t="n">
        <v>87.31</v>
      </c>
      <c r="P9598" s="1" t="s">
        <v>3814</v>
      </c>
    </row>
    <row r="9599" customFormat="false" ht="15" hidden="false" customHeight="true" outlineLevel="0" collapsed="false">
      <c r="A9599" s="1" t="n">
        <v>3</v>
      </c>
      <c r="B9599" s="76" t="n">
        <v>46269</v>
      </c>
      <c r="C9599" s="1" t="n">
        <v>11</v>
      </c>
      <c r="D9599" s="1" t="s">
        <v>3820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6738</v>
      </c>
      <c r="N9599" s="1" t="n">
        <v>24</v>
      </c>
      <c r="O9599" s="1" t="n">
        <v>104.76</v>
      </c>
      <c r="P9599" s="1" t="s">
        <v>3814</v>
      </c>
    </row>
    <row r="9600" customFormat="false" ht="15" hidden="false" customHeight="true" outlineLevel="0" collapsed="false">
      <c r="A9600" s="1" t="n">
        <v>3</v>
      </c>
      <c r="B9600" s="76" t="n">
        <v>46269</v>
      </c>
      <c r="C9600" s="1" t="n">
        <v>11</v>
      </c>
      <c r="D9600" s="1" t="s">
        <v>3820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6739</v>
      </c>
      <c r="N9600" s="1" t="n">
        <v>12</v>
      </c>
      <c r="O9600" s="1" t="n">
        <v>54.71</v>
      </c>
      <c r="P9600" s="1" t="s">
        <v>3814</v>
      </c>
    </row>
    <row r="9601" customFormat="false" ht="15" hidden="false" customHeight="true" outlineLevel="0" collapsed="false">
      <c r="A9601" s="1" t="n">
        <v>3</v>
      </c>
      <c r="B9601" s="76" t="n">
        <v>46269</v>
      </c>
      <c r="C9601" s="1" t="n">
        <v>11</v>
      </c>
      <c r="D9601" s="1" t="s">
        <v>3820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6740</v>
      </c>
      <c r="N9601" s="1" t="n">
        <v>12</v>
      </c>
      <c r="O9601" s="1" t="n">
        <v>52.38</v>
      </c>
      <c r="P9601" s="1" t="s">
        <v>3814</v>
      </c>
    </row>
    <row r="9602" customFormat="false" ht="15" hidden="false" customHeight="true" outlineLevel="0" collapsed="false">
      <c r="A9602" s="1" t="n">
        <v>3</v>
      </c>
      <c r="B9602" s="76" t="n">
        <v>46269</v>
      </c>
      <c r="C9602" s="1" t="n">
        <v>11</v>
      </c>
      <c r="D9602" s="1" t="s">
        <v>3820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6741</v>
      </c>
      <c r="N9602" s="1" t="n">
        <v>25</v>
      </c>
      <c r="O9602" s="1" t="n">
        <v>80.02</v>
      </c>
      <c r="P9602" s="1" t="s">
        <v>3814</v>
      </c>
    </row>
    <row r="9603" customFormat="false" ht="15" hidden="false" customHeight="true" outlineLevel="0" collapsed="false">
      <c r="A9603" s="1" t="n">
        <v>3</v>
      </c>
      <c r="B9603" s="76" t="n">
        <v>46269</v>
      </c>
      <c r="C9603" s="1" t="n">
        <v>11</v>
      </c>
      <c r="D9603" s="1" t="s">
        <v>3820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4288</v>
      </c>
      <c r="N9603" s="1" t="n">
        <v>50</v>
      </c>
      <c r="O9603" s="1" t="n">
        <v>120.77</v>
      </c>
      <c r="P9603" s="1" t="s">
        <v>3814</v>
      </c>
    </row>
    <row r="9604" customFormat="false" ht="15" hidden="false" customHeight="true" outlineLevel="0" collapsed="false">
      <c r="A9604" s="1" t="n">
        <v>3</v>
      </c>
      <c r="B9604" s="76" t="n">
        <v>46269</v>
      </c>
      <c r="C9604" s="1" t="n">
        <v>11</v>
      </c>
      <c r="D9604" s="1" t="s">
        <v>3820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6742</v>
      </c>
      <c r="N9604" s="1" t="n">
        <v>24</v>
      </c>
      <c r="O9604" s="1" t="n">
        <v>67.51</v>
      </c>
      <c r="P9604" s="1" t="s">
        <v>3814</v>
      </c>
    </row>
    <row r="9605" customFormat="false" ht="15" hidden="false" customHeight="true" outlineLevel="0" collapsed="false">
      <c r="A9605" s="1" t="n">
        <v>3</v>
      </c>
      <c r="B9605" s="76" t="n">
        <v>46269</v>
      </c>
      <c r="C9605" s="1" t="n">
        <v>11</v>
      </c>
      <c r="D9605" s="1" t="s">
        <v>3820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5635</v>
      </c>
      <c r="N9605" s="1" t="n">
        <v>30</v>
      </c>
      <c r="O9605" s="1" t="n">
        <v>81.48</v>
      </c>
      <c r="P9605" s="1" t="s">
        <v>3814</v>
      </c>
    </row>
    <row r="9606" customFormat="false" ht="15" hidden="false" customHeight="true" outlineLevel="0" collapsed="false">
      <c r="A9606" s="1" t="n">
        <v>3</v>
      </c>
      <c r="B9606" s="76" t="n">
        <v>46269</v>
      </c>
      <c r="C9606" s="1" t="n">
        <v>11</v>
      </c>
      <c r="D9606" s="1" t="s">
        <v>3820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6743</v>
      </c>
      <c r="N9606" s="1" t="n">
        <v>20</v>
      </c>
      <c r="O9606" s="1" t="n">
        <v>98.94</v>
      </c>
      <c r="P9606" s="1" t="s">
        <v>3814</v>
      </c>
    </row>
    <row r="9607" customFormat="false" ht="15" hidden="false" customHeight="true" outlineLevel="0" collapsed="false">
      <c r="A9607" s="1" t="n">
        <v>3</v>
      </c>
      <c r="B9607" s="76" t="n">
        <v>46269</v>
      </c>
      <c r="C9607" s="1" t="n">
        <v>11</v>
      </c>
      <c r="D9607" s="1" t="s">
        <v>3820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6744</v>
      </c>
      <c r="N9607" s="1" t="n">
        <v>12</v>
      </c>
      <c r="O9607" s="1" t="n">
        <v>90.79</v>
      </c>
      <c r="P9607" s="1" t="s">
        <v>3814</v>
      </c>
    </row>
    <row r="9608" customFormat="false" ht="15" hidden="false" customHeight="true" outlineLevel="0" collapsed="false">
      <c r="A9608" s="1" t="n">
        <v>3</v>
      </c>
      <c r="B9608" s="76" t="n">
        <v>46269</v>
      </c>
      <c r="C9608" s="1" t="n">
        <v>11</v>
      </c>
      <c r="D9608" s="1" t="s">
        <v>3820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6745</v>
      </c>
      <c r="N9608" s="1" t="n">
        <v>12</v>
      </c>
      <c r="O9608" s="1" t="n">
        <v>23.28</v>
      </c>
      <c r="P9608" s="1" t="s">
        <v>3814</v>
      </c>
    </row>
    <row r="9609" customFormat="false" ht="15" hidden="false" customHeight="true" outlineLevel="0" collapsed="false">
      <c r="A9609" s="1" t="n">
        <v>3</v>
      </c>
      <c r="B9609" s="76" t="n">
        <v>46269</v>
      </c>
      <c r="C9609" s="1" t="n">
        <v>11</v>
      </c>
      <c r="D9609" s="1" t="s">
        <v>3820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6746</v>
      </c>
      <c r="N9609" s="1" t="n">
        <v>24</v>
      </c>
      <c r="O9609" s="1" t="n">
        <v>20.95</v>
      </c>
      <c r="P9609" s="1" t="s">
        <v>3814</v>
      </c>
    </row>
    <row r="9610" customFormat="false" ht="15" hidden="false" customHeight="true" outlineLevel="0" collapsed="false">
      <c r="A9610" s="1" t="n">
        <v>3</v>
      </c>
      <c r="B9610" s="76" t="n">
        <v>46269</v>
      </c>
      <c r="C9610" s="1" t="n">
        <v>11</v>
      </c>
      <c r="D9610" s="1" t="s">
        <v>3820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6745</v>
      </c>
      <c r="N9610" s="1" t="n">
        <v>12</v>
      </c>
      <c r="O9610" s="1" t="n">
        <v>23.28</v>
      </c>
      <c r="P9610" s="1" t="s">
        <v>3814</v>
      </c>
    </row>
    <row r="9611" customFormat="false" ht="15" hidden="false" customHeight="true" outlineLevel="0" collapsed="false">
      <c r="A9611" s="1" t="n">
        <v>3</v>
      </c>
      <c r="B9611" s="76" t="n">
        <v>46269</v>
      </c>
      <c r="C9611" s="1" t="n">
        <v>11</v>
      </c>
      <c r="D9611" s="1" t="s">
        <v>3820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6747</v>
      </c>
      <c r="N9611" s="1" t="n">
        <v>24</v>
      </c>
      <c r="O9611" s="1" t="n">
        <v>93.12</v>
      </c>
      <c r="P9611" s="1" t="s">
        <v>3814</v>
      </c>
    </row>
    <row r="9612" customFormat="false" ht="15" hidden="false" customHeight="true" outlineLevel="0" collapsed="false">
      <c r="A9612" s="1" t="n">
        <v>3</v>
      </c>
      <c r="B9612" s="76" t="n">
        <v>46269</v>
      </c>
      <c r="C9612" s="1" t="n">
        <v>11</v>
      </c>
      <c r="D9612" s="1" t="s">
        <v>3820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6748</v>
      </c>
      <c r="N9612" s="1" t="n">
        <v>24</v>
      </c>
      <c r="O9612" s="1" t="n">
        <v>53.54</v>
      </c>
      <c r="P9612" s="1" t="s">
        <v>3814</v>
      </c>
    </row>
    <row r="9613" customFormat="false" ht="15" hidden="false" customHeight="true" outlineLevel="0" collapsed="false">
      <c r="A9613" s="1" t="n">
        <v>3</v>
      </c>
      <c r="B9613" s="76" t="n">
        <v>46269</v>
      </c>
      <c r="C9613" s="1" t="n">
        <v>11</v>
      </c>
      <c r="D9613" s="1" t="s">
        <v>3820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6749</v>
      </c>
      <c r="N9613" s="1" t="n">
        <v>24</v>
      </c>
      <c r="O9613" s="1" t="n">
        <v>67.51</v>
      </c>
      <c r="P9613" s="1" t="s">
        <v>3814</v>
      </c>
    </row>
    <row r="9614" customFormat="false" ht="15" hidden="false" customHeight="true" outlineLevel="0" collapsed="false">
      <c r="A9614" s="1" t="n">
        <v>3</v>
      </c>
      <c r="B9614" s="76" t="n">
        <v>46269</v>
      </c>
      <c r="C9614" s="1" t="n">
        <v>11</v>
      </c>
      <c r="D9614" s="1" t="s">
        <v>3820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6750</v>
      </c>
      <c r="N9614" s="1" t="n">
        <v>50</v>
      </c>
      <c r="O9614" s="1" t="n">
        <v>140.65</v>
      </c>
      <c r="P9614" s="1" t="s">
        <v>3814</v>
      </c>
    </row>
    <row r="9615" customFormat="false" ht="15" hidden="false" customHeight="true" outlineLevel="0" collapsed="false">
      <c r="A9615" s="1" t="n">
        <v>3</v>
      </c>
      <c r="B9615" s="76" t="n">
        <v>46269</v>
      </c>
      <c r="C9615" s="1" t="n">
        <v>11</v>
      </c>
      <c r="D9615" s="1" t="s">
        <v>3820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3921</v>
      </c>
      <c r="N9615" s="1" t="n">
        <v>74.386</v>
      </c>
      <c r="O9615" s="1" t="n">
        <v>1115.05</v>
      </c>
      <c r="P9615" s="1" t="s">
        <v>3814</v>
      </c>
    </row>
    <row r="9616" customFormat="false" ht="15" hidden="false" customHeight="true" outlineLevel="0" collapsed="false">
      <c r="A9616" s="1" t="n">
        <v>3</v>
      </c>
      <c r="B9616" s="76" t="n">
        <v>46269</v>
      </c>
      <c r="C9616" s="1" t="n">
        <v>11</v>
      </c>
      <c r="D9616" s="1" t="s">
        <v>3820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3922</v>
      </c>
      <c r="N9616" s="1" t="n">
        <v>40</v>
      </c>
      <c r="O9616" s="1" t="n">
        <v>292</v>
      </c>
      <c r="P9616" s="1" t="s">
        <v>3814</v>
      </c>
    </row>
    <row r="9617" customFormat="false" ht="15" hidden="false" customHeight="true" outlineLevel="0" collapsed="false">
      <c r="A9617" s="1" t="n">
        <v>3</v>
      </c>
      <c r="B9617" s="76" t="n">
        <v>46269</v>
      </c>
      <c r="C9617" s="1" t="n">
        <v>11</v>
      </c>
      <c r="D9617" s="1" t="s">
        <v>3820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4806</v>
      </c>
      <c r="N9617" s="1" t="n">
        <v>18.5</v>
      </c>
      <c r="O9617" s="1" t="n">
        <v>249.75</v>
      </c>
      <c r="P9617" s="1" t="s">
        <v>3814</v>
      </c>
    </row>
    <row r="9618" customFormat="false" ht="15" hidden="false" customHeight="true" outlineLevel="0" collapsed="false">
      <c r="A9618" s="1" t="n">
        <v>3</v>
      </c>
      <c r="B9618" s="76" t="n">
        <v>46269</v>
      </c>
      <c r="C9618" s="1" t="n">
        <v>11</v>
      </c>
      <c r="D9618" s="1" t="s">
        <v>3820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4264</v>
      </c>
      <c r="N9618" s="1" t="n">
        <v>75</v>
      </c>
      <c r="O9618" s="1" t="n">
        <v>974.25</v>
      </c>
      <c r="P9618" s="1" t="s">
        <v>3814</v>
      </c>
    </row>
    <row r="9619" customFormat="false" ht="15" hidden="false" customHeight="true" outlineLevel="0" collapsed="false">
      <c r="A9619" s="1" t="n">
        <v>3</v>
      </c>
      <c r="B9619" s="76" t="n">
        <v>46269</v>
      </c>
      <c r="C9619" s="1" t="n">
        <v>11</v>
      </c>
      <c r="D9619" s="1" t="s">
        <v>3820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3923</v>
      </c>
      <c r="N9619" s="1" t="n">
        <v>20</v>
      </c>
      <c r="O9619" s="1" t="n">
        <v>174</v>
      </c>
      <c r="P9619" s="1" t="s">
        <v>3814</v>
      </c>
    </row>
    <row r="9620" customFormat="false" ht="15" hidden="false" customHeight="true" outlineLevel="0" collapsed="false">
      <c r="A9620" s="1" t="n">
        <v>3</v>
      </c>
      <c r="B9620" s="76" t="n">
        <v>46269</v>
      </c>
      <c r="C9620" s="1" t="n">
        <v>11</v>
      </c>
      <c r="D9620" s="1" t="s">
        <v>3820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4344</v>
      </c>
      <c r="N9620" s="1" t="n">
        <v>20</v>
      </c>
      <c r="O9620" s="1" t="n">
        <v>149.9</v>
      </c>
      <c r="P9620" s="1" t="s">
        <v>3814</v>
      </c>
    </row>
    <row r="9621" customFormat="false" ht="15" hidden="false" customHeight="true" outlineLevel="0" collapsed="false">
      <c r="A9621" s="1" t="n">
        <v>3</v>
      </c>
      <c r="B9621" s="76" t="n">
        <v>46269</v>
      </c>
      <c r="C9621" s="1" t="n">
        <v>11</v>
      </c>
      <c r="D9621" s="1" t="s">
        <v>3820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3927</v>
      </c>
      <c r="N9621" s="1" t="n">
        <v>60</v>
      </c>
      <c r="O9621" s="1" t="n">
        <v>419.4</v>
      </c>
      <c r="P9621" s="1" t="s">
        <v>3814</v>
      </c>
    </row>
    <row r="9622" customFormat="false" ht="15" hidden="false" customHeight="true" outlineLevel="0" collapsed="false">
      <c r="A9622" s="1" t="n">
        <v>3</v>
      </c>
      <c r="B9622" s="76" t="n">
        <v>46269</v>
      </c>
      <c r="C9622" s="1" t="n">
        <v>11</v>
      </c>
      <c r="D9622" s="1" t="s">
        <v>3820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4119</v>
      </c>
      <c r="N9622" s="1" t="n">
        <v>20</v>
      </c>
      <c r="O9622" s="1" t="n">
        <v>259.8</v>
      </c>
      <c r="P9622" s="1" t="s">
        <v>3814</v>
      </c>
    </row>
    <row r="9623" customFormat="false" ht="15" hidden="false" customHeight="true" outlineLevel="0" collapsed="false">
      <c r="A9623" s="1" t="n">
        <v>3</v>
      </c>
      <c r="B9623" s="76" t="n">
        <v>46269</v>
      </c>
      <c r="C9623" s="1" t="n">
        <v>11</v>
      </c>
      <c r="D9623" s="1" t="s">
        <v>3820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6751</v>
      </c>
      <c r="N9623" s="1" t="n">
        <v>3</v>
      </c>
      <c r="O9623" s="1" t="n">
        <v>56.97</v>
      </c>
      <c r="P9623" s="1" t="s">
        <v>3814</v>
      </c>
    </row>
    <row r="9624" customFormat="false" ht="15" hidden="false" customHeight="true" outlineLevel="0" collapsed="false">
      <c r="A9624" s="1" t="n">
        <v>3</v>
      </c>
      <c r="B9624" s="76" t="n">
        <v>46269</v>
      </c>
      <c r="C9624" s="1" t="n">
        <v>11</v>
      </c>
      <c r="D9624" s="1" t="s">
        <v>3820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6752</v>
      </c>
      <c r="N9624" s="1" t="n">
        <v>3</v>
      </c>
      <c r="O9624" s="1" t="n">
        <v>56.97</v>
      </c>
      <c r="P9624" s="1" t="s">
        <v>3814</v>
      </c>
    </row>
    <row r="9625" customFormat="false" ht="15" hidden="false" customHeight="true" outlineLevel="0" collapsed="false">
      <c r="A9625" s="1" t="n">
        <v>3</v>
      </c>
      <c r="B9625" s="76" t="n">
        <v>46269</v>
      </c>
      <c r="C9625" s="1" t="n">
        <v>11</v>
      </c>
      <c r="D9625" s="1" t="s">
        <v>3820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6753</v>
      </c>
      <c r="N9625" s="1" t="n">
        <v>3</v>
      </c>
      <c r="O9625" s="1" t="n">
        <v>56.97</v>
      </c>
      <c r="P9625" s="1" t="s">
        <v>3814</v>
      </c>
    </row>
    <row r="9626" customFormat="false" ht="15" hidden="false" customHeight="true" outlineLevel="0" collapsed="false">
      <c r="A9626" s="1" t="n">
        <v>3</v>
      </c>
      <c r="B9626" s="76" t="n">
        <v>46269</v>
      </c>
      <c r="C9626" s="1" t="n">
        <v>11</v>
      </c>
      <c r="D9626" s="1" t="s">
        <v>3820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4121</v>
      </c>
      <c r="N9626" s="1" t="n">
        <v>50</v>
      </c>
      <c r="O9626" s="1" t="n">
        <v>847.01</v>
      </c>
      <c r="P9626" s="1" t="s">
        <v>3814</v>
      </c>
    </row>
    <row r="9627" customFormat="false" ht="15" hidden="false" customHeight="true" outlineLevel="0" collapsed="false">
      <c r="A9627" s="1" t="n">
        <v>3</v>
      </c>
      <c r="B9627" s="76" t="n">
        <v>46269</v>
      </c>
      <c r="C9627" s="1" t="n">
        <v>11</v>
      </c>
      <c r="D9627" s="1" t="s">
        <v>3820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4837</v>
      </c>
      <c r="N9627" s="1" t="n">
        <v>24</v>
      </c>
      <c r="O9627" s="1" t="n">
        <v>21.74</v>
      </c>
      <c r="P9627" s="1" t="s">
        <v>3814</v>
      </c>
    </row>
    <row r="9628" customFormat="false" ht="15" hidden="false" customHeight="true" outlineLevel="0" collapsed="false">
      <c r="A9628" s="1" t="n">
        <v>3</v>
      </c>
      <c r="B9628" s="76" t="n">
        <v>46269</v>
      </c>
      <c r="C9628" s="1" t="n">
        <v>11</v>
      </c>
      <c r="D9628" s="1" t="s">
        <v>3820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4122</v>
      </c>
      <c r="N9628" s="1" t="n">
        <v>24</v>
      </c>
      <c r="O9628" s="1" t="n">
        <v>21.74</v>
      </c>
      <c r="P9628" s="1" t="s">
        <v>3814</v>
      </c>
    </row>
    <row r="9629" customFormat="false" ht="15" hidden="false" customHeight="true" outlineLevel="0" collapsed="false">
      <c r="A9629" s="1" t="n">
        <v>3</v>
      </c>
      <c r="B9629" s="76" t="n">
        <v>46269</v>
      </c>
      <c r="C9629" s="1" t="n">
        <v>11</v>
      </c>
      <c r="D9629" s="1" t="s">
        <v>3820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4123</v>
      </c>
      <c r="N9629" s="1" t="n">
        <v>24</v>
      </c>
      <c r="O9629" s="1" t="n">
        <v>21.74</v>
      </c>
      <c r="P9629" s="1" t="s">
        <v>3814</v>
      </c>
    </row>
    <row r="9630" customFormat="false" ht="15" hidden="false" customHeight="true" outlineLevel="0" collapsed="false">
      <c r="A9630" s="1" t="n">
        <v>3</v>
      </c>
      <c r="B9630" s="76" t="n">
        <v>46269</v>
      </c>
      <c r="C9630" s="1" t="n">
        <v>11</v>
      </c>
      <c r="D9630" s="1" t="s">
        <v>3820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4124</v>
      </c>
      <c r="N9630" s="1" t="n">
        <v>20</v>
      </c>
      <c r="O9630" s="1" t="n">
        <v>319.98</v>
      </c>
      <c r="P9630" s="1" t="s">
        <v>3814</v>
      </c>
    </row>
    <row r="9631" customFormat="false" ht="15" hidden="false" customHeight="true" outlineLevel="0" collapsed="false">
      <c r="A9631" s="1" t="n">
        <v>3</v>
      </c>
      <c r="B9631" s="76" t="n">
        <v>46269</v>
      </c>
      <c r="C9631" s="1" t="n">
        <v>11</v>
      </c>
      <c r="D9631" s="1" t="s">
        <v>3820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4125</v>
      </c>
      <c r="N9631" s="1" t="n">
        <v>50</v>
      </c>
      <c r="O9631" s="1" t="n">
        <v>823.49</v>
      </c>
      <c r="P9631" s="1" t="s">
        <v>3814</v>
      </c>
    </row>
    <row r="9632" customFormat="false" ht="15" hidden="false" customHeight="true" outlineLevel="0" collapsed="false">
      <c r="A9632" s="1" t="n">
        <v>3</v>
      </c>
      <c r="B9632" s="76" t="n">
        <v>46269</v>
      </c>
      <c r="C9632" s="1" t="n">
        <v>11</v>
      </c>
      <c r="D9632" s="1" t="s">
        <v>3820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4127</v>
      </c>
      <c r="N9632" s="1" t="n">
        <v>10</v>
      </c>
      <c r="O9632" s="1" t="n">
        <v>145.87</v>
      </c>
      <c r="P9632" s="1" t="s">
        <v>3814</v>
      </c>
    </row>
    <row r="9633" customFormat="false" ht="15" hidden="false" customHeight="true" outlineLevel="0" collapsed="false">
      <c r="A9633" s="1" t="n">
        <v>3</v>
      </c>
      <c r="B9633" s="76" t="n">
        <v>46269</v>
      </c>
      <c r="C9633" s="1" t="n">
        <v>11</v>
      </c>
      <c r="D9633" s="1" t="s">
        <v>3820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4128</v>
      </c>
      <c r="N9633" s="1" t="n">
        <v>30</v>
      </c>
      <c r="O9633" s="1" t="n">
        <v>367.04</v>
      </c>
      <c r="P9633" s="1" t="s">
        <v>3814</v>
      </c>
    </row>
    <row r="9634" customFormat="false" ht="15" hidden="false" customHeight="true" outlineLevel="0" collapsed="false">
      <c r="A9634" s="1" t="n">
        <v>3</v>
      </c>
      <c r="B9634" s="76" t="n">
        <v>46269</v>
      </c>
      <c r="C9634" s="1" t="n">
        <v>11</v>
      </c>
      <c r="D9634" s="1" t="s">
        <v>3820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4129</v>
      </c>
      <c r="N9634" s="1" t="n">
        <v>70</v>
      </c>
      <c r="O9634" s="1" t="n">
        <v>724.67</v>
      </c>
      <c r="P9634" s="1" t="s">
        <v>3814</v>
      </c>
    </row>
    <row r="9635" customFormat="false" ht="15" hidden="false" customHeight="true" outlineLevel="0" collapsed="false">
      <c r="A9635" s="1" t="n">
        <v>3</v>
      </c>
      <c r="B9635" s="76" t="n">
        <v>46269</v>
      </c>
      <c r="C9635" s="1" t="n">
        <v>11</v>
      </c>
      <c r="D9635" s="1" t="s">
        <v>3820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4130</v>
      </c>
      <c r="N9635" s="1" t="n">
        <v>70</v>
      </c>
      <c r="O9635" s="1" t="n">
        <v>922.31</v>
      </c>
      <c r="P9635" s="1" t="s">
        <v>3814</v>
      </c>
    </row>
    <row r="9636" customFormat="false" ht="15" hidden="false" customHeight="true" outlineLevel="0" collapsed="false">
      <c r="A9636" s="1" t="n">
        <v>3</v>
      </c>
      <c r="B9636" s="76" t="n">
        <v>46269</v>
      </c>
      <c r="C9636" s="1" t="n">
        <v>11</v>
      </c>
      <c r="D9636" s="1" t="s">
        <v>3820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4131</v>
      </c>
      <c r="N9636" s="1" t="n">
        <v>30</v>
      </c>
      <c r="O9636" s="1" t="n">
        <v>522.32</v>
      </c>
      <c r="P9636" s="1" t="s">
        <v>3814</v>
      </c>
    </row>
    <row r="9637" customFormat="false" ht="15" hidden="false" customHeight="true" outlineLevel="0" collapsed="false">
      <c r="A9637" s="1" t="n">
        <v>3</v>
      </c>
      <c r="B9637" s="76" t="n">
        <v>46269</v>
      </c>
      <c r="C9637" s="1" t="n">
        <v>11</v>
      </c>
      <c r="D9637" s="1" t="s">
        <v>3820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4839</v>
      </c>
      <c r="N9637" s="1" t="n">
        <v>30</v>
      </c>
      <c r="O9637" s="1" t="n">
        <v>451.74</v>
      </c>
      <c r="P9637" s="1" t="s">
        <v>3814</v>
      </c>
    </row>
    <row r="9638" customFormat="false" ht="15" hidden="false" customHeight="true" outlineLevel="0" collapsed="false">
      <c r="A9638" s="1" t="n">
        <v>3</v>
      </c>
      <c r="B9638" s="76" t="n">
        <v>46269</v>
      </c>
      <c r="C9638" s="1" t="n">
        <v>11</v>
      </c>
      <c r="D9638" s="1" t="s">
        <v>3820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6754</v>
      </c>
      <c r="N9638" s="1" t="n">
        <v>60</v>
      </c>
      <c r="O9638" s="1" t="n">
        <v>205.080048</v>
      </c>
      <c r="P9638" s="1" t="s">
        <v>3814</v>
      </c>
    </row>
    <row r="9639" customFormat="false" ht="15" hidden="false" customHeight="true" outlineLevel="0" collapsed="false">
      <c r="A9639" s="1" t="n">
        <v>3</v>
      </c>
      <c r="B9639" s="76" t="n">
        <v>46269</v>
      </c>
      <c r="C9639" s="1" t="n">
        <v>11</v>
      </c>
      <c r="D9639" s="1" t="s">
        <v>3820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4428</v>
      </c>
      <c r="N9639" s="1" t="n">
        <v>18</v>
      </c>
      <c r="O9639" s="1" t="n">
        <v>123.59</v>
      </c>
      <c r="P9639" s="1" t="s">
        <v>3814</v>
      </c>
    </row>
    <row r="9640" customFormat="false" ht="15" hidden="false" customHeight="true" outlineLevel="0" collapsed="false">
      <c r="A9640" s="1" t="n">
        <v>3</v>
      </c>
      <c r="B9640" s="76" t="n">
        <v>46269</v>
      </c>
      <c r="C9640" s="1" t="n">
        <v>11</v>
      </c>
      <c r="D9640" s="1" t="s">
        <v>3820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4432</v>
      </c>
      <c r="N9640" s="1" t="n">
        <v>96</v>
      </c>
      <c r="O9640" s="1" t="n">
        <v>311.67002</v>
      </c>
      <c r="P9640" s="1" t="s">
        <v>3814</v>
      </c>
    </row>
    <row r="9641" customFormat="false" ht="15" hidden="false" customHeight="true" outlineLevel="0" collapsed="false">
      <c r="A9641" s="1" t="n">
        <v>3</v>
      </c>
      <c r="B9641" s="76" t="n">
        <v>46269</v>
      </c>
      <c r="C9641" s="1" t="n">
        <v>11</v>
      </c>
      <c r="D9641" s="1" t="s">
        <v>3820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5448</v>
      </c>
      <c r="N9641" s="1" t="n">
        <v>24</v>
      </c>
      <c r="O9641" s="1" t="n">
        <v>164.26997</v>
      </c>
      <c r="P9641" s="1" t="s">
        <v>3814</v>
      </c>
    </row>
    <row r="9642" customFormat="false" ht="15" hidden="false" customHeight="true" outlineLevel="0" collapsed="false">
      <c r="A9642" s="1" t="n">
        <v>3</v>
      </c>
      <c r="B9642" s="76" t="n">
        <v>46269</v>
      </c>
      <c r="C9642" s="1" t="n">
        <v>11</v>
      </c>
      <c r="D9642" s="1" t="s">
        <v>3820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5451</v>
      </c>
      <c r="N9642" s="1" t="n">
        <v>60</v>
      </c>
      <c r="O9642" s="1" t="n">
        <v>266.749868</v>
      </c>
      <c r="P9642" s="1" t="s">
        <v>3814</v>
      </c>
    </row>
    <row r="9643" customFormat="false" ht="15" hidden="false" customHeight="true" outlineLevel="0" collapsed="false">
      <c r="A9643" s="1" t="n">
        <v>3</v>
      </c>
      <c r="B9643" s="76" t="n">
        <v>46269</v>
      </c>
      <c r="C9643" s="1" t="n">
        <v>11</v>
      </c>
      <c r="D9643" s="1" t="s">
        <v>3820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4435</v>
      </c>
      <c r="N9643" s="1" t="n">
        <v>48</v>
      </c>
      <c r="O9643" s="1" t="n">
        <v>274.160112</v>
      </c>
      <c r="P9643" s="1" t="s">
        <v>3814</v>
      </c>
    </row>
    <row r="9644" customFormat="false" ht="15" hidden="false" customHeight="true" outlineLevel="0" collapsed="false">
      <c r="A9644" s="1" t="n">
        <v>3</v>
      </c>
      <c r="B9644" s="76" t="n">
        <v>46269</v>
      </c>
      <c r="C9644" s="1" t="n">
        <v>11</v>
      </c>
      <c r="D9644" s="1" t="s">
        <v>3820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4994</v>
      </c>
      <c r="N9644" s="1" t="n">
        <v>24</v>
      </c>
      <c r="O9644" s="1" t="n">
        <v>137.940046</v>
      </c>
      <c r="P9644" s="1" t="s">
        <v>3814</v>
      </c>
    </row>
    <row r="9645" customFormat="false" ht="15" hidden="false" customHeight="true" outlineLevel="0" collapsed="false">
      <c r="A9645" s="1" t="n">
        <v>3</v>
      </c>
      <c r="B9645" s="76" t="n">
        <v>46269</v>
      </c>
      <c r="C9645" s="1" t="n">
        <v>11</v>
      </c>
      <c r="D9645" s="1" t="s">
        <v>3820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4995</v>
      </c>
      <c r="N9645" s="1" t="n">
        <v>12</v>
      </c>
      <c r="O9645" s="1" t="n">
        <v>53.340137</v>
      </c>
      <c r="P9645" s="1" t="s">
        <v>3814</v>
      </c>
    </row>
    <row r="9646" customFormat="false" ht="15" hidden="false" customHeight="true" outlineLevel="0" collapsed="false">
      <c r="A9646" s="1" t="n">
        <v>3</v>
      </c>
      <c r="B9646" s="76" t="n">
        <v>46269</v>
      </c>
      <c r="C9646" s="1" t="n">
        <v>11</v>
      </c>
      <c r="D9646" s="1" t="s">
        <v>3820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4083</v>
      </c>
      <c r="N9646" s="1" t="n">
        <v>120</v>
      </c>
      <c r="O9646" s="1" t="n">
        <v>564.930074</v>
      </c>
      <c r="P9646" s="1" t="s">
        <v>3814</v>
      </c>
    </row>
    <row r="9647" customFormat="false" ht="15" hidden="false" customHeight="true" outlineLevel="0" collapsed="false">
      <c r="A9647" s="1" t="n">
        <v>3</v>
      </c>
      <c r="B9647" s="76" t="n">
        <v>46269</v>
      </c>
      <c r="C9647" s="1" t="n">
        <v>11</v>
      </c>
      <c r="D9647" s="1" t="s">
        <v>3820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5455</v>
      </c>
      <c r="N9647" s="1" t="n">
        <v>8</v>
      </c>
      <c r="O9647" s="1" t="n">
        <v>43.099833</v>
      </c>
      <c r="P9647" s="1" t="s">
        <v>3814</v>
      </c>
    </row>
    <row r="9648" customFormat="false" ht="15" hidden="false" customHeight="true" outlineLevel="0" collapsed="false">
      <c r="A9648" s="1" t="n">
        <v>3</v>
      </c>
      <c r="B9648" s="76" t="n">
        <v>46269</v>
      </c>
      <c r="C9648" s="1" t="n">
        <v>11</v>
      </c>
      <c r="D9648" s="1" t="s">
        <v>3820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4445</v>
      </c>
      <c r="N9648" s="1" t="n">
        <v>24</v>
      </c>
      <c r="O9648" s="1" t="n">
        <v>151.77994</v>
      </c>
      <c r="P9648" s="1" t="s">
        <v>3814</v>
      </c>
    </row>
    <row r="9649" customFormat="false" ht="15" hidden="false" customHeight="true" outlineLevel="0" collapsed="false">
      <c r="A9649" s="1" t="n">
        <v>3</v>
      </c>
      <c r="B9649" s="76" t="n">
        <v>46269</v>
      </c>
      <c r="C9649" s="1" t="n">
        <v>11</v>
      </c>
      <c r="D9649" s="1" t="s">
        <v>3820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4446</v>
      </c>
      <c r="N9649" s="1" t="n">
        <v>96</v>
      </c>
      <c r="O9649" s="1" t="n">
        <v>630.759983</v>
      </c>
      <c r="P9649" s="1" t="s">
        <v>3814</v>
      </c>
    </row>
    <row r="9650" customFormat="false" ht="15" hidden="false" customHeight="true" outlineLevel="0" collapsed="false">
      <c r="A9650" s="1" t="n">
        <v>3</v>
      </c>
      <c r="B9650" s="76" t="n">
        <v>46269</v>
      </c>
      <c r="C9650" s="1" t="n">
        <v>11</v>
      </c>
      <c r="D9650" s="1" t="s">
        <v>3820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5663</v>
      </c>
      <c r="N9650" s="1" t="n">
        <v>60</v>
      </c>
      <c r="O9650" s="1" t="n">
        <v>116.75</v>
      </c>
      <c r="P9650" s="1" t="s">
        <v>3814</v>
      </c>
    </row>
    <row r="9651" customFormat="false" ht="15" hidden="false" customHeight="true" outlineLevel="0" collapsed="false">
      <c r="A9651" s="1" t="n">
        <v>3</v>
      </c>
      <c r="B9651" s="76" t="n">
        <v>46269</v>
      </c>
      <c r="C9651" s="1" t="n">
        <v>11</v>
      </c>
      <c r="D9651" s="1" t="s">
        <v>3820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4727</v>
      </c>
      <c r="N9651" s="1" t="n">
        <v>60</v>
      </c>
      <c r="O9651" s="1" t="n">
        <v>116.75</v>
      </c>
      <c r="P9651" s="1" t="s">
        <v>3814</v>
      </c>
    </row>
    <row r="9652" customFormat="false" ht="15" hidden="false" customHeight="true" outlineLevel="0" collapsed="false">
      <c r="A9652" s="1" t="n">
        <v>3</v>
      </c>
      <c r="B9652" s="76" t="n">
        <v>46269</v>
      </c>
      <c r="C9652" s="1" t="n">
        <v>11</v>
      </c>
      <c r="D9652" s="1" t="s">
        <v>3820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4791</v>
      </c>
      <c r="N9652" s="1" t="n">
        <v>12</v>
      </c>
      <c r="O9652" s="1" t="n">
        <v>93.88</v>
      </c>
      <c r="P9652" s="1" t="s">
        <v>3814</v>
      </c>
    </row>
    <row r="9653" customFormat="false" ht="15" hidden="false" customHeight="true" outlineLevel="0" collapsed="false">
      <c r="A9653" s="1" t="n">
        <v>3</v>
      </c>
      <c r="B9653" s="76" t="n">
        <v>46269</v>
      </c>
      <c r="C9653" s="1" t="n">
        <v>11</v>
      </c>
      <c r="D9653" s="1" t="s">
        <v>3820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4792</v>
      </c>
      <c r="N9653" s="1" t="n">
        <v>12</v>
      </c>
      <c r="O9653" s="1" t="n">
        <v>93.88</v>
      </c>
      <c r="P9653" s="1" t="s">
        <v>3814</v>
      </c>
    </row>
    <row r="9654" customFormat="false" ht="15" hidden="false" customHeight="true" outlineLevel="0" collapsed="false">
      <c r="A9654" s="1" t="n">
        <v>3</v>
      </c>
      <c r="B9654" s="76" t="n">
        <v>46269</v>
      </c>
      <c r="C9654" s="1" t="n">
        <v>11</v>
      </c>
      <c r="D9654" s="1" t="s">
        <v>3820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5562</v>
      </c>
      <c r="N9654" s="1" t="n">
        <v>6</v>
      </c>
      <c r="O9654" s="1" t="n">
        <v>29.04</v>
      </c>
      <c r="P9654" s="1" t="s">
        <v>3814</v>
      </c>
    </row>
    <row r="9655" customFormat="false" ht="15" hidden="false" customHeight="true" outlineLevel="0" collapsed="false">
      <c r="A9655" s="1" t="n">
        <v>3</v>
      </c>
      <c r="B9655" s="76" t="n">
        <v>46269</v>
      </c>
      <c r="C9655" s="1" t="n">
        <v>11</v>
      </c>
      <c r="D9655" s="1" t="s">
        <v>3820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6545</v>
      </c>
      <c r="N9655" s="1" t="n">
        <v>6</v>
      </c>
      <c r="O9655" s="1" t="n">
        <v>29.04</v>
      </c>
      <c r="P9655" s="1" t="s">
        <v>3814</v>
      </c>
    </row>
    <row r="9656" customFormat="false" ht="15" hidden="false" customHeight="true" outlineLevel="0" collapsed="false">
      <c r="A9656" s="1" t="n">
        <v>3</v>
      </c>
      <c r="B9656" s="76" t="n">
        <v>46269</v>
      </c>
      <c r="C9656" s="1" t="n">
        <v>11</v>
      </c>
      <c r="D9656" s="1" t="s">
        <v>3820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3822</v>
      </c>
      <c r="N9656" s="1" t="n">
        <v>48</v>
      </c>
      <c r="O9656" s="1" t="n">
        <v>403.11</v>
      </c>
      <c r="P9656" s="1" t="s">
        <v>3814</v>
      </c>
    </row>
    <row r="9657" customFormat="false" ht="15" hidden="false" customHeight="true" outlineLevel="0" collapsed="false">
      <c r="A9657" s="1" t="n">
        <v>3</v>
      </c>
      <c r="B9657" s="76" t="n">
        <v>46269</v>
      </c>
      <c r="C9657" s="1" t="n">
        <v>11</v>
      </c>
      <c r="D9657" s="1" t="s">
        <v>3820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5739</v>
      </c>
      <c r="N9657" s="1" t="n">
        <v>6</v>
      </c>
      <c r="O9657" s="1" t="n">
        <v>29.04</v>
      </c>
      <c r="P9657" s="1" t="s">
        <v>3814</v>
      </c>
    </row>
    <row r="9658" customFormat="false" ht="15" hidden="false" customHeight="true" outlineLevel="0" collapsed="false">
      <c r="A9658" s="1" t="n">
        <v>3</v>
      </c>
      <c r="B9658" s="76" t="n">
        <v>46269</v>
      </c>
      <c r="C9658" s="1" t="n">
        <v>11</v>
      </c>
      <c r="D9658" s="1" t="s">
        <v>3820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3829</v>
      </c>
      <c r="N9658" s="1" t="n">
        <v>24</v>
      </c>
      <c r="O9658" s="1" t="n">
        <v>30</v>
      </c>
      <c r="P9658" s="1" t="s">
        <v>3814</v>
      </c>
    </row>
    <row r="9659" customFormat="false" ht="15" hidden="false" customHeight="true" outlineLevel="0" collapsed="false">
      <c r="A9659" s="1" t="n">
        <v>3</v>
      </c>
      <c r="B9659" s="76" t="n">
        <v>46269</v>
      </c>
      <c r="C9659" s="1" t="n">
        <v>11</v>
      </c>
      <c r="D9659" s="1" t="s">
        <v>3820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3966</v>
      </c>
      <c r="N9659" s="1" t="n">
        <v>100</v>
      </c>
      <c r="O9659" s="1" t="n">
        <v>730</v>
      </c>
      <c r="P9659" s="1" t="s">
        <v>3814</v>
      </c>
    </row>
    <row r="9660" customFormat="false" ht="15" hidden="false" customHeight="true" outlineLevel="0" collapsed="false">
      <c r="A9660" s="1" t="n">
        <v>3</v>
      </c>
      <c r="B9660" s="76" t="n">
        <v>46269</v>
      </c>
      <c r="C9660" s="1" t="n">
        <v>11</v>
      </c>
      <c r="D9660" s="1" t="s">
        <v>3820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6562</v>
      </c>
      <c r="N9660" s="1" t="n">
        <v>30</v>
      </c>
      <c r="O9660" s="1" t="n">
        <v>50.81</v>
      </c>
      <c r="P9660" s="1" t="s">
        <v>3814</v>
      </c>
    </row>
    <row r="9661" customFormat="false" ht="15" hidden="false" customHeight="true" outlineLevel="0" collapsed="false">
      <c r="A9661" s="1" t="n">
        <v>3</v>
      </c>
      <c r="B9661" s="76" t="n">
        <v>46269</v>
      </c>
      <c r="C9661" s="1" t="n">
        <v>11</v>
      </c>
      <c r="D9661" s="1" t="s">
        <v>3820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4795</v>
      </c>
      <c r="N9661" s="1" t="n">
        <v>18</v>
      </c>
      <c r="O9661" s="1" t="n">
        <v>103.26</v>
      </c>
      <c r="P9661" s="1" t="s">
        <v>3814</v>
      </c>
    </row>
    <row r="9662" customFormat="false" ht="15" hidden="false" customHeight="true" outlineLevel="0" collapsed="false">
      <c r="A9662" s="1" t="n">
        <v>3</v>
      </c>
      <c r="B9662" s="76" t="n">
        <v>46269</v>
      </c>
      <c r="C9662" s="1" t="n">
        <v>11</v>
      </c>
      <c r="D9662" s="1" t="s">
        <v>3820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3834</v>
      </c>
      <c r="N9662" s="1" t="n">
        <v>18</v>
      </c>
      <c r="O9662" s="1" t="n">
        <v>100.9</v>
      </c>
      <c r="P9662" s="1" t="s">
        <v>3814</v>
      </c>
    </row>
    <row r="9663" customFormat="false" ht="15" hidden="false" customHeight="true" outlineLevel="0" collapsed="false">
      <c r="A9663" s="1" t="n">
        <v>3</v>
      </c>
      <c r="B9663" s="76" t="n">
        <v>46269</v>
      </c>
      <c r="C9663" s="1" t="n">
        <v>11</v>
      </c>
      <c r="D9663" s="1" t="s">
        <v>3820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3835</v>
      </c>
      <c r="N9663" s="1" t="n">
        <v>102</v>
      </c>
      <c r="O9663" s="1" t="n">
        <v>642.71</v>
      </c>
      <c r="P9663" s="1" t="s">
        <v>3814</v>
      </c>
    </row>
    <row r="9664" customFormat="false" ht="15" hidden="false" customHeight="true" outlineLevel="0" collapsed="false">
      <c r="A9664" s="1" t="n">
        <v>3</v>
      </c>
      <c r="B9664" s="76" t="n">
        <v>46269</v>
      </c>
      <c r="C9664" s="1" t="n">
        <v>11</v>
      </c>
      <c r="D9664" s="1" t="s">
        <v>3820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3836</v>
      </c>
      <c r="N9664" s="1" t="n">
        <v>18</v>
      </c>
      <c r="O9664" s="1" t="n">
        <v>133.74</v>
      </c>
      <c r="P9664" s="1" t="s">
        <v>3814</v>
      </c>
    </row>
    <row r="9665" customFormat="false" ht="15" hidden="false" customHeight="true" outlineLevel="0" collapsed="false">
      <c r="A9665" s="1" t="n">
        <v>3</v>
      </c>
      <c r="B9665" s="76" t="n">
        <v>46269</v>
      </c>
      <c r="C9665" s="1" t="n">
        <v>11</v>
      </c>
      <c r="D9665" s="1" t="s">
        <v>3820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4408</v>
      </c>
      <c r="N9665" s="1" t="n">
        <v>24</v>
      </c>
      <c r="O9665" s="1" t="n">
        <v>178.33</v>
      </c>
      <c r="P9665" s="1" t="s">
        <v>3814</v>
      </c>
    </row>
    <row r="9666" customFormat="false" ht="15" hidden="false" customHeight="true" outlineLevel="0" collapsed="false">
      <c r="A9666" s="1" t="n">
        <v>3</v>
      </c>
      <c r="B9666" s="76" t="n">
        <v>46269</v>
      </c>
      <c r="C9666" s="1" t="n">
        <v>11</v>
      </c>
      <c r="D9666" s="1" t="s">
        <v>3820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5665</v>
      </c>
      <c r="N9666" s="1" t="n">
        <v>30</v>
      </c>
      <c r="O9666" s="1" t="n">
        <v>84.08</v>
      </c>
      <c r="P9666" s="1" t="s">
        <v>3814</v>
      </c>
    </row>
    <row r="9667" customFormat="false" ht="15" hidden="false" customHeight="true" outlineLevel="0" collapsed="false">
      <c r="A9667" s="1" t="n">
        <v>3</v>
      </c>
      <c r="B9667" s="76" t="n">
        <v>46269</v>
      </c>
      <c r="C9667" s="1" t="n">
        <v>11</v>
      </c>
      <c r="D9667" s="1" t="s">
        <v>3820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5171</v>
      </c>
      <c r="N9667" s="1" t="n">
        <v>30</v>
      </c>
      <c r="O9667" s="1" t="n">
        <v>84.08</v>
      </c>
      <c r="P9667" s="1" t="s">
        <v>3814</v>
      </c>
    </row>
    <row r="9668" customFormat="false" ht="15" hidden="false" customHeight="true" outlineLevel="0" collapsed="false">
      <c r="A9668" s="1" t="n">
        <v>3</v>
      </c>
      <c r="B9668" s="76" t="n">
        <v>46269</v>
      </c>
      <c r="C9668" s="1" t="n">
        <v>11</v>
      </c>
      <c r="D9668" s="1" t="s">
        <v>3820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4731</v>
      </c>
      <c r="N9668" s="1" t="n">
        <v>60</v>
      </c>
      <c r="O9668" s="1" t="n">
        <v>188.73</v>
      </c>
      <c r="P9668" s="1" t="s">
        <v>3814</v>
      </c>
    </row>
    <row r="9669" customFormat="false" ht="15" hidden="false" customHeight="true" outlineLevel="0" collapsed="false">
      <c r="A9669" s="1" t="n">
        <v>3</v>
      </c>
      <c r="B9669" s="76" t="n">
        <v>46269</v>
      </c>
      <c r="C9669" s="1" t="n">
        <v>11</v>
      </c>
      <c r="D9669" s="1" t="s">
        <v>3820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4796</v>
      </c>
      <c r="N9669" s="1" t="n">
        <v>27</v>
      </c>
      <c r="O9669" s="1" t="n">
        <v>121.4</v>
      </c>
      <c r="P9669" s="1" t="s">
        <v>3814</v>
      </c>
    </row>
    <row r="9670" customFormat="false" ht="15" hidden="false" customHeight="true" outlineLevel="0" collapsed="false">
      <c r="A9670" s="1" t="n">
        <v>3</v>
      </c>
      <c r="B9670" s="76" t="n">
        <v>46269</v>
      </c>
      <c r="C9670" s="1" t="n">
        <v>11</v>
      </c>
      <c r="D9670" s="1" t="s">
        <v>3820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3837</v>
      </c>
      <c r="N9670" s="1" t="n">
        <v>30</v>
      </c>
      <c r="O9670" s="1" t="n">
        <v>181.17</v>
      </c>
      <c r="P9670" s="1" t="s">
        <v>3814</v>
      </c>
    </row>
    <row r="9671" customFormat="false" ht="15" hidden="false" customHeight="true" outlineLevel="0" collapsed="false">
      <c r="A9671" s="1" t="n">
        <v>3</v>
      </c>
      <c r="B9671" s="76" t="n">
        <v>46269</v>
      </c>
      <c r="C9671" s="1" t="n">
        <v>11</v>
      </c>
      <c r="D9671" s="1" t="s">
        <v>3820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4410</v>
      </c>
      <c r="N9671" s="1" t="n">
        <v>60</v>
      </c>
      <c r="O9671" s="1" t="n">
        <v>183.89</v>
      </c>
      <c r="P9671" s="1" t="s">
        <v>3814</v>
      </c>
    </row>
    <row r="9672" customFormat="false" ht="15" hidden="false" customHeight="true" outlineLevel="0" collapsed="false">
      <c r="A9672" s="1" t="n">
        <v>3</v>
      </c>
      <c r="B9672" s="76" t="n">
        <v>46269</v>
      </c>
      <c r="C9672" s="1" t="n">
        <v>11</v>
      </c>
      <c r="D9672" s="1" t="s">
        <v>3820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4411</v>
      </c>
      <c r="N9672" s="1" t="n">
        <v>60</v>
      </c>
      <c r="O9672" s="1" t="n">
        <v>508.72</v>
      </c>
      <c r="P9672" s="1" t="s">
        <v>3814</v>
      </c>
    </row>
    <row r="9673" customFormat="false" ht="15" hidden="false" customHeight="true" outlineLevel="0" collapsed="false">
      <c r="A9673" s="1" t="n">
        <v>3</v>
      </c>
      <c r="B9673" s="76" t="n">
        <v>46269</v>
      </c>
      <c r="C9673" s="1" t="n">
        <v>11</v>
      </c>
      <c r="D9673" s="1" t="s">
        <v>3820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3839</v>
      </c>
      <c r="N9673" s="1" t="n">
        <v>90</v>
      </c>
      <c r="O9673" s="1" t="n">
        <v>593.41</v>
      </c>
      <c r="P9673" s="1" t="s">
        <v>3814</v>
      </c>
    </row>
    <row r="9674" customFormat="false" ht="15" hidden="false" customHeight="true" outlineLevel="0" collapsed="false">
      <c r="A9674" s="1" t="n">
        <v>3</v>
      </c>
      <c r="B9674" s="76" t="n">
        <v>46269</v>
      </c>
      <c r="C9674" s="1" t="n">
        <v>11</v>
      </c>
      <c r="D9674" s="1" t="s">
        <v>3820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4413</v>
      </c>
      <c r="N9674" s="1" t="n">
        <v>30</v>
      </c>
      <c r="O9674" s="1" t="n">
        <v>142.15</v>
      </c>
      <c r="P9674" s="1" t="s">
        <v>3814</v>
      </c>
    </row>
    <row r="9675" customFormat="false" ht="15" hidden="false" customHeight="true" outlineLevel="0" collapsed="false">
      <c r="A9675" s="1" t="n">
        <v>3</v>
      </c>
      <c r="B9675" s="76" t="n">
        <v>46269</v>
      </c>
      <c r="C9675" s="1" t="n">
        <v>11</v>
      </c>
      <c r="D9675" s="1" t="s">
        <v>3820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4414</v>
      </c>
      <c r="N9675" s="1" t="n">
        <v>30</v>
      </c>
      <c r="O9675" s="1" t="n">
        <v>163.02</v>
      </c>
      <c r="P9675" s="1" t="s">
        <v>3814</v>
      </c>
    </row>
    <row r="9676" customFormat="false" ht="15" hidden="false" customHeight="true" outlineLevel="0" collapsed="false">
      <c r="A9676" s="1" t="n">
        <v>3</v>
      </c>
      <c r="B9676" s="76" t="n">
        <v>46269</v>
      </c>
      <c r="C9676" s="1" t="n">
        <v>11</v>
      </c>
      <c r="D9676" s="1" t="s">
        <v>3820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5740</v>
      </c>
      <c r="N9676" s="1" t="n">
        <v>12</v>
      </c>
      <c r="O9676" s="1" t="n">
        <v>59.16</v>
      </c>
      <c r="P9676" s="1" t="s">
        <v>3814</v>
      </c>
    </row>
    <row r="9677" customFormat="false" ht="15" hidden="false" customHeight="true" outlineLevel="0" collapsed="false">
      <c r="A9677" s="1" t="n">
        <v>3</v>
      </c>
      <c r="B9677" s="76" t="n">
        <v>46269</v>
      </c>
      <c r="C9677" s="1" t="n">
        <v>11</v>
      </c>
      <c r="D9677" s="1" t="s">
        <v>3820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5363</v>
      </c>
      <c r="N9677" s="1" t="n">
        <v>60</v>
      </c>
      <c r="O9677" s="1" t="n">
        <v>208.69</v>
      </c>
      <c r="P9677" s="1" t="s">
        <v>3814</v>
      </c>
    </row>
    <row r="9678" customFormat="false" ht="15" hidden="false" customHeight="true" outlineLevel="0" collapsed="false">
      <c r="A9678" s="1" t="n">
        <v>3</v>
      </c>
      <c r="B9678" s="76" t="n">
        <v>46269</v>
      </c>
      <c r="C9678" s="1" t="n">
        <v>11</v>
      </c>
      <c r="D9678" s="1" t="s">
        <v>3820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4798</v>
      </c>
      <c r="N9678" s="1" t="n">
        <v>18</v>
      </c>
      <c r="O9678" s="1" t="n">
        <v>103.26</v>
      </c>
      <c r="P9678" s="1" t="s">
        <v>3814</v>
      </c>
    </row>
    <row r="9679" customFormat="false" ht="15" hidden="false" customHeight="true" outlineLevel="0" collapsed="false">
      <c r="A9679" s="1" t="n">
        <v>3</v>
      </c>
      <c r="B9679" s="76" t="n">
        <v>46269</v>
      </c>
      <c r="C9679" s="1" t="n">
        <v>11</v>
      </c>
      <c r="D9679" s="1" t="s">
        <v>3820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5364</v>
      </c>
      <c r="N9679" s="1" t="n">
        <v>18</v>
      </c>
      <c r="O9679" s="1" t="n">
        <v>65.51</v>
      </c>
      <c r="P9679" s="1" t="s">
        <v>3814</v>
      </c>
    </row>
    <row r="9680" customFormat="false" ht="15" hidden="false" customHeight="true" outlineLevel="0" collapsed="false">
      <c r="A9680" s="1" t="n">
        <v>3</v>
      </c>
      <c r="B9680" s="76" t="n">
        <v>46269</v>
      </c>
      <c r="C9680" s="1" t="n">
        <v>11</v>
      </c>
      <c r="D9680" s="1" t="s">
        <v>3820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3841</v>
      </c>
      <c r="N9680" s="1" t="n">
        <v>36</v>
      </c>
      <c r="O9680" s="1" t="n">
        <v>388.71</v>
      </c>
      <c r="P9680" s="1" t="s">
        <v>3814</v>
      </c>
    </row>
    <row r="9681" customFormat="false" ht="15" hidden="false" customHeight="true" outlineLevel="0" collapsed="false">
      <c r="A9681" s="1" t="n">
        <v>3</v>
      </c>
      <c r="B9681" s="76" t="n">
        <v>46269</v>
      </c>
      <c r="C9681" s="1" t="n">
        <v>11</v>
      </c>
      <c r="D9681" s="1" t="s">
        <v>3820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4800</v>
      </c>
      <c r="N9681" s="1" t="n">
        <v>12</v>
      </c>
      <c r="O9681" s="1" t="n">
        <v>89.16</v>
      </c>
      <c r="P9681" s="1" t="s">
        <v>3814</v>
      </c>
    </row>
    <row r="9682" customFormat="false" ht="15" hidden="false" customHeight="true" outlineLevel="0" collapsed="false">
      <c r="A9682" s="1" t="n">
        <v>3</v>
      </c>
      <c r="B9682" s="76" t="n">
        <v>46269</v>
      </c>
      <c r="C9682" s="1" t="n">
        <v>11</v>
      </c>
      <c r="D9682" s="1" t="s">
        <v>3820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3843</v>
      </c>
      <c r="N9682" s="1" t="n">
        <v>36</v>
      </c>
      <c r="O9682" s="1" t="n">
        <v>354.23</v>
      </c>
      <c r="P9682" s="1" t="s">
        <v>3814</v>
      </c>
    </row>
    <row r="9683" customFormat="false" ht="15" hidden="false" customHeight="true" outlineLevel="0" collapsed="false">
      <c r="A9683" s="1" t="n">
        <v>3</v>
      </c>
      <c r="B9683" s="76" t="n">
        <v>46269</v>
      </c>
      <c r="C9683" s="1" t="n">
        <v>11</v>
      </c>
      <c r="D9683" s="1" t="s">
        <v>3820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3844</v>
      </c>
      <c r="N9683" s="1" t="n">
        <v>120</v>
      </c>
      <c r="O9683" s="1" t="n">
        <v>1048.9</v>
      </c>
      <c r="P9683" s="1" t="s">
        <v>3814</v>
      </c>
    </row>
    <row r="9684" customFormat="false" ht="15" hidden="false" customHeight="true" outlineLevel="0" collapsed="false">
      <c r="A9684" s="1" t="n">
        <v>3</v>
      </c>
      <c r="B9684" s="76" t="n">
        <v>46269</v>
      </c>
      <c r="C9684" s="1" t="n">
        <v>11</v>
      </c>
      <c r="D9684" s="1" t="s">
        <v>3820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4416</v>
      </c>
      <c r="N9684" s="1" t="n">
        <v>24</v>
      </c>
      <c r="O9684" s="1" t="n">
        <v>87.35</v>
      </c>
      <c r="P9684" s="1" t="s">
        <v>3814</v>
      </c>
    </row>
    <row r="9685" customFormat="false" ht="15" hidden="false" customHeight="true" outlineLevel="0" collapsed="false">
      <c r="A9685" s="1" t="n">
        <v>3</v>
      </c>
      <c r="B9685" s="76" t="n">
        <v>46269</v>
      </c>
      <c r="C9685" s="1" t="n">
        <v>11</v>
      </c>
      <c r="D9685" s="1" t="s">
        <v>3820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3845</v>
      </c>
      <c r="N9685" s="1" t="n">
        <v>12</v>
      </c>
      <c r="O9685" s="1" t="n">
        <v>44.88</v>
      </c>
      <c r="P9685" s="1" t="s">
        <v>3814</v>
      </c>
    </row>
    <row r="9686" customFormat="false" ht="15" hidden="false" customHeight="true" outlineLevel="0" collapsed="false">
      <c r="A9686" s="1" t="n">
        <v>3</v>
      </c>
      <c r="B9686" s="76" t="n">
        <v>46269</v>
      </c>
      <c r="C9686" s="1" t="n">
        <v>11</v>
      </c>
      <c r="D9686" s="1" t="s">
        <v>3820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3846</v>
      </c>
      <c r="N9686" s="1" t="n">
        <v>24</v>
      </c>
      <c r="O9686" s="1" t="n">
        <v>89.77</v>
      </c>
      <c r="P9686" s="1" t="s">
        <v>3814</v>
      </c>
    </row>
    <row r="9687" customFormat="false" ht="15" hidden="false" customHeight="true" outlineLevel="0" collapsed="false">
      <c r="A9687" s="1" t="n">
        <v>3</v>
      </c>
      <c r="B9687" s="76" t="n">
        <v>46269</v>
      </c>
      <c r="C9687" s="1" t="n">
        <v>11</v>
      </c>
      <c r="D9687" s="1" t="s">
        <v>3820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3847</v>
      </c>
      <c r="N9687" s="1" t="n">
        <v>12</v>
      </c>
      <c r="O9687" s="1" t="n">
        <v>44.88</v>
      </c>
      <c r="P9687" s="1" t="s">
        <v>3814</v>
      </c>
    </row>
    <row r="9688" customFormat="false" ht="15" hidden="false" customHeight="true" outlineLevel="0" collapsed="false">
      <c r="A9688" s="1" t="n">
        <v>3</v>
      </c>
      <c r="B9688" s="76" t="n">
        <v>46269</v>
      </c>
      <c r="C9688" s="1" t="n">
        <v>11</v>
      </c>
      <c r="D9688" s="1" t="s">
        <v>3820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5178</v>
      </c>
      <c r="N9688" s="1" t="n">
        <v>24</v>
      </c>
      <c r="O9688" s="1" t="n">
        <v>81.06</v>
      </c>
      <c r="P9688" s="1" t="s">
        <v>3814</v>
      </c>
    </row>
    <row r="9689" customFormat="false" ht="15" hidden="false" customHeight="true" outlineLevel="0" collapsed="false">
      <c r="A9689" s="1" t="n">
        <v>3</v>
      </c>
      <c r="B9689" s="76" t="n">
        <v>46269</v>
      </c>
      <c r="C9689" s="1" t="n">
        <v>22</v>
      </c>
      <c r="D9689" s="1" t="s">
        <v>3967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3982</v>
      </c>
      <c r="N9689" s="1" t="n">
        <v>2.108</v>
      </c>
      <c r="O9689" s="1" t="n">
        <v>46.83</v>
      </c>
      <c r="P9689" s="1" t="s">
        <v>3814</v>
      </c>
    </row>
    <row r="9690" customFormat="false" ht="15" hidden="false" customHeight="true" outlineLevel="0" collapsed="false">
      <c r="A9690" s="1" t="n">
        <v>3</v>
      </c>
      <c r="B9690" s="76" t="n">
        <v>46269</v>
      </c>
      <c r="C9690" s="1" t="n">
        <v>22</v>
      </c>
      <c r="D9690" s="1" t="s">
        <v>3967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3982</v>
      </c>
      <c r="N9690" s="1" t="n">
        <v>2.572</v>
      </c>
      <c r="O9690" s="1" t="n">
        <v>63.62</v>
      </c>
      <c r="P9690" s="1" t="s">
        <v>3814</v>
      </c>
    </row>
    <row r="9691" customFormat="false" ht="15" hidden="false" customHeight="true" outlineLevel="0" collapsed="false">
      <c r="A9691" s="1" t="n">
        <v>3</v>
      </c>
      <c r="B9691" s="76" t="n">
        <v>46269</v>
      </c>
      <c r="C9691" s="1" t="n">
        <v>22</v>
      </c>
      <c r="D9691" s="1" t="s">
        <v>3967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3983</v>
      </c>
      <c r="N9691" s="1" t="n">
        <v>7.495</v>
      </c>
      <c r="O9691" s="1" t="n">
        <v>178.01</v>
      </c>
      <c r="P9691" s="1" t="s">
        <v>3814</v>
      </c>
    </row>
    <row r="9692" customFormat="false" ht="15" hidden="false" customHeight="true" outlineLevel="0" collapsed="false">
      <c r="A9692" s="1" t="n">
        <v>3</v>
      </c>
      <c r="B9692" s="76" t="n">
        <v>46269</v>
      </c>
      <c r="C9692" s="1" t="n">
        <v>22</v>
      </c>
      <c r="D9692" s="1" t="s">
        <v>3967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3984</v>
      </c>
      <c r="N9692" s="1" t="n">
        <v>13.964</v>
      </c>
      <c r="O9692" s="1" t="n">
        <v>342.35</v>
      </c>
      <c r="P9692" s="1" t="s">
        <v>3814</v>
      </c>
    </row>
    <row r="9693" customFormat="false" ht="15" hidden="false" customHeight="true" outlineLevel="0" collapsed="false">
      <c r="A9693" s="1" t="n">
        <v>3</v>
      </c>
      <c r="B9693" s="76" t="n">
        <v>46269</v>
      </c>
      <c r="C9693" s="1" t="n">
        <v>22</v>
      </c>
      <c r="D9693" s="1" t="s">
        <v>3967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3985</v>
      </c>
      <c r="N9693" s="1" t="n">
        <v>13.832</v>
      </c>
      <c r="O9693" s="1" t="n">
        <v>370.91</v>
      </c>
      <c r="P9693" s="1" t="s">
        <v>3814</v>
      </c>
    </row>
    <row r="9694" customFormat="false" ht="15" hidden="false" customHeight="true" outlineLevel="0" collapsed="false">
      <c r="A9694" s="1" t="n">
        <v>3</v>
      </c>
      <c r="B9694" s="76" t="n">
        <v>46269</v>
      </c>
      <c r="C9694" s="1" t="n">
        <v>22</v>
      </c>
      <c r="D9694" s="1" t="s">
        <v>3967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4199</v>
      </c>
      <c r="N9694" s="1" t="n">
        <v>30.965</v>
      </c>
      <c r="O9694" s="1" t="n">
        <v>639.03</v>
      </c>
      <c r="P9694" s="1" t="s">
        <v>3814</v>
      </c>
    </row>
    <row r="9695" customFormat="false" ht="15" hidden="false" customHeight="true" outlineLevel="0" collapsed="false">
      <c r="A9695" s="1" t="n">
        <v>3</v>
      </c>
      <c r="B9695" s="76" t="n">
        <v>46269</v>
      </c>
      <c r="C9695" s="1" t="n">
        <v>22</v>
      </c>
      <c r="D9695" s="1" t="s">
        <v>3967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3968</v>
      </c>
      <c r="N9695" s="1" t="n">
        <v>2.164</v>
      </c>
      <c r="O9695" s="1" t="n">
        <v>73.84</v>
      </c>
      <c r="P9695" s="1" t="s">
        <v>3814</v>
      </c>
    </row>
    <row r="9696" customFormat="false" ht="15" hidden="false" customHeight="true" outlineLevel="0" collapsed="false">
      <c r="A9696" s="1" t="n">
        <v>3</v>
      </c>
      <c r="B9696" s="76" t="n">
        <v>46269</v>
      </c>
      <c r="C9696" s="1" t="n">
        <v>22</v>
      </c>
      <c r="D9696" s="1" t="s">
        <v>3967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3986</v>
      </c>
      <c r="N9696" s="1" t="n">
        <v>2.924</v>
      </c>
      <c r="O9696" s="1" t="n">
        <v>76.17</v>
      </c>
      <c r="P9696" s="1" t="s">
        <v>3814</v>
      </c>
    </row>
    <row r="9697" customFormat="false" ht="15" hidden="false" customHeight="true" outlineLevel="0" collapsed="false">
      <c r="A9697" s="1" t="n">
        <v>3</v>
      </c>
      <c r="B9697" s="76" t="n">
        <v>46269</v>
      </c>
      <c r="C9697" s="1" t="n">
        <v>22</v>
      </c>
      <c r="D9697" s="1" t="s">
        <v>3967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3986</v>
      </c>
      <c r="N9697" s="1" t="n">
        <v>2.178</v>
      </c>
      <c r="O9697" s="1" t="n">
        <v>63.17</v>
      </c>
      <c r="P9697" s="1" t="s">
        <v>3814</v>
      </c>
    </row>
    <row r="9698" customFormat="false" ht="15" hidden="false" customHeight="true" outlineLevel="0" collapsed="false">
      <c r="A9698" s="1" t="n">
        <v>3</v>
      </c>
      <c r="B9698" s="76" t="n">
        <v>46269</v>
      </c>
      <c r="C9698" s="1" t="n">
        <v>22</v>
      </c>
      <c r="D9698" s="1" t="s">
        <v>3967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3969</v>
      </c>
      <c r="N9698" s="1" t="n">
        <v>12.045</v>
      </c>
      <c r="O9698" s="1" t="n">
        <v>421.29</v>
      </c>
      <c r="P9698" s="1" t="s">
        <v>3814</v>
      </c>
    </row>
    <row r="9699" customFormat="false" ht="15" hidden="false" customHeight="true" outlineLevel="0" collapsed="false">
      <c r="A9699" s="1" t="n">
        <v>3</v>
      </c>
      <c r="B9699" s="76" t="n">
        <v>46269</v>
      </c>
      <c r="C9699" s="1" t="n">
        <v>22</v>
      </c>
      <c r="D9699" s="1" t="s">
        <v>3967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3970</v>
      </c>
      <c r="N9699" s="1" t="n">
        <v>2.676</v>
      </c>
      <c r="O9699" s="1" t="n">
        <v>107.3</v>
      </c>
      <c r="P9699" s="1" t="s">
        <v>3814</v>
      </c>
    </row>
    <row r="9700" customFormat="false" ht="15" hidden="false" customHeight="true" outlineLevel="0" collapsed="false">
      <c r="A9700" s="1" t="n">
        <v>3</v>
      </c>
      <c r="B9700" s="76" t="n">
        <v>46269</v>
      </c>
      <c r="C9700" s="1" t="n">
        <v>22</v>
      </c>
      <c r="D9700" s="1" t="s">
        <v>3967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3971</v>
      </c>
      <c r="N9700" s="1" t="n">
        <v>5.802</v>
      </c>
      <c r="O9700" s="1" t="n">
        <v>232.64</v>
      </c>
      <c r="P9700" s="1" t="s">
        <v>3814</v>
      </c>
    </row>
    <row r="9701" customFormat="false" ht="15" hidden="false" customHeight="true" outlineLevel="0" collapsed="false">
      <c r="A9701" s="1" t="n">
        <v>3</v>
      </c>
      <c r="B9701" s="76" t="n">
        <v>46269</v>
      </c>
      <c r="C9701" s="1" t="n">
        <v>22</v>
      </c>
      <c r="D9701" s="1" t="s">
        <v>3967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3972</v>
      </c>
      <c r="N9701" s="1" t="n">
        <v>5.18</v>
      </c>
      <c r="O9701" s="1" t="n">
        <v>225.38</v>
      </c>
      <c r="P9701" s="1" t="s">
        <v>3814</v>
      </c>
    </row>
    <row r="9702" customFormat="false" ht="15" hidden="false" customHeight="true" outlineLevel="0" collapsed="false">
      <c r="A9702" s="1" t="n">
        <v>3</v>
      </c>
      <c r="B9702" s="76" t="n">
        <v>46269</v>
      </c>
      <c r="C9702" s="1" t="n">
        <v>22</v>
      </c>
      <c r="D9702" s="1" t="s">
        <v>3967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3973</v>
      </c>
      <c r="N9702" s="1" t="n">
        <v>8.61</v>
      </c>
      <c r="O9702" s="1" t="n">
        <v>404</v>
      </c>
      <c r="P9702" s="1" t="s">
        <v>3814</v>
      </c>
    </row>
    <row r="9703" customFormat="false" ht="15" hidden="false" customHeight="true" outlineLevel="0" collapsed="false">
      <c r="A9703" s="1" t="n">
        <v>3</v>
      </c>
      <c r="B9703" s="76" t="n">
        <v>46269</v>
      </c>
      <c r="C9703" s="1" t="n">
        <v>22</v>
      </c>
      <c r="D9703" s="1" t="s">
        <v>3967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3974</v>
      </c>
      <c r="N9703" s="1" t="n">
        <v>4.176</v>
      </c>
      <c r="O9703" s="1" t="n">
        <v>199.51</v>
      </c>
      <c r="P9703" s="1" t="s">
        <v>3814</v>
      </c>
    </row>
    <row r="9704" customFormat="false" ht="15" hidden="false" customHeight="true" outlineLevel="0" collapsed="false">
      <c r="A9704" s="1" t="n">
        <v>3</v>
      </c>
      <c r="B9704" s="76" t="n">
        <v>46269</v>
      </c>
      <c r="C9704" s="1" t="n">
        <v>22</v>
      </c>
      <c r="D9704" s="1" t="s">
        <v>3967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3975</v>
      </c>
      <c r="N9704" s="1" t="n">
        <v>1.214</v>
      </c>
      <c r="O9704" s="1" t="n">
        <v>52.82</v>
      </c>
      <c r="P9704" s="1" t="s">
        <v>3814</v>
      </c>
    </row>
    <row r="9705" customFormat="false" ht="15" hidden="false" customHeight="true" outlineLevel="0" collapsed="false">
      <c r="A9705" s="1" t="n">
        <v>3</v>
      </c>
      <c r="B9705" s="76" t="n">
        <v>46269</v>
      </c>
      <c r="C9705" s="1" t="n">
        <v>22</v>
      </c>
      <c r="D9705" s="1" t="s">
        <v>3967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3976</v>
      </c>
      <c r="N9705" s="1" t="n">
        <v>1.682</v>
      </c>
      <c r="O9705" s="1" t="n">
        <v>78.92</v>
      </c>
      <c r="P9705" s="1" t="s">
        <v>3814</v>
      </c>
    </row>
    <row r="9706" customFormat="false" ht="15" hidden="false" customHeight="true" outlineLevel="0" collapsed="false">
      <c r="A9706" s="1" t="n">
        <v>3</v>
      </c>
      <c r="B9706" s="76" t="n">
        <v>46269</v>
      </c>
      <c r="C9706" s="1" t="n">
        <v>22</v>
      </c>
      <c r="D9706" s="1" t="s">
        <v>3967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3977</v>
      </c>
      <c r="N9706" s="1" t="n">
        <v>1.49</v>
      </c>
      <c r="O9706" s="1" t="n">
        <v>82.63</v>
      </c>
      <c r="P9706" s="1" t="s">
        <v>3814</v>
      </c>
    </row>
    <row r="9707" customFormat="false" ht="15" hidden="false" customHeight="true" outlineLevel="0" collapsed="false">
      <c r="A9707" s="1" t="n">
        <v>3</v>
      </c>
      <c r="B9707" s="76" t="n">
        <v>46269</v>
      </c>
      <c r="C9707" s="1" t="n">
        <v>22</v>
      </c>
      <c r="D9707" s="1" t="s">
        <v>3967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5675</v>
      </c>
      <c r="N9707" s="1" t="n">
        <v>1.256</v>
      </c>
      <c r="O9707" s="1" t="n">
        <v>46.07</v>
      </c>
      <c r="P9707" s="1" t="s">
        <v>3814</v>
      </c>
    </row>
    <row r="9708" customFormat="false" ht="15" hidden="false" customHeight="true" outlineLevel="0" collapsed="false">
      <c r="A9708" s="1" t="n">
        <v>3</v>
      </c>
      <c r="B9708" s="76" t="n">
        <v>46269</v>
      </c>
      <c r="C9708" s="1" t="n">
        <v>22</v>
      </c>
      <c r="D9708" s="1" t="s">
        <v>3967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5675</v>
      </c>
      <c r="N9708" s="1" t="n">
        <v>1.638</v>
      </c>
      <c r="O9708" s="1" t="n">
        <v>53.97</v>
      </c>
      <c r="P9708" s="1" t="s">
        <v>3814</v>
      </c>
    </row>
    <row r="9709" customFormat="false" ht="15" hidden="false" customHeight="true" outlineLevel="0" collapsed="false">
      <c r="A9709" s="1" t="n">
        <v>3</v>
      </c>
      <c r="B9709" s="76" t="n">
        <v>46269</v>
      </c>
      <c r="C9709" s="1" t="n">
        <v>22</v>
      </c>
      <c r="D9709" s="1" t="s">
        <v>3967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3987</v>
      </c>
      <c r="N9709" s="1" t="n">
        <v>0.406</v>
      </c>
      <c r="O9709" s="1" t="n">
        <v>14.2</v>
      </c>
      <c r="P9709" s="1" t="s">
        <v>3814</v>
      </c>
    </row>
    <row r="9710" customFormat="false" ht="15" hidden="false" customHeight="true" outlineLevel="0" collapsed="false">
      <c r="A9710" s="1" t="n">
        <v>3</v>
      </c>
      <c r="B9710" s="76" t="n">
        <v>46269</v>
      </c>
      <c r="C9710" s="1" t="n">
        <v>22</v>
      </c>
      <c r="D9710" s="1" t="s">
        <v>3967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3978</v>
      </c>
      <c r="N9710" s="1" t="n">
        <v>1.872</v>
      </c>
      <c r="O9710" s="1" t="n">
        <v>71.86</v>
      </c>
      <c r="P9710" s="1" t="s">
        <v>3814</v>
      </c>
    </row>
    <row r="9711" customFormat="false" ht="15" hidden="false" customHeight="true" outlineLevel="0" collapsed="false">
      <c r="A9711" s="1" t="n">
        <v>3</v>
      </c>
      <c r="B9711" s="76" t="n">
        <v>46269</v>
      </c>
      <c r="C9711" s="1" t="n">
        <v>22</v>
      </c>
      <c r="D9711" s="1" t="s">
        <v>3967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3979</v>
      </c>
      <c r="N9711" s="1" t="n">
        <v>3.388</v>
      </c>
      <c r="O9711" s="1" t="n">
        <v>5.75</v>
      </c>
      <c r="P9711" s="1" t="s">
        <v>3814</v>
      </c>
    </row>
    <row r="9712" customFormat="false" ht="15" hidden="false" customHeight="true" outlineLevel="0" collapsed="false">
      <c r="A9712" s="1" t="n">
        <v>3</v>
      </c>
      <c r="B9712" s="76" t="n">
        <v>46269</v>
      </c>
      <c r="C9712" s="1" t="n">
        <v>22</v>
      </c>
      <c r="D9712" s="1" t="s">
        <v>3967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3979</v>
      </c>
      <c r="N9712" s="1" t="n">
        <v>3.44</v>
      </c>
      <c r="O9712" s="1" t="n">
        <v>5.25</v>
      </c>
      <c r="P9712" s="1" t="s">
        <v>3814</v>
      </c>
    </row>
    <row r="9713" customFormat="false" ht="15" hidden="false" customHeight="true" outlineLevel="0" collapsed="false">
      <c r="A9713" s="1" t="n">
        <v>3</v>
      </c>
      <c r="B9713" s="76" t="n">
        <v>46269</v>
      </c>
      <c r="C9713" s="1" t="n">
        <v>22</v>
      </c>
      <c r="D9713" s="1" t="s">
        <v>3967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3979</v>
      </c>
      <c r="N9713" s="1" t="n">
        <v>1.958</v>
      </c>
      <c r="O9713" s="1" t="n">
        <v>3.5</v>
      </c>
      <c r="P9713" s="1" t="s">
        <v>3814</v>
      </c>
    </row>
    <row r="9714" customFormat="false" ht="15" hidden="false" customHeight="true" outlineLevel="0" collapsed="false">
      <c r="A9714" s="1" t="n">
        <v>3</v>
      </c>
      <c r="B9714" s="76" t="n">
        <v>46269</v>
      </c>
      <c r="C9714" s="1" t="n">
        <v>22</v>
      </c>
      <c r="D9714" s="1" t="s">
        <v>3967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3980</v>
      </c>
      <c r="N9714" s="1" t="n">
        <v>10.423</v>
      </c>
      <c r="O9714" s="1" t="n">
        <v>26.59</v>
      </c>
      <c r="P9714" s="1" t="s">
        <v>3814</v>
      </c>
    </row>
    <row r="9715" customFormat="false" ht="15" hidden="false" customHeight="true" outlineLevel="0" collapsed="false">
      <c r="A9715" s="1" t="n">
        <v>3</v>
      </c>
      <c r="B9715" s="76" t="n">
        <v>46269</v>
      </c>
      <c r="C9715" s="1" t="n">
        <v>22</v>
      </c>
      <c r="D9715" s="1" t="s">
        <v>3967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3980</v>
      </c>
      <c r="N9715" s="1" t="n">
        <v>3.414</v>
      </c>
      <c r="O9715" s="1" t="n">
        <v>7.82</v>
      </c>
      <c r="P9715" s="1" t="s">
        <v>3814</v>
      </c>
    </row>
    <row r="9716" customFormat="false" ht="15" hidden="false" customHeight="true" outlineLevel="0" collapsed="false">
      <c r="A9716" s="1" t="n">
        <v>3</v>
      </c>
      <c r="B9716" s="76" t="n">
        <v>46269</v>
      </c>
      <c r="C9716" s="1" t="n">
        <v>22</v>
      </c>
      <c r="D9716" s="1" t="s">
        <v>3967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3981</v>
      </c>
      <c r="N9716" s="1" t="n">
        <v>0.027</v>
      </c>
      <c r="O9716" s="1" t="n">
        <v>0</v>
      </c>
      <c r="P9716" s="1" t="s">
        <v>3814</v>
      </c>
    </row>
    <row r="9717" customFormat="false" ht="15" hidden="false" customHeight="true" outlineLevel="0" collapsed="false">
      <c r="A9717" s="1" t="n">
        <v>3</v>
      </c>
      <c r="B9717" s="76" t="n">
        <v>46269</v>
      </c>
      <c r="C9717" s="1" t="n">
        <v>22</v>
      </c>
      <c r="D9717" s="1" t="s">
        <v>3967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3981</v>
      </c>
      <c r="N9717" s="1" t="n">
        <v>0.666</v>
      </c>
      <c r="O9717" s="1" t="n">
        <v>0.01</v>
      </c>
      <c r="P9717" s="1" t="s">
        <v>3814</v>
      </c>
    </row>
    <row r="9718" customFormat="false" ht="15" hidden="false" customHeight="true" outlineLevel="0" collapsed="false">
      <c r="A9718" s="1" t="n">
        <v>3</v>
      </c>
      <c r="B9718" s="76" t="n">
        <v>46269</v>
      </c>
      <c r="C9718" s="1" t="n">
        <v>22</v>
      </c>
      <c r="D9718" s="1" t="s">
        <v>3967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3981</v>
      </c>
      <c r="N9718" s="1" t="n">
        <v>0.335</v>
      </c>
      <c r="O9718" s="1" t="n">
        <v>0</v>
      </c>
      <c r="P9718" s="1" t="s">
        <v>3814</v>
      </c>
    </row>
    <row r="9719" customFormat="false" ht="15" hidden="false" customHeight="true" outlineLevel="0" collapsed="false">
      <c r="A9719" s="1" t="n">
        <v>3</v>
      </c>
      <c r="B9719" s="76" t="n">
        <v>46269</v>
      </c>
      <c r="C9719" s="1" t="n">
        <v>39</v>
      </c>
      <c r="D9719" s="1" t="s">
        <v>4046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6755</v>
      </c>
      <c r="N9719" s="1" t="n">
        <v>36</v>
      </c>
      <c r="O9719" s="1" t="n">
        <v>369</v>
      </c>
      <c r="P9719" s="1" t="s">
        <v>3814</v>
      </c>
    </row>
    <row r="9720" customFormat="false" ht="15" hidden="false" customHeight="true" outlineLevel="0" collapsed="false">
      <c r="A9720" s="1" t="n">
        <v>3</v>
      </c>
      <c r="B9720" s="76" t="n">
        <v>46269</v>
      </c>
      <c r="C9720" s="1" t="n">
        <v>39</v>
      </c>
      <c r="D9720" s="1" t="s">
        <v>4046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6756</v>
      </c>
      <c r="N9720" s="1" t="n">
        <v>104</v>
      </c>
      <c r="O9720" s="1" t="n">
        <v>655.2</v>
      </c>
      <c r="P9720" s="1" t="s">
        <v>3814</v>
      </c>
    </row>
    <row r="9721" customFormat="false" ht="15" hidden="false" customHeight="true" outlineLevel="0" collapsed="false">
      <c r="A9721" s="1" t="n">
        <v>3</v>
      </c>
      <c r="B9721" s="76" t="n">
        <v>46269</v>
      </c>
      <c r="C9721" s="1" t="n">
        <v>39</v>
      </c>
      <c r="D9721" s="1" t="s">
        <v>4046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6757</v>
      </c>
      <c r="N9721" s="1" t="n">
        <v>2</v>
      </c>
      <c r="O9721" s="1" t="n">
        <v>90</v>
      </c>
      <c r="P9721" s="1" t="s">
        <v>3814</v>
      </c>
    </row>
    <row r="9722" customFormat="false" ht="15" hidden="false" customHeight="true" outlineLevel="0" collapsed="false">
      <c r="A9722" s="1" t="n">
        <v>3</v>
      </c>
      <c r="B9722" s="76" t="n">
        <v>46269</v>
      </c>
      <c r="C9722" s="1" t="n">
        <v>100</v>
      </c>
      <c r="D9722" s="1" t="s">
        <v>3988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4199</v>
      </c>
      <c r="N9722" s="1" t="n">
        <v>30.965</v>
      </c>
      <c r="O9722" s="1" t="n">
        <v>639.03</v>
      </c>
      <c r="P9722" s="1" t="s">
        <v>3814</v>
      </c>
    </row>
    <row r="9723" customFormat="false" ht="15" hidden="false" customHeight="true" outlineLevel="0" collapsed="false">
      <c r="A9723" s="1" t="n">
        <v>3</v>
      </c>
      <c r="B9723" s="76" t="n">
        <v>46269</v>
      </c>
      <c r="C9723" s="1" t="n">
        <v>100</v>
      </c>
      <c r="D9723" s="1" t="s">
        <v>3988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3979</v>
      </c>
      <c r="N9723" s="1" t="n">
        <v>1.958</v>
      </c>
      <c r="O9723" s="1" t="n">
        <v>3.5</v>
      </c>
      <c r="P9723" s="1" t="s">
        <v>3814</v>
      </c>
    </row>
    <row r="9724" customFormat="false" ht="15" hidden="false" customHeight="true" outlineLevel="0" collapsed="false">
      <c r="A9724" s="1" t="n">
        <v>3</v>
      </c>
      <c r="B9724" s="76" t="n">
        <v>46269</v>
      </c>
      <c r="C9724" s="1" t="n">
        <v>100</v>
      </c>
      <c r="D9724" s="1" t="s">
        <v>3988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3981</v>
      </c>
      <c r="N9724" s="1" t="n">
        <v>0.027</v>
      </c>
      <c r="O9724" s="1" t="n">
        <v>0</v>
      </c>
      <c r="P9724" s="1" t="s">
        <v>3814</v>
      </c>
    </row>
    <row r="9725" customFormat="false" ht="15" hidden="false" customHeight="true" outlineLevel="0" collapsed="false">
      <c r="A9725" s="1" t="n">
        <v>3</v>
      </c>
      <c r="B9725" s="76" t="n">
        <v>46269</v>
      </c>
      <c r="C9725" s="1" t="n">
        <v>100</v>
      </c>
      <c r="D9725" s="1" t="s">
        <v>3988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3982</v>
      </c>
      <c r="N9725" s="1" t="n">
        <v>2.108</v>
      </c>
      <c r="O9725" s="1" t="n">
        <v>46.83</v>
      </c>
      <c r="P9725" s="1" t="s">
        <v>3814</v>
      </c>
    </row>
    <row r="9726" customFormat="false" ht="15" hidden="false" customHeight="true" outlineLevel="0" collapsed="false">
      <c r="A9726" s="1" t="n">
        <v>3</v>
      </c>
      <c r="B9726" s="76" t="n">
        <v>46269</v>
      </c>
      <c r="C9726" s="1" t="n">
        <v>100</v>
      </c>
      <c r="D9726" s="1" t="s">
        <v>3988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3983</v>
      </c>
      <c r="N9726" s="1" t="n">
        <v>7.495</v>
      </c>
      <c r="O9726" s="1" t="n">
        <v>178.01</v>
      </c>
      <c r="P9726" s="1" t="s">
        <v>3814</v>
      </c>
    </row>
    <row r="9727" customFormat="false" ht="15" hidden="false" customHeight="true" outlineLevel="0" collapsed="false">
      <c r="A9727" s="1" t="n">
        <v>3</v>
      </c>
      <c r="B9727" s="76" t="n">
        <v>46269</v>
      </c>
      <c r="C9727" s="1" t="n">
        <v>100</v>
      </c>
      <c r="D9727" s="1" t="s">
        <v>3988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3984</v>
      </c>
      <c r="N9727" s="1" t="n">
        <v>13.964</v>
      </c>
      <c r="O9727" s="1" t="n">
        <v>342.35</v>
      </c>
      <c r="P9727" s="1" t="s">
        <v>3814</v>
      </c>
    </row>
    <row r="9728" customFormat="false" ht="15" hidden="false" customHeight="true" outlineLevel="0" collapsed="false">
      <c r="A9728" s="1" t="n">
        <v>3</v>
      </c>
      <c r="B9728" s="76" t="n">
        <v>46269</v>
      </c>
      <c r="C9728" s="1" t="n">
        <v>100</v>
      </c>
      <c r="D9728" s="1" t="s">
        <v>3988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3985</v>
      </c>
      <c r="N9728" s="1" t="n">
        <v>13.832</v>
      </c>
      <c r="O9728" s="1" t="n">
        <v>370.91</v>
      </c>
      <c r="P9728" s="1" t="s">
        <v>3814</v>
      </c>
    </row>
    <row r="9729" customFormat="false" ht="15" hidden="false" customHeight="true" outlineLevel="0" collapsed="false">
      <c r="A9729" s="1" t="n">
        <v>3</v>
      </c>
      <c r="B9729" s="76" t="n">
        <v>46269</v>
      </c>
      <c r="C9729" s="1" t="n">
        <v>100</v>
      </c>
      <c r="D9729" s="1" t="s">
        <v>3988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3986</v>
      </c>
      <c r="N9729" s="1" t="n">
        <v>2.924</v>
      </c>
      <c r="O9729" s="1" t="n">
        <v>76.17</v>
      </c>
      <c r="P9729" s="1" t="s">
        <v>3814</v>
      </c>
    </row>
    <row r="9730" customFormat="false" ht="15" hidden="false" customHeight="true" outlineLevel="0" collapsed="false">
      <c r="A9730" s="1" t="n">
        <v>3</v>
      </c>
      <c r="B9730" s="76" t="n">
        <v>46269</v>
      </c>
      <c r="C9730" s="1" t="n">
        <v>100</v>
      </c>
      <c r="D9730" s="1" t="s">
        <v>3988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5675</v>
      </c>
      <c r="N9730" s="1" t="n">
        <v>1.638</v>
      </c>
      <c r="O9730" s="1" t="n">
        <v>53.97</v>
      </c>
      <c r="P9730" s="1" t="s">
        <v>3814</v>
      </c>
    </row>
    <row r="9731" customFormat="false" ht="15" hidden="false" customHeight="true" outlineLevel="0" collapsed="false">
      <c r="A9731" s="1" t="n">
        <v>3</v>
      </c>
      <c r="B9731" s="76" t="n">
        <v>46269</v>
      </c>
      <c r="C9731" s="1" t="n">
        <v>100</v>
      </c>
      <c r="D9731" s="1" t="s">
        <v>3988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3979</v>
      </c>
      <c r="N9731" s="1" t="n">
        <v>3.44</v>
      </c>
      <c r="O9731" s="1" t="n">
        <v>5.25</v>
      </c>
      <c r="P9731" s="1" t="s">
        <v>3814</v>
      </c>
    </row>
    <row r="9732" customFormat="false" ht="15" hidden="false" customHeight="true" outlineLevel="0" collapsed="false">
      <c r="A9732" s="1" t="n">
        <v>3</v>
      </c>
      <c r="B9732" s="76" t="n">
        <v>46269</v>
      </c>
      <c r="C9732" s="1" t="n">
        <v>100</v>
      </c>
      <c r="D9732" s="1" t="s">
        <v>3988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3980</v>
      </c>
      <c r="N9732" s="1" t="n">
        <v>3.414</v>
      </c>
      <c r="O9732" s="1" t="n">
        <v>7.82</v>
      </c>
      <c r="P9732" s="1" t="s">
        <v>3814</v>
      </c>
    </row>
    <row r="9733" customFormat="false" ht="15" hidden="false" customHeight="true" outlineLevel="0" collapsed="false">
      <c r="A9733" s="1" t="n">
        <v>3</v>
      </c>
      <c r="B9733" s="76" t="n">
        <v>46269</v>
      </c>
      <c r="C9733" s="1" t="n">
        <v>100</v>
      </c>
      <c r="D9733" s="1" t="s">
        <v>3988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3981</v>
      </c>
      <c r="N9733" s="1" t="n">
        <v>0.335</v>
      </c>
      <c r="O9733" s="1" t="n">
        <v>0</v>
      </c>
      <c r="P9733" s="1" t="s">
        <v>3814</v>
      </c>
    </row>
    <row r="9734" customFormat="false" ht="15" hidden="false" customHeight="true" outlineLevel="0" collapsed="false">
      <c r="A9734" s="1" t="n">
        <v>3</v>
      </c>
      <c r="B9734" s="76" t="n">
        <v>46269</v>
      </c>
      <c r="C9734" s="1" t="n">
        <v>100</v>
      </c>
      <c r="D9734" s="1" t="s">
        <v>3988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3982</v>
      </c>
      <c r="N9734" s="1" t="n">
        <v>2.572</v>
      </c>
      <c r="O9734" s="1" t="n">
        <v>63.62</v>
      </c>
      <c r="P9734" s="1" t="s">
        <v>3814</v>
      </c>
    </row>
    <row r="9735" customFormat="false" ht="15" hidden="false" customHeight="true" outlineLevel="0" collapsed="false">
      <c r="A9735" s="1" t="n">
        <v>3</v>
      </c>
      <c r="B9735" s="76" t="n">
        <v>46269</v>
      </c>
      <c r="C9735" s="1" t="n">
        <v>100</v>
      </c>
      <c r="D9735" s="1" t="s">
        <v>3988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3968</v>
      </c>
      <c r="N9735" s="1" t="n">
        <v>2.164</v>
      </c>
      <c r="O9735" s="1" t="n">
        <v>73.84</v>
      </c>
      <c r="P9735" s="1" t="s">
        <v>3814</v>
      </c>
    </row>
    <row r="9736" customFormat="false" ht="15" hidden="false" customHeight="true" outlineLevel="0" collapsed="false">
      <c r="A9736" s="1" t="n">
        <v>3</v>
      </c>
      <c r="B9736" s="76" t="n">
        <v>46269</v>
      </c>
      <c r="C9736" s="1" t="n">
        <v>100</v>
      </c>
      <c r="D9736" s="1" t="s">
        <v>3988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3986</v>
      </c>
      <c r="N9736" s="1" t="n">
        <v>2.178</v>
      </c>
      <c r="O9736" s="1" t="n">
        <v>63.17</v>
      </c>
      <c r="P9736" s="1" t="s">
        <v>3814</v>
      </c>
    </row>
    <row r="9737" customFormat="false" ht="15" hidden="false" customHeight="true" outlineLevel="0" collapsed="false">
      <c r="A9737" s="1" t="n">
        <v>3</v>
      </c>
      <c r="B9737" s="76" t="n">
        <v>46269</v>
      </c>
      <c r="C9737" s="1" t="n">
        <v>100</v>
      </c>
      <c r="D9737" s="1" t="s">
        <v>3988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3969</v>
      </c>
      <c r="N9737" s="1" t="n">
        <v>12.045</v>
      </c>
      <c r="O9737" s="1" t="n">
        <v>421.29</v>
      </c>
      <c r="P9737" s="1" t="s">
        <v>3814</v>
      </c>
    </row>
    <row r="9738" customFormat="false" ht="15" hidden="false" customHeight="true" outlineLevel="0" collapsed="false">
      <c r="A9738" s="1" t="n">
        <v>3</v>
      </c>
      <c r="B9738" s="76" t="n">
        <v>46269</v>
      </c>
      <c r="C9738" s="1" t="n">
        <v>100</v>
      </c>
      <c r="D9738" s="1" t="s">
        <v>3988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3970</v>
      </c>
      <c r="N9738" s="1" t="n">
        <v>2.676</v>
      </c>
      <c r="O9738" s="1" t="n">
        <v>107.3</v>
      </c>
      <c r="P9738" s="1" t="s">
        <v>3814</v>
      </c>
    </row>
    <row r="9739" customFormat="false" ht="15" hidden="false" customHeight="true" outlineLevel="0" collapsed="false">
      <c r="A9739" s="1" t="n">
        <v>3</v>
      </c>
      <c r="B9739" s="76" t="n">
        <v>46269</v>
      </c>
      <c r="C9739" s="1" t="n">
        <v>100</v>
      </c>
      <c r="D9739" s="1" t="s">
        <v>3988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3971</v>
      </c>
      <c r="N9739" s="1" t="n">
        <v>5.802</v>
      </c>
      <c r="O9739" s="1" t="n">
        <v>232.64</v>
      </c>
      <c r="P9739" s="1" t="s">
        <v>3814</v>
      </c>
    </row>
    <row r="9740" customFormat="false" ht="15" hidden="false" customHeight="true" outlineLevel="0" collapsed="false">
      <c r="A9740" s="1" t="n">
        <v>3</v>
      </c>
      <c r="B9740" s="76" t="n">
        <v>46269</v>
      </c>
      <c r="C9740" s="1" t="n">
        <v>100</v>
      </c>
      <c r="D9740" s="1" t="s">
        <v>3988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3972</v>
      </c>
      <c r="N9740" s="1" t="n">
        <v>5.18</v>
      </c>
      <c r="O9740" s="1" t="n">
        <v>225.38</v>
      </c>
      <c r="P9740" s="1" t="s">
        <v>3814</v>
      </c>
    </row>
    <row r="9741" customFormat="false" ht="15" hidden="false" customHeight="true" outlineLevel="0" collapsed="false">
      <c r="A9741" s="1" t="n">
        <v>3</v>
      </c>
      <c r="B9741" s="76" t="n">
        <v>46269</v>
      </c>
      <c r="C9741" s="1" t="n">
        <v>100</v>
      </c>
      <c r="D9741" s="1" t="s">
        <v>3988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3973</v>
      </c>
      <c r="N9741" s="1" t="n">
        <v>8.61</v>
      </c>
      <c r="O9741" s="1" t="n">
        <v>404</v>
      </c>
      <c r="P9741" s="1" t="s">
        <v>3814</v>
      </c>
    </row>
    <row r="9742" customFormat="false" ht="15" hidden="false" customHeight="true" outlineLevel="0" collapsed="false">
      <c r="A9742" s="1" t="n">
        <v>3</v>
      </c>
      <c r="B9742" s="76" t="n">
        <v>46269</v>
      </c>
      <c r="C9742" s="1" t="n">
        <v>100</v>
      </c>
      <c r="D9742" s="1" t="s">
        <v>3988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3974</v>
      </c>
      <c r="N9742" s="1" t="n">
        <v>4.176</v>
      </c>
      <c r="O9742" s="1" t="n">
        <v>199.51</v>
      </c>
      <c r="P9742" s="1" t="s">
        <v>3814</v>
      </c>
    </row>
    <row r="9743" customFormat="false" ht="15" hidden="false" customHeight="true" outlineLevel="0" collapsed="false">
      <c r="A9743" s="1" t="n">
        <v>3</v>
      </c>
      <c r="B9743" s="76" t="n">
        <v>46269</v>
      </c>
      <c r="C9743" s="1" t="n">
        <v>100</v>
      </c>
      <c r="D9743" s="1" t="s">
        <v>3988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3975</v>
      </c>
      <c r="N9743" s="1" t="n">
        <v>1.214</v>
      </c>
      <c r="O9743" s="1" t="n">
        <v>52.82</v>
      </c>
      <c r="P9743" s="1" t="s">
        <v>3814</v>
      </c>
    </row>
    <row r="9744" customFormat="false" ht="15" hidden="false" customHeight="true" outlineLevel="0" collapsed="false">
      <c r="A9744" s="1" t="n">
        <v>3</v>
      </c>
      <c r="B9744" s="76" t="n">
        <v>46269</v>
      </c>
      <c r="C9744" s="1" t="n">
        <v>100</v>
      </c>
      <c r="D9744" s="1" t="s">
        <v>3988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3976</v>
      </c>
      <c r="N9744" s="1" t="n">
        <v>1.682</v>
      </c>
      <c r="O9744" s="1" t="n">
        <v>78.92</v>
      </c>
      <c r="P9744" s="1" t="s">
        <v>3814</v>
      </c>
    </row>
    <row r="9745" customFormat="false" ht="15" hidden="false" customHeight="true" outlineLevel="0" collapsed="false">
      <c r="A9745" s="1" t="n">
        <v>3</v>
      </c>
      <c r="B9745" s="76" t="n">
        <v>46269</v>
      </c>
      <c r="C9745" s="1" t="n">
        <v>100</v>
      </c>
      <c r="D9745" s="1" t="s">
        <v>3988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3977</v>
      </c>
      <c r="N9745" s="1" t="n">
        <v>1.49</v>
      </c>
      <c r="O9745" s="1" t="n">
        <v>82.63</v>
      </c>
      <c r="P9745" s="1" t="s">
        <v>3814</v>
      </c>
    </row>
    <row r="9746" customFormat="false" ht="15" hidden="false" customHeight="true" outlineLevel="0" collapsed="false">
      <c r="A9746" s="1" t="n">
        <v>3</v>
      </c>
      <c r="B9746" s="76" t="n">
        <v>46269</v>
      </c>
      <c r="C9746" s="1" t="n">
        <v>100</v>
      </c>
      <c r="D9746" s="1" t="s">
        <v>3988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5675</v>
      </c>
      <c r="N9746" s="1" t="n">
        <v>1.256</v>
      </c>
      <c r="O9746" s="1" t="n">
        <v>46.07</v>
      </c>
      <c r="P9746" s="1" t="s">
        <v>3814</v>
      </c>
    </row>
    <row r="9747" customFormat="false" ht="15" hidden="false" customHeight="true" outlineLevel="0" collapsed="false">
      <c r="A9747" s="1" t="n">
        <v>3</v>
      </c>
      <c r="B9747" s="76" t="n">
        <v>46269</v>
      </c>
      <c r="C9747" s="1" t="n">
        <v>100</v>
      </c>
      <c r="D9747" s="1" t="s">
        <v>3988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3987</v>
      </c>
      <c r="N9747" s="1" t="n">
        <v>0.406</v>
      </c>
      <c r="O9747" s="1" t="n">
        <v>14.2</v>
      </c>
      <c r="P9747" s="1" t="s">
        <v>3814</v>
      </c>
    </row>
    <row r="9748" customFormat="false" ht="15" hidden="false" customHeight="true" outlineLevel="0" collapsed="false">
      <c r="A9748" s="1" t="n">
        <v>3</v>
      </c>
      <c r="B9748" s="76" t="n">
        <v>46269</v>
      </c>
      <c r="C9748" s="1" t="n">
        <v>100</v>
      </c>
      <c r="D9748" s="1" t="s">
        <v>3988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3978</v>
      </c>
      <c r="N9748" s="1" t="n">
        <v>1.872</v>
      </c>
      <c r="O9748" s="1" t="n">
        <v>71.86</v>
      </c>
      <c r="P9748" s="1" t="s">
        <v>3814</v>
      </c>
    </row>
    <row r="9749" customFormat="false" ht="15" hidden="false" customHeight="true" outlineLevel="0" collapsed="false">
      <c r="A9749" s="1" t="n">
        <v>3</v>
      </c>
      <c r="B9749" s="76" t="n">
        <v>46269</v>
      </c>
      <c r="C9749" s="1" t="n">
        <v>100</v>
      </c>
      <c r="D9749" s="1" t="s">
        <v>3988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3979</v>
      </c>
      <c r="N9749" s="1" t="n">
        <v>3.388</v>
      </c>
      <c r="O9749" s="1" t="n">
        <v>5.75</v>
      </c>
      <c r="P9749" s="1" t="s">
        <v>3814</v>
      </c>
    </row>
    <row r="9750" customFormat="false" ht="15" hidden="false" customHeight="true" outlineLevel="0" collapsed="false">
      <c r="A9750" s="1" t="n">
        <v>3</v>
      </c>
      <c r="B9750" s="76" t="n">
        <v>46269</v>
      </c>
      <c r="C9750" s="1" t="n">
        <v>100</v>
      </c>
      <c r="D9750" s="1" t="s">
        <v>3988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3980</v>
      </c>
      <c r="N9750" s="1" t="n">
        <v>10.423</v>
      </c>
      <c r="O9750" s="1" t="n">
        <v>26.59</v>
      </c>
      <c r="P9750" s="1" t="s">
        <v>3814</v>
      </c>
    </row>
    <row r="9751" customFormat="false" ht="15" hidden="false" customHeight="true" outlineLevel="0" collapsed="false">
      <c r="A9751" s="1" t="n">
        <v>3</v>
      </c>
      <c r="B9751" s="76" t="n">
        <v>46269</v>
      </c>
      <c r="C9751" s="1" t="n">
        <v>100</v>
      </c>
      <c r="D9751" s="1" t="s">
        <v>3988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3981</v>
      </c>
      <c r="N9751" s="1" t="n">
        <v>0.666</v>
      </c>
      <c r="O9751" s="1" t="n">
        <v>0.01</v>
      </c>
      <c r="P9751" s="1" t="s">
        <v>3814</v>
      </c>
    </row>
    <row r="9752" customFormat="false" ht="15" hidden="false" customHeight="true" outlineLevel="0" collapsed="false">
      <c r="A9752" s="1" t="n">
        <v>3</v>
      </c>
      <c r="B9752" s="76" t="n">
        <v>46269</v>
      </c>
      <c r="C9752" s="1" t="n">
        <v>107</v>
      </c>
      <c r="D9752" s="1" t="s">
        <v>4267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3965</v>
      </c>
      <c r="N9752" s="1" t="n">
        <v>2</v>
      </c>
      <c r="O9752" s="1" t="n">
        <v>19.2</v>
      </c>
      <c r="P9752" s="1" t="s">
        <v>3814</v>
      </c>
    </row>
    <row r="9753" customFormat="false" ht="15" hidden="false" customHeight="true" outlineLevel="0" collapsed="false">
      <c r="A9753" s="1" t="n">
        <v>3</v>
      </c>
      <c r="B9753" s="76" t="n">
        <v>46270</v>
      </c>
      <c r="C9753" s="1" t="n">
        <v>1</v>
      </c>
      <c r="D9753" s="1" t="s">
        <v>3848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3989</v>
      </c>
      <c r="N9753" s="1" t="n">
        <v>50</v>
      </c>
      <c r="O9753" s="1" t="n">
        <v>475</v>
      </c>
      <c r="P9753" s="1" t="s">
        <v>3814</v>
      </c>
    </row>
    <row r="9754" customFormat="false" ht="15" hidden="false" customHeight="true" outlineLevel="0" collapsed="false">
      <c r="A9754" s="1" t="n">
        <v>3</v>
      </c>
      <c r="B9754" s="76" t="n">
        <v>46270</v>
      </c>
      <c r="C9754" s="1" t="n">
        <v>1</v>
      </c>
      <c r="D9754" s="1" t="s">
        <v>3848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3991</v>
      </c>
      <c r="N9754" s="1" t="n">
        <v>5</v>
      </c>
      <c r="O9754" s="1" t="n">
        <v>100</v>
      </c>
      <c r="P9754" s="1" t="s">
        <v>3814</v>
      </c>
    </row>
    <row r="9755" customFormat="false" ht="15" hidden="false" customHeight="true" outlineLevel="0" collapsed="false">
      <c r="A9755" s="1" t="n">
        <v>3</v>
      </c>
      <c r="B9755" s="76" t="n">
        <v>46270</v>
      </c>
      <c r="C9755" s="1" t="n">
        <v>1</v>
      </c>
      <c r="D9755" s="1" t="s">
        <v>3848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3866</v>
      </c>
      <c r="N9755" s="1" t="n">
        <v>30</v>
      </c>
      <c r="O9755" s="1" t="n">
        <v>210</v>
      </c>
      <c r="P9755" s="1" t="s">
        <v>3814</v>
      </c>
    </row>
    <row r="9756" customFormat="false" ht="15" hidden="false" customHeight="true" outlineLevel="0" collapsed="false">
      <c r="A9756" s="1" t="n">
        <v>3</v>
      </c>
      <c r="B9756" s="76" t="n">
        <v>46270</v>
      </c>
      <c r="C9756" s="1" t="n">
        <v>1</v>
      </c>
      <c r="D9756" s="1" t="s">
        <v>3848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3867</v>
      </c>
      <c r="N9756" s="1" t="n">
        <v>30</v>
      </c>
      <c r="O9756" s="1" t="n">
        <v>255</v>
      </c>
      <c r="P9756" s="1" t="s">
        <v>3814</v>
      </c>
    </row>
    <row r="9757" customFormat="false" ht="15" hidden="false" customHeight="true" outlineLevel="0" collapsed="false">
      <c r="A9757" s="1" t="n">
        <v>3</v>
      </c>
      <c r="B9757" s="76" t="n">
        <v>46270</v>
      </c>
      <c r="C9757" s="1" t="n">
        <v>1</v>
      </c>
      <c r="D9757" s="1" t="s">
        <v>3848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3868</v>
      </c>
      <c r="N9757" s="1" t="n">
        <v>5</v>
      </c>
      <c r="O9757" s="1" t="n">
        <v>46</v>
      </c>
      <c r="P9757" s="1" t="s">
        <v>3814</v>
      </c>
    </row>
    <row r="9758" customFormat="false" ht="15" hidden="false" customHeight="true" outlineLevel="0" collapsed="false">
      <c r="A9758" s="1" t="n">
        <v>3</v>
      </c>
      <c r="B9758" s="76" t="n">
        <v>46270</v>
      </c>
      <c r="C9758" s="1" t="n">
        <v>6</v>
      </c>
      <c r="D9758" s="1" t="s">
        <v>3819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3817</v>
      </c>
      <c r="N9758" s="1" t="n">
        <v>20</v>
      </c>
      <c r="O9758" s="1" t="n">
        <v>125</v>
      </c>
      <c r="P9758" s="1" t="s">
        <v>3814</v>
      </c>
    </row>
    <row r="9759" customFormat="false" ht="15" hidden="false" customHeight="true" outlineLevel="0" collapsed="false">
      <c r="A9759" s="1" t="n">
        <v>3</v>
      </c>
      <c r="B9759" s="76" t="n">
        <v>46270</v>
      </c>
      <c r="C9759" s="1" t="n">
        <v>6</v>
      </c>
      <c r="D9759" s="1" t="s">
        <v>3819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3813</v>
      </c>
      <c r="N9759" s="1" t="n">
        <v>14</v>
      </c>
      <c r="O9759" s="1" t="n">
        <v>35</v>
      </c>
      <c r="P9759" s="1" t="s">
        <v>3814</v>
      </c>
    </row>
    <row r="9760" customFormat="false" ht="15" hidden="false" customHeight="true" outlineLevel="0" collapsed="false">
      <c r="A9760" s="1" t="n">
        <v>3</v>
      </c>
      <c r="B9760" s="76" t="n">
        <v>46270</v>
      </c>
      <c r="C9760" s="1" t="n">
        <v>6</v>
      </c>
      <c r="D9760" s="1" t="s">
        <v>3819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3815</v>
      </c>
      <c r="N9760" s="1" t="n">
        <v>15</v>
      </c>
      <c r="O9760" s="1" t="n">
        <v>105</v>
      </c>
      <c r="P9760" s="1" t="s">
        <v>3814</v>
      </c>
    </row>
    <row r="9761" customFormat="false" ht="15" hidden="false" customHeight="true" outlineLevel="0" collapsed="false">
      <c r="A9761" s="1" t="n">
        <v>3</v>
      </c>
      <c r="B9761" s="76" t="n">
        <v>46270</v>
      </c>
      <c r="C9761" s="1" t="n">
        <v>6</v>
      </c>
      <c r="D9761" s="1" t="s">
        <v>3819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3816</v>
      </c>
      <c r="N9761" s="1" t="n">
        <v>120</v>
      </c>
      <c r="O9761" s="1" t="n">
        <v>240</v>
      </c>
      <c r="P9761" s="1" t="s">
        <v>3814</v>
      </c>
    </row>
    <row r="9762" customFormat="false" ht="15" hidden="false" customHeight="true" outlineLevel="0" collapsed="false">
      <c r="A9762" s="1" t="n">
        <v>3</v>
      </c>
      <c r="B9762" s="76" t="n">
        <v>46272</v>
      </c>
      <c r="C9762" s="1" t="n">
        <v>6</v>
      </c>
      <c r="D9762" s="1" t="s">
        <v>3819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3817</v>
      </c>
      <c r="N9762" s="1" t="n">
        <v>40</v>
      </c>
      <c r="O9762" s="1" t="n">
        <v>250</v>
      </c>
      <c r="P9762" s="1" t="s">
        <v>3814</v>
      </c>
    </row>
    <row r="9763" customFormat="false" ht="15" hidden="false" customHeight="true" outlineLevel="0" collapsed="false">
      <c r="A9763" s="1" t="n">
        <v>3</v>
      </c>
      <c r="B9763" s="76" t="n">
        <v>46273</v>
      </c>
      <c r="C9763" s="1" t="n">
        <v>1</v>
      </c>
      <c r="D9763" s="1" t="s">
        <v>3848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4100</v>
      </c>
      <c r="N9763" s="1" t="n">
        <v>18</v>
      </c>
      <c r="O9763" s="1" t="n">
        <v>180</v>
      </c>
      <c r="P9763" s="1" t="s">
        <v>3814</v>
      </c>
    </row>
    <row r="9764" customFormat="false" ht="15" hidden="false" customHeight="true" outlineLevel="0" collapsed="false">
      <c r="A9764" s="1" t="n">
        <v>3</v>
      </c>
      <c r="B9764" s="76" t="n">
        <v>46273</v>
      </c>
      <c r="C9764" s="1" t="n">
        <v>1</v>
      </c>
      <c r="D9764" s="1" t="s">
        <v>3848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4101</v>
      </c>
      <c r="N9764" s="1" t="n">
        <v>20</v>
      </c>
      <c r="O9764" s="1" t="n">
        <v>130</v>
      </c>
      <c r="P9764" s="1" t="s">
        <v>3814</v>
      </c>
    </row>
    <row r="9765" customFormat="false" ht="15" hidden="false" customHeight="true" outlineLevel="0" collapsed="false">
      <c r="A9765" s="1" t="n">
        <v>3</v>
      </c>
      <c r="B9765" s="76" t="n">
        <v>46273</v>
      </c>
      <c r="C9765" s="1" t="n">
        <v>6</v>
      </c>
      <c r="D9765" s="1" t="s">
        <v>3819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3851</v>
      </c>
      <c r="N9765" s="1" t="n">
        <v>20</v>
      </c>
      <c r="O9765" s="1" t="n">
        <v>130</v>
      </c>
      <c r="P9765" s="1" t="s">
        <v>3814</v>
      </c>
    </row>
    <row r="9766" customFormat="false" ht="15" hidden="false" customHeight="true" outlineLevel="0" collapsed="false">
      <c r="A9766" s="1" t="n">
        <v>3</v>
      </c>
      <c r="B9766" s="76" t="n">
        <v>46273</v>
      </c>
      <c r="C9766" s="1" t="n">
        <v>6</v>
      </c>
      <c r="D9766" s="1" t="s">
        <v>3819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3853</v>
      </c>
      <c r="N9766" s="1" t="n">
        <v>48</v>
      </c>
      <c r="O9766" s="1" t="n">
        <v>260</v>
      </c>
      <c r="P9766" s="1" t="s">
        <v>3814</v>
      </c>
    </row>
    <row r="9767" customFormat="false" ht="15" hidden="false" customHeight="true" outlineLevel="0" collapsed="false">
      <c r="A9767" s="1" t="n">
        <v>3</v>
      </c>
      <c r="B9767" s="76" t="n">
        <v>46273</v>
      </c>
      <c r="C9767" s="1" t="n">
        <v>6</v>
      </c>
      <c r="D9767" s="1" t="s">
        <v>3819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3853</v>
      </c>
      <c r="N9767" s="1" t="n">
        <v>5</v>
      </c>
      <c r="O9767" s="1" t="n">
        <v>40</v>
      </c>
      <c r="P9767" s="1" t="s">
        <v>3814</v>
      </c>
    </row>
    <row r="9768" customFormat="false" ht="15" hidden="false" customHeight="true" outlineLevel="0" collapsed="false">
      <c r="A9768" s="1" t="n">
        <v>3</v>
      </c>
      <c r="B9768" s="76" t="n">
        <v>46273</v>
      </c>
      <c r="C9768" s="1" t="n">
        <v>6</v>
      </c>
      <c r="D9768" s="1" t="s">
        <v>3819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3855</v>
      </c>
      <c r="N9768" s="1" t="n">
        <v>40</v>
      </c>
      <c r="O9768" s="1" t="n">
        <v>260</v>
      </c>
      <c r="P9768" s="1" t="s">
        <v>3814</v>
      </c>
    </row>
    <row r="9769" customFormat="false" ht="15" hidden="false" customHeight="true" outlineLevel="0" collapsed="false">
      <c r="A9769" s="1" t="n">
        <v>3</v>
      </c>
      <c r="B9769" s="76" t="n">
        <v>46273</v>
      </c>
      <c r="C9769" s="1" t="n">
        <v>6</v>
      </c>
      <c r="D9769" s="1" t="s">
        <v>3819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4004</v>
      </c>
      <c r="N9769" s="1" t="n">
        <v>6.1</v>
      </c>
      <c r="O9769" s="1" t="n">
        <v>54.5</v>
      </c>
      <c r="P9769" s="1" t="s">
        <v>3814</v>
      </c>
    </row>
    <row r="9770" customFormat="false" ht="15" hidden="false" customHeight="true" outlineLevel="0" collapsed="false">
      <c r="A9770" s="1" t="n">
        <v>3</v>
      </c>
      <c r="B9770" s="76" t="n">
        <v>46273</v>
      </c>
      <c r="C9770" s="1" t="n">
        <v>6</v>
      </c>
      <c r="D9770" s="1" t="s">
        <v>3819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3856</v>
      </c>
      <c r="N9770" s="1" t="n">
        <v>15.8</v>
      </c>
      <c r="O9770" s="1" t="n">
        <v>79</v>
      </c>
      <c r="P9770" s="1" t="s">
        <v>3814</v>
      </c>
    </row>
    <row r="9771" customFormat="false" ht="15" hidden="false" customHeight="true" outlineLevel="0" collapsed="false">
      <c r="A9771" s="1" t="n">
        <v>3</v>
      </c>
      <c r="B9771" s="76" t="n">
        <v>46273</v>
      </c>
      <c r="C9771" s="1" t="n">
        <v>6</v>
      </c>
      <c r="D9771" s="1" t="s">
        <v>3819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3857</v>
      </c>
      <c r="N9771" s="1" t="n">
        <v>40</v>
      </c>
      <c r="O9771" s="1" t="n">
        <v>260</v>
      </c>
      <c r="P9771" s="1" t="s">
        <v>3814</v>
      </c>
    </row>
    <row r="9772" customFormat="false" ht="15" hidden="false" customHeight="true" outlineLevel="0" collapsed="false">
      <c r="A9772" s="1" t="n">
        <v>3</v>
      </c>
      <c r="B9772" s="76" t="n">
        <v>46273</v>
      </c>
      <c r="C9772" s="1" t="n">
        <v>6</v>
      </c>
      <c r="D9772" s="1" t="s">
        <v>3819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4005</v>
      </c>
      <c r="N9772" s="1" t="n">
        <v>15</v>
      </c>
      <c r="O9772" s="1" t="n">
        <v>210</v>
      </c>
      <c r="P9772" s="1" t="s">
        <v>3814</v>
      </c>
    </row>
    <row r="9773" customFormat="false" ht="15" hidden="false" customHeight="true" outlineLevel="0" collapsed="false">
      <c r="A9773" s="1" t="n">
        <v>3</v>
      </c>
      <c r="B9773" s="76" t="n">
        <v>46273</v>
      </c>
      <c r="C9773" s="1" t="n">
        <v>6</v>
      </c>
      <c r="D9773" s="1" t="s">
        <v>3819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3859</v>
      </c>
      <c r="N9773" s="1" t="n">
        <v>5</v>
      </c>
      <c r="O9773" s="1" t="n">
        <v>40</v>
      </c>
      <c r="P9773" s="1" t="s">
        <v>3814</v>
      </c>
    </row>
    <row r="9774" customFormat="false" ht="15" hidden="false" customHeight="true" outlineLevel="0" collapsed="false">
      <c r="A9774" s="1" t="n">
        <v>3</v>
      </c>
      <c r="B9774" s="76" t="n">
        <v>46273</v>
      </c>
      <c r="C9774" s="1" t="n">
        <v>6</v>
      </c>
      <c r="D9774" s="1" t="s">
        <v>3819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3860</v>
      </c>
      <c r="N9774" s="1" t="n">
        <v>10</v>
      </c>
      <c r="O9774" s="1" t="n">
        <v>300</v>
      </c>
      <c r="P9774" s="1" t="s">
        <v>3814</v>
      </c>
    </row>
    <row r="9775" customFormat="false" ht="15" hidden="false" customHeight="true" outlineLevel="0" collapsed="false">
      <c r="A9775" s="1" t="n">
        <v>3</v>
      </c>
      <c r="B9775" s="76" t="n">
        <v>46273</v>
      </c>
      <c r="C9775" s="1" t="n">
        <v>6</v>
      </c>
      <c r="D9775" s="1" t="s">
        <v>3819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3861</v>
      </c>
      <c r="N9775" s="1" t="n">
        <v>5</v>
      </c>
      <c r="O9775" s="1" t="n">
        <v>100</v>
      </c>
      <c r="P9775" s="1" t="s">
        <v>3814</v>
      </c>
    </row>
    <row r="9776" customFormat="false" ht="15" hidden="false" customHeight="true" outlineLevel="0" collapsed="false">
      <c r="A9776" s="1" t="n">
        <v>3</v>
      </c>
      <c r="B9776" s="76" t="n">
        <v>46273</v>
      </c>
      <c r="C9776" s="1" t="n">
        <v>6</v>
      </c>
      <c r="D9776" s="1" t="s">
        <v>3819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4006</v>
      </c>
      <c r="N9776" s="1" t="n">
        <v>2</v>
      </c>
      <c r="O9776" s="1" t="n">
        <v>46</v>
      </c>
      <c r="P9776" s="1" t="s">
        <v>3814</v>
      </c>
    </row>
    <row r="9777" customFormat="false" ht="15" hidden="false" customHeight="true" outlineLevel="0" collapsed="false">
      <c r="A9777" s="1" t="n">
        <v>3</v>
      </c>
      <c r="B9777" s="76" t="n">
        <v>46273</v>
      </c>
      <c r="C9777" s="1" t="n">
        <v>6</v>
      </c>
      <c r="D9777" s="1" t="s">
        <v>3819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4007</v>
      </c>
      <c r="N9777" s="1" t="n">
        <v>10.2</v>
      </c>
      <c r="O9777" s="1" t="n">
        <v>91.5</v>
      </c>
      <c r="P9777" s="1" t="s">
        <v>3814</v>
      </c>
    </row>
    <row r="9778" customFormat="false" ht="15" hidden="false" customHeight="true" outlineLevel="0" collapsed="false">
      <c r="A9778" s="1" t="n">
        <v>3</v>
      </c>
      <c r="B9778" s="76" t="n">
        <v>46273</v>
      </c>
      <c r="C9778" s="1" t="n">
        <v>6</v>
      </c>
      <c r="D9778" s="1" t="s">
        <v>3819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4008</v>
      </c>
      <c r="N9778" s="1" t="n">
        <v>20</v>
      </c>
      <c r="O9778" s="1" t="n">
        <v>160</v>
      </c>
      <c r="P9778" s="1" t="s">
        <v>3814</v>
      </c>
    </row>
    <row r="9779" customFormat="false" ht="15" hidden="false" customHeight="true" outlineLevel="0" collapsed="false">
      <c r="A9779" s="1" t="n">
        <v>3</v>
      </c>
      <c r="B9779" s="76" t="n">
        <v>46273</v>
      </c>
      <c r="C9779" s="1" t="n">
        <v>6</v>
      </c>
      <c r="D9779" s="1" t="s">
        <v>3819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3862</v>
      </c>
      <c r="N9779" s="1" t="n">
        <v>10</v>
      </c>
      <c r="O9779" s="1" t="n">
        <v>90</v>
      </c>
      <c r="P9779" s="1" t="s">
        <v>3814</v>
      </c>
    </row>
    <row r="9780" customFormat="false" ht="15" hidden="false" customHeight="true" outlineLevel="0" collapsed="false">
      <c r="A9780" s="1" t="n">
        <v>3</v>
      </c>
      <c r="B9780" s="76" t="n">
        <v>46273</v>
      </c>
      <c r="C9780" s="1" t="n">
        <v>6</v>
      </c>
      <c r="D9780" s="1" t="s">
        <v>3819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4642</v>
      </c>
      <c r="N9780" s="1" t="n">
        <v>1</v>
      </c>
      <c r="O9780" s="1" t="n">
        <v>35</v>
      </c>
      <c r="P9780" s="1" t="s">
        <v>3814</v>
      </c>
    </row>
    <row r="9781" customFormat="false" ht="15" hidden="false" customHeight="true" outlineLevel="0" collapsed="false">
      <c r="A9781" s="1" t="n">
        <v>3</v>
      </c>
      <c r="B9781" s="76" t="n">
        <v>46273</v>
      </c>
      <c r="C9781" s="1" t="n">
        <v>6</v>
      </c>
      <c r="D9781" s="1" t="s">
        <v>3819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4643</v>
      </c>
      <c r="N9781" s="1" t="n">
        <v>48.45</v>
      </c>
      <c r="O9781" s="1" t="n">
        <v>150</v>
      </c>
      <c r="P9781" s="1" t="s">
        <v>3814</v>
      </c>
    </row>
    <row r="9782" customFormat="false" ht="15" hidden="false" customHeight="true" outlineLevel="0" collapsed="false">
      <c r="A9782" s="1" t="n">
        <v>3</v>
      </c>
      <c r="B9782" s="76" t="n">
        <v>46273</v>
      </c>
      <c r="C9782" s="1" t="n">
        <v>6</v>
      </c>
      <c r="D9782" s="1" t="s">
        <v>3819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3863</v>
      </c>
      <c r="N9782" s="1" t="n">
        <v>20</v>
      </c>
      <c r="O9782" s="1" t="n">
        <v>100</v>
      </c>
      <c r="P9782" s="1" t="s">
        <v>3814</v>
      </c>
    </row>
    <row r="9783" customFormat="false" ht="15" hidden="false" customHeight="true" outlineLevel="0" collapsed="false">
      <c r="A9783" s="1" t="n">
        <v>3</v>
      </c>
      <c r="B9783" s="76" t="n">
        <v>46273</v>
      </c>
      <c r="C9783" s="1" t="n">
        <v>6</v>
      </c>
      <c r="D9783" s="1" t="s">
        <v>3819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3864</v>
      </c>
      <c r="N9783" s="1" t="n">
        <v>1</v>
      </c>
      <c r="O9783" s="1" t="n">
        <v>40</v>
      </c>
      <c r="P9783" s="1" t="s">
        <v>3814</v>
      </c>
    </row>
    <row r="9784" customFormat="false" ht="15" hidden="false" customHeight="true" outlineLevel="0" collapsed="false">
      <c r="A9784" s="1" t="n">
        <v>3</v>
      </c>
      <c r="B9784" s="76" t="n">
        <v>46273</v>
      </c>
      <c r="C9784" s="1" t="n">
        <v>6</v>
      </c>
      <c r="D9784" s="1" t="s">
        <v>3819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4208</v>
      </c>
      <c r="N9784" s="1" t="n">
        <v>5</v>
      </c>
      <c r="O9784" s="1" t="n">
        <v>65</v>
      </c>
      <c r="P9784" s="1" t="s">
        <v>3814</v>
      </c>
    </row>
    <row r="9785" customFormat="false" ht="15" hidden="false" customHeight="true" outlineLevel="0" collapsed="false">
      <c r="A9785" s="1" t="n">
        <v>3</v>
      </c>
      <c r="B9785" s="76" t="n">
        <v>46273</v>
      </c>
      <c r="C9785" s="1" t="n">
        <v>6</v>
      </c>
      <c r="D9785" s="1" t="s">
        <v>3819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3865</v>
      </c>
      <c r="N9785" s="1" t="n">
        <v>20</v>
      </c>
      <c r="O9785" s="1" t="n">
        <v>130</v>
      </c>
      <c r="P9785" s="1" t="s">
        <v>3814</v>
      </c>
    </row>
    <row r="9786" customFormat="false" ht="15" hidden="false" customHeight="true" outlineLevel="0" collapsed="false">
      <c r="A9786" s="1" t="n">
        <v>3</v>
      </c>
      <c r="B9786" s="76" t="n">
        <v>46273</v>
      </c>
      <c r="C9786" s="1" t="n">
        <v>6</v>
      </c>
      <c r="D9786" s="1" t="s">
        <v>3819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4822</v>
      </c>
      <c r="N9786" s="1" t="n">
        <v>2</v>
      </c>
      <c r="O9786" s="1" t="n">
        <v>66</v>
      </c>
      <c r="P9786" s="1" t="s">
        <v>3814</v>
      </c>
    </row>
    <row r="9787" customFormat="false" ht="15" hidden="false" customHeight="true" outlineLevel="0" collapsed="false">
      <c r="A9787" s="1" t="n">
        <v>3</v>
      </c>
      <c r="B9787" s="76" t="n">
        <v>46273</v>
      </c>
      <c r="C9787" s="1" t="n">
        <v>6</v>
      </c>
      <c r="D9787" s="1" t="s">
        <v>3819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3813</v>
      </c>
      <c r="N9787" s="1" t="n">
        <v>12</v>
      </c>
      <c r="O9787" s="1" t="n">
        <v>30</v>
      </c>
      <c r="P9787" s="1" t="s">
        <v>3814</v>
      </c>
    </row>
    <row r="9788" customFormat="false" ht="15" hidden="false" customHeight="true" outlineLevel="0" collapsed="false">
      <c r="A9788" s="1" t="n">
        <v>3</v>
      </c>
      <c r="B9788" s="76" t="n">
        <v>46273</v>
      </c>
      <c r="C9788" s="1" t="n">
        <v>6</v>
      </c>
      <c r="D9788" s="1" t="s">
        <v>3819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3815</v>
      </c>
      <c r="N9788" s="1" t="n">
        <v>12</v>
      </c>
      <c r="O9788" s="1" t="n">
        <v>84</v>
      </c>
      <c r="P9788" s="1" t="s">
        <v>3814</v>
      </c>
    </row>
    <row r="9789" customFormat="false" ht="15" hidden="false" customHeight="true" outlineLevel="0" collapsed="false">
      <c r="A9789" s="1" t="n">
        <v>3</v>
      </c>
      <c r="B9789" s="76" t="n">
        <v>46273</v>
      </c>
      <c r="C9789" s="1" t="n">
        <v>6</v>
      </c>
      <c r="D9789" s="1" t="s">
        <v>3819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3816</v>
      </c>
      <c r="N9789" s="1" t="n">
        <v>160</v>
      </c>
      <c r="O9789" s="1" t="n">
        <v>160</v>
      </c>
      <c r="P9789" s="1" t="s">
        <v>3814</v>
      </c>
    </row>
    <row r="9790" customFormat="false" ht="15" hidden="false" customHeight="true" outlineLevel="0" collapsed="false">
      <c r="A9790" s="1" t="n">
        <v>3</v>
      </c>
      <c r="B9790" s="76" t="n">
        <v>46273</v>
      </c>
      <c r="C9790" s="1" t="n">
        <v>6</v>
      </c>
      <c r="D9790" s="1" t="s">
        <v>3819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3818</v>
      </c>
      <c r="N9790" s="1" t="n">
        <v>20</v>
      </c>
      <c r="O9790" s="1" t="n">
        <v>300</v>
      </c>
      <c r="P9790" s="1" t="s">
        <v>3814</v>
      </c>
    </row>
    <row r="9791" customFormat="false" ht="15" hidden="false" customHeight="true" outlineLevel="0" collapsed="false">
      <c r="A9791" s="1" t="n">
        <v>3</v>
      </c>
      <c r="B9791" s="76" t="n">
        <v>46273</v>
      </c>
      <c r="C9791" s="1" t="n">
        <v>6</v>
      </c>
      <c r="D9791" s="1" t="s">
        <v>3819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3856</v>
      </c>
      <c r="N9791" s="1" t="n">
        <v>4.508</v>
      </c>
      <c r="O9791" s="1" t="n">
        <v>13.52</v>
      </c>
      <c r="P9791" s="1" t="s">
        <v>3814</v>
      </c>
    </row>
    <row r="9792" customFormat="false" ht="15" hidden="false" customHeight="true" outlineLevel="0" collapsed="false">
      <c r="A9792" s="1" t="n">
        <v>3</v>
      </c>
      <c r="B9792" s="76" t="n">
        <v>46273</v>
      </c>
      <c r="C9792" s="1" t="n">
        <v>6</v>
      </c>
      <c r="D9792" s="1" t="s">
        <v>3819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3858</v>
      </c>
      <c r="N9792" s="1" t="n">
        <v>7.115</v>
      </c>
      <c r="O9792" s="1" t="n">
        <v>85.38</v>
      </c>
      <c r="P9792" s="1" t="s">
        <v>3814</v>
      </c>
    </row>
    <row r="9793" customFormat="false" ht="15" hidden="false" customHeight="true" outlineLevel="0" collapsed="false">
      <c r="A9793" s="1" t="n">
        <v>3</v>
      </c>
      <c r="B9793" s="76" t="n">
        <v>46273</v>
      </c>
      <c r="C9793" s="1" t="n">
        <v>6</v>
      </c>
      <c r="D9793" s="1" t="s">
        <v>3819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3817</v>
      </c>
      <c r="N9793" s="1" t="n">
        <v>40</v>
      </c>
      <c r="O9793" s="1" t="n">
        <v>250</v>
      </c>
      <c r="P9793" s="1" t="s">
        <v>3814</v>
      </c>
    </row>
    <row r="9794" customFormat="false" ht="15" hidden="false" customHeight="true" outlineLevel="0" collapsed="false">
      <c r="A9794" s="1" t="n">
        <v>3</v>
      </c>
      <c r="B9794" s="76" t="n">
        <v>46274</v>
      </c>
      <c r="C9794" s="1" t="n">
        <v>1</v>
      </c>
      <c r="D9794" s="1" t="s">
        <v>3848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3870</v>
      </c>
      <c r="N9794" s="1" t="n">
        <v>20</v>
      </c>
      <c r="O9794" s="1" t="n">
        <v>240</v>
      </c>
      <c r="P9794" s="1" t="s">
        <v>3814</v>
      </c>
    </row>
    <row r="9795" customFormat="false" ht="15" hidden="false" customHeight="true" outlineLevel="0" collapsed="false">
      <c r="A9795" s="1" t="n">
        <v>3</v>
      </c>
      <c r="B9795" s="76" t="n">
        <v>46274</v>
      </c>
      <c r="C9795" s="1" t="n">
        <v>6</v>
      </c>
      <c r="D9795" s="1" t="s">
        <v>3819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3813</v>
      </c>
      <c r="N9795" s="1" t="n">
        <v>8</v>
      </c>
      <c r="O9795" s="1" t="n">
        <v>20</v>
      </c>
      <c r="P9795" s="1" t="s">
        <v>3814</v>
      </c>
    </row>
    <row r="9796" customFormat="false" ht="15" hidden="false" customHeight="true" outlineLevel="0" collapsed="false">
      <c r="A9796" s="1" t="n">
        <v>3</v>
      </c>
      <c r="B9796" s="76" t="n">
        <v>46274</v>
      </c>
      <c r="C9796" s="1" t="n">
        <v>6</v>
      </c>
      <c r="D9796" s="1" t="s">
        <v>3819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3815</v>
      </c>
      <c r="N9796" s="1" t="n">
        <v>9</v>
      </c>
      <c r="O9796" s="1" t="n">
        <v>72</v>
      </c>
      <c r="P9796" s="1" t="s">
        <v>3814</v>
      </c>
    </row>
    <row r="9797" customFormat="false" ht="15" hidden="false" customHeight="true" outlineLevel="0" collapsed="false">
      <c r="A9797" s="1" t="n">
        <v>3</v>
      </c>
      <c r="B9797" s="76" t="n">
        <v>46274</v>
      </c>
      <c r="C9797" s="1" t="n">
        <v>6</v>
      </c>
      <c r="D9797" s="1" t="s">
        <v>3819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3817</v>
      </c>
      <c r="N9797" s="1" t="n">
        <v>20</v>
      </c>
      <c r="O9797" s="1" t="n">
        <v>125</v>
      </c>
      <c r="P9797" s="1" t="s">
        <v>3814</v>
      </c>
    </row>
    <row r="9798" customFormat="false" ht="15" hidden="false" customHeight="true" outlineLevel="0" collapsed="false">
      <c r="A9798" s="1" t="n">
        <v>3</v>
      </c>
      <c r="B9798" s="76" t="n">
        <v>46274</v>
      </c>
      <c r="C9798" s="1" t="n">
        <v>11</v>
      </c>
      <c r="D9798" s="1" t="s">
        <v>3820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4098</v>
      </c>
      <c r="N9798" s="1" t="n">
        <v>19</v>
      </c>
      <c r="O9798" s="1" t="n">
        <v>228</v>
      </c>
      <c r="P9798" s="1" t="s">
        <v>3814</v>
      </c>
    </row>
    <row r="9799" customFormat="false" ht="15" hidden="false" customHeight="true" outlineLevel="0" collapsed="false">
      <c r="A9799" s="1" t="n">
        <v>3</v>
      </c>
      <c r="B9799" s="76" t="n">
        <v>46274</v>
      </c>
      <c r="C9799" s="1" t="n">
        <v>11</v>
      </c>
      <c r="D9799" s="1" t="s">
        <v>3820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4278</v>
      </c>
      <c r="N9799" s="1" t="n">
        <v>20</v>
      </c>
      <c r="O9799" s="1" t="n">
        <v>107.96</v>
      </c>
      <c r="P9799" s="1" t="s">
        <v>3814</v>
      </c>
    </row>
    <row r="9800" customFormat="false" ht="15" hidden="false" customHeight="true" outlineLevel="0" collapsed="false">
      <c r="A9800" s="1" t="n">
        <v>3</v>
      </c>
      <c r="B9800" s="76" t="n">
        <v>46274</v>
      </c>
      <c r="C9800" s="1" t="n">
        <v>11</v>
      </c>
      <c r="D9800" s="1" t="s">
        <v>3820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4279</v>
      </c>
      <c r="N9800" s="1" t="n">
        <v>25</v>
      </c>
      <c r="O9800" s="1" t="n">
        <v>145</v>
      </c>
      <c r="P9800" s="1" t="s">
        <v>3814</v>
      </c>
    </row>
    <row r="9801" customFormat="false" ht="15" hidden="false" customHeight="true" outlineLevel="0" collapsed="false">
      <c r="A9801" s="1" t="n">
        <v>3</v>
      </c>
      <c r="B9801" s="76" t="n">
        <v>46274</v>
      </c>
      <c r="C9801" s="1" t="n">
        <v>11</v>
      </c>
      <c r="D9801" s="1" t="s">
        <v>3820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4280</v>
      </c>
      <c r="N9801" s="1" t="n">
        <v>56</v>
      </c>
      <c r="O9801" s="1" t="n">
        <v>392</v>
      </c>
      <c r="P9801" s="1" t="s">
        <v>3814</v>
      </c>
    </row>
    <row r="9802" customFormat="false" ht="15" hidden="false" customHeight="true" outlineLevel="0" collapsed="false">
      <c r="A9802" s="1" t="n">
        <v>3</v>
      </c>
      <c r="B9802" s="76" t="n">
        <v>46274</v>
      </c>
      <c r="C9802" s="1" t="n">
        <v>11</v>
      </c>
      <c r="D9802" s="1" t="s">
        <v>3820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4281</v>
      </c>
      <c r="N9802" s="1" t="n">
        <v>50</v>
      </c>
      <c r="O9802" s="1" t="n">
        <v>469.9</v>
      </c>
      <c r="P9802" s="1" t="s">
        <v>3814</v>
      </c>
    </row>
    <row r="9803" customFormat="false" ht="15" hidden="false" customHeight="true" outlineLevel="0" collapsed="false">
      <c r="A9803" s="1" t="n">
        <v>3</v>
      </c>
      <c r="B9803" s="76" t="n">
        <v>46274</v>
      </c>
      <c r="C9803" s="1" t="n">
        <v>11</v>
      </c>
      <c r="D9803" s="1" t="s">
        <v>3820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5670</v>
      </c>
      <c r="N9803" s="1" t="n">
        <v>36</v>
      </c>
      <c r="O9803" s="1" t="n">
        <v>117.72</v>
      </c>
      <c r="P9803" s="1" t="s">
        <v>3814</v>
      </c>
    </row>
    <row r="9804" customFormat="false" ht="15" hidden="false" customHeight="true" outlineLevel="0" collapsed="false">
      <c r="A9804" s="1" t="n">
        <v>3</v>
      </c>
      <c r="B9804" s="76" t="n">
        <v>46274</v>
      </c>
      <c r="C9804" s="1" t="n">
        <v>11</v>
      </c>
      <c r="D9804" s="1" t="s">
        <v>3820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5037</v>
      </c>
      <c r="N9804" s="1" t="n">
        <v>40</v>
      </c>
      <c r="O9804" s="1" t="n">
        <v>519.6</v>
      </c>
      <c r="P9804" s="1" t="s">
        <v>3814</v>
      </c>
    </row>
    <row r="9805" customFormat="false" ht="15" hidden="false" customHeight="true" outlineLevel="0" collapsed="false">
      <c r="A9805" s="1" t="n">
        <v>3</v>
      </c>
      <c r="B9805" s="76" t="n">
        <v>46274</v>
      </c>
      <c r="C9805" s="1" t="n">
        <v>11</v>
      </c>
      <c r="D9805" s="1" t="s">
        <v>3820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4351</v>
      </c>
      <c r="N9805" s="1" t="n">
        <v>40</v>
      </c>
      <c r="O9805" s="1" t="n">
        <v>552</v>
      </c>
      <c r="P9805" s="1" t="s">
        <v>3814</v>
      </c>
    </row>
    <row r="9806" customFormat="false" ht="15" hidden="false" customHeight="true" outlineLevel="0" collapsed="false">
      <c r="A9806" s="1" t="n">
        <v>3</v>
      </c>
      <c r="B9806" s="76" t="n">
        <v>46274</v>
      </c>
      <c r="C9806" s="1" t="n">
        <v>11</v>
      </c>
      <c r="D9806" s="1" t="s">
        <v>3820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4354</v>
      </c>
      <c r="N9806" s="1" t="n">
        <v>50</v>
      </c>
      <c r="O9806" s="1" t="n">
        <v>287.5</v>
      </c>
      <c r="P9806" s="1" t="s">
        <v>3814</v>
      </c>
    </row>
    <row r="9807" customFormat="false" ht="15" hidden="false" customHeight="true" outlineLevel="0" collapsed="false">
      <c r="A9807" s="1" t="n">
        <v>3</v>
      </c>
      <c r="B9807" s="76" t="n">
        <v>46274</v>
      </c>
      <c r="C9807" s="1" t="n">
        <v>11</v>
      </c>
      <c r="D9807" s="1" t="s">
        <v>3820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5706</v>
      </c>
      <c r="N9807" s="1" t="n">
        <v>24</v>
      </c>
      <c r="O9807" s="1" t="n">
        <v>55.44</v>
      </c>
      <c r="P9807" s="1" t="s">
        <v>3814</v>
      </c>
    </row>
    <row r="9808" customFormat="false" ht="15" hidden="false" customHeight="true" outlineLevel="0" collapsed="false">
      <c r="A9808" s="1" t="n">
        <v>3</v>
      </c>
      <c r="B9808" s="76" t="n">
        <v>46274</v>
      </c>
      <c r="C9808" s="1" t="n">
        <v>11</v>
      </c>
      <c r="D9808" s="1" t="s">
        <v>3820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5596</v>
      </c>
      <c r="N9808" s="1" t="n">
        <v>48</v>
      </c>
      <c r="O9808" s="1" t="n">
        <v>91.68</v>
      </c>
      <c r="P9808" s="1" t="s">
        <v>3814</v>
      </c>
    </row>
    <row r="9809" customFormat="false" ht="15" hidden="false" customHeight="true" outlineLevel="0" collapsed="false">
      <c r="A9809" s="1" t="n">
        <v>3</v>
      </c>
      <c r="B9809" s="76" t="n">
        <v>46274</v>
      </c>
      <c r="C9809" s="1" t="n">
        <v>11</v>
      </c>
      <c r="D9809" s="1" t="s">
        <v>3820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5088</v>
      </c>
      <c r="N9809" s="1" t="n">
        <v>12</v>
      </c>
      <c r="O9809" s="1" t="n">
        <v>109.44</v>
      </c>
      <c r="P9809" s="1" t="s">
        <v>3814</v>
      </c>
    </row>
    <row r="9810" customFormat="false" ht="15" hidden="false" customHeight="true" outlineLevel="0" collapsed="false">
      <c r="A9810" s="1" t="n">
        <v>3</v>
      </c>
      <c r="B9810" s="76" t="n">
        <v>46274</v>
      </c>
      <c r="C9810" s="1" t="n">
        <v>11</v>
      </c>
      <c r="D9810" s="1" t="s">
        <v>3820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5089</v>
      </c>
      <c r="N9810" s="1" t="n">
        <v>12</v>
      </c>
      <c r="O9810" s="1" t="n">
        <v>109.44</v>
      </c>
      <c r="P9810" s="1" t="s">
        <v>3814</v>
      </c>
    </row>
    <row r="9811" customFormat="false" ht="15" hidden="false" customHeight="true" outlineLevel="0" collapsed="false">
      <c r="A9811" s="1" t="n">
        <v>3</v>
      </c>
      <c r="B9811" s="76" t="n">
        <v>46274</v>
      </c>
      <c r="C9811" s="1" t="n">
        <v>11</v>
      </c>
      <c r="D9811" s="1" t="s">
        <v>3820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4641</v>
      </c>
      <c r="N9811" s="1" t="n">
        <v>150</v>
      </c>
      <c r="O9811" s="1" t="n">
        <v>357</v>
      </c>
      <c r="P9811" s="1" t="s">
        <v>3814</v>
      </c>
    </row>
    <row r="9812" customFormat="false" ht="15" hidden="false" customHeight="true" outlineLevel="0" collapsed="false">
      <c r="A9812" s="1" t="n">
        <v>3</v>
      </c>
      <c r="B9812" s="76" t="n">
        <v>46274</v>
      </c>
      <c r="C9812" s="1" t="n">
        <v>11</v>
      </c>
      <c r="D9812" s="1" t="s">
        <v>3820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4384</v>
      </c>
      <c r="N9812" s="1" t="n">
        <v>24</v>
      </c>
      <c r="O9812" s="1" t="n">
        <v>90.72</v>
      </c>
      <c r="P9812" s="1" t="s">
        <v>3814</v>
      </c>
    </row>
    <row r="9813" customFormat="false" ht="15" hidden="false" customHeight="true" outlineLevel="0" collapsed="false">
      <c r="A9813" s="1" t="n">
        <v>3</v>
      </c>
      <c r="B9813" s="76" t="n">
        <v>46274</v>
      </c>
      <c r="C9813" s="1" t="n">
        <v>11</v>
      </c>
      <c r="D9813" s="1" t="s">
        <v>3820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5809</v>
      </c>
      <c r="N9813" s="1" t="n">
        <v>24</v>
      </c>
      <c r="O9813" s="1" t="n">
        <v>133.44</v>
      </c>
      <c r="P9813" s="1" t="s">
        <v>3814</v>
      </c>
    </row>
    <row r="9814" customFormat="false" ht="15" hidden="false" customHeight="true" outlineLevel="0" collapsed="false">
      <c r="A9814" s="1" t="n">
        <v>3</v>
      </c>
      <c r="B9814" s="76" t="n">
        <v>46274</v>
      </c>
      <c r="C9814" s="1" t="n">
        <v>11</v>
      </c>
      <c r="D9814" s="1" t="s">
        <v>3820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4834</v>
      </c>
      <c r="N9814" s="1" t="n">
        <v>100</v>
      </c>
      <c r="O9814" s="1" t="n">
        <v>190</v>
      </c>
      <c r="P9814" s="1" t="s">
        <v>3814</v>
      </c>
    </row>
    <row r="9815" customFormat="false" ht="15" hidden="false" customHeight="true" outlineLevel="0" collapsed="false">
      <c r="A9815" s="1" t="n">
        <v>3</v>
      </c>
      <c r="B9815" s="76" t="n">
        <v>46274</v>
      </c>
      <c r="C9815" s="1" t="n">
        <v>11</v>
      </c>
      <c r="D9815" s="1" t="s">
        <v>3820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5149</v>
      </c>
      <c r="N9815" s="1" t="n">
        <v>48</v>
      </c>
      <c r="O9815" s="1" t="n">
        <v>177.12</v>
      </c>
      <c r="P9815" s="1" t="s">
        <v>3814</v>
      </c>
    </row>
    <row r="9816" customFormat="false" ht="15" hidden="false" customHeight="true" outlineLevel="0" collapsed="false">
      <c r="A9816" s="1" t="n">
        <v>3</v>
      </c>
      <c r="B9816" s="76" t="n">
        <v>46274</v>
      </c>
      <c r="C9816" s="1" t="n">
        <v>11</v>
      </c>
      <c r="D9816" s="1" t="s">
        <v>3820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5061</v>
      </c>
      <c r="N9816" s="1" t="n">
        <v>150</v>
      </c>
      <c r="O9816" s="1" t="n">
        <v>160.5</v>
      </c>
      <c r="P9816" s="1" t="s">
        <v>3814</v>
      </c>
    </row>
    <row r="9817" customFormat="false" ht="15" hidden="false" customHeight="true" outlineLevel="0" collapsed="false">
      <c r="A9817" s="1" t="n">
        <v>3</v>
      </c>
      <c r="B9817" s="76" t="n">
        <v>46274</v>
      </c>
      <c r="C9817" s="1" t="n">
        <v>11</v>
      </c>
      <c r="D9817" s="1" t="s">
        <v>3820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3895</v>
      </c>
      <c r="N9817" s="1" t="n">
        <v>18</v>
      </c>
      <c r="O9817" s="1" t="n">
        <v>162.36</v>
      </c>
      <c r="P9817" s="1" t="s">
        <v>3814</v>
      </c>
    </row>
    <row r="9818" customFormat="false" ht="15" hidden="false" customHeight="true" outlineLevel="0" collapsed="false">
      <c r="A9818" s="1" t="n">
        <v>3</v>
      </c>
      <c r="B9818" s="76" t="n">
        <v>46274</v>
      </c>
      <c r="C9818" s="1" t="n">
        <v>11</v>
      </c>
      <c r="D9818" s="1" t="s">
        <v>3820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4328</v>
      </c>
      <c r="N9818" s="1" t="n">
        <v>120</v>
      </c>
      <c r="O9818" s="1" t="n">
        <v>289.2</v>
      </c>
      <c r="P9818" s="1" t="s">
        <v>3814</v>
      </c>
    </row>
    <row r="9819" customFormat="false" ht="15" hidden="false" customHeight="true" outlineLevel="0" collapsed="false">
      <c r="A9819" s="1" t="n">
        <v>3</v>
      </c>
      <c r="B9819" s="76" t="n">
        <v>46274</v>
      </c>
      <c r="C9819" s="1" t="n">
        <v>11</v>
      </c>
      <c r="D9819" s="1" t="s">
        <v>3820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6758</v>
      </c>
      <c r="N9819" s="1" t="n">
        <v>12</v>
      </c>
      <c r="O9819" s="1" t="n">
        <v>126.96</v>
      </c>
      <c r="P9819" s="1" t="s">
        <v>3814</v>
      </c>
    </row>
    <row r="9820" customFormat="false" ht="15" hidden="false" customHeight="true" outlineLevel="0" collapsed="false">
      <c r="A9820" s="1" t="n">
        <v>3</v>
      </c>
      <c r="B9820" s="76" t="n">
        <v>46274</v>
      </c>
      <c r="C9820" s="1" t="n">
        <v>11</v>
      </c>
      <c r="D9820" s="1" t="s">
        <v>3820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4988</v>
      </c>
      <c r="N9820" s="1" t="n">
        <v>40</v>
      </c>
      <c r="O9820" s="1" t="n">
        <v>112</v>
      </c>
      <c r="P9820" s="1" t="s">
        <v>3814</v>
      </c>
    </row>
    <row r="9821" customFormat="false" ht="15" hidden="false" customHeight="true" outlineLevel="0" collapsed="false">
      <c r="A9821" s="1" t="n">
        <v>3</v>
      </c>
      <c r="B9821" s="76" t="n">
        <v>46274</v>
      </c>
      <c r="C9821" s="1" t="n">
        <v>11</v>
      </c>
      <c r="D9821" s="1" t="s">
        <v>3820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4103</v>
      </c>
      <c r="N9821" s="1" t="n">
        <v>25</v>
      </c>
      <c r="O9821" s="1" t="n">
        <v>137.5</v>
      </c>
      <c r="P9821" s="1" t="s">
        <v>3814</v>
      </c>
    </row>
    <row r="9822" customFormat="false" ht="15" hidden="false" customHeight="true" outlineLevel="0" collapsed="false">
      <c r="A9822" s="1" t="n">
        <v>3</v>
      </c>
      <c r="B9822" s="76" t="n">
        <v>46274</v>
      </c>
      <c r="C9822" s="1" t="n">
        <v>11</v>
      </c>
      <c r="D9822" s="1" t="s">
        <v>3820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6759</v>
      </c>
      <c r="N9822" s="1" t="n">
        <v>135</v>
      </c>
      <c r="O9822" s="1" t="n">
        <v>412.9</v>
      </c>
      <c r="P9822" s="1" t="s">
        <v>3814</v>
      </c>
    </row>
    <row r="9823" customFormat="false" ht="15" hidden="false" customHeight="true" outlineLevel="0" collapsed="false">
      <c r="A9823" s="1" t="n">
        <v>3</v>
      </c>
      <c r="B9823" s="76" t="n">
        <v>46274</v>
      </c>
      <c r="C9823" s="1" t="n">
        <v>11</v>
      </c>
      <c r="D9823" s="1" t="s">
        <v>3820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5534</v>
      </c>
      <c r="N9823" s="1" t="n">
        <v>48</v>
      </c>
      <c r="O9823" s="1" t="n">
        <v>148.32</v>
      </c>
      <c r="P9823" s="1" t="s">
        <v>3814</v>
      </c>
    </row>
    <row r="9824" customFormat="false" ht="15" hidden="false" customHeight="true" outlineLevel="0" collapsed="false">
      <c r="A9824" s="1" t="n">
        <v>3</v>
      </c>
      <c r="B9824" s="76" t="n">
        <v>46274</v>
      </c>
      <c r="C9824" s="1" t="n">
        <v>11</v>
      </c>
      <c r="D9824" s="1" t="s">
        <v>3820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5535</v>
      </c>
      <c r="N9824" s="1" t="n">
        <v>48</v>
      </c>
      <c r="O9824" s="1" t="n">
        <v>145.72</v>
      </c>
      <c r="P9824" s="1" t="s">
        <v>3814</v>
      </c>
    </row>
    <row r="9825" customFormat="false" ht="15" hidden="false" customHeight="true" outlineLevel="0" collapsed="false">
      <c r="A9825" s="1" t="n">
        <v>3</v>
      </c>
      <c r="B9825" s="76" t="n">
        <v>46274</v>
      </c>
      <c r="C9825" s="1" t="n">
        <v>11</v>
      </c>
      <c r="D9825" s="1" t="s">
        <v>3820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5513</v>
      </c>
      <c r="N9825" s="1" t="n">
        <v>20</v>
      </c>
      <c r="O9825" s="1" t="n">
        <v>118.54</v>
      </c>
      <c r="P9825" s="1" t="s">
        <v>3814</v>
      </c>
    </row>
    <row r="9826" customFormat="false" ht="15" hidden="false" customHeight="true" outlineLevel="0" collapsed="false">
      <c r="A9826" s="1" t="n">
        <v>3</v>
      </c>
      <c r="B9826" s="76" t="n">
        <v>46274</v>
      </c>
      <c r="C9826" s="1" t="n">
        <v>11</v>
      </c>
      <c r="D9826" s="1" t="s">
        <v>3820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5050</v>
      </c>
      <c r="N9826" s="1" t="n">
        <v>20</v>
      </c>
      <c r="O9826" s="1" t="n">
        <v>53.14</v>
      </c>
      <c r="P9826" s="1" t="s">
        <v>3814</v>
      </c>
    </row>
    <row r="9827" customFormat="false" ht="15" hidden="false" customHeight="true" outlineLevel="0" collapsed="false">
      <c r="A9827" s="1" t="n">
        <v>3</v>
      </c>
      <c r="B9827" s="76" t="n">
        <v>46274</v>
      </c>
      <c r="C9827" s="1" t="n">
        <v>11</v>
      </c>
      <c r="D9827" s="1" t="s">
        <v>3820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6760</v>
      </c>
      <c r="N9827" s="1" t="n">
        <v>48</v>
      </c>
      <c r="O9827" s="1" t="n">
        <v>33.12</v>
      </c>
      <c r="P9827" s="1" t="s">
        <v>3814</v>
      </c>
    </row>
    <row r="9828" customFormat="false" ht="15" hidden="false" customHeight="true" outlineLevel="0" collapsed="false">
      <c r="A9828" s="1" t="n">
        <v>3</v>
      </c>
      <c r="B9828" s="76" t="n">
        <v>46274</v>
      </c>
      <c r="C9828" s="1" t="n">
        <v>11</v>
      </c>
      <c r="D9828" s="1" t="s">
        <v>3820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6761</v>
      </c>
      <c r="N9828" s="1" t="n">
        <v>48</v>
      </c>
      <c r="O9828" s="1" t="n">
        <v>33.12</v>
      </c>
      <c r="P9828" s="1" t="s">
        <v>3814</v>
      </c>
    </row>
    <row r="9829" customFormat="false" ht="15" hidden="false" customHeight="true" outlineLevel="0" collapsed="false">
      <c r="A9829" s="1" t="n">
        <v>3</v>
      </c>
      <c r="B9829" s="76" t="n">
        <v>46274</v>
      </c>
      <c r="C9829" s="1" t="n">
        <v>11</v>
      </c>
      <c r="D9829" s="1" t="s">
        <v>3820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6762</v>
      </c>
      <c r="N9829" s="1" t="n">
        <v>48</v>
      </c>
      <c r="O9829" s="1" t="n">
        <v>33.12</v>
      </c>
      <c r="P9829" s="1" t="s">
        <v>3814</v>
      </c>
    </row>
    <row r="9830" customFormat="false" ht="15" hidden="false" customHeight="true" outlineLevel="0" collapsed="false">
      <c r="A9830" s="1" t="n">
        <v>3</v>
      </c>
      <c r="B9830" s="76" t="n">
        <v>46274</v>
      </c>
      <c r="C9830" s="1" t="n">
        <v>11</v>
      </c>
      <c r="D9830" s="1" t="s">
        <v>3820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6763</v>
      </c>
      <c r="N9830" s="1" t="n">
        <v>30</v>
      </c>
      <c r="O9830" s="1" t="n">
        <v>22.89</v>
      </c>
      <c r="P9830" s="1" t="s">
        <v>3814</v>
      </c>
    </row>
    <row r="9831" customFormat="false" ht="15" hidden="false" customHeight="true" outlineLevel="0" collapsed="false">
      <c r="A9831" s="1" t="n">
        <v>3</v>
      </c>
      <c r="B9831" s="76" t="n">
        <v>46274</v>
      </c>
      <c r="C9831" s="1" t="n">
        <v>11</v>
      </c>
      <c r="D9831" s="1" t="s">
        <v>3820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5053</v>
      </c>
      <c r="N9831" s="1" t="n">
        <v>40</v>
      </c>
      <c r="O9831" s="1" t="n">
        <v>101.64</v>
      </c>
      <c r="P9831" s="1" t="s">
        <v>3814</v>
      </c>
    </row>
    <row r="9832" customFormat="false" ht="15" hidden="false" customHeight="true" outlineLevel="0" collapsed="false">
      <c r="A9832" s="1" t="n">
        <v>3</v>
      </c>
      <c r="B9832" s="76" t="n">
        <v>46274</v>
      </c>
      <c r="C9832" s="1" t="n">
        <v>11</v>
      </c>
      <c r="D9832" s="1" t="s">
        <v>3820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5057</v>
      </c>
      <c r="N9832" s="1" t="n">
        <v>20</v>
      </c>
      <c r="O9832" s="1" t="n">
        <v>65.2</v>
      </c>
      <c r="P9832" s="1" t="s">
        <v>3814</v>
      </c>
    </row>
    <row r="9833" customFormat="false" ht="15" hidden="false" customHeight="true" outlineLevel="0" collapsed="false">
      <c r="A9833" s="1" t="n">
        <v>3</v>
      </c>
      <c r="B9833" s="76" t="n">
        <v>46274</v>
      </c>
      <c r="C9833" s="1" t="n">
        <v>11</v>
      </c>
      <c r="D9833" s="1" t="s">
        <v>3820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5059</v>
      </c>
      <c r="N9833" s="1" t="n">
        <v>20</v>
      </c>
      <c r="O9833" s="1" t="n">
        <v>218.8</v>
      </c>
      <c r="P9833" s="1" t="s">
        <v>3814</v>
      </c>
    </row>
    <row r="9834" customFormat="false" ht="15" hidden="false" customHeight="true" outlineLevel="0" collapsed="false">
      <c r="A9834" s="1" t="n">
        <v>3</v>
      </c>
      <c r="B9834" s="76" t="n">
        <v>46274</v>
      </c>
      <c r="C9834" s="1" t="n">
        <v>11</v>
      </c>
      <c r="D9834" s="1" t="s">
        <v>3820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5060</v>
      </c>
      <c r="N9834" s="1" t="n">
        <v>20</v>
      </c>
      <c r="O9834" s="1" t="n">
        <v>103.6</v>
      </c>
      <c r="P9834" s="1" t="s">
        <v>3814</v>
      </c>
    </row>
    <row r="9835" customFormat="false" ht="15" hidden="false" customHeight="true" outlineLevel="0" collapsed="false">
      <c r="A9835" s="1" t="n">
        <v>3</v>
      </c>
      <c r="B9835" s="76" t="n">
        <v>46274</v>
      </c>
      <c r="C9835" s="1" t="n">
        <v>11</v>
      </c>
      <c r="D9835" s="1" t="s">
        <v>3820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5057</v>
      </c>
      <c r="N9835" s="1" t="n">
        <v>20</v>
      </c>
      <c r="O9835" s="1" t="n">
        <v>40.4</v>
      </c>
      <c r="P9835" s="1" t="s">
        <v>3814</v>
      </c>
    </row>
    <row r="9836" customFormat="false" ht="15" hidden="false" customHeight="true" outlineLevel="0" collapsed="false">
      <c r="A9836" s="1" t="n">
        <v>3</v>
      </c>
      <c r="B9836" s="76" t="n">
        <v>46274</v>
      </c>
      <c r="C9836" s="1" t="n">
        <v>11</v>
      </c>
      <c r="D9836" s="1" t="s">
        <v>3820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5065</v>
      </c>
      <c r="N9836" s="1" t="n">
        <v>20</v>
      </c>
      <c r="O9836" s="1" t="n">
        <v>280.4</v>
      </c>
      <c r="P9836" s="1" t="s">
        <v>3814</v>
      </c>
    </row>
    <row r="9837" customFormat="false" ht="15" hidden="false" customHeight="true" outlineLevel="0" collapsed="false">
      <c r="A9837" s="1" t="n">
        <v>3</v>
      </c>
      <c r="B9837" s="76" t="n">
        <v>46274</v>
      </c>
      <c r="C9837" s="1" t="n">
        <v>11</v>
      </c>
      <c r="D9837" s="1" t="s">
        <v>3820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5068</v>
      </c>
      <c r="N9837" s="1" t="n">
        <v>60</v>
      </c>
      <c r="O9837" s="1" t="n">
        <v>83.32</v>
      </c>
      <c r="P9837" s="1" t="s">
        <v>3814</v>
      </c>
    </row>
    <row r="9838" customFormat="false" ht="15" hidden="false" customHeight="true" outlineLevel="0" collapsed="false">
      <c r="A9838" s="1" t="n">
        <v>3</v>
      </c>
      <c r="B9838" s="76" t="n">
        <v>46274</v>
      </c>
      <c r="C9838" s="1" t="n">
        <v>11</v>
      </c>
      <c r="D9838" s="1" t="s">
        <v>3820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5069</v>
      </c>
      <c r="N9838" s="1" t="n">
        <v>20</v>
      </c>
      <c r="O9838" s="1" t="n">
        <v>93.79</v>
      </c>
      <c r="P9838" s="1" t="s">
        <v>3814</v>
      </c>
    </row>
    <row r="9839" customFormat="false" ht="15" hidden="false" customHeight="true" outlineLevel="0" collapsed="false">
      <c r="A9839" s="1" t="n">
        <v>3</v>
      </c>
      <c r="B9839" s="76" t="n">
        <v>46274</v>
      </c>
      <c r="C9839" s="1" t="n">
        <v>11</v>
      </c>
      <c r="D9839" s="1" t="s">
        <v>3820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5070</v>
      </c>
      <c r="N9839" s="1" t="n">
        <v>60</v>
      </c>
      <c r="O9839" s="1" t="n">
        <v>83.32</v>
      </c>
      <c r="P9839" s="1" t="s">
        <v>3814</v>
      </c>
    </row>
    <row r="9840" customFormat="false" ht="15" hidden="false" customHeight="true" outlineLevel="0" collapsed="false">
      <c r="A9840" s="1" t="n">
        <v>3</v>
      </c>
      <c r="B9840" s="76" t="n">
        <v>46274</v>
      </c>
      <c r="C9840" s="1" t="n">
        <v>11</v>
      </c>
      <c r="D9840" s="1" t="s">
        <v>3820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5071</v>
      </c>
      <c r="N9840" s="1" t="n">
        <v>60</v>
      </c>
      <c r="O9840" s="1" t="n">
        <v>83.32</v>
      </c>
      <c r="P9840" s="1" t="s">
        <v>3814</v>
      </c>
    </row>
    <row r="9841" customFormat="false" ht="15" hidden="false" customHeight="true" outlineLevel="0" collapsed="false">
      <c r="A9841" s="1" t="n">
        <v>3</v>
      </c>
      <c r="B9841" s="76" t="n">
        <v>46274</v>
      </c>
      <c r="C9841" s="1" t="n">
        <v>11</v>
      </c>
      <c r="D9841" s="1" t="s">
        <v>3820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5071</v>
      </c>
      <c r="N9841" s="1" t="n">
        <v>60</v>
      </c>
      <c r="O9841" s="1" t="n">
        <v>83.32</v>
      </c>
      <c r="P9841" s="1" t="s">
        <v>3814</v>
      </c>
    </row>
    <row r="9842" customFormat="false" ht="15" hidden="false" customHeight="true" outlineLevel="0" collapsed="false">
      <c r="A9842" s="1" t="n">
        <v>3</v>
      </c>
      <c r="B9842" s="76" t="n">
        <v>46274</v>
      </c>
      <c r="C9842" s="1" t="n">
        <v>11</v>
      </c>
      <c r="D9842" s="1" t="s">
        <v>3820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5072</v>
      </c>
      <c r="N9842" s="1" t="n">
        <v>24</v>
      </c>
      <c r="O9842" s="1" t="n">
        <v>32.64</v>
      </c>
      <c r="P9842" s="1" t="s">
        <v>3814</v>
      </c>
    </row>
    <row r="9843" customFormat="false" ht="15" hidden="false" customHeight="true" outlineLevel="0" collapsed="false">
      <c r="A9843" s="1" t="n">
        <v>3</v>
      </c>
      <c r="B9843" s="76" t="n">
        <v>46274</v>
      </c>
      <c r="C9843" s="1" t="n">
        <v>11</v>
      </c>
      <c r="D9843" s="1" t="s">
        <v>3820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5539</v>
      </c>
      <c r="N9843" s="1" t="n">
        <v>50</v>
      </c>
      <c r="O9843" s="1" t="n">
        <v>372.48</v>
      </c>
      <c r="P9843" s="1" t="s">
        <v>3814</v>
      </c>
    </row>
    <row r="9844" customFormat="false" ht="15" hidden="false" customHeight="true" outlineLevel="0" collapsed="false">
      <c r="A9844" s="1" t="n">
        <v>3</v>
      </c>
      <c r="B9844" s="76" t="n">
        <v>46274</v>
      </c>
      <c r="C9844" s="1" t="n">
        <v>11</v>
      </c>
      <c r="D9844" s="1" t="s">
        <v>3820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5075</v>
      </c>
      <c r="N9844" s="1" t="n">
        <v>24</v>
      </c>
      <c r="O9844" s="1" t="n">
        <v>32.64</v>
      </c>
      <c r="P9844" s="1" t="s">
        <v>3814</v>
      </c>
    </row>
    <row r="9845" customFormat="false" ht="15" hidden="false" customHeight="true" outlineLevel="0" collapsed="false">
      <c r="A9845" s="1" t="n">
        <v>3</v>
      </c>
      <c r="B9845" s="76" t="n">
        <v>46274</v>
      </c>
      <c r="C9845" s="1" t="n">
        <v>11</v>
      </c>
      <c r="D9845" s="1" t="s">
        <v>3820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5066</v>
      </c>
      <c r="N9845" s="1" t="n">
        <v>30</v>
      </c>
      <c r="O9845" s="1" t="n">
        <v>27.84</v>
      </c>
      <c r="P9845" s="1" t="s">
        <v>3814</v>
      </c>
    </row>
    <row r="9846" customFormat="false" ht="15" hidden="false" customHeight="true" outlineLevel="0" collapsed="false">
      <c r="A9846" s="1" t="n">
        <v>3</v>
      </c>
      <c r="B9846" s="76" t="n">
        <v>46274</v>
      </c>
      <c r="C9846" s="1" t="n">
        <v>11</v>
      </c>
      <c r="D9846" s="1" t="s">
        <v>3820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5066</v>
      </c>
      <c r="N9846" s="1" t="n">
        <v>30</v>
      </c>
      <c r="O9846" s="1" t="n">
        <v>27.84</v>
      </c>
      <c r="P9846" s="1" t="s">
        <v>3814</v>
      </c>
    </row>
    <row r="9847" customFormat="false" ht="15" hidden="false" customHeight="true" outlineLevel="0" collapsed="false">
      <c r="A9847" s="1" t="n">
        <v>3</v>
      </c>
      <c r="B9847" s="76" t="n">
        <v>46274</v>
      </c>
      <c r="C9847" s="1" t="n">
        <v>11</v>
      </c>
      <c r="D9847" s="1" t="s">
        <v>3820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6764</v>
      </c>
      <c r="N9847" s="1" t="n">
        <v>21</v>
      </c>
      <c r="O9847" s="1" t="n">
        <v>67.68</v>
      </c>
      <c r="P9847" s="1" t="s">
        <v>3814</v>
      </c>
    </row>
    <row r="9848" customFormat="false" ht="15" hidden="false" customHeight="true" outlineLevel="0" collapsed="false">
      <c r="A9848" s="1" t="n">
        <v>3</v>
      </c>
      <c r="B9848" s="76" t="n">
        <v>46274</v>
      </c>
      <c r="C9848" s="1" t="n">
        <v>11</v>
      </c>
      <c r="D9848" s="1" t="s">
        <v>3820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5078</v>
      </c>
      <c r="N9848" s="1" t="n">
        <v>12</v>
      </c>
      <c r="O9848" s="1" t="n">
        <v>16.32</v>
      </c>
      <c r="P9848" s="1" t="s">
        <v>3814</v>
      </c>
    </row>
    <row r="9849" customFormat="false" ht="15" hidden="false" customHeight="true" outlineLevel="0" collapsed="false">
      <c r="A9849" s="1" t="n">
        <v>3</v>
      </c>
      <c r="B9849" s="76" t="n">
        <v>46274</v>
      </c>
      <c r="C9849" s="1" t="n">
        <v>11</v>
      </c>
      <c r="D9849" s="1" t="s">
        <v>3820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6765</v>
      </c>
      <c r="N9849" s="1" t="n">
        <v>21</v>
      </c>
      <c r="O9849" s="1" t="n">
        <v>67.68</v>
      </c>
      <c r="P9849" s="1" t="s">
        <v>3814</v>
      </c>
    </row>
    <row r="9850" customFormat="false" ht="15" hidden="false" customHeight="true" outlineLevel="0" collapsed="false">
      <c r="A9850" s="1" t="n">
        <v>3</v>
      </c>
      <c r="B9850" s="76" t="n">
        <v>46274</v>
      </c>
      <c r="C9850" s="1" t="n">
        <v>11</v>
      </c>
      <c r="D9850" s="1" t="s">
        <v>3820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6766</v>
      </c>
      <c r="N9850" s="1" t="n">
        <v>60</v>
      </c>
      <c r="O9850" s="1" t="n">
        <v>81.98</v>
      </c>
      <c r="P9850" s="1" t="s">
        <v>3814</v>
      </c>
    </row>
    <row r="9851" customFormat="false" ht="15" hidden="false" customHeight="true" outlineLevel="0" collapsed="false">
      <c r="A9851" s="1" t="n">
        <v>3</v>
      </c>
      <c r="B9851" s="76" t="n">
        <v>46274</v>
      </c>
      <c r="C9851" s="1" t="n">
        <v>11</v>
      </c>
      <c r="D9851" s="1" t="s">
        <v>3820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6767</v>
      </c>
      <c r="N9851" s="1" t="n">
        <v>30</v>
      </c>
      <c r="O9851" s="1" t="n">
        <v>27.96</v>
      </c>
      <c r="P9851" s="1" t="s">
        <v>3814</v>
      </c>
    </row>
    <row r="9852" customFormat="false" ht="15" hidden="false" customHeight="true" outlineLevel="0" collapsed="false">
      <c r="A9852" s="1" t="n">
        <v>3</v>
      </c>
      <c r="B9852" s="76" t="n">
        <v>46274</v>
      </c>
      <c r="C9852" s="1" t="n">
        <v>11</v>
      </c>
      <c r="D9852" s="1" t="s">
        <v>3820</v>
      </c>
      <c r="E9852" s="1" t="n">
        <v>1734</v>
      </c>
      <c r="F9852" s="1" t="s">
        <v>175</v>
      </c>
      <c r="I9852" s="1" t="n">
        <v>259630</v>
      </c>
      <c r="J9852" s="1" t="n">
        <v>38209</v>
      </c>
      <c r="K9852" s="1" t="n">
        <v>7898055451761</v>
      </c>
      <c r="L9852" s="1" t="s">
        <v>3912</v>
      </c>
      <c r="N9852" s="1" t="n">
        <v>4</v>
      </c>
      <c r="O9852" s="1" t="n">
        <v>79.72</v>
      </c>
      <c r="P9852" s="1" t="s">
        <v>3814</v>
      </c>
    </row>
    <row r="9853" customFormat="false" ht="15" hidden="false" customHeight="true" outlineLevel="0" collapsed="false">
      <c r="A9853" s="1" t="n">
        <v>3</v>
      </c>
      <c r="B9853" s="76" t="n">
        <v>46274</v>
      </c>
      <c r="C9853" s="1" t="n">
        <v>11</v>
      </c>
      <c r="D9853" s="1" t="s">
        <v>3820</v>
      </c>
      <c r="E9853" s="1" t="n">
        <v>1734</v>
      </c>
      <c r="F9853" s="1" t="s">
        <v>175</v>
      </c>
      <c r="I9853" s="1" t="n">
        <v>259630</v>
      </c>
      <c r="J9853" s="1" t="n">
        <v>38201</v>
      </c>
      <c r="K9853" s="1" t="n">
        <v>7898055451587</v>
      </c>
      <c r="L9853" s="1" t="s">
        <v>3913</v>
      </c>
      <c r="N9853" s="1" t="n">
        <v>4</v>
      </c>
      <c r="O9853" s="1" t="n">
        <v>79.72</v>
      </c>
      <c r="P9853" s="1" t="s">
        <v>3814</v>
      </c>
    </row>
    <row r="9854" customFormat="false" ht="15" hidden="false" customHeight="true" outlineLevel="0" collapsed="false">
      <c r="A9854" s="1" t="n">
        <v>3</v>
      </c>
      <c r="B9854" s="76" t="n">
        <v>46274</v>
      </c>
      <c r="C9854" s="1" t="n">
        <v>11</v>
      </c>
      <c r="D9854" s="1" t="s">
        <v>3820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4233</v>
      </c>
      <c r="N9854" s="1" t="n">
        <v>4</v>
      </c>
      <c r="O9854" s="1" t="n">
        <v>50.35</v>
      </c>
      <c r="P9854" s="1" t="s">
        <v>3814</v>
      </c>
    </row>
    <row r="9855" customFormat="false" ht="15" hidden="false" customHeight="true" outlineLevel="0" collapsed="false">
      <c r="A9855" s="1" t="n">
        <v>3</v>
      </c>
      <c r="B9855" s="76" t="n">
        <v>46274</v>
      </c>
      <c r="C9855" s="1" t="n">
        <v>11</v>
      </c>
      <c r="D9855" s="1" t="s">
        <v>3820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3913</v>
      </c>
      <c r="N9855" s="1" t="n">
        <v>4</v>
      </c>
      <c r="O9855" s="1" t="n">
        <v>79.72</v>
      </c>
      <c r="P9855" s="1" t="s">
        <v>3814</v>
      </c>
    </row>
    <row r="9856" customFormat="false" ht="15" hidden="false" customHeight="true" outlineLevel="0" collapsed="false">
      <c r="A9856" s="1" t="n">
        <v>3</v>
      </c>
      <c r="B9856" s="76" t="n">
        <v>46274</v>
      </c>
      <c r="C9856" s="1" t="n">
        <v>11</v>
      </c>
      <c r="D9856" s="1" t="s">
        <v>3820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4234</v>
      </c>
      <c r="N9856" s="1" t="n">
        <v>4</v>
      </c>
      <c r="O9856" s="1" t="n">
        <v>79.72</v>
      </c>
      <c r="P9856" s="1" t="s">
        <v>3814</v>
      </c>
    </row>
    <row r="9857" customFormat="false" ht="15" hidden="false" customHeight="true" outlineLevel="0" collapsed="false">
      <c r="A9857" s="1" t="n">
        <v>3</v>
      </c>
      <c r="B9857" s="76" t="n">
        <v>46274</v>
      </c>
      <c r="C9857" s="1" t="n">
        <v>11</v>
      </c>
      <c r="D9857" s="1" t="s">
        <v>3820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4235</v>
      </c>
      <c r="N9857" s="1" t="n">
        <v>4</v>
      </c>
      <c r="O9857" s="1" t="n">
        <v>50.35</v>
      </c>
      <c r="P9857" s="1" t="s">
        <v>3814</v>
      </c>
    </row>
    <row r="9858" customFormat="false" ht="15" hidden="false" customHeight="true" outlineLevel="0" collapsed="false">
      <c r="A9858" s="1" t="n">
        <v>3</v>
      </c>
      <c r="B9858" s="76" t="n">
        <v>46274</v>
      </c>
      <c r="C9858" s="1" t="n">
        <v>11</v>
      </c>
      <c r="D9858" s="1" t="s">
        <v>3820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5374</v>
      </c>
      <c r="N9858" s="1" t="n">
        <v>4</v>
      </c>
      <c r="O9858" s="1" t="n">
        <v>79.72</v>
      </c>
      <c r="P9858" s="1" t="s">
        <v>3814</v>
      </c>
    </row>
    <row r="9859" customFormat="false" ht="15" hidden="false" customHeight="true" outlineLevel="0" collapsed="false">
      <c r="A9859" s="1" t="n">
        <v>3</v>
      </c>
      <c r="B9859" s="76" t="n">
        <v>46274</v>
      </c>
      <c r="C9859" s="1" t="n">
        <v>11</v>
      </c>
      <c r="D9859" s="1" t="s">
        <v>3820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3913</v>
      </c>
      <c r="N9859" s="1" t="n">
        <v>4</v>
      </c>
      <c r="O9859" s="1" t="n">
        <v>79.72</v>
      </c>
      <c r="P9859" s="1" t="s">
        <v>3814</v>
      </c>
    </row>
    <row r="9860" customFormat="false" ht="15" hidden="false" customHeight="true" outlineLevel="0" collapsed="false">
      <c r="A9860" s="1" t="n">
        <v>3</v>
      </c>
      <c r="B9860" s="76" t="n">
        <v>46274</v>
      </c>
      <c r="C9860" s="1" t="n">
        <v>11</v>
      </c>
      <c r="D9860" s="1" t="s">
        <v>3820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4236</v>
      </c>
      <c r="N9860" s="1" t="n">
        <v>4</v>
      </c>
      <c r="O9860" s="1" t="n">
        <v>50.35</v>
      </c>
      <c r="P9860" s="1" t="s">
        <v>3814</v>
      </c>
    </row>
    <row r="9861" customFormat="false" ht="15" hidden="false" customHeight="true" outlineLevel="0" collapsed="false">
      <c r="A9861" s="1" t="n">
        <v>3</v>
      </c>
      <c r="B9861" s="76" t="n">
        <v>46274</v>
      </c>
      <c r="C9861" s="1" t="n">
        <v>11</v>
      </c>
      <c r="D9861" s="1" t="s">
        <v>3820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5208</v>
      </c>
      <c r="N9861" s="1" t="n">
        <v>4</v>
      </c>
      <c r="O9861" s="1" t="n">
        <v>50.35</v>
      </c>
      <c r="P9861" s="1" t="s">
        <v>3814</v>
      </c>
    </row>
    <row r="9862" customFormat="false" ht="15" hidden="false" customHeight="true" outlineLevel="0" collapsed="false">
      <c r="A9862" s="1" t="n">
        <v>3</v>
      </c>
      <c r="B9862" s="76" t="n">
        <v>46274</v>
      </c>
      <c r="C9862" s="1" t="n">
        <v>11</v>
      </c>
      <c r="D9862" s="1" t="s">
        <v>3820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4237</v>
      </c>
      <c r="N9862" s="1" t="n">
        <v>4</v>
      </c>
      <c r="O9862" s="1" t="n">
        <v>50.35</v>
      </c>
      <c r="P9862" s="1" t="s">
        <v>3814</v>
      </c>
    </row>
    <row r="9863" customFormat="false" ht="15" hidden="false" customHeight="true" outlineLevel="0" collapsed="false">
      <c r="A9863" s="1" t="n">
        <v>3</v>
      </c>
      <c r="B9863" s="76" t="n">
        <v>46274</v>
      </c>
      <c r="C9863" s="1" t="n">
        <v>11</v>
      </c>
      <c r="D9863" s="1" t="s">
        <v>3820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3914</v>
      </c>
      <c r="N9863" s="1" t="n">
        <v>4</v>
      </c>
      <c r="O9863" s="1" t="n">
        <v>79.72</v>
      </c>
      <c r="P9863" s="1" t="s">
        <v>3814</v>
      </c>
    </row>
    <row r="9864" customFormat="false" ht="15" hidden="false" customHeight="true" outlineLevel="0" collapsed="false">
      <c r="A9864" s="1" t="n">
        <v>3</v>
      </c>
      <c r="B9864" s="76" t="n">
        <v>46274</v>
      </c>
      <c r="C9864" s="1" t="n">
        <v>11</v>
      </c>
      <c r="D9864" s="1" t="s">
        <v>3820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4772</v>
      </c>
      <c r="N9864" s="1" t="n">
        <v>4</v>
      </c>
      <c r="O9864" s="1" t="n">
        <v>50.35</v>
      </c>
      <c r="P9864" s="1" t="s">
        <v>3814</v>
      </c>
    </row>
    <row r="9865" customFormat="false" ht="15" hidden="false" customHeight="true" outlineLevel="0" collapsed="false">
      <c r="A9865" s="1" t="n">
        <v>3</v>
      </c>
      <c r="B9865" s="76" t="n">
        <v>46274</v>
      </c>
      <c r="C9865" s="1" t="n">
        <v>11</v>
      </c>
      <c r="D9865" s="1" t="s">
        <v>3820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3916</v>
      </c>
      <c r="N9865" s="1" t="n">
        <v>4</v>
      </c>
      <c r="O9865" s="1" t="n">
        <v>79.72</v>
      </c>
      <c r="P9865" s="1" t="s">
        <v>3814</v>
      </c>
    </row>
    <row r="9866" customFormat="false" ht="15" hidden="false" customHeight="true" outlineLevel="0" collapsed="false">
      <c r="A9866" s="1" t="n">
        <v>3</v>
      </c>
      <c r="B9866" s="76" t="n">
        <v>46274</v>
      </c>
      <c r="C9866" s="1" t="n">
        <v>11</v>
      </c>
      <c r="D9866" s="1" t="s">
        <v>3820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4239</v>
      </c>
      <c r="N9866" s="1" t="n">
        <v>4</v>
      </c>
      <c r="O9866" s="1" t="n">
        <v>79.72</v>
      </c>
      <c r="P9866" s="1" t="s">
        <v>3814</v>
      </c>
    </row>
    <row r="9867" customFormat="false" ht="15" hidden="false" customHeight="true" outlineLevel="0" collapsed="false">
      <c r="A9867" s="1" t="n">
        <v>3</v>
      </c>
      <c r="B9867" s="76" t="n">
        <v>46274</v>
      </c>
      <c r="C9867" s="1" t="n">
        <v>11</v>
      </c>
      <c r="D9867" s="1" t="s">
        <v>3820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3918</v>
      </c>
      <c r="N9867" s="1" t="n">
        <v>4</v>
      </c>
      <c r="O9867" s="1" t="n">
        <v>79.72</v>
      </c>
      <c r="P9867" s="1" t="s">
        <v>3814</v>
      </c>
    </row>
    <row r="9868" customFormat="false" ht="15" hidden="false" customHeight="true" outlineLevel="0" collapsed="false">
      <c r="A9868" s="1" t="n">
        <v>3</v>
      </c>
      <c r="B9868" s="76" t="n">
        <v>46274</v>
      </c>
      <c r="C9868" s="1" t="n">
        <v>11</v>
      </c>
      <c r="D9868" s="1" t="s">
        <v>3820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6768</v>
      </c>
      <c r="N9868" s="1" t="n">
        <v>4</v>
      </c>
      <c r="O9868" s="1" t="n">
        <v>79.72</v>
      </c>
      <c r="P9868" s="1" t="s">
        <v>3814</v>
      </c>
    </row>
    <row r="9869" customFormat="false" ht="15" hidden="false" customHeight="true" outlineLevel="0" collapsed="false">
      <c r="A9869" s="1" t="n">
        <v>3</v>
      </c>
      <c r="B9869" s="76" t="n">
        <v>46274</v>
      </c>
      <c r="C9869" s="1" t="n">
        <v>11</v>
      </c>
      <c r="D9869" s="1" t="s">
        <v>3820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6459</v>
      </c>
      <c r="N9869" s="1" t="n">
        <v>20</v>
      </c>
      <c r="O9869" s="1" t="n">
        <v>159.45</v>
      </c>
      <c r="P9869" s="1" t="s">
        <v>3814</v>
      </c>
    </row>
    <row r="9870" customFormat="false" ht="15" hidden="false" customHeight="true" outlineLevel="0" collapsed="false">
      <c r="A9870" s="1" t="n">
        <v>3</v>
      </c>
      <c r="B9870" s="76" t="n">
        <v>46274</v>
      </c>
      <c r="C9870" s="1" t="n">
        <v>11</v>
      </c>
      <c r="D9870" s="1" t="s">
        <v>3820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4253</v>
      </c>
      <c r="N9870" s="1" t="n">
        <v>20</v>
      </c>
      <c r="O9870" s="1" t="n">
        <v>56.65</v>
      </c>
      <c r="P9870" s="1" t="s">
        <v>3814</v>
      </c>
    </row>
    <row r="9871" customFormat="false" ht="15" hidden="false" customHeight="true" outlineLevel="0" collapsed="false">
      <c r="A9871" s="1" t="n">
        <v>3</v>
      </c>
      <c r="B9871" s="76" t="n">
        <v>46274</v>
      </c>
      <c r="C9871" s="1" t="n">
        <v>11</v>
      </c>
      <c r="D9871" s="1" t="s">
        <v>3820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5222</v>
      </c>
      <c r="N9871" s="1" t="n">
        <v>20</v>
      </c>
      <c r="O9871" s="1" t="n">
        <v>56.65</v>
      </c>
      <c r="P9871" s="1" t="s">
        <v>3814</v>
      </c>
    </row>
    <row r="9872" customFormat="false" ht="15" hidden="false" customHeight="true" outlineLevel="0" collapsed="false">
      <c r="A9872" s="1" t="n">
        <v>3</v>
      </c>
      <c r="B9872" s="76" t="n">
        <v>46274</v>
      </c>
      <c r="C9872" s="1" t="n">
        <v>11</v>
      </c>
      <c r="D9872" s="1" t="s">
        <v>3820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4254</v>
      </c>
      <c r="N9872" s="1" t="n">
        <v>20</v>
      </c>
      <c r="O9872" s="1" t="n">
        <v>159.45</v>
      </c>
      <c r="P9872" s="1" t="s">
        <v>3814</v>
      </c>
    </row>
    <row r="9873" customFormat="false" ht="15" hidden="false" customHeight="true" outlineLevel="0" collapsed="false">
      <c r="A9873" s="1" t="n">
        <v>3</v>
      </c>
      <c r="B9873" s="76" t="n">
        <v>46274</v>
      </c>
      <c r="C9873" s="1" t="n">
        <v>11</v>
      </c>
      <c r="D9873" s="1" t="s">
        <v>3820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3909</v>
      </c>
      <c r="N9873" s="1" t="n">
        <v>20</v>
      </c>
      <c r="O9873" s="1" t="n">
        <v>111.19</v>
      </c>
      <c r="P9873" s="1" t="s">
        <v>3814</v>
      </c>
    </row>
    <row r="9874" customFormat="false" ht="15" hidden="false" customHeight="true" outlineLevel="0" collapsed="false">
      <c r="A9874" s="1" t="n">
        <v>3</v>
      </c>
      <c r="B9874" s="76" t="n">
        <v>46274</v>
      </c>
      <c r="C9874" s="1" t="n">
        <v>11</v>
      </c>
      <c r="D9874" s="1" t="s">
        <v>3820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6684</v>
      </c>
      <c r="N9874" s="1" t="n">
        <v>16</v>
      </c>
      <c r="O9874" s="1" t="n">
        <v>82.24</v>
      </c>
      <c r="P9874" s="1" t="s">
        <v>3814</v>
      </c>
    </row>
    <row r="9875" customFormat="false" ht="15" hidden="false" customHeight="true" outlineLevel="0" collapsed="false">
      <c r="A9875" s="1" t="n">
        <v>3</v>
      </c>
      <c r="B9875" s="76" t="n">
        <v>46274</v>
      </c>
      <c r="C9875" s="1" t="n">
        <v>11</v>
      </c>
      <c r="D9875" s="1" t="s">
        <v>3820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5224</v>
      </c>
      <c r="N9875" s="1" t="n">
        <v>20</v>
      </c>
      <c r="O9875" s="1" t="n">
        <v>159.45</v>
      </c>
      <c r="P9875" s="1" t="s">
        <v>3814</v>
      </c>
    </row>
    <row r="9876" customFormat="false" ht="15" hidden="false" customHeight="true" outlineLevel="0" collapsed="false">
      <c r="A9876" s="1" t="n">
        <v>3</v>
      </c>
      <c r="B9876" s="76" t="n">
        <v>46274</v>
      </c>
      <c r="C9876" s="1" t="n">
        <v>11</v>
      </c>
      <c r="D9876" s="1" t="s">
        <v>3820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3911</v>
      </c>
      <c r="N9876" s="1" t="n">
        <v>8</v>
      </c>
      <c r="O9876" s="1" t="n">
        <v>54.55</v>
      </c>
      <c r="P9876" s="1" t="s">
        <v>3814</v>
      </c>
    </row>
    <row r="9877" customFormat="false" ht="15" hidden="false" customHeight="true" outlineLevel="0" collapsed="false">
      <c r="A9877" s="1" t="n">
        <v>3</v>
      </c>
      <c r="B9877" s="76" t="n">
        <v>46274</v>
      </c>
      <c r="C9877" s="1" t="n">
        <v>11</v>
      </c>
      <c r="D9877" s="1" t="s">
        <v>3820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3963</v>
      </c>
      <c r="N9877" s="1" t="n">
        <v>75</v>
      </c>
      <c r="O9877" s="1" t="n">
        <v>1477.5</v>
      </c>
      <c r="P9877" s="1" t="s">
        <v>3814</v>
      </c>
    </row>
    <row r="9878" customFormat="false" ht="15" hidden="false" customHeight="true" outlineLevel="0" collapsed="false">
      <c r="A9878" s="1" t="n">
        <v>3</v>
      </c>
      <c r="B9878" s="76" t="n">
        <v>46274</v>
      </c>
      <c r="C9878" s="1" t="n">
        <v>11</v>
      </c>
      <c r="D9878" s="1" t="s">
        <v>3820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3964</v>
      </c>
      <c r="N9878" s="1" t="n">
        <v>15</v>
      </c>
      <c r="O9878" s="1" t="n">
        <v>344.7</v>
      </c>
      <c r="P9878" s="1" t="s">
        <v>3814</v>
      </c>
    </row>
    <row r="9879" customFormat="false" ht="15" hidden="false" customHeight="true" outlineLevel="0" collapsed="false">
      <c r="A9879" s="1" t="n">
        <v>3</v>
      </c>
      <c r="B9879" s="76" t="n">
        <v>46274</v>
      </c>
      <c r="C9879" s="1" t="n">
        <v>11</v>
      </c>
      <c r="D9879" s="1" t="s">
        <v>3820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4015</v>
      </c>
      <c r="N9879" s="1" t="n">
        <v>5</v>
      </c>
      <c r="O9879" s="1" t="n">
        <v>18.9</v>
      </c>
      <c r="P9879" s="1" t="s">
        <v>3814</v>
      </c>
    </row>
    <row r="9880" customFormat="false" ht="15" hidden="false" customHeight="true" outlineLevel="0" collapsed="false">
      <c r="A9880" s="1" t="n">
        <v>3</v>
      </c>
      <c r="B9880" s="76" t="n">
        <v>46274</v>
      </c>
      <c r="C9880" s="1" t="n">
        <v>11</v>
      </c>
      <c r="D9880" s="1" t="s">
        <v>3820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4017</v>
      </c>
      <c r="N9880" s="1" t="n">
        <v>3</v>
      </c>
      <c r="O9880" s="1" t="n">
        <v>27.75</v>
      </c>
      <c r="P9880" s="1" t="s">
        <v>3814</v>
      </c>
    </row>
    <row r="9881" customFormat="false" ht="15" hidden="false" customHeight="true" outlineLevel="0" collapsed="false">
      <c r="A9881" s="1" t="n">
        <v>3</v>
      </c>
      <c r="B9881" s="76" t="n">
        <v>46274</v>
      </c>
      <c r="C9881" s="1" t="n">
        <v>11</v>
      </c>
      <c r="D9881" s="1" t="s">
        <v>3820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4732</v>
      </c>
      <c r="N9881" s="1" t="n">
        <v>3</v>
      </c>
      <c r="O9881" s="1" t="n">
        <v>10.26</v>
      </c>
      <c r="P9881" s="1" t="s">
        <v>3814</v>
      </c>
    </row>
    <row r="9882" customFormat="false" ht="15" hidden="false" customHeight="true" outlineLevel="0" collapsed="false">
      <c r="A9882" s="1" t="n">
        <v>3</v>
      </c>
      <c r="B9882" s="76" t="n">
        <v>46274</v>
      </c>
      <c r="C9882" s="1" t="n">
        <v>11</v>
      </c>
      <c r="D9882" s="1" t="s">
        <v>3820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4628</v>
      </c>
      <c r="N9882" s="1" t="n">
        <v>3</v>
      </c>
      <c r="O9882" s="1" t="n">
        <v>10.26</v>
      </c>
      <c r="P9882" s="1" t="s">
        <v>3814</v>
      </c>
    </row>
    <row r="9883" customFormat="false" ht="15" hidden="false" customHeight="true" outlineLevel="0" collapsed="false">
      <c r="A9883" s="1" t="n">
        <v>3</v>
      </c>
      <c r="B9883" s="76" t="n">
        <v>46274</v>
      </c>
      <c r="C9883" s="1" t="n">
        <v>11</v>
      </c>
      <c r="D9883" s="1" t="s">
        <v>3820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4018</v>
      </c>
      <c r="N9883" s="1" t="n">
        <v>2</v>
      </c>
      <c r="O9883" s="1" t="n">
        <v>24.58</v>
      </c>
      <c r="P9883" s="1" t="s">
        <v>3814</v>
      </c>
    </row>
    <row r="9884" customFormat="false" ht="15" hidden="false" customHeight="true" outlineLevel="0" collapsed="false">
      <c r="A9884" s="1" t="n">
        <v>3</v>
      </c>
      <c r="B9884" s="76" t="n">
        <v>46274</v>
      </c>
      <c r="C9884" s="1" t="n">
        <v>11</v>
      </c>
      <c r="D9884" s="1" t="s">
        <v>3820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4629</v>
      </c>
      <c r="N9884" s="1" t="n">
        <v>3</v>
      </c>
      <c r="O9884" s="1" t="n">
        <v>8.73</v>
      </c>
      <c r="P9884" s="1" t="s">
        <v>3814</v>
      </c>
    </row>
    <row r="9885" customFormat="false" ht="15" hidden="false" customHeight="true" outlineLevel="0" collapsed="false">
      <c r="A9885" s="1" t="n">
        <v>3</v>
      </c>
      <c r="B9885" s="76" t="n">
        <v>46274</v>
      </c>
      <c r="C9885" s="1" t="n">
        <v>11</v>
      </c>
      <c r="D9885" s="1" t="s">
        <v>3820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4022</v>
      </c>
      <c r="N9885" s="1" t="n">
        <v>6</v>
      </c>
      <c r="O9885" s="1" t="n">
        <v>49.14</v>
      </c>
      <c r="P9885" s="1" t="s">
        <v>3814</v>
      </c>
    </row>
    <row r="9886" customFormat="false" ht="15" hidden="false" customHeight="true" outlineLevel="0" collapsed="false">
      <c r="A9886" s="1" t="n">
        <v>3</v>
      </c>
      <c r="B9886" s="76" t="n">
        <v>46274</v>
      </c>
      <c r="C9886" s="1" t="n">
        <v>11</v>
      </c>
      <c r="D9886" s="1" t="s">
        <v>3820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4023</v>
      </c>
      <c r="N9886" s="1" t="n">
        <v>6</v>
      </c>
      <c r="O9886" s="1" t="n">
        <v>59.88</v>
      </c>
      <c r="P9886" s="1" t="s">
        <v>3814</v>
      </c>
    </row>
    <row r="9887" customFormat="false" ht="15" hidden="false" customHeight="true" outlineLevel="0" collapsed="false">
      <c r="A9887" s="1" t="n">
        <v>3</v>
      </c>
      <c r="B9887" s="76" t="n">
        <v>46274</v>
      </c>
      <c r="C9887" s="1" t="n">
        <v>11</v>
      </c>
      <c r="D9887" s="1" t="s">
        <v>3820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4633</v>
      </c>
      <c r="N9887" s="1" t="n">
        <v>6</v>
      </c>
      <c r="O9887" s="1" t="n">
        <v>66.06</v>
      </c>
      <c r="P9887" s="1" t="s">
        <v>3814</v>
      </c>
    </row>
    <row r="9888" customFormat="false" ht="15" hidden="false" customHeight="true" outlineLevel="0" collapsed="false">
      <c r="A9888" s="1" t="n">
        <v>3</v>
      </c>
      <c r="B9888" s="76" t="n">
        <v>46274</v>
      </c>
      <c r="C9888" s="1" t="n">
        <v>11</v>
      </c>
      <c r="D9888" s="1" t="s">
        <v>3820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6252</v>
      </c>
      <c r="N9888" s="1" t="n">
        <v>5</v>
      </c>
      <c r="O9888" s="1" t="n">
        <v>18.9</v>
      </c>
      <c r="P9888" s="1" t="s">
        <v>3814</v>
      </c>
    </row>
    <row r="9889" customFormat="false" ht="15" hidden="false" customHeight="true" outlineLevel="0" collapsed="false">
      <c r="A9889" s="1" t="n">
        <v>3</v>
      </c>
      <c r="B9889" s="76" t="n">
        <v>46274</v>
      </c>
      <c r="C9889" s="1" t="n">
        <v>11</v>
      </c>
      <c r="D9889" s="1" t="s">
        <v>3820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4634</v>
      </c>
      <c r="N9889" s="1" t="n">
        <v>3</v>
      </c>
      <c r="O9889" s="1" t="n">
        <v>10.32</v>
      </c>
      <c r="P9889" s="1" t="s">
        <v>3814</v>
      </c>
    </row>
    <row r="9890" customFormat="false" ht="15" hidden="false" customHeight="true" outlineLevel="0" collapsed="false">
      <c r="A9890" s="1" t="n">
        <v>3</v>
      </c>
      <c r="B9890" s="76" t="n">
        <v>46274</v>
      </c>
      <c r="C9890" s="1" t="n">
        <v>11</v>
      </c>
      <c r="D9890" s="1" t="s">
        <v>3820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5377</v>
      </c>
      <c r="N9890" s="1" t="n">
        <v>6</v>
      </c>
      <c r="O9890" s="1" t="n">
        <v>44.04</v>
      </c>
      <c r="P9890" s="1" t="s">
        <v>3814</v>
      </c>
    </row>
    <row r="9891" customFormat="false" ht="15" hidden="false" customHeight="true" outlineLevel="0" collapsed="false">
      <c r="A9891" s="1" t="n">
        <v>3</v>
      </c>
      <c r="B9891" s="76" t="n">
        <v>46274</v>
      </c>
      <c r="C9891" s="1" t="n">
        <v>11</v>
      </c>
      <c r="D9891" s="1" t="s">
        <v>3820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3965</v>
      </c>
      <c r="N9891" s="1" t="n">
        <v>50</v>
      </c>
      <c r="O9891" s="1" t="n">
        <v>390</v>
      </c>
      <c r="P9891" s="1" t="s">
        <v>3814</v>
      </c>
    </row>
    <row r="9892" customFormat="false" ht="15" hidden="false" customHeight="true" outlineLevel="0" collapsed="false">
      <c r="A9892" s="1" t="n">
        <v>3</v>
      </c>
      <c r="B9892" s="76" t="n">
        <v>46274</v>
      </c>
      <c r="C9892" s="1" t="n">
        <v>11</v>
      </c>
      <c r="D9892" s="1" t="s">
        <v>3820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3966</v>
      </c>
      <c r="N9892" s="1" t="n">
        <v>100</v>
      </c>
      <c r="O9892" s="1" t="n">
        <v>730</v>
      </c>
      <c r="P9892" s="1" t="s">
        <v>3814</v>
      </c>
    </row>
    <row r="9893" customFormat="false" ht="15" hidden="false" customHeight="true" outlineLevel="0" collapsed="false">
      <c r="A9893" s="1" t="n">
        <v>3</v>
      </c>
      <c r="B9893" s="76" t="n">
        <v>46274</v>
      </c>
      <c r="C9893" s="1" t="n">
        <v>11</v>
      </c>
      <c r="D9893" s="1" t="s">
        <v>3820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4807</v>
      </c>
      <c r="N9893" s="1" t="n">
        <v>20</v>
      </c>
      <c r="O9893" s="1" t="n">
        <v>224.2</v>
      </c>
      <c r="P9893" s="1" t="s">
        <v>3814</v>
      </c>
    </row>
    <row r="9894" customFormat="false" ht="15" hidden="false" customHeight="true" outlineLevel="0" collapsed="false">
      <c r="A9894" s="1" t="n">
        <v>3</v>
      </c>
      <c r="B9894" s="76" t="n">
        <v>46274</v>
      </c>
      <c r="C9894" s="1" t="n">
        <v>11</v>
      </c>
      <c r="D9894" s="1" t="s">
        <v>3820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4325</v>
      </c>
      <c r="N9894" s="1" t="n">
        <v>36</v>
      </c>
      <c r="O9894" s="1" t="n">
        <v>752.4</v>
      </c>
      <c r="P9894" s="1" t="s">
        <v>3814</v>
      </c>
    </row>
    <row r="9895" customFormat="false" ht="15" hidden="false" customHeight="true" outlineLevel="0" collapsed="false">
      <c r="A9895" s="1" t="n">
        <v>3</v>
      </c>
      <c r="B9895" s="76" t="n">
        <v>46274</v>
      </c>
      <c r="C9895" s="1" t="n">
        <v>11</v>
      </c>
      <c r="D9895" s="1" t="s">
        <v>3820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4519</v>
      </c>
      <c r="N9895" s="1" t="n">
        <v>48</v>
      </c>
      <c r="O9895" s="1" t="n">
        <v>232.08</v>
      </c>
      <c r="P9895" s="1" t="s">
        <v>3814</v>
      </c>
    </row>
    <row r="9896" customFormat="false" ht="15" hidden="false" customHeight="true" outlineLevel="0" collapsed="false">
      <c r="A9896" s="1" t="n">
        <v>3</v>
      </c>
      <c r="B9896" s="76" t="n">
        <v>46274</v>
      </c>
      <c r="C9896" s="1" t="n">
        <v>11</v>
      </c>
      <c r="D9896" s="1" t="s">
        <v>3820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4374</v>
      </c>
      <c r="N9896" s="1" t="n">
        <v>144</v>
      </c>
      <c r="O9896" s="1" t="n">
        <v>499.32</v>
      </c>
      <c r="P9896" s="1" t="s">
        <v>3814</v>
      </c>
    </row>
    <row r="9897" customFormat="false" ht="15" hidden="false" customHeight="true" outlineLevel="0" collapsed="false">
      <c r="A9897" s="1" t="n">
        <v>3</v>
      </c>
      <c r="B9897" s="76" t="n">
        <v>46274</v>
      </c>
      <c r="C9897" s="1" t="n">
        <v>11</v>
      </c>
      <c r="D9897" s="1" t="s">
        <v>3820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6091</v>
      </c>
      <c r="N9897" s="1" t="n">
        <v>12</v>
      </c>
      <c r="O9897" s="1" t="n">
        <v>119.3</v>
      </c>
      <c r="P9897" s="1" t="s">
        <v>3814</v>
      </c>
    </row>
    <row r="9898" customFormat="false" ht="15" hidden="false" customHeight="true" outlineLevel="0" collapsed="false">
      <c r="A9898" s="1" t="n">
        <v>3</v>
      </c>
      <c r="B9898" s="76" t="n">
        <v>46274</v>
      </c>
      <c r="C9898" s="1" t="n">
        <v>11</v>
      </c>
      <c r="D9898" s="1" t="s">
        <v>3820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4376</v>
      </c>
      <c r="N9898" s="1" t="n">
        <v>12</v>
      </c>
      <c r="O9898" s="1" t="n">
        <v>215.88</v>
      </c>
      <c r="P9898" s="1" t="s">
        <v>3814</v>
      </c>
    </row>
    <row r="9899" customFormat="false" ht="15" hidden="false" customHeight="true" outlineLevel="0" collapsed="false">
      <c r="A9899" s="1" t="n">
        <v>3</v>
      </c>
      <c r="B9899" s="76" t="n">
        <v>46274</v>
      </c>
      <c r="C9899" s="1" t="n">
        <v>11</v>
      </c>
      <c r="D9899" s="1" t="s">
        <v>3820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4523</v>
      </c>
      <c r="N9899" s="1" t="n">
        <v>12</v>
      </c>
      <c r="O9899" s="1" t="n">
        <v>196.92</v>
      </c>
      <c r="P9899" s="1" t="s">
        <v>3814</v>
      </c>
    </row>
    <row r="9900" customFormat="false" ht="15" hidden="false" customHeight="true" outlineLevel="0" collapsed="false">
      <c r="A9900" s="1" t="n">
        <v>3</v>
      </c>
      <c r="B9900" s="76" t="n">
        <v>46274</v>
      </c>
      <c r="C9900" s="1" t="n">
        <v>11</v>
      </c>
      <c r="D9900" s="1" t="s">
        <v>3820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4525</v>
      </c>
      <c r="N9900" s="1" t="n">
        <v>16</v>
      </c>
      <c r="O9900" s="1" t="n">
        <v>132.17</v>
      </c>
      <c r="P9900" s="1" t="s">
        <v>3814</v>
      </c>
    </row>
    <row r="9901" customFormat="false" ht="15" hidden="false" customHeight="true" outlineLevel="0" collapsed="false">
      <c r="A9901" s="1" t="n">
        <v>3</v>
      </c>
      <c r="B9901" s="76" t="n">
        <v>46274</v>
      </c>
      <c r="C9901" s="1" t="n">
        <v>11</v>
      </c>
      <c r="D9901" s="1" t="s">
        <v>3820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4527</v>
      </c>
      <c r="N9901" s="1" t="n">
        <v>180</v>
      </c>
      <c r="O9901" s="1" t="n">
        <v>300.98</v>
      </c>
      <c r="P9901" s="1" t="s">
        <v>3814</v>
      </c>
    </row>
    <row r="9902" customFormat="false" ht="15" hidden="false" customHeight="true" outlineLevel="0" collapsed="false">
      <c r="A9902" s="1" t="n">
        <v>3</v>
      </c>
      <c r="B9902" s="76" t="n">
        <v>46274</v>
      </c>
      <c r="C9902" s="1" t="n">
        <v>11</v>
      </c>
      <c r="D9902" s="1" t="s">
        <v>3820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6561</v>
      </c>
      <c r="N9902" s="1" t="n">
        <v>15</v>
      </c>
      <c r="O9902" s="1" t="n">
        <v>339.15</v>
      </c>
      <c r="P9902" s="1" t="s">
        <v>3814</v>
      </c>
    </row>
    <row r="9903" customFormat="false" ht="15" hidden="false" customHeight="true" outlineLevel="0" collapsed="false">
      <c r="A9903" s="1" t="n">
        <v>3</v>
      </c>
      <c r="B9903" s="76" t="n">
        <v>46274</v>
      </c>
      <c r="C9903" s="1" t="n">
        <v>11</v>
      </c>
      <c r="D9903" s="1" t="s">
        <v>3820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3839</v>
      </c>
      <c r="N9903" s="1" t="n">
        <v>90</v>
      </c>
      <c r="O9903" s="1" t="n">
        <v>827.04</v>
      </c>
      <c r="P9903" s="1" t="s">
        <v>3814</v>
      </c>
    </row>
    <row r="9904" customFormat="false" ht="15" hidden="false" customHeight="true" outlineLevel="0" collapsed="false">
      <c r="A9904" s="1" t="n">
        <v>3</v>
      </c>
      <c r="B9904" s="76" t="n">
        <v>46274</v>
      </c>
      <c r="C9904" s="1" t="n">
        <v>11</v>
      </c>
      <c r="D9904" s="1" t="s">
        <v>3820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6769</v>
      </c>
      <c r="N9904" s="1" t="n">
        <v>90</v>
      </c>
      <c r="O9904" s="1" t="n">
        <v>180</v>
      </c>
      <c r="P9904" s="1" t="s">
        <v>3814</v>
      </c>
    </row>
    <row r="9905" customFormat="false" ht="15" hidden="false" customHeight="true" outlineLevel="0" collapsed="false">
      <c r="A9905" s="1" t="n">
        <v>3</v>
      </c>
      <c r="B9905" s="76" t="n">
        <v>46274</v>
      </c>
      <c r="C9905" s="1" t="n">
        <v>11</v>
      </c>
      <c r="D9905" s="1" t="s">
        <v>3820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6770</v>
      </c>
      <c r="N9905" s="1" t="n">
        <v>10</v>
      </c>
      <c r="O9905" s="1" t="n">
        <v>248.6</v>
      </c>
      <c r="P9905" s="1" t="s">
        <v>3814</v>
      </c>
    </row>
    <row r="9906" customFormat="false" ht="15" hidden="false" customHeight="true" outlineLevel="0" collapsed="false">
      <c r="A9906" s="1" t="n">
        <v>3</v>
      </c>
      <c r="B9906" s="76" t="n">
        <v>46275</v>
      </c>
      <c r="C9906" s="1" t="n">
        <v>6</v>
      </c>
      <c r="D9906" s="1" t="s">
        <v>3819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3817</v>
      </c>
      <c r="N9906" s="1" t="n">
        <v>20</v>
      </c>
      <c r="O9906" s="1" t="n">
        <v>125</v>
      </c>
      <c r="P9906" s="1" t="s">
        <v>3814</v>
      </c>
    </row>
    <row r="9907" customFormat="false" ht="15" hidden="false" customHeight="true" outlineLevel="0" collapsed="false">
      <c r="A9907" s="1" t="n">
        <v>3</v>
      </c>
      <c r="B9907" s="76" t="n">
        <v>46275</v>
      </c>
      <c r="C9907" s="1" t="n">
        <v>6</v>
      </c>
      <c r="D9907" s="1" t="s">
        <v>3819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3813</v>
      </c>
      <c r="N9907" s="1" t="n">
        <v>6</v>
      </c>
      <c r="O9907" s="1" t="n">
        <v>15</v>
      </c>
      <c r="P9907" s="1" t="s">
        <v>3814</v>
      </c>
    </row>
    <row r="9908" customFormat="false" ht="15" hidden="false" customHeight="true" outlineLevel="0" collapsed="false">
      <c r="A9908" s="1" t="n">
        <v>3</v>
      </c>
      <c r="B9908" s="76" t="n">
        <v>46275</v>
      </c>
      <c r="C9908" s="1" t="n">
        <v>6</v>
      </c>
      <c r="D9908" s="1" t="s">
        <v>3819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3815</v>
      </c>
      <c r="N9908" s="1" t="n">
        <v>7</v>
      </c>
      <c r="O9908" s="1" t="n">
        <v>56</v>
      </c>
      <c r="P9908" s="1" t="s">
        <v>3814</v>
      </c>
    </row>
    <row r="9909" customFormat="false" ht="15" hidden="false" customHeight="true" outlineLevel="0" collapsed="false">
      <c r="A9909" s="1" t="n">
        <v>3</v>
      </c>
      <c r="B9909" s="76" t="n">
        <v>46275</v>
      </c>
      <c r="C9909" s="1" t="n">
        <v>6</v>
      </c>
      <c r="D9909" s="1" t="s">
        <v>3819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3816</v>
      </c>
      <c r="N9909" s="1" t="n">
        <v>75</v>
      </c>
      <c r="O9909" s="1" t="n">
        <v>150</v>
      </c>
      <c r="P9909" s="1" t="s">
        <v>3814</v>
      </c>
    </row>
    <row r="9910" customFormat="false" ht="15" hidden="false" customHeight="true" outlineLevel="0" collapsed="false">
      <c r="A9910" s="1" t="n">
        <v>3</v>
      </c>
      <c r="B9910" s="76" t="n">
        <v>46275</v>
      </c>
      <c r="C9910" s="1" t="n">
        <v>11</v>
      </c>
      <c r="D9910" s="1" t="s">
        <v>3820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6771</v>
      </c>
      <c r="N9910" s="1" t="n">
        <v>10</v>
      </c>
      <c r="O9910" s="1" t="n">
        <v>50</v>
      </c>
      <c r="P9910" s="1" t="s">
        <v>3814</v>
      </c>
    </row>
    <row r="9911" customFormat="false" ht="15" hidden="false" customHeight="true" outlineLevel="0" collapsed="false">
      <c r="A9911" s="1" t="n">
        <v>3</v>
      </c>
      <c r="B9911" s="76" t="n">
        <v>46275</v>
      </c>
      <c r="C9911" s="1" t="n">
        <v>11</v>
      </c>
      <c r="D9911" s="1" t="s">
        <v>3820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6772</v>
      </c>
      <c r="N9911" s="1" t="n">
        <v>10</v>
      </c>
      <c r="O9911" s="1" t="n">
        <v>50</v>
      </c>
      <c r="P9911" s="1" t="s">
        <v>3814</v>
      </c>
    </row>
    <row r="9912" customFormat="false" ht="15" hidden="false" customHeight="true" outlineLevel="0" collapsed="false">
      <c r="A9912" s="1" t="n">
        <v>3</v>
      </c>
      <c r="B9912" s="76" t="n">
        <v>46275</v>
      </c>
      <c r="C9912" s="1" t="n">
        <v>11</v>
      </c>
      <c r="D9912" s="1" t="s">
        <v>3820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6772</v>
      </c>
      <c r="N9912" s="1" t="n">
        <v>10</v>
      </c>
      <c r="O9912" s="1" t="n">
        <v>50</v>
      </c>
      <c r="P9912" s="1" t="s">
        <v>3814</v>
      </c>
    </row>
    <row r="9913" customFormat="false" ht="15" hidden="false" customHeight="true" outlineLevel="0" collapsed="false">
      <c r="A9913" s="1" t="n">
        <v>3</v>
      </c>
      <c r="B9913" s="76" t="n">
        <v>46275</v>
      </c>
      <c r="C9913" s="1" t="n">
        <v>11</v>
      </c>
      <c r="D9913" s="1" t="s">
        <v>3820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6772</v>
      </c>
      <c r="N9913" s="1" t="n">
        <v>10</v>
      </c>
      <c r="O9913" s="1" t="n">
        <v>50</v>
      </c>
      <c r="P9913" s="1" t="s">
        <v>3814</v>
      </c>
    </row>
    <row r="9914" customFormat="false" ht="15" hidden="false" customHeight="true" outlineLevel="0" collapsed="false">
      <c r="A9914" s="1" t="n">
        <v>3</v>
      </c>
      <c r="B9914" s="76" t="n">
        <v>46275</v>
      </c>
      <c r="C9914" s="1" t="n">
        <v>11</v>
      </c>
      <c r="D9914" s="1" t="s">
        <v>3820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6771</v>
      </c>
      <c r="N9914" s="1" t="n">
        <v>10</v>
      </c>
      <c r="O9914" s="1" t="n">
        <v>50</v>
      </c>
      <c r="P9914" s="1" t="s">
        <v>3814</v>
      </c>
    </row>
    <row r="9915" customFormat="false" ht="15" hidden="false" customHeight="true" outlineLevel="0" collapsed="false">
      <c r="A9915" s="1" t="n">
        <v>3</v>
      </c>
      <c r="B9915" s="76" t="n">
        <v>46275</v>
      </c>
      <c r="C9915" s="1" t="n">
        <v>11</v>
      </c>
      <c r="D9915" s="1" t="s">
        <v>3820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4011</v>
      </c>
      <c r="N9915" s="1" t="n">
        <v>260</v>
      </c>
      <c r="O9915" s="1" t="n">
        <v>2267.72</v>
      </c>
      <c r="P9915" s="1" t="s">
        <v>3814</v>
      </c>
    </row>
    <row r="9916" customFormat="false" ht="15" hidden="false" customHeight="true" outlineLevel="0" collapsed="false">
      <c r="A9916" s="1" t="n">
        <v>3</v>
      </c>
      <c r="B9916" s="76" t="n">
        <v>46275</v>
      </c>
      <c r="C9916" s="1" t="n">
        <v>11</v>
      </c>
      <c r="D9916" s="1" t="s">
        <v>3820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3891</v>
      </c>
      <c r="N9916" s="1" t="n">
        <v>73</v>
      </c>
      <c r="O9916" s="1" t="n">
        <v>2336</v>
      </c>
      <c r="P9916" s="1" t="s">
        <v>3814</v>
      </c>
    </row>
    <row r="9917" customFormat="false" ht="15" hidden="false" customHeight="true" outlineLevel="0" collapsed="false">
      <c r="A9917" s="1" t="n">
        <v>3</v>
      </c>
      <c r="B9917" s="76" t="n">
        <v>46275</v>
      </c>
      <c r="C9917" s="1" t="n">
        <v>11</v>
      </c>
      <c r="D9917" s="1" t="s">
        <v>3820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3891</v>
      </c>
      <c r="N9917" s="1" t="n">
        <v>70</v>
      </c>
      <c r="O9917" s="1" t="n">
        <v>2240</v>
      </c>
      <c r="P9917" s="1" t="s">
        <v>3814</v>
      </c>
    </row>
    <row r="9918" customFormat="false" ht="15" hidden="false" customHeight="true" outlineLevel="0" collapsed="false">
      <c r="A9918" s="1" t="n">
        <v>3</v>
      </c>
      <c r="B9918" s="76" t="n">
        <v>46275</v>
      </c>
      <c r="C9918" s="1" t="n">
        <v>11</v>
      </c>
      <c r="D9918" s="1" t="s">
        <v>3820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3893</v>
      </c>
      <c r="N9918" s="1" t="n">
        <v>55.4</v>
      </c>
      <c r="O9918" s="1" t="n">
        <v>1218.8</v>
      </c>
      <c r="P9918" s="1" t="s">
        <v>3814</v>
      </c>
    </row>
    <row r="9919" customFormat="false" ht="15" hidden="false" customHeight="true" outlineLevel="0" collapsed="false">
      <c r="A9919" s="1" t="n">
        <v>3</v>
      </c>
      <c r="B9919" s="76" t="n">
        <v>46275</v>
      </c>
      <c r="C9919" s="1" t="n">
        <v>11</v>
      </c>
      <c r="D9919" s="1" t="s">
        <v>3820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4295</v>
      </c>
      <c r="N9919" s="1" t="n">
        <v>20</v>
      </c>
      <c r="O9919" s="1" t="n">
        <v>52.8</v>
      </c>
      <c r="P9919" s="1" t="s">
        <v>3814</v>
      </c>
    </row>
    <row r="9920" customFormat="false" ht="15" hidden="false" customHeight="true" outlineLevel="0" collapsed="false">
      <c r="A9920" s="1" t="n">
        <v>3</v>
      </c>
      <c r="B9920" s="76" t="n">
        <v>46275</v>
      </c>
      <c r="C9920" s="1" t="n">
        <v>11</v>
      </c>
      <c r="D9920" s="1" t="s">
        <v>3820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4296</v>
      </c>
      <c r="N9920" s="1" t="n">
        <v>20</v>
      </c>
      <c r="O9920" s="1" t="n">
        <v>52.8</v>
      </c>
      <c r="P9920" s="1" t="s">
        <v>3814</v>
      </c>
    </row>
    <row r="9921" customFormat="false" ht="15" hidden="false" customHeight="true" outlineLevel="0" collapsed="false">
      <c r="A9921" s="1" t="n">
        <v>3</v>
      </c>
      <c r="B9921" s="76" t="n">
        <v>46275</v>
      </c>
      <c r="C9921" s="1" t="n">
        <v>11</v>
      </c>
      <c r="D9921" s="1" t="s">
        <v>3820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5517</v>
      </c>
      <c r="N9921" s="1" t="n">
        <v>20</v>
      </c>
      <c r="O9921" s="1" t="n">
        <v>52.8</v>
      </c>
      <c r="P9921" s="1" t="s">
        <v>3814</v>
      </c>
    </row>
    <row r="9922" customFormat="false" ht="15" hidden="false" customHeight="true" outlineLevel="0" collapsed="false">
      <c r="A9922" s="1" t="n">
        <v>3</v>
      </c>
      <c r="B9922" s="76" t="n">
        <v>46275</v>
      </c>
      <c r="C9922" s="1" t="n">
        <v>11</v>
      </c>
      <c r="D9922" s="1" t="s">
        <v>3820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6773</v>
      </c>
      <c r="N9922" s="1" t="n">
        <v>24</v>
      </c>
      <c r="O9922" s="1" t="n">
        <v>119.76</v>
      </c>
      <c r="P9922" s="1" t="s">
        <v>3814</v>
      </c>
    </row>
    <row r="9923" customFormat="false" ht="15" hidden="false" customHeight="true" outlineLevel="0" collapsed="false">
      <c r="A9923" s="1" t="n">
        <v>3</v>
      </c>
      <c r="B9923" s="76" t="n">
        <v>46275</v>
      </c>
      <c r="C9923" s="1" t="n">
        <v>11</v>
      </c>
      <c r="D9923" s="1" t="s">
        <v>3820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6774</v>
      </c>
      <c r="N9923" s="1" t="n">
        <v>20</v>
      </c>
      <c r="O9923" s="1" t="n">
        <v>52.8</v>
      </c>
      <c r="P9923" s="1" t="s">
        <v>3814</v>
      </c>
    </row>
    <row r="9924" customFormat="false" ht="15" hidden="false" customHeight="true" outlineLevel="0" collapsed="false">
      <c r="A9924" s="1" t="n">
        <v>3</v>
      </c>
      <c r="B9924" s="76" t="n">
        <v>46275</v>
      </c>
      <c r="C9924" s="1" t="n">
        <v>11</v>
      </c>
      <c r="D9924" s="1" t="s">
        <v>3820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6775</v>
      </c>
      <c r="N9924" s="1" t="n">
        <v>45</v>
      </c>
      <c r="O9924" s="1" t="n">
        <v>33.75</v>
      </c>
      <c r="P9924" s="1" t="s">
        <v>3814</v>
      </c>
    </row>
    <row r="9925" customFormat="false" ht="15" hidden="false" customHeight="true" outlineLevel="0" collapsed="false">
      <c r="A9925" s="1" t="n">
        <v>3</v>
      </c>
      <c r="B9925" s="76" t="n">
        <v>46275</v>
      </c>
      <c r="C9925" s="1" t="n">
        <v>11</v>
      </c>
      <c r="D9925" s="1" t="s">
        <v>3820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6776</v>
      </c>
      <c r="N9925" s="1" t="n">
        <v>45</v>
      </c>
      <c r="O9925" s="1" t="n">
        <v>33.75</v>
      </c>
      <c r="P9925" s="1" t="s">
        <v>3814</v>
      </c>
    </row>
    <row r="9926" customFormat="false" ht="15" hidden="false" customHeight="true" outlineLevel="0" collapsed="false">
      <c r="A9926" s="1" t="n">
        <v>3</v>
      </c>
      <c r="B9926" s="76" t="n">
        <v>46275</v>
      </c>
      <c r="C9926" s="1" t="n">
        <v>11</v>
      </c>
      <c r="D9926" s="1" t="s">
        <v>3820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6777</v>
      </c>
      <c r="N9926" s="1" t="n">
        <v>30</v>
      </c>
      <c r="O9926" s="1" t="n">
        <v>43.5</v>
      </c>
      <c r="P9926" s="1" t="s">
        <v>3814</v>
      </c>
    </row>
    <row r="9927" customFormat="false" ht="15" hidden="false" customHeight="true" outlineLevel="0" collapsed="false">
      <c r="A9927" s="1" t="n">
        <v>3</v>
      </c>
      <c r="B9927" s="76" t="n">
        <v>46275</v>
      </c>
      <c r="C9927" s="1" t="n">
        <v>11</v>
      </c>
      <c r="D9927" s="1" t="s">
        <v>3820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5519</v>
      </c>
      <c r="N9927" s="1" t="n">
        <v>20</v>
      </c>
      <c r="O9927" s="1" t="n">
        <v>52.8</v>
      </c>
      <c r="P9927" s="1" t="s">
        <v>3814</v>
      </c>
    </row>
    <row r="9928" customFormat="false" ht="15" hidden="false" customHeight="true" outlineLevel="0" collapsed="false">
      <c r="A9928" s="1" t="n">
        <v>3</v>
      </c>
      <c r="B9928" s="76" t="n">
        <v>46275</v>
      </c>
      <c r="C9928" s="1" t="n">
        <v>11</v>
      </c>
      <c r="D9928" s="1" t="s">
        <v>3820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6778</v>
      </c>
      <c r="N9928" s="1" t="n">
        <v>30</v>
      </c>
      <c r="O9928" s="1" t="n">
        <v>43.5</v>
      </c>
      <c r="P9928" s="1" t="s">
        <v>3814</v>
      </c>
    </row>
    <row r="9929" customFormat="false" ht="15" hidden="false" customHeight="true" outlineLevel="0" collapsed="false">
      <c r="A9929" s="1" t="n">
        <v>3</v>
      </c>
      <c r="B9929" s="76" t="n">
        <v>46275</v>
      </c>
      <c r="C9929" s="1" t="n">
        <v>11</v>
      </c>
      <c r="D9929" s="1" t="s">
        <v>3820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6779</v>
      </c>
      <c r="N9929" s="1" t="n">
        <v>45</v>
      </c>
      <c r="O9929" s="1" t="n">
        <v>33.75</v>
      </c>
      <c r="P9929" s="1" t="s">
        <v>3814</v>
      </c>
    </row>
    <row r="9930" customFormat="false" ht="15" hidden="false" customHeight="true" outlineLevel="0" collapsed="false">
      <c r="A9930" s="1" t="n">
        <v>3</v>
      </c>
      <c r="B9930" s="76" t="n">
        <v>46275</v>
      </c>
      <c r="C9930" s="1" t="n">
        <v>11</v>
      </c>
      <c r="D9930" s="1" t="s">
        <v>3820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6780</v>
      </c>
      <c r="N9930" s="1" t="n">
        <v>30</v>
      </c>
      <c r="O9930" s="1" t="n">
        <v>43.5</v>
      </c>
      <c r="P9930" s="1" t="s">
        <v>3814</v>
      </c>
    </row>
    <row r="9931" customFormat="false" ht="15" hidden="false" customHeight="true" outlineLevel="0" collapsed="false">
      <c r="A9931" s="1" t="n">
        <v>3</v>
      </c>
      <c r="B9931" s="76" t="n">
        <v>46275</v>
      </c>
      <c r="C9931" s="1" t="n">
        <v>11</v>
      </c>
      <c r="D9931" s="1" t="s">
        <v>3820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5522</v>
      </c>
      <c r="N9931" s="1" t="n">
        <v>30</v>
      </c>
      <c r="O9931" s="1" t="n">
        <v>53.7</v>
      </c>
      <c r="P9931" s="1" t="s">
        <v>3814</v>
      </c>
    </row>
    <row r="9932" customFormat="false" ht="15" hidden="false" customHeight="true" outlineLevel="0" collapsed="false">
      <c r="A9932" s="1" t="n">
        <v>3</v>
      </c>
      <c r="B9932" s="76" t="n">
        <v>46275</v>
      </c>
      <c r="C9932" s="1" t="n">
        <v>11</v>
      </c>
      <c r="D9932" s="1" t="s">
        <v>3820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5524</v>
      </c>
      <c r="N9932" s="1" t="n">
        <v>30</v>
      </c>
      <c r="O9932" s="1" t="n">
        <v>53.7</v>
      </c>
      <c r="P9932" s="1" t="s">
        <v>3814</v>
      </c>
    </row>
    <row r="9933" customFormat="false" ht="15" hidden="false" customHeight="true" outlineLevel="0" collapsed="false">
      <c r="A9933" s="1" t="n">
        <v>3</v>
      </c>
      <c r="B9933" s="76" t="n">
        <v>46275</v>
      </c>
      <c r="C9933" s="1" t="n">
        <v>11</v>
      </c>
      <c r="D9933" s="1" t="s">
        <v>3820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5526</v>
      </c>
      <c r="N9933" s="1" t="n">
        <v>30</v>
      </c>
      <c r="O9933" s="1" t="n">
        <v>53.7</v>
      </c>
      <c r="P9933" s="1" t="s">
        <v>3814</v>
      </c>
    </row>
    <row r="9934" customFormat="false" ht="15" hidden="false" customHeight="true" outlineLevel="0" collapsed="false">
      <c r="A9934" s="1" t="n">
        <v>3</v>
      </c>
      <c r="B9934" s="76" t="n">
        <v>46275</v>
      </c>
      <c r="C9934" s="1" t="n">
        <v>11</v>
      </c>
      <c r="D9934" s="1" t="s">
        <v>3820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6781</v>
      </c>
      <c r="N9934" s="1" t="n">
        <v>50</v>
      </c>
      <c r="O9934" s="1" t="n">
        <v>89.5</v>
      </c>
      <c r="P9934" s="1" t="s">
        <v>3814</v>
      </c>
    </row>
    <row r="9935" customFormat="false" ht="15" hidden="false" customHeight="true" outlineLevel="0" collapsed="false">
      <c r="A9935" s="1" t="n">
        <v>3</v>
      </c>
      <c r="B9935" s="76" t="n">
        <v>46275</v>
      </c>
      <c r="C9935" s="1" t="n">
        <v>11</v>
      </c>
      <c r="D9935" s="1" t="s">
        <v>3820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4455</v>
      </c>
      <c r="N9935" s="1" t="n">
        <v>50</v>
      </c>
      <c r="O9935" s="1" t="n">
        <v>89.5</v>
      </c>
      <c r="P9935" s="1" t="s">
        <v>3814</v>
      </c>
    </row>
    <row r="9936" customFormat="false" ht="15" hidden="false" customHeight="true" outlineLevel="0" collapsed="false">
      <c r="A9936" s="1" t="n">
        <v>3</v>
      </c>
      <c r="B9936" s="76" t="n">
        <v>46275</v>
      </c>
      <c r="C9936" s="1" t="n">
        <v>11</v>
      </c>
      <c r="D9936" s="1" t="s">
        <v>3820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6782</v>
      </c>
      <c r="N9936" s="1" t="n">
        <v>50</v>
      </c>
      <c r="O9936" s="1" t="n">
        <v>89.5</v>
      </c>
      <c r="P9936" s="1" t="s">
        <v>3814</v>
      </c>
    </row>
    <row r="9937" customFormat="false" ht="15" hidden="false" customHeight="true" outlineLevel="0" collapsed="false">
      <c r="A9937" s="1" t="n">
        <v>3</v>
      </c>
      <c r="B9937" s="76" t="n">
        <v>46275</v>
      </c>
      <c r="C9937" s="1" t="n">
        <v>11</v>
      </c>
      <c r="D9937" s="1" t="s">
        <v>3820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6783</v>
      </c>
      <c r="N9937" s="1" t="n">
        <v>50</v>
      </c>
      <c r="O9937" s="1" t="n">
        <v>89.5</v>
      </c>
      <c r="P9937" s="1" t="s">
        <v>3814</v>
      </c>
    </row>
    <row r="9938" customFormat="false" ht="15" hidden="false" customHeight="true" outlineLevel="0" collapsed="false">
      <c r="A9938" s="1" t="n">
        <v>3</v>
      </c>
      <c r="B9938" s="76" t="n">
        <v>46275</v>
      </c>
      <c r="C9938" s="1" t="n">
        <v>11</v>
      </c>
      <c r="D9938" s="1" t="s">
        <v>3820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4646</v>
      </c>
      <c r="N9938" s="1" t="n">
        <v>100</v>
      </c>
      <c r="O9938" s="1" t="n">
        <v>730</v>
      </c>
      <c r="P9938" s="1" t="s">
        <v>3814</v>
      </c>
    </row>
    <row r="9939" customFormat="false" ht="15" hidden="false" customHeight="true" outlineLevel="0" collapsed="false">
      <c r="A9939" s="1" t="n">
        <v>3</v>
      </c>
      <c r="B9939" s="76" t="n">
        <v>46275</v>
      </c>
      <c r="C9939" s="1" t="n">
        <v>11</v>
      </c>
      <c r="D9939" s="1" t="s">
        <v>3820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5598</v>
      </c>
      <c r="N9939" s="1" t="n">
        <v>24</v>
      </c>
      <c r="O9939" s="1" t="n">
        <v>105.36</v>
      </c>
      <c r="P9939" s="1" t="s">
        <v>3814</v>
      </c>
    </row>
    <row r="9940" customFormat="false" ht="15" hidden="false" customHeight="true" outlineLevel="0" collapsed="false">
      <c r="A9940" s="1" t="n">
        <v>3</v>
      </c>
      <c r="B9940" s="76" t="n">
        <v>46275</v>
      </c>
      <c r="C9940" s="1" t="n">
        <v>11</v>
      </c>
      <c r="D9940" s="1" t="s">
        <v>3820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4326</v>
      </c>
      <c r="N9940" s="1" t="n">
        <v>60</v>
      </c>
      <c r="O9940" s="1" t="n">
        <v>407.4</v>
      </c>
      <c r="P9940" s="1" t="s">
        <v>3814</v>
      </c>
    </row>
    <row r="9941" customFormat="false" ht="15" hidden="false" customHeight="true" outlineLevel="0" collapsed="false">
      <c r="A9941" s="1" t="n">
        <v>3</v>
      </c>
      <c r="B9941" s="76" t="n">
        <v>46275</v>
      </c>
      <c r="C9941" s="1" t="n">
        <v>11</v>
      </c>
      <c r="D9941" s="1" t="s">
        <v>3820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5603</v>
      </c>
      <c r="N9941" s="1" t="n">
        <v>18</v>
      </c>
      <c r="O9941" s="1" t="n">
        <v>79.02</v>
      </c>
      <c r="P9941" s="1" t="s">
        <v>3814</v>
      </c>
    </row>
    <row r="9942" customFormat="false" ht="15" hidden="false" customHeight="true" outlineLevel="0" collapsed="false">
      <c r="A9942" s="1" t="n">
        <v>3</v>
      </c>
      <c r="B9942" s="76" t="n">
        <v>46275</v>
      </c>
      <c r="C9942" s="1" t="n">
        <v>11</v>
      </c>
      <c r="D9942" s="1" t="s">
        <v>3820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4681</v>
      </c>
      <c r="N9942" s="1" t="n">
        <v>60</v>
      </c>
      <c r="O9942" s="1" t="n">
        <v>569.4</v>
      </c>
      <c r="P9942" s="1" t="s">
        <v>3814</v>
      </c>
    </row>
    <row r="9943" customFormat="false" ht="15" hidden="false" customHeight="true" outlineLevel="0" collapsed="false">
      <c r="A9943" s="1" t="n">
        <v>3</v>
      </c>
      <c r="B9943" s="76" t="n">
        <v>46275</v>
      </c>
      <c r="C9943" s="1" t="n">
        <v>11</v>
      </c>
      <c r="D9943" s="1" t="s">
        <v>3820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4682</v>
      </c>
      <c r="N9943" s="1" t="n">
        <v>36</v>
      </c>
      <c r="O9943" s="1" t="n">
        <v>341.64</v>
      </c>
      <c r="P9943" s="1" t="s">
        <v>3814</v>
      </c>
    </row>
    <row r="9944" customFormat="false" ht="15" hidden="false" customHeight="true" outlineLevel="0" collapsed="false">
      <c r="A9944" s="1" t="n">
        <v>3</v>
      </c>
      <c r="B9944" s="76" t="n">
        <v>46275</v>
      </c>
      <c r="C9944" s="1" t="n">
        <v>11</v>
      </c>
      <c r="D9944" s="1" t="s">
        <v>3820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4116</v>
      </c>
      <c r="N9944" s="1" t="n">
        <v>80</v>
      </c>
      <c r="O9944" s="1" t="n">
        <v>703.2</v>
      </c>
      <c r="P9944" s="1" t="s">
        <v>3814</v>
      </c>
    </row>
    <row r="9945" customFormat="false" ht="15" hidden="false" customHeight="true" outlineLevel="0" collapsed="false">
      <c r="A9945" s="1" t="n">
        <v>3</v>
      </c>
      <c r="B9945" s="76" t="n">
        <v>46275</v>
      </c>
      <c r="C9945" s="1" t="n">
        <v>11</v>
      </c>
      <c r="D9945" s="1" t="s">
        <v>3820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3895</v>
      </c>
      <c r="N9945" s="1" t="n">
        <v>36</v>
      </c>
      <c r="O9945" s="1" t="n">
        <v>323.64</v>
      </c>
      <c r="P9945" s="1" t="s">
        <v>3814</v>
      </c>
    </row>
    <row r="9946" customFormat="false" ht="15" hidden="false" customHeight="true" outlineLevel="0" collapsed="false">
      <c r="A9946" s="1" t="n">
        <v>3</v>
      </c>
      <c r="B9946" s="76" t="n">
        <v>46275</v>
      </c>
      <c r="C9946" s="1" t="n">
        <v>11</v>
      </c>
      <c r="D9946" s="1" t="s">
        <v>3820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5605</v>
      </c>
      <c r="N9946" s="1" t="n">
        <v>24</v>
      </c>
      <c r="O9946" s="1" t="n">
        <v>263.04</v>
      </c>
      <c r="P9946" s="1" t="s">
        <v>3814</v>
      </c>
    </row>
    <row r="9947" customFormat="false" ht="15" hidden="false" customHeight="true" outlineLevel="0" collapsed="false">
      <c r="A9947" s="1" t="n">
        <v>3</v>
      </c>
      <c r="B9947" s="76" t="n">
        <v>46275</v>
      </c>
      <c r="C9947" s="1" t="n">
        <v>11</v>
      </c>
      <c r="D9947" s="1" t="s">
        <v>3820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6758</v>
      </c>
      <c r="N9947" s="1" t="n">
        <v>24</v>
      </c>
      <c r="O9947" s="1" t="n">
        <v>263.04</v>
      </c>
      <c r="P9947" s="1" t="s">
        <v>3814</v>
      </c>
    </row>
    <row r="9948" customFormat="false" ht="15" hidden="false" customHeight="true" outlineLevel="0" collapsed="false">
      <c r="A9948" s="1" t="n">
        <v>3</v>
      </c>
      <c r="B9948" s="76" t="n">
        <v>46275</v>
      </c>
      <c r="C9948" s="1" t="n">
        <v>11</v>
      </c>
      <c r="D9948" s="1" t="s">
        <v>3820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6784</v>
      </c>
      <c r="N9948" s="1" t="n">
        <v>30</v>
      </c>
      <c r="O9948" s="1" t="n">
        <v>599.7</v>
      </c>
      <c r="P9948" s="1" t="s">
        <v>3814</v>
      </c>
    </row>
    <row r="9949" customFormat="false" ht="15" hidden="false" customHeight="true" outlineLevel="0" collapsed="false">
      <c r="A9949" s="1" t="n">
        <v>3</v>
      </c>
      <c r="B9949" s="76" t="n">
        <v>46275</v>
      </c>
      <c r="C9949" s="1" t="n">
        <v>11</v>
      </c>
      <c r="D9949" s="1" t="s">
        <v>3820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6785</v>
      </c>
      <c r="N9949" s="1" t="n">
        <v>100</v>
      </c>
      <c r="O9949" s="1" t="n">
        <v>699</v>
      </c>
      <c r="P9949" s="1" t="s">
        <v>3814</v>
      </c>
    </row>
    <row r="9950" customFormat="false" ht="15" hidden="false" customHeight="true" outlineLevel="0" collapsed="false">
      <c r="A9950" s="1" t="n">
        <v>3</v>
      </c>
      <c r="B9950" s="76" t="n">
        <v>46275</v>
      </c>
      <c r="C9950" s="1" t="n">
        <v>11</v>
      </c>
      <c r="D9950" s="1" t="s">
        <v>3820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6786</v>
      </c>
      <c r="N9950" s="1" t="n">
        <v>20</v>
      </c>
      <c r="O9950" s="1" t="n">
        <v>268</v>
      </c>
      <c r="P9950" s="1" t="s">
        <v>3814</v>
      </c>
    </row>
    <row r="9951" customFormat="false" ht="15" hidden="false" customHeight="true" outlineLevel="0" collapsed="false">
      <c r="A9951" s="1" t="n">
        <v>3</v>
      </c>
      <c r="B9951" s="76" t="n">
        <v>46275</v>
      </c>
      <c r="C9951" s="1" t="n">
        <v>11</v>
      </c>
      <c r="D9951" s="1" t="s">
        <v>3820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6787</v>
      </c>
      <c r="N9951" s="1" t="n">
        <v>20</v>
      </c>
      <c r="O9951" s="1" t="n">
        <v>97</v>
      </c>
      <c r="P9951" s="1" t="s">
        <v>3814</v>
      </c>
    </row>
    <row r="9952" customFormat="false" ht="15" hidden="false" customHeight="true" outlineLevel="0" collapsed="false">
      <c r="A9952" s="1" t="n">
        <v>3</v>
      </c>
      <c r="B9952" s="76" t="n">
        <v>46275</v>
      </c>
      <c r="C9952" s="1" t="n">
        <v>11</v>
      </c>
      <c r="D9952" s="1" t="s">
        <v>3820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6788</v>
      </c>
      <c r="N9952" s="1" t="n">
        <v>20</v>
      </c>
      <c r="O9952" s="1" t="n">
        <v>97</v>
      </c>
      <c r="P9952" s="1" t="s">
        <v>3814</v>
      </c>
    </row>
    <row r="9953" customFormat="false" ht="15" hidden="false" customHeight="true" outlineLevel="0" collapsed="false">
      <c r="A9953" s="1" t="n">
        <v>3</v>
      </c>
      <c r="B9953" s="76" t="n">
        <v>46275</v>
      </c>
      <c r="C9953" s="1" t="n">
        <v>11</v>
      </c>
      <c r="D9953" s="1" t="s">
        <v>3820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4488</v>
      </c>
      <c r="N9953" s="1" t="n">
        <v>48</v>
      </c>
      <c r="O9953" s="1" t="n">
        <v>70</v>
      </c>
      <c r="P9953" s="1" t="s">
        <v>3814</v>
      </c>
    </row>
    <row r="9954" customFormat="false" ht="15" hidden="false" customHeight="true" outlineLevel="0" collapsed="false">
      <c r="A9954" s="1" t="n">
        <v>3</v>
      </c>
      <c r="B9954" s="76" t="n">
        <v>46275</v>
      </c>
      <c r="C9954" s="1" t="n">
        <v>11</v>
      </c>
      <c r="D9954" s="1" t="s">
        <v>3820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4489</v>
      </c>
      <c r="N9954" s="1" t="n">
        <v>84</v>
      </c>
      <c r="O9954" s="1" t="n">
        <v>99</v>
      </c>
      <c r="P9954" s="1" t="s">
        <v>3814</v>
      </c>
    </row>
    <row r="9955" customFormat="false" ht="15" hidden="false" customHeight="true" outlineLevel="0" collapsed="false">
      <c r="A9955" s="1" t="n">
        <v>3</v>
      </c>
      <c r="B9955" s="76" t="n">
        <v>46275</v>
      </c>
      <c r="C9955" s="1" t="n">
        <v>11</v>
      </c>
      <c r="D9955" s="1" t="s">
        <v>3820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6789</v>
      </c>
      <c r="N9955" s="1" t="n">
        <v>120</v>
      </c>
      <c r="O9955" s="1" t="n">
        <v>97</v>
      </c>
      <c r="P9955" s="1" t="s">
        <v>3814</v>
      </c>
    </row>
    <row r="9956" customFormat="false" ht="15" hidden="false" customHeight="true" outlineLevel="0" collapsed="false">
      <c r="A9956" s="1" t="n">
        <v>3</v>
      </c>
      <c r="B9956" s="76" t="n">
        <v>46275</v>
      </c>
      <c r="C9956" s="1" t="n">
        <v>11</v>
      </c>
      <c r="D9956" s="1" t="s">
        <v>3820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4490</v>
      </c>
      <c r="N9956" s="1" t="n">
        <v>6</v>
      </c>
      <c r="O9956" s="1" t="n">
        <v>56.5</v>
      </c>
      <c r="P9956" s="1" t="s">
        <v>3814</v>
      </c>
    </row>
    <row r="9957" customFormat="false" ht="15" hidden="false" customHeight="true" outlineLevel="0" collapsed="false">
      <c r="A9957" s="1" t="n">
        <v>3</v>
      </c>
      <c r="B9957" s="76" t="n">
        <v>46275</v>
      </c>
      <c r="C9957" s="1" t="n">
        <v>11</v>
      </c>
      <c r="D9957" s="1" t="s">
        <v>3820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6790</v>
      </c>
      <c r="N9957" s="1" t="n">
        <v>60</v>
      </c>
      <c r="O9957" s="1" t="n">
        <v>148</v>
      </c>
      <c r="P9957" s="1" t="s">
        <v>3814</v>
      </c>
    </row>
    <row r="9958" customFormat="false" ht="15" hidden="false" customHeight="true" outlineLevel="0" collapsed="false">
      <c r="A9958" s="1" t="n">
        <v>3</v>
      </c>
      <c r="B9958" s="76" t="n">
        <v>46275</v>
      </c>
      <c r="C9958" s="1" t="n">
        <v>11</v>
      </c>
      <c r="D9958" s="1" t="s">
        <v>3820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4498</v>
      </c>
      <c r="N9958" s="1" t="n">
        <v>30</v>
      </c>
      <c r="O9958" s="1" t="n">
        <v>118</v>
      </c>
      <c r="P9958" s="1" t="s">
        <v>3814</v>
      </c>
    </row>
    <row r="9959" customFormat="false" ht="15" hidden="false" customHeight="true" outlineLevel="0" collapsed="false">
      <c r="A9959" s="1" t="n">
        <v>3</v>
      </c>
      <c r="B9959" s="76" t="n">
        <v>46275</v>
      </c>
      <c r="C9959" s="1" t="n">
        <v>11</v>
      </c>
      <c r="D9959" s="1" t="s">
        <v>3820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4501</v>
      </c>
      <c r="N9959" s="1" t="n">
        <v>24</v>
      </c>
      <c r="O9959" s="1" t="n">
        <v>62</v>
      </c>
      <c r="P9959" s="1" t="s">
        <v>3814</v>
      </c>
    </row>
    <row r="9960" customFormat="false" ht="15" hidden="false" customHeight="true" outlineLevel="0" collapsed="false">
      <c r="A9960" s="1" t="n">
        <v>3</v>
      </c>
      <c r="B9960" s="76" t="n">
        <v>46275</v>
      </c>
      <c r="C9960" s="1" t="n">
        <v>11</v>
      </c>
      <c r="D9960" s="1" t="s">
        <v>3820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4502</v>
      </c>
      <c r="N9960" s="1" t="n">
        <v>24</v>
      </c>
      <c r="O9960" s="1" t="n">
        <v>62</v>
      </c>
      <c r="P9960" s="1" t="s">
        <v>3814</v>
      </c>
    </row>
    <row r="9961" customFormat="false" ht="15" hidden="false" customHeight="true" outlineLevel="0" collapsed="false">
      <c r="A9961" s="1" t="n">
        <v>3</v>
      </c>
      <c r="B9961" s="76" t="n">
        <v>46275</v>
      </c>
      <c r="C9961" s="1" t="n">
        <v>11</v>
      </c>
      <c r="D9961" s="1" t="s">
        <v>3820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4505</v>
      </c>
      <c r="N9961" s="1" t="n">
        <v>24</v>
      </c>
      <c r="O9961" s="1" t="n">
        <v>74.5</v>
      </c>
      <c r="P9961" s="1" t="s">
        <v>3814</v>
      </c>
    </row>
    <row r="9962" customFormat="false" ht="15" hidden="false" customHeight="true" outlineLevel="0" collapsed="false">
      <c r="A9962" s="1" t="n">
        <v>3</v>
      </c>
      <c r="B9962" s="76" t="n">
        <v>46275</v>
      </c>
      <c r="C9962" s="1" t="n">
        <v>11</v>
      </c>
      <c r="D9962" s="1" t="s">
        <v>3820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6301</v>
      </c>
      <c r="N9962" s="1" t="n">
        <v>20</v>
      </c>
      <c r="O9962" s="1" t="n">
        <v>110</v>
      </c>
      <c r="P9962" s="1" t="s">
        <v>3814</v>
      </c>
    </row>
    <row r="9963" customFormat="false" ht="15" hidden="false" customHeight="true" outlineLevel="0" collapsed="false">
      <c r="A9963" s="1" t="n">
        <v>3</v>
      </c>
      <c r="B9963" s="76" t="n">
        <v>46275</v>
      </c>
      <c r="C9963" s="1" t="n">
        <v>11</v>
      </c>
      <c r="D9963" s="1" t="s">
        <v>3820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6791</v>
      </c>
      <c r="N9963" s="1" t="n">
        <v>50</v>
      </c>
      <c r="O9963" s="1" t="n">
        <v>110</v>
      </c>
      <c r="P9963" s="1" t="s">
        <v>3814</v>
      </c>
    </row>
    <row r="9964" customFormat="false" ht="15" hidden="false" customHeight="true" outlineLevel="0" collapsed="false">
      <c r="A9964" s="1" t="n">
        <v>3</v>
      </c>
      <c r="B9964" s="76" t="n">
        <v>46275</v>
      </c>
      <c r="C9964" s="1" t="n">
        <v>11</v>
      </c>
      <c r="D9964" s="1" t="s">
        <v>3820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6792</v>
      </c>
      <c r="N9964" s="1" t="n">
        <v>3</v>
      </c>
      <c r="O9964" s="1" t="n">
        <v>20.94</v>
      </c>
      <c r="P9964" s="1" t="s">
        <v>3814</v>
      </c>
    </row>
    <row r="9965" customFormat="false" ht="15" hidden="false" customHeight="true" outlineLevel="0" collapsed="false">
      <c r="A9965" s="1" t="n">
        <v>3</v>
      </c>
      <c r="B9965" s="76" t="n">
        <v>46275</v>
      </c>
      <c r="C9965" s="1" t="n">
        <v>11</v>
      </c>
      <c r="D9965" s="1" t="s">
        <v>3820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6793</v>
      </c>
      <c r="N9965" s="1" t="n">
        <v>12</v>
      </c>
      <c r="O9965" s="1" t="n">
        <v>25.75</v>
      </c>
      <c r="P9965" s="1" t="s">
        <v>3814</v>
      </c>
    </row>
    <row r="9966" customFormat="false" ht="15" hidden="false" customHeight="true" outlineLevel="0" collapsed="false">
      <c r="A9966" s="1" t="n">
        <v>3</v>
      </c>
      <c r="B9966" s="76" t="n">
        <v>46275</v>
      </c>
      <c r="C9966" s="1" t="n">
        <v>11</v>
      </c>
      <c r="D9966" s="1" t="s">
        <v>3820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6794</v>
      </c>
      <c r="N9966" s="1" t="n">
        <v>12</v>
      </c>
      <c r="O9966" s="1" t="n">
        <v>25.75</v>
      </c>
      <c r="P9966" s="1" t="s">
        <v>3814</v>
      </c>
    </row>
    <row r="9967" customFormat="false" ht="15" hidden="false" customHeight="true" outlineLevel="0" collapsed="false">
      <c r="A9967" s="1" t="n">
        <v>3</v>
      </c>
      <c r="B9967" s="76" t="n">
        <v>46275</v>
      </c>
      <c r="C9967" s="1" t="n">
        <v>11</v>
      </c>
      <c r="D9967" s="1" t="s">
        <v>3820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6795</v>
      </c>
      <c r="N9967" s="1" t="n">
        <v>12</v>
      </c>
      <c r="O9967" s="1" t="n">
        <v>25.75</v>
      </c>
      <c r="P9967" s="1" t="s">
        <v>3814</v>
      </c>
    </row>
    <row r="9968" customFormat="false" ht="15" hidden="false" customHeight="true" outlineLevel="0" collapsed="false">
      <c r="A9968" s="1" t="n">
        <v>3</v>
      </c>
      <c r="B9968" s="76" t="n">
        <v>46275</v>
      </c>
      <c r="C9968" s="1" t="n">
        <v>11</v>
      </c>
      <c r="D9968" s="1" t="s">
        <v>3820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6796</v>
      </c>
      <c r="N9968" s="1" t="n">
        <v>3</v>
      </c>
      <c r="O9968" s="1" t="n">
        <v>43.5</v>
      </c>
      <c r="P9968" s="1" t="s">
        <v>3814</v>
      </c>
    </row>
    <row r="9969" customFormat="false" ht="15" hidden="false" customHeight="true" outlineLevel="0" collapsed="false">
      <c r="A9969" s="1" t="n">
        <v>3</v>
      </c>
      <c r="B9969" s="76" t="n">
        <v>46275</v>
      </c>
      <c r="C9969" s="1" t="n">
        <v>11</v>
      </c>
      <c r="D9969" s="1" t="s">
        <v>3820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6797</v>
      </c>
      <c r="N9969" s="1" t="n">
        <v>3</v>
      </c>
      <c r="O9969" s="1" t="n">
        <v>43.5</v>
      </c>
      <c r="P9969" s="1" t="s">
        <v>3814</v>
      </c>
    </row>
    <row r="9970" customFormat="false" ht="15" hidden="false" customHeight="true" outlineLevel="0" collapsed="false">
      <c r="A9970" s="1" t="n">
        <v>3</v>
      </c>
      <c r="B9970" s="76" t="n">
        <v>46275</v>
      </c>
      <c r="C9970" s="1" t="n">
        <v>11</v>
      </c>
      <c r="D9970" s="1" t="s">
        <v>3820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4513</v>
      </c>
      <c r="N9970" s="1" t="n">
        <v>6</v>
      </c>
      <c r="O9970" s="1" t="n">
        <v>73</v>
      </c>
      <c r="P9970" s="1" t="s">
        <v>3814</v>
      </c>
    </row>
    <row r="9971" customFormat="false" ht="15" hidden="false" customHeight="true" outlineLevel="0" collapsed="false">
      <c r="A9971" s="1" t="n">
        <v>3</v>
      </c>
      <c r="B9971" s="76" t="n">
        <v>46275</v>
      </c>
      <c r="C9971" s="1" t="n">
        <v>11</v>
      </c>
      <c r="D9971" s="1" t="s">
        <v>3820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3891</v>
      </c>
      <c r="N9971" s="1" t="n">
        <v>65.95</v>
      </c>
      <c r="O9971" s="1" t="n">
        <v>2143.38</v>
      </c>
      <c r="P9971" s="1" t="s">
        <v>3814</v>
      </c>
    </row>
    <row r="9972" customFormat="false" ht="15" hidden="false" customHeight="true" outlineLevel="0" collapsed="false">
      <c r="A9972" s="1" t="n">
        <v>3</v>
      </c>
      <c r="B9972" s="76" t="n">
        <v>46275</v>
      </c>
      <c r="C9972" s="1" t="n">
        <v>11</v>
      </c>
      <c r="D9972" s="1" t="s">
        <v>3820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3894</v>
      </c>
      <c r="N9972" s="1" t="n">
        <v>83.8</v>
      </c>
      <c r="O9972" s="1" t="n">
        <v>2681.6</v>
      </c>
      <c r="P9972" s="1" t="s">
        <v>3814</v>
      </c>
    </row>
    <row r="9973" customFormat="false" ht="15" hidden="false" customHeight="true" outlineLevel="0" collapsed="false">
      <c r="A9973" s="1" t="n">
        <v>3</v>
      </c>
      <c r="B9973" s="76" t="n">
        <v>46275</v>
      </c>
      <c r="C9973" s="1" t="n">
        <v>11</v>
      </c>
      <c r="D9973" s="1" t="s">
        <v>3820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3891</v>
      </c>
      <c r="N9973" s="1" t="n">
        <v>75.6</v>
      </c>
      <c r="O9973" s="1" t="n">
        <v>2419.2</v>
      </c>
      <c r="P9973" s="1" t="s">
        <v>3814</v>
      </c>
    </row>
    <row r="9974" customFormat="false" ht="15" hidden="false" customHeight="true" outlineLevel="0" collapsed="false">
      <c r="A9974" s="1" t="n">
        <v>3</v>
      </c>
      <c r="B9974" s="76" t="n">
        <v>46275</v>
      </c>
      <c r="C9974" s="1" t="n">
        <v>11</v>
      </c>
      <c r="D9974" s="1" t="s">
        <v>3820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3892</v>
      </c>
      <c r="N9974" s="1" t="n">
        <v>25.2</v>
      </c>
      <c r="O9974" s="1" t="n">
        <v>781.2</v>
      </c>
      <c r="P9974" s="1" t="s">
        <v>3814</v>
      </c>
    </row>
    <row r="9975" customFormat="false" ht="15" hidden="false" customHeight="true" outlineLevel="0" collapsed="false">
      <c r="A9975" s="1" t="n">
        <v>3</v>
      </c>
      <c r="B9975" s="76" t="n">
        <v>46275</v>
      </c>
      <c r="C9975" s="1" t="n">
        <v>11</v>
      </c>
      <c r="D9975" s="1" t="s">
        <v>3820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3891</v>
      </c>
      <c r="N9975" s="1" t="n">
        <v>82.8</v>
      </c>
      <c r="O9975" s="1" t="n">
        <v>2649.6</v>
      </c>
      <c r="P9975" s="1" t="s">
        <v>3814</v>
      </c>
    </row>
    <row r="9976" customFormat="false" ht="15" hidden="false" customHeight="true" outlineLevel="0" collapsed="false">
      <c r="A9976" s="1" t="n">
        <v>3</v>
      </c>
      <c r="B9976" s="76" t="n">
        <v>46275</v>
      </c>
      <c r="C9976" s="1" t="n">
        <v>11</v>
      </c>
      <c r="D9976" s="1" t="s">
        <v>3820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3893</v>
      </c>
      <c r="N9976" s="1" t="n">
        <v>66.8</v>
      </c>
      <c r="O9976" s="1" t="n">
        <v>1469.6</v>
      </c>
      <c r="P9976" s="1" t="s">
        <v>3814</v>
      </c>
    </row>
    <row r="9977" customFormat="false" ht="15" hidden="false" customHeight="true" outlineLevel="0" collapsed="false">
      <c r="A9977" s="1" t="n">
        <v>3</v>
      </c>
      <c r="B9977" s="76" t="n">
        <v>46275</v>
      </c>
      <c r="C9977" s="1" t="n">
        <v>11</v>
      </c>
      <c r="D9977" s="1" t="s">
        <v>3820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3891</v>
      </c>
      <c r="N9977" s="1" t="n">
        <v>68.6</v>
      </c>
      <c r="O9977" s="1" t="n">
        <v>2195.2</v>
      </c>
      <c r="P9977" s="1" t="s">
        <v>3814</v>
      </c>
    </row>
    <row r="9978" customFormat="false" ht="15" hidden="false" customHeight="true" outlineLevel="0" collapsed="false">
      <c r="A9978" s="1" t="n">
        <v>3</v>
      </c>
      <c r="B9978" s="76" t="n">
        <v>46275</v>
      </c>
      <c r="C9978" s="1" t="n">
        <v>11</v>
      </c>
      <c r="D9978" s="1" t="s">
        <v>3820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6096</v>
      </c>
      <c r="N9978" s="1" t="n">
        <v>32</v>
      </c>
      <c r="O9978" s="1" t="n">
        <v>49.92</v>
      </c>
      <c r="P9978" s="1" t="s">
        <v>3814</v>
      </c>
    </row>
    <row r="9979" customFormat="false" ht="15" hidden="false" customHeight="true" outlineLevel="0" collapsed="false">
      <c r="A9979" s="1" t="n">
        <v>3</v>
      </c>
      <c r="B9979" s="76" t="n">
        <v>46275</v>
      </c>
      <c r="C9979" s="1" t="n">
        <v>11</v>
      </c>
      <c r="D9979" s="1" t="s">
        <v>3820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5275</v>
      </c>
      <c r="N9979" s="1" t="n">
        <v>24</v>
      </c>
      <c r="O9979" s="1" t="n">
        <v>81.17</v>
      </c>
      <c r="P9979" s="1" t="s">
        <v>3814</v>
      </c>
    </row>
    <row r="9980" customFormat="false" ht="15" hidden="false" customHeight="true" outlineLevel="0" collapsed="false">
      <c r="A9980" s="1" t="n">
        <v>3</v>
      </c>
      <c r="B9980" s="76" t="n">
        <v>46275</v>
      </c>
      <c r="C9980" s="1" t="n">
        <v>11</v>
      </c>
      <c r="D9980" s="1" t="s">
        <v>3820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5276</v>
      </c>
      <c r="N9980" s="1" t="n">
        <v>20</v>
      </c>
      <c r="O9980" s="1" t="n">
        <v>143.53</v>
      </c>
      <c r="P9980" s="1" t="s">
        <v>3814</v>
      </c>
    </row>
    <row r="9981" customFormat="false" ht="15" hidden="false" customHeight="true" outlineLevel="0" collapsed="false">
      <c r="A9981" s="1" t="n">
        <v>3</v>
      </c>
      <c r="B9981" s="76" t="n">
        <v>46275</v>
      </c>
      <c r="C9981" s="1" t="n">
        <v>11</v>
      </c>
      <c r="D9981" s="1" t="s">
        <v>3820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5277</v>
      </c>
      <c r="N9981" s="1" t="n">
        <v>64</v>
      </c>
      <c r="O9981" s="1" t="n">
        <v>99.85</v>
      </c>
      <c r="P9981" s="1" t="s">
        <v>3814</v>
      </c>
    </row>
    <row r="9982" customFormat="false" ht="15" hidden="false" customHeight="true" outlineLevel="0" collapsed="false">
      <c r="A9982" s="1" t="n">
        <v>3</v>
      </c>
      <c r="B9982" s="76" t="n">
        <v>46275</v>
      </c>
      <c r="C9982" s="1" t="n">
        <v>11</v>
      </c>
      <c r="D9982" s="1" t="s">
        <v>3820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5278</v>
      </c>
      <c r="N9982" s="1" t="n">
        <v>20</v>
      </c>
      <c r="O9982" s="1" t="n">
        <v>27.38</v>
      </c>
      <c r="P9982" s="1" t="s">
        <v>3814</v>
      </c>
    </row>
    <row r="9983" customFormat="false" ht="15" hidden="false" customHeight="true" outlineLevel="0" collapsed="false">
      <c r="A9983" s="1" t="n">
        <v>3</v>
      </c>
      <c r="B9983" s="76" t="n">
        <v>46275</v>
      </c>
      <c r="C9983" s="1" t="n">
        <v>11</v>
      </c>
      <c r="D9983" s="1" t="s">
        <v>3820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6104</v>
      </c>
      <c r="N9983" s="1" t="n">
        <v>3</v>
      </c>
      <c r="O9983" s="1" t="n">
        <v>10.21</v>
      </c>
      <c r="P9983" s="1" t="s">
        <v>3814</v>
      </c>
    </row>
    <row r="9984" customFormat="false" ht="15" hidden="false" customHeight="true" outlineLevel="0" collapsed="false">
      <c r="A9984" s="1" t="n">
        <v>3</v>
      </c>
      <c r="B9984" s="76" t="n">
        <v>46275</v>
      </c>
      <c r="C9984" s="1" t="n">
        <v>11</v>
      </c>
      <c r="D9984" s="1" t="s">
        <v>3820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6105</v>
      </c>
      <c r="N9984" s="1" t="n">
        <v>4</v>
      </c>
      <c r="O9984" s="1" t="n">
        <v>13.61</v>
      </c>
      <c r="P9984" s="1" t="s">
        <v>3814</v>
      </c>
    </row>
    <row r="9985" customFormat="false" ht="15" hidden="false" customHeight="true" outlineLevel="0" collapsed="false">
      <c r="A9985" s="1" t="n">
        <v>3</v>
      </c>
      <c r="B9985" s="76" t="n">
        <v>46275</v>
      </c>
      <c r="C9985" s="1" t="n">
        <v>11</v>
      </c>
      <c r="D9985" s="1" t="s">
        <v>3820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6107</v>
      </c>
      <c r="N9985" s="1" t="n">
        <v>3</v>
      </c>
      <c r="O9985" s="1" t="n">
        <v>10.21</v>
      </c>
      <c r="P9985" s="1" t="s">
        <v>3814</v>
      </c>
    </row>
    <row r="9986" customFormat="false" ht="15" hidden="false" customHeight="true" outlineLevel="0" collapsed="false">
      <c r="A9986" s="1" t="n">
        <v>3</v>
      </c>
      <c r="B9986" s="76" t="n">
        <v>46275</v>
      </c>
      <c r="C9986" s="1" t="n">
        <v>11</v>
      </c>
      <c r="D9986" s="1" t="s">
        <v>3820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5279</v>
      </c>
      <c r="N9986" s="1" t="n">
        <v>64</v>
      </c>
      <c r="O9986" s="1" t="n">
        <v>99.85</v>
      </c>
      <c r="P9986" s="1" t="s">
        <v>3814</v>
      </c>
    </row>
    <row r="9987" customFormat="false" ht="15" hidden="false" customHeight="true" outlineLevel="0" collapsed="false">
      <c r="A9987" s="1" t="n">
        <v>3</v>
      </c>
      <c r="B9987" s="76" t="n">
        <v>46275</v>
      </c>
      <c r="C9987" s="1" t="n">
        <v>11</v>
      </c>
      <c r="D9987" s="1" t="s">
        <v>3820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6798</v>
      </c>
      <c r="N9987" s="1" t="n">
        <v>12</v>
      </c>
      <c r="O9987" s="1" t="n">
        <v>77.18</v>
      </c>
      <c r="P9987" s="1" t="s">
        <v>3814</v>
      </c>
    </row>
    <row r="9988" customFormat="false" ht="15" hidden="false" customHeight="true" outlineLevel="0" collapsed="false">
      <c r="A9988" s="1" t="n">
        <v>3</v>
      </c>
      <c r="B9988" s="76" t="n">
        <v>46275</v>
      </c>
      <c r="C9988" s="1" t="n">
        <v>11</v>
      </c>
      <c r="D9988" s="1" t="s">
        <v>3820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5282</v>
      </c>
      <c r="N9988" s="1" t="n">
        <v>45</v>
      </c>
      <c r="O9988" s="1" t="n">
        <v>151.74</v>
      </c>
      <c r="P9988" s="1" t="s">
        <v>3814</v>
      </c>
    </row>
    <row r="9989" customFormat="false" ht="15" hidden="false" customHeight="true" outlineLevel="0" collapsed="false">
      <c r="A9989" s="1" t="n">
        <v>3</v>
      </c>
      <c r="B9989" s="76" t="n">
        <v>46275</v>
      </c>
      <c r="C9989" s="1" t="n">
        <v>11</v>
      </c>
      <c r="D9989" s="1" t="s">
        <v>3820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6109</v>
      </c>
      <c r="N9989" s="1" t="n">
        <v>45</v>
      </c>
      <c r="O9989" s="1" t="n">
        <v>151.74</v>
      </c>
      <c r="P9989" s="1" t="s">
        <v>3814</v>
      </c>
    </row>
    <row r="9990" customFormat="false" ht="15" hidden="false" customHeight="true" outlineLevel="0" collapsed="false">
      <c r="A9990" s="1" t="n">
        <v>3</v>
      </c>
      <c r="B9990" s="76" t="n">
        <v>46275</v>
      </c>
      <c r="C9990" s="1" t="n">
        <v>11</v>
      </c>
      <c r="D9990" s="1" t="s">
        <v>3820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6799</v>
      </c>
      <c r="N9990" s="1" t="n">
        <v>10</v>
      </c>
      <c r="O9990" s="1" t="n">
        <v>15</v>
      </c>
      <c r="P9990" s="1" t="s">
        <v>3814</v>
      </c>
    </row>
    <row r="9991" customFormat="false" ht="15" hidden="false" customHeight="true" outlineLevel="0" collapsed="false">
      <c r="A9991" s="1" t="n">
        <v>3</v>
      </c>
      <c r="B9991" s="76" t="n">
        <v>46275</v>
      </c>
      <c r="C9991" s="1" t="n">
        <v>11</v>
      </c>
      <c r="D9991" s="1" t="s">
        <v>3820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6800</v>
      </c>
      <c r="N9991" s="1" t="n">
        <v>10</v>
      </c>
      <c r="O9991" s="1" t="n">
        <v>15</v>
      </c>
      <c r="P9991" s="1" t="s">
        <v>3814</v>
      </c>
    </row>
    <row r="9992" customFormat="false" ht="15" hidden="false" customHeight="true" outlineLevel="0" collapsed="false">
      <c r="A9992" s="1" t="n">
        <v>3</v>
      </c>
      <c r="B9992" s="76" t="n">
        <v>46275</v>
      </c>
      <c r="C9992" s="1" t="n">
        <v>11</v>
      </c>
      <c r="D9992" s="1" t="s">
        <v>3820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6110</v>
      </c>
      <c r="N9992" s="1" t="n">
        <v>10</v>
      </c>
      <c r="O9992" s="1" t="n">
        <v>15</v>
      </c>
      <c r="P9992" s="1" t="s">
        <v>3814</v>
      </c>
    </row>
    <row r="9993" customFormat="false" ht="15" hidden="false" customHeight="true" outlineLevel="0" collapsed="false">
      <c r="A9993" s="1" t="n">
        <v>3</v>
      </c>
      <c r="B9993" s="76" t="n">
        <v>46275</v>
      </c>
      <c r="C9993" s="1" t="n">
        <v>11</v>
      </c>
      <c r="D9993" s="1" t="s">
        <v>3820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6112</v>
      </c>
      <c r="N9993" s="1" t="n">
        <v>8</v>
      </c>
      <c r="O9993" s="1" t="n">
        <v>12</v>
      </c>
      <c r="P9993" s="1" t="s">
        <v>3814</v>
      </c>
    </row>
    <row r="9994" customFormat="false" ht="15" hidden="false" customHeight="true" outlineLevel="0" collapsed="false">
      <c r="A9994" s="1" t="n">
        <v>3</v>
      </c>
      <c r="B9994" s="76" t="n">
        <v>46275</v>
      </c>
      <c r="C9994" s="1" t="n">
        <v>11</v>
      </c>
      <c r="D9994" s="1" t="s">
        <v>3820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6113</v>
      </c>
      <c r="N9994" s="1" t="n">
        <v>10</v>
      </c>
      <c r="O9994" s="1" t="n">
        <v>15</v>
      </c>
      <c r="P9994" s="1" t="s">
        <v>3814</v>
      </c>
    </row>
    <row r="9995" customFormat="false" ht="15" hidden="false" customHeight="true" outlineLevel="0" collapsed="false">
      <c r="A9995" s="1" t="n">
        <v>3</v>
      </c>
      <c r="B9995" s="76" t="n">
        <v>46275</v>
      </c>
      <c r="C9995" s="1" t="n">
        <v>11</v>
      </c>
      <c r="D9995" s="1" t="s">
        <v>3820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6114</v>
      </c>
      <c r="N9995" s="1" t="n">
        <v>6</v>
      </c>
      <c r="O9995" s="1" t="n">
        <v>9</v>
      </c>
      <c r="P9995" s="1" t="s">
        <v>3814</v>
      </c>
    </row>
    <row r="9996" customFormat="false" ht="15" hidden="false" customHeight="true" outlineLevel="0" collapsed="false">
      <c r="A9996" s="1" t="n">
        <v>3</v>
      </c>
      <c r="B9996" s="76" t="n">
        <v>46275</v>
      </c>
      <c r="C9996" s="1" t="n">
        <v>11</v>
      </c>
      <c r="D9996" s="1" t="s">
        <v>3820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5283</v>
      </c>
      <c r="N9996" s="1" t="n">
        <v>45</v>
      </c>
      <c r="O9996" s="1" t="n">
        <v>182.08</v>
      </c>
      <c r="P9996" s="1" t="s">
        <v>3814</v>
      </c>
    </row>
    <row r="9997" customFormat="false" ht="15" hidden="false" customHeight="true" outlineLevel="0" collapsed="false">
      <c r="A9997" s="1" t="n">
        <v>3</v>
      </c>
      <c r="B9997" s="76" t="n">
        <v>46275</v>
      </c>
      <c r="C9997" s="1" t="n">
        <v>11</v>
      </c>
      <c r="D9997" s="1" t="s">
        <v>3820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5284</v>
      </c>
      <c r="N9997" s="1" t="n">
        <v>45</v>
      </c>
      <c r="O9997" s="1" t="n">
        <v>182.08</v>
      </c>
      <c r="P9997" s="1" t="s">
        <v>3814</v>
      </c>
    </row>
    <row r="9998" customFormat="false" ht="15" hidden="false" customHeight="true" outlineLevel="0" collapsed="false">
      <c r="A9998" s="1" t="n">
        <v>3</v>
      </c>
      <c r="B9998" s="76" t="n">
        <v>46275</v>
      </c>
      <c r="C9998" s="1" t="n">
        <v>11</v>
      </c>
      <c r="D9998" s="1" t="s">
        <v>3820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5285</v>
      </c>
      <c r="N9998" s="1" t="n">
        <v>45</v>
      </c>
      <c r="O9998" s="1" t="n">
        <v>202.43</v>
      </c>
      <c r="P9998" s="1" t="s">
        <v>3814</v>
      </c>
    </row>
    <row r="9999" customFormat="false" ht="15" hidden="false" customHeight="true" outlineLevel="0" collapsed="false">
      <c r="A9999" s="1" t="n">
        <v>3</v>
      </c>
      <c r="B9999" s="76" t="n">
        <v>46275</v>
      </c>
      <c r="C9999" s="1" t="n">
        <v>11</v>
      </c>
      <c r="D9999" s="1" t="s">
        <v>3820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5284</v>
      </c>
      <c r="N9999" s="1" t="n">
        <v>24</v>
      </c>
      <c r="O9999" s="1" t="n">
        <v>47.59</v>
      </c>
      <c r="P9999" s="1" t="s">
        <v>3814</v>
      </c>
    </row>
    <row r="10000" customFormat="false" ht="15" hidden="false" customHeight="true" outlineLevel="0" collapsed="false">
      <c r="A10000" s="1" t="n">
        <v>3</v>
      </c>
      <c r="B10000" s="76" t="n">
        <v>46275</v>
      </c>
      <c r="C10000" s="1" t="n">
        <v>11</v>
      </c>
      <c r="D10000" s="1" t="s">
        <v>3820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5286</v>
      </c>
      <c r="N10000" s="1" t="n">
        <v>24</v>
      </c>
      <c r="O10000" s="1" t="n">
        <v>47.59</v>
      </c>
      <c r="P10000" s="1" t="s">
        <v>3814</v>
      </c>
    </row>
    <row r="10001" customFormat="false" ht="15" hidden="false" customHeight="true" outlineLevel="0" collapsed="false">
      <c r="A10001" s="1" t="n">
        <v>3</v>
      </c>
      <c r="B10001" s="76" t="n">
        <v>46275</v>
      </c>
      <c r="C10001" s="1" t="n">
        <v>11</v>
      </c>
      <c r="D10001" s="1" t="s">
        <v>3820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6801</v>
      </c>
      <c r="N10001" s="1" t="n">
        <v>10</v>
      </c>
      <c r="O10001" s="1" t="n">
        <v>15</v>
      </c>
      <c r="P10001" s="1" t="s">
        <v>3814</v>
      </c>
    </row>
    <row r="10002" customFormat="false" ht="15" hidden="false" customHeight="true" outlineLevel="0" collapsed="false">
      <c r="A10002" s="1" t="n">
        <v>3</v>
      </c>
      <c r="B10002" s="76" t="n">
        <v>46275</v>
      </c>
      <c r="C10002" s="1" t="n">
        <v>11</v>
      </c>
      <c r="D10002" s="1" t="s">
        <v>3820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6116</v>
      </c>
      <c r="N10002" s="1" t="n">
        <v>6</v>
      </c>
      <c r="O10002" s="1" t="n">
        <v>29.95</v>
      </c>
      <c r="P10002" s="1" t="s">
        <v>3814</v>
      </c>
    </row>
    <row r="10003" customFormat="false" ht="15" hidden="false" customHeight="true" outlineLevel="0" collapsed="false">
      <c r="A10003" s="1" t="n">
        <v>3</v>
      </c>
      <c r="B10003" s="76" t="n">
        <v>46275</v>
      </c>
      <c r="C10003" s="1" t="n">
        <v>11</v>
      </c>
      <c r="D10003" s="1" t="s">
        <v>3820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6117</v>
      </c>
      <c r="N10003" s="1" t="n">
        <v>6</v>
      </c>
      <c r="O10003" s="1" t="n">
        <v>27.12</v>
      </c>
      <c r="P10003" s="1" t="s">
        <v>3814</v>
      </c>
    </row>
    <row r="10004" customFormat="false" ht="15" hidden="false" customHeight="true" outlineLevel="0" collapsed="false">
      <c r="A10004" s="1" t="n">
        <v>3</v>
      </c>
      <c r="B10004" s="76" t="n">
        <v>46275</v>
      </c>
      <c r="C10004" s="1" t="n">
        <v>11</v>
      </c>
      <c r="D10004" s="1" t="s">
        <v>3820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6118</v>
      </c>
      <c r="N10004" s="1" t="n">
        <v>6</v>
      </c>
      <c r="O10004" s="1" t="n">
        <v>29.95</v>
      </c>
      <c r="P10004" s="1" t="s">
        <v>3814</v>
      </c>
    </row>
    <row r="10005" customFormat="false" ht="15" hidden="false" customHeight="true" outlineLevel="0" collapsed="false">
      <c r="A10005" s="1" t="n">
        <v>3</v>
      </c>
      <c r="B10005" s="76" t="n">
        <v>46275</v>
      </c>
      <c r="C10005" s="1" t="n">
        <v>11</v>
      </c>
      <c r="D10005" s="1" t="s">
        <v>3820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5287</v>
      </c>
      <c r="N10005" s="1" t="n">
        <v>10</v>
      </c>
      <c r="O10005" s="1" t="n">
        <v>72.17</v>
      </c>
      <c r="P10005" s="1" t="s">
        <v>3814</v>
      </c>
    </row>
    <row r="10006" customFormat="false" ht="15" hidden="false" customHeight="true" outlineLevel="0" collapsed="false">
      <c r="A10006" s="1" t="n">
        <v>3</v>
      </c>
      <c r="B10006" s="76" t="n">
        <v>46275</v>
      </c>
      <c r="C10006" s="1" t="n">
        <v>11</v>
      </c>
      <c r="D10006" s="1" t="s">
        <v>3820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5289</v>
      </c>
      <c r="N10006" s="1" t="n">
        <v>48</v>
      </c>
      <c r="O10006" s="1" t="n">
        <v>74.89</v>
      </c>
      <c r="P10006" s="1" t="s">
        <v>3814</v>
      </c>
    </row>
    <row r="10007" customFormat="false" ht="15" hidden="false" customHeight="true" outlineLevel="0" collapsed="false">
      <c r="A10007" s="1" t="n">
        <v>3</v>
      </c>
      <c r="B10007" s="76" t="n">
        <v>46275</v>
      </c>
      <c r="C10007" s="1" t="n">
        <v>11</v>
      </c>
      <c r="D10007" s="1" t="s">
        <v>3820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6802</v>
      </c>
      <c r="N10007" s="1" t="n">
        <v>32</v>
      </c>
      <c r="O10007" s="1" t="n">
        <v>49.92</v>
      </c>
      <c r="P10007" s="1" t="s">
        <v>3814</v>
      </c>
    </row>
    <row r="10008" customFormat="false" ht="15" hidden="false" customHeight="true" outlineLevel="0" collapsed="false">
      <c r="A10008" s="1" t="n">
        <v>3</v>
      </c>
      <c r="B10008" s="76" t="n">
        <v>46275</v>
      </c>
      <c r="C10008" s="1" t="n">
        <v>11</v>
      </c>
      <c r="D10008" s="1" t="s">
        <v>3820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6122</v>
      </c>
      <c r="N10008" s="1" t="n">
        <v>36</v>
      </c>
      <c r="O10008" s="1" t="n">
        <v>73.92</v>
      </c>
      <c r="P10008" s="1" t="s">
        <v>3814</v>
      </c>
    </row>
    <row r="10009" customFormat="false" ht="15" hidden="false" customHeight="true" outlineLevel="0" collapsed="false">
      <c r="A10009" s="1" t="n">
        <v>3</v>
      </c>
      <c r="B10009" s="76" t="n">
        <v>46275</v>
      </c>
      <c r="C10009" s="1" t="n">
        <v>11</v>
      </c>
      <c r="D10009" s="1" t="s">
        <v>3820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5290</v>
      </c>
      <c r="N10009" s="1" t="n">
        <v>72</v>
      </c>
      <c r="O10009" s="1" t="n">
        <v>147.84</v>
      </c>
      <c r="P10009" s="1" t="s">
        <v>3814</v>
      </c>
    </row>
    <row r="10010" customFormat="false" ht="15" hidden="false" customHeight="true" outlineLevel="0" collapsed="false">
      <c r="A10010" s="1" t="n">
        <v>3</v>
      </c>
      <c r="B10010" s="76" t="n">
        <v>46275</v>
      </c>
      <c r="C10010" s="1" t="n">
        <v>11</v>
      </c>
      <c r="D10010" s="1" t="s">
        <v>3820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6123</v>
      </c>
      <c r="N10010" s="1" t="n">
        <v>36</v>
      </c>
      <c r="O10010" s="1" t="n">
        <v>73.92</v>
      </c>
      <c r="P10010" s="1" t="s">
        <v>3814</v>
      </c>
    </row>
    <row r="10011" customFormat="false" ht="15" hidden="false" customHeight="true" outlineLevel="0" collapsed="false">
      <c r="A10011" s="1" t="n">
        <v>3</v>
      </c>
      <c r="B10011" s="76" t="n">
        <v>46275</v>
      </c>
      <c r="C10011" s="1" t="n">
        <v>11</v>
      </c>
      <c r="D10011" s="1" t="s">
        <v>3820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5291</v>
      </c>
      <c r="N10011" s="1" t="n">
        <v>36</v>
      </c>
      <c r="O10011" s="1" t="n">
        <v>73.92</v>
      </c>
      <c r="P10011" s="1" t="s">
        <v>3814</v>
      </c>
    </row>
    <row r="10012" customFormat="false" ht="15" hidden="false" customHeight="true" outlineLevel="0" collapsed="false">
      <c r="A10012" s="1" t="n">
        <v>3</v>
      </c>
      <c r="B10012" s="76" t="n">
        <v>46275</v>
      </c>
      <c r="C10012" s="1" t="n">
        <v>11</v>
      </c>
      <c r="D10012" s="1" t="s">
        <v>3820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5292</v>
      </c>
      <c r="N10012" s="1" t="n">
        <v>48</v>
      </c>
      <c r="O10012" s="1" t="n">
        <v>74.89</v>
      </c>
      <c r="P10012" s="1" t="s">
        <v>3814</v>
      </c>
    </row>
    <row r="10013" customFormat="false" ht="15" hidden="false" customHeight="true" outlineLevel="0" collapsed="false">
      <c r="A10013" s="1" t="n">
        <v>3</v>
      </c>
      <c r="B10013" s="76" t="n">
        <v>46275</v>
      </c>
      <c r="C10013" s="1" t="n">
        <v>22</v>
      </c>
      <c r="D10013" s="1" t="s">
        <v>3967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3982</v>
      </c>
      <c r="N10013" s="1" t="n">
        <v>3.036</v>
      </c>
      <c r="O10013" s="1" t="n">
        <v>75.93</v>
      </c>
      <c r="P10013" s="1" t="s">
        <v>3814</v>
      </c>
    </row>
    <row r="10014" customFormat="false" ht="15" hidden="false" customHeight="true" outlineLevel="0" collapsed="false">
      <c r="A10014" s="1" t="n">
        <v>3</v>
      </c>
      <c r="B10014" s="76" t="n">
        <v>46275</v>
      </c>
      <c r="C10014" s="1" t="n">
        <v>22</v>
      </c>
      <c r="D10014" s="1" t="s">
        <v>3967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3968</v>
      </c>
      <c r="N10014" s="1" t="n">
        <v>2.26</v>
      </c>
      <c r="O10014" s="1" t="n">
        <v>77.97</v>
      </c>
      <c r="P10014" s="1" t="s">
        <v>3814</v>
      </c>
    </row>
    <row r="10015" customFormat="false" ht="15" hidden="false" customHeight="true" outlineLevel="0" collapsed="false">
      <c r="A10015" s="1" t="n">
        <v>3</v>
      </c>
      <c r="B10015" s="76" t="n">
        <v>46275</v>
      </c>
      <c r="C10015" s="1" t="n">
        <v>22</v>
      </c>
      <c r="D10015" s="1" t="s">
        <v>3967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3986</v>
      </c>
      <c r="N10015" s="1" t="n">
        <v>2.938</v>
      </c>
      <c r="O10015" s="1" t="n">
        <v>86.15</v>
      </c>
      <c r="P10015" s="1" t="s">
        <v>3814</v>
      </c>
    </row>
    <row r="10016" customFormat="false" ht="15" hidden="false" customHeight="true" outlineLevel="0" collapsed="false">
      <c r="A10016" s="1" t="n">
        <v>3</v>
      </c>
      <c r="B10016" s="76" t="n">
        <v>46275</v>
      </c>
      <c r="C10016" s="1" t="n">
        <v>22</v>
      </c>
      <c r="D10016" s="1" t="s">
        <v>3967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3969</v>
      </c>
      <c r="N10016" s="1" t="n">
        <v>12.46</v>
      </c>
      <c r="O10016" s="1" t="n">
        <v>440.62</v>
      </c>
      <c r="P10016" s="1" t="s">
        <v>3814</v>
      </c>
    </row>
    <row r="10017" customFormat="false" ht="15" hidden="false" customHeight="true" outlineLevel="0" collapsed="false">
      <c r="A10017" s="1" t="n">
        <v>3</v>
      </c>
      <c r="B10017" s="76" t="n">
        <v>46275</v>
      </c>
      <c r="C10017" s="1" t="n">
        <v>22</v>
      </c>
      <c r="D10017" s="1" t="s">
        <v>3967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3969</v>
      </c>
      <c r="N10017" s="1" t="n">
        <v>24.986</v>
      </c>
      <c r="O10017" s="1" t="n">
        <v>781.2</v>
      </c>
      <c r="P10017" s="1" t="s">
        <v>3814</v>
      </c>
    </row>
    <row r="10018" customFormat="false" ht="15" hidden="false" customHeight="true" outlineLevel="0" collapsed="false">
      <c r="A10018" s="1" t="n">
        <v>3</v>
      </c>
      <c r="B10018" s="76" t="n">
        <v>46275</v>
      </c>
      <c r="C10018" s="1" t="n">
        <v>22</v>
      </c>
      <c r="D10018" s="1" t="s">
        <v>3967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3970</v>
      </c>
      <c r="N10018" s="1" t="n">
        <v>3.202</v>
      </c>
      <c r="O10018" s="1" t="n">
        <v>129.8</v>
      </c>
      <c r="P10018" s="1" t="s">
        <v>3814</v>
      </c>
    </row>
    <row r="10019" customFormat="false" ht="15" hidden="false" customHeight="true" outlineLevel="0" collapsed="false">
      <c r="A10019" s="1" t="n">
        <v>3</v>
      </c>
      <c r="B10019" s="76" t="n">
        <v>46275</v>
      </c>
      <c r="C10019" s="1" t="n">
        <v>22</v>
      </c>
      <c r="D10019" s="1" t="s">
        <v>3967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3971</v>
      </c>
      <c r="N10019" s="1" t="n">
        <v>6.225</v>
      </c>
      <c r="O10019" s="1" t="n">
        <v>252.35</v>
      </c>
      <c r="P10019" s="1" t="s">
        <v>3814</v>
      </c>
    </row>
    <row r="10020" customFormat="false" ht="15" hidden="false" customHeight="true" outlineLevel="0" collapsed="false">
      <c r="A10020" s="1" t="n">
        <v>3</v>
      </c>
      <c r="B10020" s="76" t="n">
        <v>46275</v>
      </c>
      <c r="C10020" s="1" t="n">
        <v>22</v>
      </c>
      <c r="D10020" s="1" t="s">
        <v>3967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3972</v>
      </c>
      <c r="N10020" s="1" t="n">
        <v>5.926</v>
      </c>
      <c r="O10020" s="1" t="n">
        <v>260.68</v>
      </c>
      <c r="P10020" s="1" t="s">
        <v>3814</v>
      </c>
    </row>
    <row r="10021" customFormat="false" ht="15" hidden="false" customHeight="true" outlineLevel="0" collapsed="false">
      <c r="A10021" s="1" t="n">
        <v>3</v>
      </c>
      <c r="B10021" s="76" t="n">
        <v>46275</v>
      </c>
      <c r="C10021" s="1" t="n">
        <v>22</v>
      </c>
      <c r="D10021" s="1" t="s">
        <v>3967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3973</v>
      </c>
      <c r="N10021" s="1" t="n">
        <v>9.865</v>
      </c>
      <c r="O10021" s="1" t="n">
        <v>468</v>
      </c>
      <c r="P10021" s="1" t="s">
        <v>3814</v>
      </c>
    </row>
    <row r="10022" customFormat="false" ht="15" hidden="false" customHeight="true" outlineLevel="0" collapsed="false">
      <c r="A10022" s="1" t="n">
        <v>3</v>
      </c>
      <c r="B10022" s="76" t="n">
        <v>46275</v>
      </c>
      <c r="C10022" s="1" t="n">
        <v>22</v>
      </c>
      <c r="D10022" s="1" t="s">
        <v>3967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3974</v>
      </c>
      <c r="N10022" s="1" t="n">
        <v>4.1</v>
      </c>
      <c r="O10022" s="1" t="n">
        <v>198.04</v>
      </c>
      <c r="P10022" s="1" t="s">
        <v>3814</v>
      </c>
    </row>
    <row r="10023" customFormat="false" ht="15" hidden="false" customHeight="true" outlineLevel="0" collapsed="false">
      <c r="A10023" s="1" t="n">
        <v>3</v>
      </c>
      <c r="B10023" s="76" t="n">
        <v>46275</v>
      </c>
      <c r="C10023" s="1" t="n">
        <v>22</v>
      </c>
      <c r="D10023" s="1" t="s">
        <v>3967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3975</v>
      </c>
      <c r="N10023" s="1" t="n">
        <v>1.402</v>
      </c>
      <c r="O10023" s="1" t="n">
        <v>61.67</v>
      </c>
      <c r="P10023" s="1" t="s">
        <v>3814</v>
      </c>
    </row>
    <row r="10024" customFormat="false" ht="15" hidden="false" customHeight="true" outlineLevel="0" collapsed="false">
      <c r="A10024" s="1" t="n">
        <v>3</v>
      </c>
      <c r="B10024" s="76" t="n">
        <v>46275</v>
      </c>
      <c r="C10024" s="1" t="n">
        <v>22</v>
      </c>
      <c r="D10024" s="1" t="s">
        <v>3967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3976</v>
      </c>
      <c r="N10024" s="1" t="n">
        <v>1.962</v>
      </c>
      <c r="O10024" s="1" t="n">
        <v>93.08</v>
      </c>
      <c r="P10024" s="1" t="s">
        <v>3814</v>
      </c>
    </row>
    <row r="10025" customFormat="false" ht="15" hidden="false" customHeight="true" outlineLevel="0" collapsed="false">
      <c r="A10025" s="1" t="n">
        <v>3</v>
      </c>
      <c r="B10025" s="76" t="n">
        <v>46275</v>
      </c>
      <c r="C10025" s="1" t="n">
        <v>22</v>
      </c>
      <c r="D10025" s="1" t="s">
        <v>3967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3977</v>
      </c>
      <c r="N10025" s="1" t="n">
        <v>1.498</v>
      </c>
      <c r="O10025" s="1" t="n">
        <v>83.99</v>
      </c>
      <c r="P10025" s="1" t="s">
        <v>3814</v>
      </c>
    </row>
    <row r="10026" customFormat="false" ht="15" hidden="false" customHeight="true" outlineLevel="0" collapsed="false">
      <c r="A10026" s="1" t="n">
        <v>3</v>
      </c>
      <c r="B10026" s="76" t="n">
        <v>46275</v>
      </c>
      <c r="C10026" s="1" t="n">
        <v>22</v>
      </c>
      <c r="D10026" s="1" t="s">
        <v>3967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3987</v>
      </c>
      <c r="N10026" s="1" t="n">
        <v>2.618</v>
      </c>
      <c r="O10026" s="1" t="n">
        <v>92.58</v>
      </c>
      <c r="P10026" s="1" t="s">
        <v>3814</v>
      </c>
    </row>
    <row r="10027" customFormat="false" ht="15" hidden="false" customHeight="true" outlineLevel="0" collapsed="false">
      <c r="A10027" s="1" t="n">
        <v>3</v>
      </c>
      <c r="B10027" s="76" t="n">
        <v>46275</v>
      </c>
      <c r="C10027" s="1" t="n">
        <v>22</v>
      </c>
      <c r="D10027" s="1" t="s">
        <v>3967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3978</v>
      </c>
      <c r="N10027" s="1" t="n">
        <v>1.614</v>
      </c>
      <c r="O10027" s="1" t="n">
        <v>62.64</v>
      </c>
      <c r="P10027" s="1" t="s">
        <v>3814</v>
      </c>
    </row>
    <row r="10028" customFormat="false" ht="15" hidden="false" customHeight="true" outlineLevel="0" collapsed="false">
      <c r="A10028" s="1" t="n">
        <v>3</v>
      </c>
      <c r="B10028" s="76" t="n">
        <v>46275</v>
      </c>
      <c r="C10028" s="1" t="n">
        <v>22</v>
      </c>
      <c r="D10028" s="1" t="s">
        <v>3967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3979</v>
      </c>
      <c r="N10028" s="1" t="n">
        <v>3.714</v>
      </c>
      <c r="O10028" s="1" t="n">
        <v>6.38</v>
      </c>
      <c r="P10028" s="1" t="s">
        <v>3814</v>
      </c>
    </row>
    <row r="10029" customFormat="false" ht="15" hidden="false" customHeight="true" outlineLevel="0" collapsed="false">
      <c r="A10029" s="1" t="n">
        <v>3</v>
      </c>
      <c r="B10029" s="76" t="n">
        <v>46275</v>
      </c>
      <c r="C10029" s="1" t="n">
        <v>22</v>
      </c>
      <c r="D10029" s="1" t="s">
        <v>3967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3980</v>
      </c>
      <c r="N10029" s="1" t="n">
        <v>11.362</v>
      </c>
      <c r="O10029" s="1" t="n">
        <v>29.31</v>
      </c>
      <c r="P10029" s="1" t="s">
        <v>3814</v>
      </c>
    </row>
    <row r="10030" customFormat="false" ht="15" hidden="false" customHeight="true" outlineLevel="0" collapsed="false">
      <c r="A10030" s="1" t="n">
        <v>3</v>
      </c>
      <c r="B10030" s="76" t="n">
        <v>46275</v>
      </c>
      <c r="C10030" s="1" t="n">
        <v>22</v>
      </c>
      <c r="D10030" s="1" t="s">
        <v>3967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3981</v>
      </c>
      <c r="N10030" s="1" t="n">
        <v>0.214</v>
      </c>
      <c r="O10030" s="1" t="n">
        <v>0</v>
      </c>
      <c r="P10030" s="1" t="s">
        <v>3814</v>
      </c>
    </row>
    <row r="10031" customFormat="false" ht="15" hidden="false" customHeight="true" outlineLevel="0" collapsed="false">
      <c r="A10031" s="1" t="n">
        <v>3</v>
      </c>
      <c r="B10031" s="76" t="n">
        <v>46275</v>
      </c>
      <c r="C10031" s="1" t="n">
        <v>22</v>
      </c>
      <c r="D10031" s="1" t="s">
        <v>3967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3981</v>
      </c>
      <c r="N10031" s="1" t="n">
        <v>1.418</v>
      </c>
      <c r="O10031" s="1" t="n">
        <v>0.01</v>
      </c>
      <c r="P10031" s="1" t="s">
        <v>3814</v>
      </c>
    </row>
    <row r="10032" customFormat="false" ht="15" hidden="false" customHeight="true" outlineLevel="0" collapsed="false">
      <c r="A10032" s="1" t="n">
        <v>3</v>
      </c>
      <c r="B10032" s="76" t="n">
        <v>46275</v>
      </c>
      <c r="C10032" s="1" t="n">
        <v>22</v>
      </c>
      <c r="D10032" s="1" t="s">
        <v>3967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3968</v>
      </c>
      <c r="N10032" s="1" t="n">
        <v>6.42</v>
      </c>
      <c r="O10032" s="1" t="n">
        <v>216.82</v>
      </c>
      <c r="P10032" s="1" t="s">
        <v>3814</v>
      </c>
    </row>
    <row r="10033" customFormat="false" ht="15" hidden="false" customHeight="true" outlineLevel="0" collapsed="false">
      <c r="A10033" s="1" t="n">
        <v>3</v>
      </c>
      <c r="B10033" s="76" t="n">
        <v>46275</v>
      </c>
      <c r="C10033" s="1" t="n">
        <v>22</v>
      </c>
      <c r="D10033" s="1" t="s">
        <v>3967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3969</v>
      </c>
      <c r="N10033" s="1" t="n">
        <v>0.878</v>
      </c>
      <c r="O10033" s="1" t="n">
        <v>30.39</v>
      </c>
      <c r="P10033" s="1" t="s">
        <v>3814</v>
      </c>
    </row>
    <row r="10034" customFormat="false" ht="15" hidden="false" customHeight="true" outlineLevel="0" collapsed="false">
      <c r="A10034" s="1" t="n">
        <v>3</v>
      </c>
      <c r="B10034" s="76" t="n">
        <v>46275</v>
      </c>
      <c r="C10034" s="1" t="n">
        <v>22</v>
      </c>
      <c r="D10034" s="1" t="s">
        <v>3967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3970</v>
      </c>
      <c r="N10034" s="1" t="n">
        <v>2.73</v>
      </c>
      <c r="O10034" s="1" t="n">
        <v>108.34</v>
      </c>
      <c r="P10034" s="1" t="s">
        <v>3814</v>
      </c>
    </row>
    <row r="10035" customFormat="false" ht="15" hidden="false" customHeight="true" outlineLevel="0" collapsed="false">
      <c r="A10035" s="1" t="n">
        <v>3</v>
      </c>
      <c r="B10035" s="76" t="n">
        <v>46275</v>
      </c>
      <c r="C10035" s="1" t="n">
        <v>22</v>
      </c>
      <c r="D10035" s="1" t="s">
        <v>3967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3971</v>
      </c>
      <c r="N10035" s="1" t="n">
        <v>6.125</v>
      </c>
      <c r="O10035" s="1" t="n">
        <v>243.06</v>
      </c>
      <c r="P10035" s="1" t="s">
        <v>3814</v>
      </c>
    </row>
    <row r="10036" customFormat="false" ht="15" hidden="false" customHeight="true" outlineLevel="0" collapsed="false">
      <c r="A10036" s="1" t="n">
        <v>3</v>
      </c>
      <c r="B10036" s="76" t="n">
        <v>46275</v>
      </c>
      <c r="C10036" s="1" t="n">
        <v>22</v>
      </c>
      <c r="D10036" s="1" t="s">
        <v>3967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3972</v>
      </c>
      <c r="N10036" s="1" t="n">
        <v>5.342</v>
      </c>
      <c r="O10036" s="1" t="n">
        <v>230.04</v>
      </c>
      <c r="P10036" s="1" t="s">
        <v>3814</v>
      </c>
    </row>
    <row r="10037" customFormat="false" ht="15" hidden="false" customHeight="true" outlineLevel="0" collapsed="false">
      <c r="A10037" s="1" t="n">
        <v>3</v>
      </c>
      <c r="B10037" s="76" t="n">
        <v>46275</v>
      </c>
      <c r="C10037" s="1" t="n">
        <v>22</v>
      </c>
      <c r="D10037" s="1" t="s">
        <v>3967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3973</v>
      </c>
      <c r="N10037" s="1" t="n">
        <v>9.665</v>
      </c>
      <c r="O10037" s="1" t="n">
        <v>448.84</v>
      </c>
      <c r="P10037" s="1" t="s">
        <v>3814</v>
      </c>
    </row>
    <row r="10038" customFormat="false" ht="15" hidden="false" customHeight="true" outlineLevel="0" collapsed="false">
      <c r="A10038" s="1" t="n">
        <v>3</v>
      </c>
      <c r="B10038" s="76" t="n">
        <v>46275</v>
      </c>
      <c r="C10038" s="1" t="n">
        <v>22</v>
      </c>
      <c r="D10038" s="1" t="s">
        <v>3967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3974</v>
      </c>
      <c r="N10038" s="1" t="n">
        <v>3.708</v>
      </c>
      <c r="O10038" s="1" t="n">
        <v>175.33</v>
      </c>
      <c r="P10038" s="1" t="s">
        <v>3814</v>
      </c>
    </row>
    <row r="10039" customFormat="false" ht="15" hidden="false" customHeight="true" outlineLevel="0" collapsed="false">
      <c r="A10039" s="1" t="n">
        <v>3</v>
      </c>
      <c r="B10039" s="76" t="n">
        <v>46275</v>
      </c>
      <c r="C10039" s="1" t="n">
        <v>22</v>
      </c>
      <c r="D10039" s="1" t="s">
        <v>3967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3975</v>
      </c>
      <c r="N10039" s="1" t="n">
        <v>1.438</v>
      </c>
      <c r="O10039" s="1" t="n">
        <v>61.92</v>
      </c>
      <c r="P10039" s="1" t="s">
        <v>3814</v>
      </c>
    </row>
    <row r="10040" customFormat="false" ht="15" hidden="false" customHeight="true" outlineLevel="0" collapsed="false">
      <c r="A10040" s="1" t="n">
        <v>3</v>
      </c>
      <c r="B10040" s="76" t="n">
        <v>46275</v>
      </c>
      <c r="C10040" s="1" t="n">
        <v>22</v>
      </c>
      <c r="D10040" s="1" t="s">
        <v>3967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3976</v>
      </c>
      <c r="N10040" s="1" t="n">
        <v>1.64</v>
      </c>
      <c r="O10040" s="1" t="n">
        <v>76.16</v>
      </c>
      <c r="P10040" s="1" t="s">
        <v>3814</v>
      </c>
    </row>
    <row r="10041" customFormat="false" ht="15" hidden="false" customHeight="true" outlineLevel="0" collapsed="false">
      <c r="A10041" s="1" t="n">
        <v>3</v>
      </c>
      <c r="B10041" s="76" t="n">
        <v>46275</v>
      </c>
      <c r="C10041" s="1" t="n">
        <v>22</v>
      </c>
      <c r="D10041" s="1" t="s">
        <v>3967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3977</v>
      </c>
      <c r="N10041" s="1" t="n">
        <v>1.538</v>
      </c>
      <c r="O10041" s="1" t="n">
        <v>84.41</v>
      </c>
      <c r="P10041" s="1" t="s">
        <v>3814</v>
      </c>
    </row>
    <row r="10042" customFormat="false" ht="15" hidden="false" customHeight="true" outlineLevel="0" collapsed="false">
      <c r="A10042" s="1" t="n">
        <v>3</v>
      </c>
      <c r="B10042" s="76" t="n">
        <v>46275</v>
      </c>
      <c r="C10042" s="1" t="n">
        <v>22</v>
      </c>
      <c r="D10042" s="1" t="s">
        <v>3967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6225</v>
      </c>
      <c r="N10042" s="1" t="n">
        <v>7.61</v>
      </c>
      <c r="O10042" s="1" t="n">
        <v>366.26</v>
      </c>
      <c r="P10042" s="1" t="s">
        <v>3814</v>
      </c>
    </row>
    <row r="10043" customFormat="false" ht="15" hidden="false" customHeight="true" outlineLevel="0" collapsed="false">
      <c r="A10043" s="1" t="n">
        <v>3</v>
      </c>
      <c r="B10043" s="76" t="n">
        <v>46275</v>
      </c>
      <c r="C10043" s="1" t="n">
        <v>22</v>
      </c>
      <c r="D10043" s="1" t="s">
        <v>3967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3978</v>
      </c>
      <c r="N10043" s="1" t="n">
        <v>1.648</v>
      </c>
      <c r="O10043" s="1" t="n">
        <v>62.62</v>
      </c>
      <c r="P10043" s="1" t="s">
        <v>3814</v>
      </c>
    </row>
    <row r="10044" customFormat="false" ht="15" hidden="false" customHeight="true" outlineLevel="0" collapsed="false">
      <c r="A10044" s="1" t="n">
        <v>3</v>
      </c>
      <c r="B10044" s="76" t="n">
        <v>46275</v>
      </c>
      <c r="C10044" s="1" t="n">
        <v>22</v>
      </c>
      <c r="D10044" s="1" t="s">
        <v>3967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3979</v>
      </c>
      <c r="N10044" s="1" t="n">
        <v>2.384</v>
      </c>
      <c r="O10044" s="1" t="n">
        <v>4.01</v>
      </c>
      <c r="P10044" s="1" t="s">
        <v>3814</v>
      </c>
    </row>
    <row r="10045" customFormat="false" ht="15" hidden="false" customHeight="true" outlineLevel="0" collapsed="false">
      <c r="A10045" s="1" t="n">
        <v>3</v>
      </c>
      <c r="B10045" s="76" t="n">
        <v>46275</v>
      </c>
      <c r="C10045" s="1" t="n">
        <v>22</v>
      </c>
      <c r="D10045" s="1" t="s">
        <v>3967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3980</v>
      </c>
      <c r="N10045" s="1" t="n">
        <v>13.928</v>
      </c>
      <c r="O10045" s="1" t="n">
        <v>35.17</v>
      </c>
      <c r="P10045" s="1" t="s">
        <v>3814</v>
      </c>
    </row>
    <row r="10046" customFormat="false" ht="15" hidden="false" customHeight="true" outlineLevel="0" collapsed="false">
      <c r="A10046" s="1" t="n">
        <v>3</v>
      </c>
      <c r="B10046" s="76" t="n">
        <v>46275</v>
      </c>
      <c r="C10046" s="1" t="n">
        <v>22</v>
      </c>
      <c r="D10046" s="1" t="s">
        <v>3967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3981</v>
      </c>
      <c r="N10046" s="1" t="n">
        <v>0.896</v>
      </c>
      <c r="O10046" s="1" t="n">
        <v>0.01</v>
      </c>
      <c r="P10046" s="1" t="s">
        <v>3814</v>
      </c>
    </row>
    <row r="10047" customFormat="false" ht="15" hidden="false" customHeight="true" outlineLevel="0" collapsed="false">
      <c r="A10047" s="1" t="n">
        <v>3</v>
      </c>
      <c r="B10047" s="76" t="n">
        <v>46275</v>
      </c>
      <c r="C10047" s="1" t="n">
        <v>22</v>
      </c>
      <c r="D10047" s="1" t="s">
        <v>3967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3982</v>
      </c>
      <c r="N10047" s="1" t="n">
        <v>3.418</v>
      </c>
      <c r="O10047" s="1" t="n">
        <v>71.93</v>
      </c>
      <c r="P10047" s="1" t="s">
        <v>3814</v>
      </c>
    </row>
    <row r="10048" customFormat="false" ht="15" hidden="false" customHeight="true" outlineLevel="0" collapsed="false">
      <c r="A10048" s="1" t="n">
        <v>3</v>
      </c>
      <c r="B10048" s="76" t="n">
        <v>46275</v>
      </c>
      <c r="C10048" s="1" t="n">
        <v>22</v>
      </c>
      <c r="D10048" s="1" t="s">
        <v>3967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3982</v>
      </c>
      <c r="N10048" s="1" t="n">
        <v>2.812</v>
      </c>
      <c r="O10048" s="1" t="n">
        <v>63.24</v>
      </c>
      <c r="P10048" s="1" t="s">
        <v>3814</v>
      </c>
    </row>
    <row r="10049" customFormat="false" ht="15" hidden="false" customHeight="true" outlineLevel="0" collapsed="false">
      <c r="A10049" s="1" t="n">
        <v>3</v>
      </c>
      <c r="B10049" s="76" t="n">
        <v>46275</v>
      </c>
      <c r="C10049" s="1" t="n">
        <v>22</v>
      </c>
      <c r="D10049" s="1" t="s">
        <v>3967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3983</v>
      </c>
      <c r="N10049" s="1" t="n">
        <v>12.055</v>
      </c>
      <c r="O10049" s="1" t="n">
        <v>271.2</v>
      </c>
      <c r="P10049" s="1" t="s">
        <v>3814</v>
      </c>
    </row>
    <row r="10050" customFormat="false" ht="15" hidden="false" customHeight="true" outlineLevel="0" collapsed="false">
      <c r="A10050" s="1" t="n">
        <v>3</v>
      </c>
      <c r="B10050" s="76" t="n">
        <v>46275</v>
      </c>
      <c r="C10050" s="1" t="n">
        <v>22</v>
      </c>
      <c r="D10050" s="1" t="s">
        <v>3967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3984</v>
      </c>
      <c r="N10050" s="1" t="n">
        <v>22.225</v>
      </c>
      <c r="O10050" s="1" t="n">
        <v>516.12</v>
      </c>
      <c r="P10050" s="1" t="s">
        <v>3814</v>
      </c>
    </row>
    <row r="10051" customFormat="false" ht="15" hidden="false" customHeight="true" outlineLevel="0" collapsed="false">
      <c r="A10051" s="1" t="n">
        <v>3</v>
      </c>
      <c r="B10051" s="76" t="n">
        <v>46275</v>
      </c>
      <c r="C10051" s="1" t="n">
        <v>22</v>
      </c>
      <c r="D10051" s="1" t="s">
        <v>3967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3985</v>
      </c>
      <c r="N10051" s="1" t="n">
        <v>18.683</v>
      </c>
      <c r="O10051" s="1" t="n">
        <v>474.56</v>
      </c>
      <c r="P10051" s="1" t="s">
        <v>3814</v>
      </c>
    </row>
    <row r="10052" customFormat="false" ht="15" hidden="false" customHeight="true" outlineLevel="0" collapsed="false">
      <c r="A10052" s="1" t="n">
        <v>3</v>
      </c>
      <c r="B10052" s="76" t="n">
        <v>46275</v>
      </c>
      <c r="C10052" s="1" t="n">
        <v>22</v>
      </c>
      <c r="D10052" s="1" t="s">
        <v>3967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3968</v>
      </c>
      <c r="N10052" s="1" t="n">
        <v>4.918</v>
      </c>
      <c r="O10052" s="1" t="n">
        <v>152.56</v>
      </c>
      <c r="P10052" s="1" t="s">
        <v>3814</v>
      </c>
    </row>
    <row r="10053" customFormat="false" ht="15" hidden="false" customHeight="true" outlineLevel="0" collapsed="false">
      <c r="A10053" s="1" t="n">
        <v>3</v>
      </c>
      <c r="B10053" s="76" t="n">
        <v>46275</v>
      </c>
      <c r="C10053" s="1" t="n">
        <v>22</v>
      </c>
      <c r="D10053" s="1" t="s">
        <v>3967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3986</v>
      </c>
      <c r="N10053" s="1" t="n">
        <v>5.218</v>
      </c>
      <c r="O10053" s="1" t="n">
        <v>128.75</v>
      </c>
      <c r="P10053" s="1" t="s">
        <v>3814</v>
      </c>
    </row>
    <row r="10054" customFormat="false" ht="15" hidden="false" customHeight="true" outlineLevel="0" collapsed="false">
      <c r="A10054" s="1" t="n">
        <v>3</v>
      </c>
      <c r="B10054" s="76" t="n">
        <v>46275</v>
      </c>
      <c r="C10054" s="1" t="n">
        <v>22</v>
      </c>
      <c r="D10054" s="1" t="s">
        <v>3967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3986</v>
      </c>
      <c r="N10054" s="1" t="n">
        <v>4.828</v>
      </c>
      <c r="O10054" s="1" t="n">
        <v>127.3</v>
      </c>
      <c r="P10054" s="1" t="s">
        <v>3814</v>
      </c>
    </row>
    <row r="10055" customFormat="false" ht="15" hidden="false" customHeight="true" outlineLevel="0" collapsed="false">
      <c r="A10055" s="1" t="n">
        <v>3</v>
      </c>
      <c r="B10055" s="76" t="n">
        <v>46275</v>
      </c>
      <c r="C10055" s="1" t="n">
        <v>22</v>
      </c>
      <c r="D10055" s="1" t="s">
        <v>3967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3969</v>
      </c>
      <c r="N10055" s="1" t="n">
        <v>16.83</v>
      </c>
      <c r="O10055" s="1" t="n">
        <v>535.15</v>
      </c>
      <c r="P10055" s="1" t="s">
        <v>3814</v>
      </c>
    </row>
    <row r="10056" customFormat="false" ht="15" hidden="false" customHeight="true" outlineLevel="0" collapsed="false">
      <c r="A10056" s="1" t="n">
        <v>3</v>
      </c>
      <c r="B10056" s="76" t="n">
        <v>46275</v>
      </c>
      <c r="C10056" s="1" t="n">
        <v>22</v>
      </c>
      <c r="D10056" s="1" t="s">
        <v>3967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3970</v>
      </c>
      <c r="N10056" s="1" t="n">
        <v>3.368</v>
      </c>
      <c r="O10056" s="1" t="n">
        <v>122.77</v>
      </c>
      <c r="P10056" s="1" t="s">
        <v>3814</v>
      </c>
    </row>
    <row r="10057" customFormat="false" ht="15" hidden="false" customHeight="true" outlineLevel="0" collapsed="false">
      <c r="A10057" s="1" t="n">
        <v>3</v>
      </c>
      <c r="B10057" s="76" t="n">
        <v>46275</v>
      </c>
      <c r="C10057" s="1" t="n">
        <v>22</v>
      </c>
      <c r="D10057" s="1" t="s">
        <v>3967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3971</v>
      </c>
      <c r="N10057" s="1" t="n">
        <v>6.526</v>
      </c>
      <c r="O10057" s="1" t="n">
        <v>237.88</v>
      </c>
      <c r="P10057" s="1" t="s">
        <v>3814</v>
      </c>
    </row>
    <row r="10058" customFormat="false" ht="15" hidden="false" customHeight="true" outlineLevel="0" collapsed="false">
      <c r="A10058" s="1" t="n">
        <v>3</v>
      </c>
      <c r="B10058" s="76" t="n">
        <v>46275</v>
      </c>
      <c r="C10058" s="1" t="n">
        <v>22</v>
      </c>
      <c r="D10058" s="1" t="s">
        <v>3967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3972</v>
      </c>
      <c r="N10058" s="1" t="n">
        <v>5.414</v>
      </c>
      <c r="O10058" s="1" t="n">
        <v>214.15</v>
      </c>
      <c r="P10058" s="1" t="s">
        <v>3814</v>
      </c>
    </row>
    <row r="10059" customFormat="false" ht="15" hidden="false" customHeight="true" outlineLevel="0" collapsed="false">
      <c r="A10059" s="1" t="n">
        <v>3</v>
      </c>
      <c r="B10059" s="76" t="n">
        <v>46275</v>
      </c>
      <c r="C10059" s="1" t="n">
        <v>22</v>
      </c>
      <c r="D10059" s="1" t="s">
        <v>3967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3973</v>
      </c>
      <c r="N10059" s="1" t="n">
        <v>11.805</v>
      </c>
      <c r="O10059" s="1" t="n">
        <v>503.57</v>
      </c>
      <c r="P10059" s="1" t="s">
        <v>3814</v>
      </c>
    </row>
    <row r="10060" customFormat="false" ht="15" hidden="false" customHeight="true" outlineLevel="0" collapsed="false">
      <c r="A10060" s="1" t="n">
        <v>3</v>
      </c>
      <c r="B10060" s="76" t="n">
        <v>46275</v>
      </c>
      <c r="C10060" s="1" t="n">
        <v>22</v>
      </c>
      <c r="D10060" s="1" t="s">
        <v>3967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3974</v>
      </c>
      <c r="N10060" s="1" t="n">
        <v>4.754</v>
      </c>
      <c r="O10060" s="1" t="n">
        <v>206.48</v>
      </c>
      <c r="P10060" s="1" t="s">
        <v>3814</v>
      </c>
    </row>
    <row r="10061" customFormat="false" ht="15" hidden="false" customHeight="true" outlineLevel="0" collapsed="false">
      <c r="A10061" s="1" t="n">
        <v>3</v>
      </c>
      <c r="B10061" s="76" t="n">
        <v>46275</v>
      </c>
      <c r="C10061" s="1" t="n">
        <v>22</v>
      </c>
      <c r="D10061" s="1" t="s">
        <v>3967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3975</v>
      </c>
      <c r="N10061" s="1" t="n">
        <v>1.746</v>
      </c>
      <c r="O10061" s="1" t="n">
        <v>69.06</v>
      </c>
      <c r="P10061" s="1" t="s">
        <v>3814</v>
      </c>
    </row>
    <row r="10062" customFormat="false" ht="15" hidden="false" customHeight="true" outlineLevel="0" collapsed="false">
      <c r="A10062" s="1" t="n">
        <v>3</v>
      </c>
      <c r="B10062" s="76" t="n">
        <v>46275</v>
      </c>
      <c r="C10062" s="1" t="n">
        <v>22</v>
      </c>
      <c r="D10062" s="1" t="s">
        <v>3967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3976</v>
      </c>
      <c r="N10062" s="1" t="n">
        <v>1.998</v>
      </c>
      <c r="O10062" s="1" t="n">
        <v>85.23</v>
      </c>
      <c r="P10062" s="1" t="s">
        <v>3814</v>
      </c>
    </row>
    <row r="10063" customFormat="false" ht="15" hidden="false" customHeight="true" outlineLevel="0" collapsed="false">
      <c r="A10063" s="1" t="n">
        <v>3</v>
      </c>
      <c r="B10063" s="76" t="n">
        <v>46275</v>
      </c>
      <c r="C10063" s="1" t="n">
        <v>22</v>
      </c>
      <c r="D10063" s="1" t="s">
        <v>3967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3977</v>
      </c>
      <c r="N10063" s="1" t="n">
        <v>2.894</v>
      </c>
      <c r="O10063" s="1" t="n">
        <v>145.9</v>
      </c>
      <c r="P10063" s="1" t="s">
        <v>3814</v>
      </c>
    </row>
    <row r="10064" customFormat="false" ht="15" hidden="false" customHeight="true" outlineLevel="0" collapsed="false">
      <c r="A10064" s="1" t="n">
        <v>3</v>
      </c>
      <c r="B10064" s="76" t="n">
        <v>46275</v>
      </c>
      <c r="C10064" s="1" t="n">
        <v>22</v>
      </c>
      <c r="D10064" s="1" t="s">
        <v>3967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3987</v>
      </c>
      <c r="N10064" s="1" t="n">
        <v>3.402</v>
      </c>
      <c r="O10064" s="1" t="n">
        <v>108.17</v>
      </c>
      <c r="P10064" s="1" t="s">
        <v>3814</v>
      </c>
    </row>
    <row r="10065" customFormat="false" ht="15" hidden="false" customHeight="true" outlineLevel="0" collapsed="false">
      <c r="A10065" s="1" t="n">
        <v>3</v>
      </c>
      <c r="B10065" s="76" t="n">
        <v>46275</v>
      </c>
      <c r="C10065" s="1" t="n">
        <v>22</v>
      </c>
      <c r="D10065" s="1" t="s">
        <v>3967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3978</v>
      </c>
      <c r="N10065" s="1" t="n">
        <v>1.812</v>
      </c>
      <c r="O10065" s="1" t="n">
        <v>63.24</v>
      </c>
      <c r="P10065" s="1" t="s">
        <v>3814</v>
      </c>
    </row>
    <row r="10066" customFormat="false" ht="15" hidden="false" customHeight="true" outlineLevel="0" collapsed="false">
      <c r="A10066" s="1" t="n">
        <v>3</v>
      </c>
      <c r="B10066" s="76" t="n">
        <v>46275</v>
      </c>
      <c r="C10066" s="1" t="n">
        <v>22</v>
      </c>
      <c r="D10066" s="1" t="s">
        <v>3967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3979</v>
      </c>
      <c r="N10066" s="1" t="n">
        <v>6.715</v>
      </c>
      <c r="O10066" s="1" t="n">
        <v>10.37</v>
      </c>
      <c r="P10066" s="1" t="s">
        <v>3814</v>
      </c>
    </row>
    <row r="10067" customFormat="false" ht="15" hidden="false" customHeight="true" outlineLevel="0" collapsed="false">
      <c r="A10067" s="1" t="n">
        <v>3</v>
      </c>
      <c r="B10067" s="76" t="n">
        <v>46275</v>
      </c>
      <c r="C10067" s="1" t="n">
        <v>22</v>
      </c>
      <c r="D10067" s="1" t="s">
        <v>3967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3979</v>
      </c>
      <c r="N10067" s="1" t="n">
        <v>1.922</v>
      </c>
      <c r="O10067" s="1" t="n">
        <v>2.78</v>
      </c>
      <c r="P10067" s="1" t="s">
        <v>3814</v>
      </c>
    </row>
    <row r="10068" customFormat="false" ht="15" hidden="false" customHeight="true" outlineLevel="0" collapsed="false">
      <c r="A10068" s="1" t="n">
        <v>3</v>
      </c>
      <c r="B10068" s="76" t="n">
        <v>46275</v>
      </c>
      <c r="C10068" s="1" t="n">
        <v>22</v>
      </c>
      <c r="D10068" s="1" t="s">
        <v>3967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3980</v>
      </c>
      <c r="N10068" s="1" t="n">
        <v>1.95</v>
      </c>
      <c r="O10068" s="1" t="n">
        <v>4.52</v>
      </c>
      <c r="P10068" s="1" t="s">
        <v>3814</v>
      </c>
    </row>
    <row r="10069" customFormat="false" ht="15" hidden="false" customHeight="true" outlineLevel="0" collapsed="false">
      <c r="A10069" s="1" t="n">
        <v>3</v>
      </c>
      <c r="B10069" s="76" t="n">
        <v>46275</v>
      </c>
      <c r="C10069" s="1" t="n">
        <v>22</v>
      </c>
      <c r="D10069" s="1" t="s">
        <v>3967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3980</v>
      </c>
      <c r="N10069" s="1" t="n">
        <v>1.962</v>
      </c>
      <c r="O10069" s="1" t="n">
        <v>4.26</v>
      </c>
      <c r="P10069" s="1" t="s">
        <v>3814</v>
      </c>
    </row>
    <row r="10070" customFormat="false" ht="15" hidden="false" customHeight="true" outlineLevel="0" collapsed="false">
      <c r="A10070" s="1" t="n">
        <v>3</v>
      </c>
      <c r="B10070" s="76" t="n">
        <v>46275</v>
      </c>
      <c r="C10070" s="1" t="n">
        <v>22</v>
      </c>
      <c r="D10070" s="1" t="s">
        <v>3967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3981</v>
      </c>
      <c r="N10070" s="1" t="n">
        <v>1.317</v>
      </c>
      <c r="O10070" s="1" t="n">
        <v>0</v>
      </c>
      <c r="P10070" s="1" t="s">
        <v>3814</v>
      </c>
    </row>
    <row r="10071" customFormat="false" ht="15" hidden="false" customHeight="true" outlineLevel="0" collapsed="false">
      <c r="A10071" s="1" t="n">
        <v>3</v>
      </c>
      <c r="B10071" s="76" t="n">
        <v>46275</v>
      </c>
      <c r="C10071" s="1" t="n">
        <v>22</v>
      </c>
      <c r="D10071" s="1" t="s">
        <v>3967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3981</v>
      </c>
      <c r="N10071" s="1" t="n">
        <v>1.028</v>
      </c>
      <c r="O10071" s="1" t="n">
        <v>0.01</v>
      </c>
      <c r="P10071" s="1" t="s">
        <v>3814</v>
      </c>
    </row>
    <row r="10072" customFormat="false" ht="15" hidden="false" customHeight="true" outlineLevel="0" collapsed="false">
      <c r="A10072" s="1" t="n">
        <v>3</v>
      </c>
      <c r="B10072" s="76" t="n">
        <v>46275</v>
      </c>
      <c r="C10072" s="1" t="n">
        <v>22</v>
      </c>
      <c r="D10072" s="1" t="s">
        <v>3967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3982</v>
      </c>
      <c r="N10072" s="1" t="n">
        <v>4.502</v>
      </c>
      <c r="O10072" s="1" t="n">
        <v>108.21</v>
      </c>
      <c r="P10072" s="1" t="s">
        <v>3814</v>
      </c>
    </row>
    <row r="10073" customFormat="false" ht="15" hidden="false" customHeight="true" outlineLevel="0" collapsed="false">
      <c r="A10073" s="1" t="n">
        <v>3</v>
      </c>
      <c r="B10073" s="76" t="n">
        <v>46275</v>
      </c>
      <c r="C10073" s="1" t="n">
        <v>22</v>
      </c>
      <c r="D10073" s="1" t="s">
        <v>3967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3968</v>
      </c>
      <c r="N10073" s="1" t="n">
        <v>3.35</v>
      </c>
      <c r="O10073" s="1" t="n">
        <v>111.08</v>
      </c>
      <c r="P10073" s="1" t="s">
        <v>3814</v>
      </c>
    </row>
    <row r="10074" customFormat="false" ht="15" hidden="false" customHeight="true" outlineLevel="0" collapsed="false">
      <c r="A10074" s="1" t="n">
        <v>3</v>
      </c>
      <c r="B10074" s="76" t="n">
        <v>46275</v>
      </c>
      <c r="C10074" s="1" t="n">
        <v>22</v>
      </c>
      <c r="D10074" s="1" t="s">
        <v>3967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3986</v>
      </c>
      <c r="N10074" s="1" t="n">
        <v>5.3</v>
      </c>
      <c r="O10074" s="1" t="n">
        <v>149.37</v>
      </c>
      <c r="P10074" s="1" t="s">
        <v>3814</v>
      </c>
    </row>
    <row r="10075" customFormat="false" ht="15" hidden="false" customHeight="true" outlineLevel="0" collapsed="false">
      <c r="A10075" s="1" t="n">
        <v>3</v>
      </c>
      <c r="B10075" s="76" t="n">
        <v>46275</v>
      </c>
      <c r="C10075" s="1" t="n">
        <v>22</v>
      </c>
      <c r="D10075" s="1" t="s">
        <v>3967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3970</v>
      </c>
      <c r="N10075" s="1" t="n">
        <v>5.244</v>
      </c>
      <c r="O10075" s="1" t="n">
        <v>204.31</v>
      </c>
      <c r="P10075" s="1" t="s">
        <v>3814</v>
      </c>
    </row>
    <row r="10076" customFormat="false" ht="15" hidden="false" customHeight="true" outlineLevel="0" collapsed="false">
      <c r="A10076" s="1" t="n">
        <v>3</v>
      </c>
      <c r="B10076" s="76" t="n">
        <v>46275</v>
      </c>
      <c r="C10076" s="1" t="n">
        <v>22</v>
      </c>
      <c r="D10076" s="1" t="s">
        <v>3967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3971</v>
      </c>
      <c r="N10076" s="1" t="n">
        <v>10.724</v>
      </c>
      <c r="O10076" s="1" t="n">
        <v>417.82</v>
      </c>
      <c r="P10076" s="1" t="s">
        <v>3814</v>
      </c>
    </row>
    <row r="10077" customFormat="false" ht="15" hidden="false" customHeight="true" outlineLevel="0" collapsed="false">
      <c r="A10077" s="1" t="n">
        <v>3</v>
      </c>
      <c r="B10077" s="76" t="n">
        <v>46275</v>
      </c>
      <c r="C10077" s="1" t="n">
        <v>22</v>
      </c>
      <c r="D10077" s="1" t="s">
        <v>3967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3972</v>
      </c>
      <c r="N10077" s="1" t="n">
        <v>9.234</v>
      </c>
      <c r="O10077" s="1" t="n">
        <v>390.4</v>
      </c>
      <c r="P10077" s="1" t="s">
        <v>3814</v>
      </c>
    </row>
    <row r="10078" customFormat="false" ht="15" hidden="false" customHeight="true" outlineLevel="0" collapsed="false">
      <c r="A10078" s="1" t="n">
        <v>3</v>
      </c>
      <c r="B10078" s="76" t="n">
        <v>46275</v>
      </c>
      <c r="C10078" s="1" t="n">
        <v>22</v>
      </c>
      <c r="D10078" s="1" t="s">
        <v>3967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3973</v>
      </c>
      <c r="N10078" s="1" t="n">
        <v>15.815</v>
      </c>
      <c r="O10078" s="1" t="n">
        <v>721.08</v>
      </c>
      <c r="P10078" s="1" t="s">
        <v>3814</v>
      </c>
    </row>
    <row r="10079" customFormat="false" ht="15" hidden="false" customHeight="true" outlineLevel="0" collapsed="false">
      <c r="A10079" s="1" t="n">
        <v>3</v>
      </c>
      <c r="B10079" s="76" t="n">
        <v>46275</v>
      </c>
      <c r="C10079" s="1" t="n">
        <v>22</v>
      </c>
      <c r="D10079" s="1" t="s">
        <v>3967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3974</v>
      </c>
      <c r="N10079" s="1" t="n">
        <v>6.632</v>
      </c>
      <c r="O10079" s="1" t="n">
        <v>307.88</v>
      </c>
      <c r="P10079" s="1" t="s">
        <v>3814</v>
      </c>
    </row>
    <row r="10080" customFormat="false" ht="15" hidden="false" customHeight="true" outlineLevel="0" collapsed="false">
      <c r="A10080" s="1" t="n">
        <v>3</v>
      </c>
      <c r="B10080" s="76" t="n">
        <v>46275</v>
      </c>
      <c r="C10080" s="1" t="n">
        <v>22</v>
      </c>
      <c r="D10080" s="1" t="s">
        <v>3967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3975</v>
      </c>
      <c r="N10080" s="1" t="n">
        <v>2.534</v>
      </c>
      <c r="O10080" s="1" t="n">
        <v>107.13</v>
      </c>
      <c r="P10080" s="1" t="s">
        <v>3814</v>
      </c>
    </row>
    <row r="10081" customFormat="false" ht="15" hidden="false" customHeight="true" outlineLevel="0" collapsed="false">
      <c r="A10081" s="1" t="n">
        <v>3</v>
      </c>
      <c r="B10081" s="76" t="n">
        <v>46275</v>
      </c>
      <c r="C10081" s="1" t="n">
        <v>22</v>
      </c>
      <c r="D10081" s="1" t="s">
        <v>3967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3977</v>
      </c>
      <c r="N10081" s="1" t="n">
        <v>2.318</v>
      </c>
      <c r="O10081" s="1" t="n">
        <v>124.91</v>
      </c>
      <c r="P10081" s="1" t="s">
        <v>3814</v>
      </c>
    </row>
    <row r="10082" customFormat="false" ht="15" hidden="false" customHeight="true" outlineLevel="0" collapsed="false">
      <c r="A10082" s="1" t="n">
        <v>3</v>
      </c>
      <c r="B10082" s="76" t="n">
        <v>46275</v>
      </c>
      <c r="C10082" s="1" t="n">
        <v>22</v>
      </c>
      <c r="D10082" s="1" t="s">
        <v>3967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3979</v>
      </c>
      <c r="N10082" s="1" t="n">
        <v>4.228</v>
      </c>
      <c r="O10082" s="1" t="n">
        <v>6.98</v>
      </c>
      <c r="P10082" s="1" t="s">
        <v>3814</v>
      </c>
    </row>
    <row r="10083" customFormat="false" ht="15" hidden="false" customHeight="true" outlineLevel="0" collapsed="false">
      <c r="A10083" s="1" t="n">
        <v>3</v>
      </c>
      <c r="B10083" s="76" t="n">
        <v>46275</v>
      </c>
      <c r="C10083" s="1" t="n">
        <v>22</v>
      </c>
      <c r="D10083" s="1" t="s">
        <v>3967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3980</v>
      </c>
      <c r="N10083" s="1" t="n">
        <v>13.078</v>
      </c>
      <c r="O10083" s="1" t="n">
        <v>32.42</v>
      </c>
      <c r="P10083" s="1" t="s">
        <v>3814</v>
      </c>
    </row>
    <row r="10084" customFormat="false" ht="15" hidden="false" customHeight="true" outlineLevel="0" collapsed="false">
      <c r="A10084" s="1" t="n">
        <v>3</v>
      </c>
      <c r="B10084" s="76" t="n">
        <v>46275</v>
      </c>
      <c r="C10084" s="1" t="n">
        <v>22</v>
      </c>
      <c r="D10084" s="1" t="s">
        <v>3967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3981</v>
      </c>
      <c r="N10084" s="1" t="n">
        <v>0.841</v>
      </c>
      <c r="O10084" s="1" t="n">
        <v>0.01</v>
      </c>
      <c r="P10084" s="1" t="s">
        <v>3814</v>
      </c>
    </row>
    <row r="10085" customFormat="false" ht="15" hidden="false" customHeight="true" outlineLevel="0" collapsed="false">
      <c r="A10085" s="1" t="n">
        <v>3</v>
      </c>
      <c r="B10085" s="76" t="n">
        <v>46275</v>
      </c>
      <c r="C10085" s="1" t="n">
        <v>22</v>
      </c>
      <c r="D10085" s="1" t="s">
        <v>3967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3982</v>
      </c>
      <c r="N10085" s="1" t="n">
        <v>2.484</v>
      </c>
      <c r="O10085" s="1" t="n">
        <v>53.1</v>
      </c>
      <c r="P10085" s="1" t="s">
        <v>3814</v>
      </c>
    </row>
    <row r="10086" customFormat="false" ht="15" hidden="false" customHeight="true" outlineLevel="0" collapsed="false">
      <c r="A10086" s="1" t="n">
        <v>3</v>
      </c>
      <c r="B10086" s="76" t="n">
        <v>46275</v>
      </c>
      <c r="C10086" s="1" t="n">
        <v>22</v>
      </c>
      <c r="D10086" s="1" t="s">
        <v>3967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3982</v>
      </c>
      <c r="N10086" s="1" t="n">
        <v>5.432</v>
      </c>
      <c r="O10086" s="1" t="n">
        <v>132.7</v>
      </c>
      <c r="P10086" s="1" t="s">
        <v>3814</v>
      </c>
    </row>
    <row r="10087" customFormat="false" ht="15" hidden="false" customHeight="true" outlineLevel="0" collapsed="false">
      <c r="A10087" s="1" t="n">
        <v>3</v>
      </c>
      <c r="B10087" s="76" t="n">
        <v>46275</v>
      </c>
      <c r="C10087" s="1" t="n">
        <v>22</v>
      </c>
      <c r="D10087" s="1" t="s">
        <v>3967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3983</v>
      </c>
      <c r="N10087" s="1" t="n">
        <v>9.665</v>
      </c>
      <c r="O10087" s="1" t="n">
        <v>220.87</v>
      </c>
      <c r="P10087" s="1" t="s">
        <v>3814</v>
      </c>
    </row>
    <row r="10088" customFormat="false" ht="15" hidden="false" customHeight="true" outlineLevel="0" collapsed="false">
      <c r="A10088" s="1" t="n">
        <v>3</v>
      </c>
      <c r="B10088" s="76" t="n">
        <v>46275</v>
      </c>
      <c r="C10088" s="1" t="n">
        <v>22</v>
      </c>
      <c r="D10088" s="1" t="s">
        <v>3967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3984</v>
      </c>
      <c r="N10088" s="1" t="n">
        <v>13.336</v>
      </c>
      <c r="O10088" s="1" t="n">
        <v>314.59</v>
      </c>
      <c r="P10088" s="1" t="s">
        <v>3814</v>
      </c>
    </row>
    <row r="10089" customFormat="false" ht="15" hidden="false" customHeight="true" outlineLevel="0" collapsed="false">
      <c r="A10089" s="1" t="n">
        <v>3</v>
      </c>
      <c r="B10089" s="76" t="n">
        <v>46275</v>
      </c>
      <c r="C10089" s="1" t="n">
        <v>22</v>
      </c>
      <c r="D10089" s="1" t="s">
        <v>3967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3985</v>
      </c>
      <c r="N10089" s="1" t="n">
        <v>17.95</v>
      </c>
      <c r="O10089" s="1" t="n">
        <v>463.14</v>
      </c>
      <c r="P10089" s="1" t="s">
        <v>3814</v>
      </c>
    </row>
    <row r="10090" customFormat="false" ht="15" hidden="false" customHeight="true" outlineLevel="0" collapsed="false">
      <c r="A10090" s="1" t="n">
        <v>3</v>
      </c>
      <c r="B10090" s="76" t="n">
        <v>46275</v>
      </c>
      <c r="C10090" s="1" t="n">
        <v>22</v>
      </c>
      <c r="D10090" s="1" t="s">
        <v>3967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3968</v>
      </c>
      <c r="N10090" s="1" t="n">
        <v>4.422</v>
      </c>
      <c r="O10090" s="1" t="n">
        <v>149.02</v>
      </c>
      <c r="P10090" s="1" t="s">
        <v>3814</v>
      </c>
    </row>
    <row r="10091" customFormat="false" ht="15" hidden="false" customHeight="true" outlineLevel="0" collapsed="false">
      <c r="A10091" s="1" t="n">
        <v>3</v>
      </c>
      <c r="B10091" s="76" t="n">
        <v>46275</v>
      </c>
      <c r="C10091" s="1" t="n">
        <v>22</v>
      </c>
      <c r="D10091" s="1" t="s">
        <v>3967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3986</v>
      </c>
      <c r="N10091" s="1" t="n">
        <v>6.25</v>
      </c>
      <c r="O10091" s="1" t="n">
        <v>156.65</v>
      </c>
      <c r="P10091" s="1" t="s">
        <v>3814</v>
      </c>
    </row>
    <row r="10092" customFormat="false" ht="15" hidden="false" customHeight="true" outlineLevel="0" collapsed="false">
      <c r="A10092" s="1" t="n">
        <v>3</v>
      </c>
      <c r="B10092" s="76" t="n">
        <v>46275</v>
      </c>
      <c r="C10092" s="1" t="n">
        <v>22</v>
      </c>
      <c r="D10092" s="1" t="s">
        <v>3967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3986</v>
      </c>
      <c r="N10092" s="1" t="n">
        <v>7.872</v>
      </c>
      <c r="O10092" s="1" t="n">
        <v>225.37</v>
      </c>
      <c r="P10092" s="1" t="s">
        <v>3814</v>
      </c>
    </row>
    <row r="10093" customFormat="false" ht="15" hidden="false" customHeight="true" outlineLevel="0" collapsed="false">
      <c r="A10093" s="1" t="n">
        <v>3</v>
      </c>
      <c r="B10093" s="76" t="n">
        <v>46275</v>
      </c>
      <c r="C10093" s="1" t="n">
        <v>22</v>
      </c>
      <c r="D10093" s="1" t="s">
        <v>3967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3969</v>
      </c>
      <c r="N10093" s="1" t="n">
        <v>24.135</v>
      </c>
      <c r="O10093" s="1" t="n">
        <v>833.81</v>
      </c>
      <c r="P10093" s="1" t="s">
        <v>3814</v>
      </c>
    </row>
    <row r="10094" customFormat="false" ht="15" hidden="false" customHeight="true" outlineLevel="0" collapsed="false">
      <c r="A10094" s="1" t="n">
        <v>3</v>
      </c>
      <c r="B10094" s="76" t="n">
        <v>46275</v>
      </c>
      <c r="C10094" s="1" t="n">
        <v>22</v>
      </c>
      <c r="D10094" s="1" t="s">
        <v>3967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3970</v>
      </c>
      <c r="N10094" s="1" t="n">
        <v>5.072</v>
      </c>
      <c r="O10094" s="1" t="n">
        <v>200.99</v>
      </c>
      <c r="P10094" s="1" t="s">
        <v>3814</v>
      </c>
    </row>
    <row r="10095" customFormat="false" ht="15" hidden="false" customHeight="true" outlineLevel="0" collapsed="false">
      <c r="A10095" s="1" t="n">
        <v>3</v>
      </c>
      <c r="B10095" s="76" t="n">
        <v>46275</v>
      </c>
      <c r="C10095" s="1" t="n">
        <v>22</v>
      </c>
      <c r="D10095" s="1" t="s">
        <v>3967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3971</v>
      </c>
      <c r="N10095" s="1" t="n">
        <v>13.28</v>
      </c>
      <c r="O10095" s="1" t="n">
        <v>526.26</v>
      </c>
      <c r="P10095" s="1" t="s">
        <v>3814</v>
      </c>
    </row>
    <row r="10096" customFormat="false" ht="15" hidden="false" customHeight="true" outlineLevel="0" collapsed="false">
      <c r="A10096" s="1" t="n">
        <v>3</v>
      </c>
      <c r="B10096" s="76" t="n">
        <v>46275</v>
      </c>
      <c r="C10096" s="1" t="n">
        <v>22</v>
      </c>
      <c r="D10096" s="1" t="s">
        <v>3967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3972</v>
      </c>
      <c r="N10096" s="1" t="n">
        <v>11.156</v>
      </c>
      <c r="O10096" s="1" t="n">
        <v>479.64</v>
      </c>
      <c r="P10096" s="1" t="s">
        <v>3814</v>
      </c>
    </row>
    <row r="10097" customFormat="false" ht="15" hidden="false" customHeight="true" outlineLevel="0" collapsed="false">
      <c r="A10097" s="1" t="n">
        <v>3</v>
      </c>
      <c r="B10097" s="76" t="n">
        <v>46275</v>
      </c>
      <c r="C10097" s="1" t="n">
        <v>22</v>
      </c>
      <c r="D10097" s="1" t="s">
        <v>3967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3973</v>
      </c>
      <c r="N10097" s="1" t="n">
        <v>19.365</v>
      </c>
      <c r="O10097" s="1" t="n">
        <v>898.06</v>
      </c>
      <c r="P10097" s="1" t="s">
        <v>3814</v>
      </c>
    </row>
    <row r="10098" customFormat="false" ht="15" hidden="false" customHeight="true" outlineLevel="0" collapsed="false">
      <c r="A10098" s="1" t="n">
        <v>3</v>
      </c>
      <c r="B10098" s="76" t="n">
        <v>46275</v>
      </c>
      <c r="C10098" s="1" t="n">
        <v>22</v>
      </c>
      <c r="D10098" s="1" t="s">
        <v>3967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3974</v>
      </c>
      <c r="N10098" s="1" t="n">
        <v>8.514</v>
      </c>
      <c r="O10098" s="1" t="n">
        <v>401.86</v>
      </c>
      <c r="P10098" s="1" t="s">
        <v>3814</v>
      </c>
    </row>
    <row r="10099" customFormat="false" ht="15" hidden="false" customHeight="true" outlineLevel="0" collapsed="false">
      <c r="A10099" s="1" t="n">
        <v>3</v>
      </c>
      <c r="B10099" s="76" t="n">
        <v>46275</v>
      </c>
      <c r="C10099" s="1" t="n">
        <v>22</v>
      </c>
      <c r="D10099" s="1" t="s">
        <v>3967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3975</v>
      </c>
      <c r="N10099" s="1" t="n">
        <v>2.924</v>
      </c>
      <c r="O10099" s="1" t="n">
        <v>125.8</v>
      </c>
      <c r="P10099" s="1" t="s">
        <v>3814</v>
      </c>
    </row>
    <row r="10100" customFormat="false" ht="15" hidden="false" customHeight="true" outlineLevel="0" collapsed="false">
      <c r="A10100" s="1" t="n">
        <v>3</v>
      </c>
      <c r="B10100" s="76" t="n">
        <v>46275</v>
      </c>
      <c r="C10100" s="1" t="n">
        <v>22</v>
      </c>
      <c r="D10100" s="1" t="s">
        <v>3967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3976</v>
      </c>
      <c r="N10100" s="1" t="n">
        <v>4.208</v>
      </c>
      <c r="O10100" s="1" t="n">
        <v>194.91</v>
      </c>
      <c r="P10100" s="1" t="s">
        <v>3814</v>
      </c>
    </row>
    <row r="10101" customFormat="false" ht="15" hidden="false" customHeight="true" outlineLevel="0" collapsed="false">
      <c r="A10101" s="1" t="n">
        <v>3</v>
      </c>
      <c r="B10101" s="76" t="n">
        <v>46275</v>
      </c>
      <c r="C10101" s="1" t="n">
        <v>22</v>
      </c>
      <c r="D10101" s="1" t="s">
        <v>3967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3977</v>
      </c>
      <c r="N10101" s="1" t="n">
        <v>2.986</v>
      </c>
      <c r="O10101" s="1" t="n">
        <v>163.49</v>
      </c>
      <c r="P10101" s="1" t="s">
        <v>3814</v>
      </c>
    </row>
    <row r="10102" customFormat="false" ht="15" hidden="false" customHeight="true" outlineLevel="0" collapsed="false">
      <c r="A10102" s="1" t="n">
        <v>3</v>
      </c>
      <c r="B10102" s="76" t="n">
        <v>46275</v>
      </c>
      <c r="C10102" s="1" t="n">
        <v>22</v>
      </c>
      <c r="D10102" s="1" t="s">
        <v>3967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3987</v>
      </c>
      <c r="N10102" s="1" t="n">
        <v>1.316</v>
      </c>
      <c r="O10102" s="1" t="n">
        <v>45.39</v>
      </c>
      <c r="P10102" s="1" t="s">
        <v>3814</v>
      </c>
    </row>
    <row r="10103" customFormat="false" ht="15" hidden="false" customHeight="true" outlineLevel="0" collapsed="false">
      <c r="A10103" s="1" t="n">
        <v>3</v>
      </c>
      <c r="B10103" s="76" t="n">
        <v>46275</v>
      </c>
      <c r="C10103" s="1" t="n">
        <v>22</v>
      </c>
      <c r="D10103" s="1" t="s">
        <v>3967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3978</v>
      </c>
      <c r="N10103" s="1" t="n">
        <v>3.518</v>
      </c>
      <c r="O10103" s="1" t="n">
        <v>133.18</v>
      </c>
      <c r="P10103" s="1" t="s">
        <v>3814</v>
      </c>
    </row>
    <row r="10104" customFormat="false" ht="15" hidden="false" customHeight="true" outlineLevel="0" collapsed="false">
      <c r="A10104" s="1" t="n">
        <v>3</v>
      </c>
      <c r="B10104" s="76" t="n">
        <v>46275</v>
      </c>
      <c r="C10104" s="1" t="n">
        <v>22</v>
      </c>
      <c r="D10104" s="1" t="s">
        <v>3967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3979</v>
      </c>
      <c r="N10104" s="1" t="n">
        <v>5.098</v>
      </c>
      <c r="O10104" s="1" t="n">
        <v>8.56</v>
      </c>
      <c r="P10104" s="1" t="s">
        <v>3814</v>
      </c>
    </row>
    <row r="10105" customFormat="false" ht="15" hidden="false" customHeight="true" outlineLevel="0" collapsed="false">
      <c r="A10105" s="1" t="n">
        <v>3</v>
      </c>
      <c r="B10105" s="76" t="n">
        <v>46275</v>
      </c>
      <c r="C10105" s="1" t="n">
        <v>22</v>
      </c>
      <c r="D10105" s="1" t="s">
        <v>3967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3979</v>
      </c>
      <c r="N10105" s="1" t="n">
        <v>1.924</v>
      </c>
      <c r="O10105" s="1" t="n">
        <v>2.82</v>
      </c>
      <c r="P10105" s="1" t="s">
        <v>3814</v>
      </c>
    </row>
    <row r="10106" customFormat="false" ht="15" hidden="false" customHeight="true" outlineLevel="0" collapsed="false">
      <c r="A10106" s="1" t="n">
        <v>3</v>
      </c>
      <c r="B10106" s="76" t="n">
        <v>46275</v>
      </c>
      <c r="C10106" s="1" t="n">
        <v>22</v>
      </c>
      <c r="D10106" s="1" t="s">
        <v>3967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3980</v>
      </c>
      <c r="N10106" s="1" t="n">
        <v>22.589</v>
      </c>
      <c r="O10106" s="1" t="n">
        <v>56.97</v>
      </c>
      <c r="P10106" s="1" t="s">
        <v>3814</v>
      </c>
    </row>
    <row r="10107" customFormat="false" ht="15" hidden="false" customHeight="true" outlineLevel="0" collapsed="false">
      <c r="A10107" s="1" t="n">
        <v>3</v>
      </c>
      <c r="B10107" s="76" t="n">
        <v>46275</v>
      </c>
      <c r="C10107" s="1" t="n">
        <v>22</v>
      </c>
      <c r="D10107" s="1" t="s">
        <v>3967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3980</v>
      </c>
      <c r="N10107" s="1" t="n">
        <v>3.456</v>
      </c>
      <c r="O10107" s="1" t="n">
        <v>7.62</v>
      </c>
      <c r="P10107" s="1" t="s">
        <v>3814</v>
      </c>
    </row>
    <row r="10108" customFormat="false" ht="15" hidden="false" customHeight="true" outlineLevel="0" collapsed="false">
      <c r="A10108" s="1" t="n">
        <v>3</v>
      </c>
      <c r="B10108" s="76" t="n">
        <v>46275</v>
      </c>
      <c r="C10108" s="1" t="n">
        <v>22</v>
      </c>
      <c r="D10108" s="1" t="s">
        <v>3967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3981</v>
      </c>
      <c r="N10108" s="1" t="n">
        <v>0.335</v>
      </c>
      <c r="O10108" s="1" t="n">
        <v>0.01</v>
      </c>
      <c r="P10108" s="1" t="s">
        <v>3814</v>
      </c>
    </row>
    <row r="10109" customFormat="false" ht="15" hidden="false" customHeight="true" outlineLevel="0" collapsed="false">
      <c r="A10109" s="1" t="n">
        <v>3</v>
      </c>
      <c r="B10109" s="76" t="n">
        <v>46275</v>
      </c>
      <c r="C10109" s="1" t="n">
        <v>22</v>
      </c>
      <c r="D10109" s="1" t="s">
        <v>3967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3981</v>
      </c>
      <c r="N10109" s="1" t="n">
        <v>1.113</v>
      </c>
      <c r="O10109" s="1" t="n">
        <v>0</v>
      </c>
      <c r="P10109" s="1" t="s">
        <v>3814</v>
      </c>
    </row>
    <row r="10110" customFormat="false" ht="15" hidden="false" customHeight="true" outlineLevel="0" collapsed="false">
      <c r="A10110" s="1" t="n">
        <v>3</v>
      </c>
      <c r="B10110" s="76" t="n">
        <v>46275</v>
      </c>
      <c r="C10110" s="1" t="n">
        <v>22</v>
      </c>
      <c r="D10110" s="1" t="s">
        <v>3967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3982</v>
      </c>
      <c r="N10110" s="1" t="n">
        <v>2.468</v>
      </c>
      <c r="O10110" s="1" t="n">
        <v>61.8</v>
      </c>
      <c r="P10110" s="1" t="s">
        <v>3814</v>
      </c>
    </row>
    <row r="10111" customFormat="false" ht="15" hidden="false" customHeight="true" outlineLevel="0" collapsed="false">
      <c r="A10111" s="1" t="n">
        <v>3</v>
      </c>
      <c r="B10111" s="76" t="n">
        <v>46275</v>
      </c>
      <c r="C10111" s="1" t="n">
        <v>22</v>
      </c>
      <c r="D10111" s="1" t="s">
        <v>3967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3968</v>
      </c>
      <c r="N10111" s="1" t="n">
        <v>2.336</v>
      </c>
      <c r="O10111" s="1" t="n">
        <v>80.69</v>
      </c>
      <c r="P10111" s="1" t="s">
        <v>3814</v>
      </c>
    </row>
    <row r="10112" customFormat="false" ht="15" hidden="false" customHeight="true" outlineLevel="0" collapsed="false">
      <c r="A10112" s="1" t="n">
        <v>3</v>
      </c>
      <c r="B10112" s="76" t="n">
        <v>46275</v>
      </c>
      <c r="C10112" s="1" t="n">
        <v>22</v>
      </c>
      <c r="D10112" s="1" t="s">
        <v>3967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3969</v>
      </c>
      <c r="N10112" s="1" t="n">
        <v>10.695</v>
      </c>
      <c r="O10112" s="1" t="n">
        <v>378.65</v>
      </c>
      <c r="P10112" s="1" t="s">
        <v>3814</v>
      </c>
    </row>
    <row r="10113" customFormat="false" ht="15" hidden="false" customHeight="true" outlineLevel="0" collapsed="false">
      <c r="A10113" s="1" t="n">
        <v>3</v>
      </c>
      <c r="B10113" s="76" t="n">
        <v>46275</v>
      </c>
      <c r="C10113" s="1" t="n">
        <v>22</v>
      </c>
      <c r="D10113" s="1" t="s">
        <v>3967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3970</v>
      </c>
      <c r="N10113" s="1" t="n">
        <v>2.444</v>
      </c>
      <c r="O10113" s="1" t="n">
        <v>99.19</v>
      </c>
      <c r="P10113" s="1" t="s">
        <v>3814</v>
      </c>
    </row>
    <row r="10114" customFormat="false" ht="15" hidden="false" customHeight="true" outlineLevel="0" collapsed="false">
      <c r="A10114" s="1" t="n">
        <v>3</v>
      </c>
      <c r="B10114" s="76" t="n">
        <v>46275</v>
      </c>
      <c r="C10114" s="1" t="n">
        <v>22</v>
      </c>
      <c r="D10114" s="1" t="s">
        <v>3967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3971</v>
      </c>
      <c r="N10114" s="1" t="n">
        <v>6.215</v>
      </c>
      <c r="O10114" s="1" t="n">
        <v>252.25</v>
      </c>
      <c r="P10114" s="1" t="s">
        <v>3814</v>
      </c>
    </row>
    <row r="10115" customFormat="false" ht="15" hidden="false" customHeight="true" outlineLevel="0" collapsed="false">
      <c r="A10115" s="1" t="n">
        <v>3</v>
      </c>
      <c r="B10115" s="76" t="n">
        <v>46275</v>
      </c>
      <c r="C10115" s="1" t="n">
        <v>22</v>
      </c>
      <c r="D10115" s="1" t="s">
        <v>3967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3972</v>
      </c>
      <c r="N10115" s="1" t="n">
        <v>5.486</v>
      </c>
      <c r="O10115" s="1" t="n">
        <v>241.61</v>
      </c>
      <c r="P10115" s="1" t="s">
        <v>3814</v>
      </c>
    </row>
    <row r="10116" customFormat="false" ht="15" hidden="false" customHeight="true" outlineLevel="0" collapsed="false">
      <c r="A10116" s="1" t="n">
        <v>3</v>
      </c>
      <c r="B10116" s="76" t="n">
        <v>46275</v>
      </c>
      <c r="C10116" s="1" t="n">
        <v>22</v>
      </c>
      <c r="D10116" s="1" t="s">
        <v>3967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3973</v>
      </c>
      <c r="N10116" s="1" t="n">
        <v>9.365</v>
      </c>
      <c r="O10116" s="1" t="n">
        <v>444.81</v>
      </c>
      <c r="P10116" s="1" t="s">
        <v>3814</v>
      </c>
    </row>
    <row r="10117" customFormat="false" ht="15" hidden="false" customHeight="true" outlineLevel="0" collapsed="false">
      <c r="A10117" s="1" t="n">
        <v>3</v>
      </c>
      <c r="B10117" s="76" t="n">
        <v>46275</v>
      </c>
      <c r="C10117" s="1" t="n">
        <v>22</v>
      </c>
      <c r="D10117" s="1" t="s">
        <v>3967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3974</v>
      </c>
      <c r="N10117" s="1" t="n">
        <v>4.22</v>
      </c>
      <c r="O10117" s="1" t="n">
        <v>204.08</v>
      </c>
      <c r="P10117" s="1" t="s">
        <v>3814</v>
      </c>
    </row>
    <row r="10118" customFormat="false" ht="15" hidden="false" customHeight="true" outlineLevel="0" collapsed="false">
      <c r="A10118" s="1" t="n">
        <v>3</v>
      </c>
      <c r="B10118" s="76" t="n">
        <v>46275</v>
      </c>
      <c r="C10118" s="1" t="n">
        <v>22</v>
      </c>
      <c r="D10118" s="1" t="s">
        <v>3967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3975</v>
      </c>
      <c r="N10118" s="1" t="n">
        <v>1.582</v>
      </c>
      <c r="O10118" s="1" t="n">
        <v>69.67</v>
      </c>
      <c r="P10118" s="1" t="s">
        <v>3814</v>
      </c>
    </row>
    <row r="10119" customFormat="false" ht="15" hidden="false" customHeight="true" outlineLevel="0" collapsed="false">
      <c r="A10119" s="1" t="n">
        <v>3</v>
      </c>
      <c r="B10119" s="76" t="n">
        <v>46275</v>
      </c>
      <c r="C10119" s="1" t="n">
        <v>22</v>
      </c>
      <c r="D10119" s="1" t="s">
        <v>3967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3976</v>
      </c>
      <c r="N10119" s="1" t="n">
        <v>1.804</v>
      </c>
      <c r="O10119" s="1" t="n">
        <v>85.68</v>
      </c>
      <c r="P10119" s="1" t="s">
        <v>3814</v>
      </c>
    </row>
    <row r="10120" customFormat="false" ht="15" hidden="false" customHeight="true" outlineLevel="0" collapsed="false">
      <c r="A10120" s="1" t="n">
        <v>3</v>
      </c>
      <c r="B10120" s="76" t="n">
        <v>46275</v>
      </c>
      <c r="C10120" s="1" t="n">
        <v>22</v>
      </c>
      <c r="D10120" s="1" t="s">
        <v>3967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3977</v>
      </c>
      <c r="N10120" s="1" t="n">
        <v>1.398</v>
      </c>
      <c r="O10120" s="1" t="n">
        <v>78.48</v>
      </c>
      <c r="P10120" s="1" t="s">
        <v>3814</v>
      </c>
    </row>
    <row r="10121" customFormat="false" ht="15" hidden="false" customHeight="true" outlineLevel="0" collapsed="false">
      <c r="A10121" s="1" t="n">
        <v>3</v>
      </c>
      <c r="B10121" s="76" t="n">
        <v>46275</v>
      </c>
      <c r="C10121" s="1" t="n">
        <v>22</v>
      </c>
      <c r="D10121" s="1" t="s">
        <v>3967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5675</v>
      </c>
      <c r="N10121" s="1" t="n">
        <v>1.174</v>
      </c>
      <c r="O10121" s="1" t="n">
        <v>43.59</v>
      </c>
      <c r="P10121" s="1" t="s">
        <v>3814</v>
      </c>
    </row>
    <row r="10122" customFormat="false" ht="15" hidden="false" customHeight="true" outlineLevel="0" collapsed="false">
      <c r="A10122" s="1" t="n">
        <v>3</v>
      </c>
      <c r="B10122" s="76" t="n">
        <v>46275</v>
      </c>
      <c r="C10122" s="1" t="n">
        <v>22</v>
      </c>
      <c r="D10122" s="1" t="s">
        <v>3967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3987</v>
      </c>
      <c r="N10122" s="1" t="n">
        <v>3.262</v>
      </c>
      <c r="O10122" s="1" t="n">
        <v>115.49</v>
      </c>
      <c r="P10122" s="1" t="s">
        <v>3814</v>
      </c>
    </row>
    <row r="10123" customFormat="false" ht="15" hidden="false" customHeight="true" outlineLevel="0" collapsed="false">
      <c r="A10123" s="1" t="n">
        <v>3</v>
      </c>
      <c r="B10123" s="76" t="n">
        <v>46275</v>
      </c>
      <c r="C10123" s="1" t="n">
        <v>22</v>
      </c>
      <c r="D10123" s="1" t="s">
        <v>3967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3980</v>
      </c>
      <c r="N10123" s="1" t="n">
        <v>15.175</v>
      </c>
      <c r="O10123" s="1" t="n">
        <v>39.19</v>
      </c>
      <c r="P10123" s="1" t="s">
        <v>3814</v>
      </c>
    </row>
    <row r="10124" customFormat="false" ht="15" hidden="false" customHeight="true" outlineLevel="0" collapsed="false">
      <c r="A10124" s="1" t="n">
        <v>3</v>
      </c>
      <c r="B10124" s="76" t="n">
        <v>46275</v>
      </c>
      <c r="C10124" s="1" t="n">
        <v>22</v>
      </c>
      <c r="D10124" s="1" t="s">
        <v>3967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3981</v>
      </c>
      <c r="N10124" s="1" t="n">
        <v>0.976</v>
      </c>
      <c r="O10124" s="1" t="n">
        <v>0.02</v>
      </c>
      <c r="P10124" s="1" t="s">
        <v>3814</v>
      </c>
    </row>
    <row r="10125" customFormat="false" ht="15" hidden="false" customHeight="true" outlineLevel="0" collapsed="false">
      <c r="A10125" s="1" t="n">
        <v>3</v>
      </c>
      <c r="B10125" s="76" t="n">
        <v>46275</v>
      </c>
      <c r="C10125" s="1" t="n">
        <v>39</v>
      </c>
      <c r="D10125" s="1" t="s">
        <v>4046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5366</v>
      </c>
      <c r="N10125" s="1" t="n">
        <v>4</v>
      </c>
      <c r="O10125" s="1" t="n">
        <v>67.56</v>
      </c>
      <c r="P10125" s="1" t="s">
        <v>3814</v>
      </c>
    </row>
    <row r="10126" customFormat="false" ht="15" hidden="false" customHeight="true" outlineLevel="0" collapsed="false">
      <c r="A10126" s="1" t="n">
        <v>3</v>
      </c>
      <c r="B10126" s="76" t="n">
        <v>46275</v>
      </c>
      <c r="C10126" s="1" t="n">
        <v>39</v>
      </c>
      <c r="D10126" s="1" t="s">
        <v>4046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5366</v>
      </c>
      <c r="N10126" s="1" t="n">
        <v>8</v>
      </c>
      <c r="O10126" s="1" t="n">
        <v>135.12</v>
      </c>
      <c r="P10126" s="1" t="s">
        <v>3814</v>
      </c>
    </row>
    <row r="10127" customFormat="false" ht="15" hidden="false" customHeight="true" outlineLevel="0" collapsed="false">
      <c r="A10127" s="1" t="n">
        <v>3</v>
      </c>
      <c r="B10127" s="76" t="n">
        <v>46275</v>
      </c>
      <c r="C10127" s="1" t="n">
        <v>39</v>
      </c>
      <c r="D10127" s="1" t="s">
        <v>4046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6803</v>
      </c>
      <c r="N10127" s="1" t="n">
        <v>1</v>
      </c>
      <c r="O10127" s="1" t="n">
        <v>38.94</v>
      </c>
      <c r="P10127" s="1" t="s">
        <v>3814</v>
      </c>
    </row>
    <row r="10128" customFormat="false" ht="15" hidden="false" customHeight="true" outlineLevel="0" collapsed="false">
      <c r="A10128" s="1" t="n">
        <v>3</v>
      </c>
      <c r="B10128" s="76" t="n">
        <v>46275</v>
      </c>
      <c r="C10128" s="1" t="n">
        <v>39</v>
      </c>
      <c r="D10128" s="1" t="s">
        <v>4046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6804</v>
      </c>
      <c r="N10128" s="1" t="n">
        <v>12</v>
      </c>
      <c r="O10128" s="1" t="n">
        <v>306.06</v>
      </c>
      <c r="P10128" s="1" t="s">
        <v>3814</v>
      </c>
    </row>
    <row r="10129" customFormat="false" ht="15" hidden="false" customHeight="true" outlineLevel="0" collapsed="false">
      <c r="A10129" s="1" t="n">
        <v>3</v>
      </c>
      <c r="B10129" s="76" t="n">
        <v>46275</v>
      </c>
      <c r="C10129" s="1" t="n">
        <v>39</v>
      </c>
      <c r="D10129" s="1" t="s">
        <v>4046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6805</v>
      </c>
      <c r="N10129" s="1" t="n">
        <v>16</v>
      </c>
      <c r="O10129" s="1" t="n">
        <v>205.31</v>
      </c>
      <c r="P10129" s="1" t="s">
        <v>3814</v>
      </c>
    </row>
    <row r="10130" customFormat="false" ht="15" hidden="false" customHeight="true" outlineLevel="0" collapsed="false">
      <c r="A10130" s="1" t="n">
        <v>3</v>
      </c>
      <c r="B10130" s="76" t="n">
        <v>46275</v>
      </c>
      <c r="C10130" s="1" t="n">
        <v>100</v>
      </c>
      <c r="D10130" s="1" t="s">
        <v>3988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3982</v>
      </c>
      <c r="N10130" s="1" t="n">
        <v>3.036</v>
      </c>
      <c r="O10130" s="1" t="n">
        <v>75.93</v>
      </c>
      <c r="P10130" s="1" t="s">
        <v>3814</v>
      </c>
    </row>
    <row r="10131" customFormat="false" ht="15" hidden="false" customHeight="true" outlineLevel="0" collapsed="false">
      <c r="A10131" s="1" t="n">
        <v>3</v>
      </c>
      <c r="B10131" s="76" t="n">
        <v>46275</v>
      </c>
      <c r="C10131" s="1" t="n">
        <v>100</v>
      </c>
      <c r="D10131" s="1" t="s">
        <v>3988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3968</v>
      </c>
      <c r="N10131" s="1" t="n">
        <v>2.26</v>
      </c>
      <c r="O10131" s="1" t="n">
        <v>77.97</v>
      </c>
      <c r="P10131" s="1" t="s">
        <v>3814</v>
      </c>
    </row>
    <row r="10132" customFormat="false" ht="15" hidden="false" customHeight="true" outlineLevel="0" collapsed="false">
      <c r="A10132" s="1" t="n">
        <v>3</v>
      </c>
      <c r="B10132" s="76" t="n">
        <v>46275</v>
      </c>
      <c r="C10132" s="1" t="n">
        <v>100</v>
      </c>
      <c r="D10132" s="1" t="s">
        <v>3988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3986</v>
      </c>
      <c r="N10132" s="1" t="n">
        <v>2.938</v>
      </c>
      <c r="O10132" s="1" t="n">
        <v>86.15</v>
      </c>
      <c r="P10132" s="1" t="s">
        <v>3814</v>
      </c>
    </row>
    <row r="10133" customFormat="false" ht="15" hidden="false" customHeight="true" outlineLevel="0" collapsed="false">
      <c r="A10133" s="1" t="n">
        <v>3</v>
      </c>
      <c r="B10133" s="76" t="n">
        <v>46275</v>
      </c>
      <c r="C10133" s="1" t="n">
        <v>100</v>
      </c>
      <c r="D10133" s="1" t="s">
        <v>3988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3969</v>
      </c>
      <c r="N10133" s="1" t="n">
        <v>12.46</v>
      </c>
      <c r="O10133" s="1" t="n">
        <v>440.62</v>
      </c>
      <c r="P10133" s="1" t="s">
        <v>3814</v>
      </c>
    </row>
    <row r="10134" customFormat="false" ht="15" hidden="false" customHeight="true" outlineLevel="0" collapsed="false">
      <c r="A10134" s="1" t="n">
        <v>3</v>
      </c>
      <c r="B10134" s="76" t="n">
        <v>46275</v>
      </c>
      <c r="C10134" s="1" t="n">
        <v>100</v>
      </c>
      <c r="D10134" s="1" t="s">
        <v>3988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3970</v>
      </c>
      <c r="N10134" s="1" t="n">
        <v>3.202</v>
      </c>
      <c r="O10134" s="1" t="n">
        <v>129.8</v>
      </c>
      <c r="P10134" s="1" t="s">
        <v>3814</v>
      </c>
    </row>
    <row r="10135" customFormat="false" ht="15" hidden="false" customHeight="true" outlineLevel="0" collapsed="false">
      <c r="A10135" s="1" t="n">
        <v>3</v>
      </c>
      <c r="B10135" s="76" t="n">
        <v>46275</v>
      </c>
      <c r="C10135" s="1" t="n">
        <v>100</v>
      </c>
      <c r="D10135" s="1" t="s">
        <v>3988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3971</v>
      </c>
      <c r="N10135" s="1" t="n">
        <v>6.225</v>
      </c>
      <c r="O10135" s="1" t="n">
        <v>252.35</v>
      </c>
      <c r="P10135" s="1" t="s">
        <v>3814</v>
      </c>
    </row>
    <row r="10136" customFormat="false" ht="15" hidden="false" customHeight="true" outlineLevel="0" collapsed="false">
      <c r="A10136" s="1" t="n">
        <v>3</v>
      </c>
      <c r="B10136" s="76" t="n">
        <v>46275</v>
      </c>
      <c r="C10136" s="1" t="n">
        <v>100</v>
      </c>
      <c r="D10136" s="1" t="s">
        <v>3988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3972</v>
      </c>
      <c r="N10136" s="1" t="n">
        <v>5.926</v>
      </c>
      <c r="O10136" s="1" t="n">
        <v>260.68</v>
      </c>
      <c r="P10136" s="1" t="s">
        <v>3814</v>
      </c>
    </row>
    <row r="10137" customFormat="false" ht="15" hidden="false" customHeight="true" outlineLevel="0" collapsed="false">
      <c r="A10137" s="1" t="n">
        <v>3</v>
      </c>
      <c r="B10137" s="76" t="n">
        <v>46275</v>
      </c>
      <c r="C10137" s="1" t="n">
        <v>100</v>
      </c>
      <c r="D10137" s="1" t="s">
        <v>3988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3973</v>
      </c>
      <c r="N10137" s="1" t="n">
        <v>9.865</v>
      </c>
      <c r="O10137" s="1" t="n">
        <v>468</v>
      </c>
      <c r="P10137" s="1" t="s">
        <v>3814</v>
      </c>
    </row>
    <row r="10138" customFormat="false" ht="15" hidden="false" customHeight="true" outlineLevel="0" collapsed="false">
      <c r="A10138" s="1" t="n">
        <v>3</v>
      </c>
      <c r="B10138" s="76" t="n">
        <v>46275</v>
      </c>
      <c r="C10138" s="1" t="n">
        <v>100</v>
      </c>
      <c r="D10138" s="1" t="s">
        <v>3988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3974</v>
      </c>
      <c r="N10138" s="1" t="n">
        <v>4.1</v>
      </c>
      <c r="O10138" s="1" t="n">
        <v>198.04</v>
      </c>
      <c r="P10138" s="1" t="s">
        <v>3814</v>
      </c>
    </row>
    <row r="10139" customFormat="false" ht="15" hidden="false" customHeight="true" outlineLevel="0" collapsed="false">
      <c r="A10139" s="1" t="n">
        <v>3</v>
      </c>
      <c r="B10139" s="76" t="n">
        <v>46275</v>
      </c>
      <c r="C10139" s="1" t="n">
        <v>100</v>
      </c>
      <c r="D10139" s="1" t="s">
        <v>3988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3975</v>
      </c>
      <c r="N10139" s="1" t="n">
        <v>1.402</v>
      </c>
      <c r="O10139" s="1" t="n">
        <v>61.67</v>
      </c>
      <c r="P10139" s="1" t="s">
        <v>3814</v>
      </c>
    </row>
    <row r="10140" customFormat="false" ht="15" hidden="false" customHeight="true" outlineLevel="0" collapsed="false">
      <c r="A10140" s="1" t="n">
        <v>3</v>
      </c>
      <c r="B10140" s="76" t="n">
        <v>46275</v>
      </c>
      <c r="C10140" s="1" t="n">
        <v>100</v>
      </c>
      <c r="D10140" s="1" t="s">
        <v>3988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3976</v>
      </c>
      <c r="N10140" s="1" t="n">
        <v>1.962</v>
      </c>
      <c r="O10140" s="1" t="n">
        <v>93.08</v>
      </c>
      <c r="P10140" s="1" t="s">
        <v>3814</v>
      </c>
    </row>
    <row r="10141" customFormat="false" ht="15" hidden="false" customHeight="true" outlineLevel="0" collapsed="false">
      <c r="A10141" s="1" t="n">
        <v>3</v>
      </c>
      <c r="B10141" s="76" t="n">
        <v>46275</v>
      </c>
      <c r="C10141" s="1" t="n">
        <v>100</v>
      </c>
      <c r="D10141" s="1" t="s">
        <v>3988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3977</v>
      </c>
      <c r="N10141" s="1" t="n">
        <v>1.498</v>
      </c>
      <c r="O10141" s="1" t="n">
        <v>83.99</v>
      </c>
      <c r="P10141" s="1" t="s">
        <v>3814</v>
      </c>
    </row>
    <row r="10142" customFormat="false" ht="15" hidden="false" customHeight="true" outlineLevel="0" collapsed="false">
      <c r="A10142" s="1" t="n">
        <v>3</v>
      </c>
      <c r="B10142" s="76" t="n">
        <v>46275</v>
      </c>
      <c r="C10142" s="1" t="n">
        <v>100</v>
      </c>
      <c r="D10142" s="1" t="s">
        <v>3988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3987</v>
      </c>
      <c r="N10142" s="1" t="n">
        <v>2.618</v>
      </c>
      <c r="O10142" s="1" t="n">
        <v>92.58</v>
      </c>
      <c r="P10142" s="1" t="s">
        <v>3814</v>
      </c>
    </row>
    <row r="10143" customFormat="false" ht="15" hidden="false" customHeight="true" outlineLevel="0" collapsed="false">
      <c r="A10143" s="1" t="n">
        <v>3</v>
      </c>
      <c r="B10143" s="76" t="n">
        <v>46275</v>
      </c>
      <c r="C10143" s="1" t="n">
        <v>100</v>
      </c>
      <c r="D10143" s="1" t="s">
        <v>3988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3978</v>
      </c>
      <c r="N10143" s="1" t="n">
        <v>1.614</v>
      </c>
      <c r="O10143" s="1" t="n">
        <v>62.64</v>
      </c>
      <c r="P10143" s="1" t="s">
        <v>3814</v>
      </c>
    </row>
    <row r="10144" customFormat="false" ht="15" hidden="false" customHeight="true" outlineLevel="0" collapsed="false">
      <c r="A10144" s="1" t="n">
        <v>3</v>
      </c>
      <c r="B10144" s="76" t="n">
        <v>46275</v>
      </c>
      <c r="C10144" s="1" t="n">
        <v>100</v>
      </c>
      <c r="D10144" s="1" t="s">
        <v>3988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3979</v>
      </c>
      <c r="N10144" s="1" t="n">
        <v>3.714</v>
      </c>
      <c r="O10144" s="1" t="n">
        <v>6.38</v>
      </c>
      <c r="P10144" s="1" t="s">
        <v>3814</v>
      </c>
    </row>
    <row r="10145" customFormat="false" ht="15" hidden="false" customHeight="true" outlineLevel="0" collapsed="false">
      <c r="A10145" s="1" t="n">
        <v>3</v>
      </c>
      <c r="B10145" s="76" t="n">
        <v>46275</v>
      </c>
      <c r="C10145" s="1" t="n">
        <v>100</v>
      </c>
      <c r="D10145" s="1" t="s">
        <v>3988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3980</v>
      </c>
      <c r="N10145" s="1" t="n">
        <v>11.362</v>
      </c>
      <c r="O10145" s="1" t="n">
        <v>29.31</v>
      </c>
      <c r="P10145" s="1" t="s">
        <v>3814</v>
      </c>
    </row>
    <row r="10146" customFormat="false" ht="15" hidden="false" customHeight="true" outlineLevel="0" collapsed="false">
      <c r="A10146" s="1" t="n">
        <v>3</v>
      </c>
      <c r="B10146" s="76" t="n">
        <v>46275</v>
      </c>
      <c r="C10146" s="1" t="n">
        <v>100</v>
      </c>
      <c r="D10146" s="1" t="s">
        <v>3988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3981</v>
      </c>
      <c r="N10146" s="1" t="n">
        <v>1.418</v>
      </c>
      <c r="O10146" s="1" t="n">
        <v>0.01</v>
      </c>
      <c r="P10146" s="1" t="s">
        <v>3814</v>
      </c>
    </row>
    <row r="10147" customFormat="false" ht="15" hidden="false" customHeight="true" outlineLevel="0" collapsed="false">
      <c r="A10147" s="1" t="n">
        <v>3</v>
      </c>
      <c r="B10147" s="76" t="n">
        <v>46275</v>
      </c>
      <c r="C10147" s="1" t="n">
        <v>100</v>
      </c>
      <c r="D10147" s="1" t="s">
        <v>3988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3969</v>
      </c>
      <c r="N10147" s="1" t="n">
        <v>24.986</v>
      </c>
      <c r="O10147" s="1" t="n">
        <v>781.2</v>
      </c>
      <c r="P10147" s="1" t="s">
        <v>3814</v>
      </c>
    </row>
    <row r="10148" customFormat="false" ht="15" hidden="false" customHeight="true" outlineLevel="0" collapsed="false">
      <c r="A10148" s="1" t="n">
        <v>3</v>
      </c>
      <c r="B10148" s="76" t="n">
        <v>46275</v>
      </c>
      <c r="C10148" s="1" t="n">
        <v>100</v>
      </c>
      <c r="D10148" s="1" t="s">
        <v>3988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3981</v>
      </c>
      <c r="N10148" s="1" t="n">
        <v>0.214</v>
      </c>
      <c r="O10148" s="1" t="n">
        <v>0</v>
      </c>
      <c r="P10148" s="1" t="s">
        <v>3814</v>
      </c>
    </row>
    <row r="10149" customFormat="false" ht="15" hidden="false" customHeight="true" outlineLevel="0" collapsed="false">
      <c r="A10149" s="1" t="n">
        <v>3</v>
      </c>
      <c r="B10149" s="76" t="n">
        <v>46275</v>
      </c>
      <c r="C10149" s="1" t="n">
        <v>100</v>
      </c>
      <c r="D10149" s="1" t="s">
        <v>3988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3968</v>
      </c>
      <c r="N10149" s="1" t="n">
        <v>6.42</v>
      </c>
      <c r="O10149" s="1" t="n">
        <v>216.82</v>
      </c>
      <c r="P10149" s="1" t="s">
        <v>3814</v>
      </c>
    </row>
    <row r="10150" customFormat="false" ht="15" hidden="false" customHeight="true" outlineLevel="0" collapsed="false">
      <c r="A10150" s="1" t="n">
        <v>3</v>
      </c>
      <c r="B10150" s="76" t="n">
        <v>46275</v>
      </c>
      <c r="C10150" s="1" t="n">
        <v>100</v>
      </c>
      <c r="D10150" s="1" t="s">
        <v>3988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3969</v>
      </c>
      <c r="N10150" s="1" t="n">
        <v>0.878</v>
      </c>
      <c r="O10150" s="1" t="n">
        <v>30.39</v>
      </c>
      <c r="P10150" s="1" t="s">
        <v>3814</v>
      </c>
    </row>
    <row r="10151" customFormat="false" ht="15" hidden="false" customHeight="true" outlineLevel="0" collapsed="false">
      <c r="A10151" s="1" t="n">
        <v>3</v>
      </c>
      <c r="B10151" s="76" t="n">
        <v>46275</v>
      </c>
      <c r="C10151" s="1" t="n">
        <v>100</v>
      </c>
      <c r="D10151" s="1" t="s">
        <v>3988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3970</v>
      </c>
      <c r="N10151" s="1" t="n">
        <v>2.73</v>
      </c>
      <c r="O10151" s="1" t="n">
        <v>108.34</v>
      </c>
      <c r="P10151" s="1" t="s">
        <v>3814</v>
      </c>
    </row>
    <row r="10152" customFormat="false" ht="15" hidden="false" customHeight="true" outlineLevel="0" collapsed="false">
      <c r="A10152" s="1" t="n">
        <v>3</v>
      </c>
      <c r="B10152" s="76" t="n">
        <v>46275</v>
      </c>
      <c r="C10152" s="1" t="n">
        <v>100</v>
      </c>
      <c r="D10152" s="1" t="s">
        <v>3988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3971</v>
      </c>
      <c r="N10152" s="1" t="n">
        <v>6.125</v>
      </c>
      <c r="O10152" s="1" t="n">
        <v>243.06</v>
      </c>
      <c r="P10152" s="1" t="s">
        <v>3814</v>
      </c>
    </row>
    <row r="10153" customFormat="false" ht="15" hidden="false" customHeight="true" outlineLevel="0" collapsed="false">
      <c r="A10153" s="1" t="n">
        <v>3</v>
      </c>
      <c r="B10153" s="76" t="n">
        <v>46275</v>
      </c>
      <c r="C10153" s="1" t="n">
        <v>100</v>
      </c>
      <c r="D10153" s="1" t="s">
        <v>3988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3972</v>
      </c>
      <c r="N10153" s="1" t="n">
        <v>5.342</v>
      </c>
      <c r="O10153" s="1" t="n">
        <v>230.04</v>
      </c>
      <c r="P10153" s="1" t="s">
        <v>3814</v>
      </c>
    </row>
    <row r="10154" customFormat="false" ht="15" hidden="false" customHeight="true" outlineLevel="0" collapsed="false">
      <c r="A10154" s="1" t="n">
        <v>3</v>
      </c>
      <c r="B10154" s="76" t="n">
        <v>46275</v>
      </c>
      <c r="C10154" s="1" t="n">
        <v>100</v>
      </c>
      <c r="D10154" s="1" t="s">
        <v>3988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3973</v>
      </c>
      <c r="N10154" s="1" t="n">
        <v>9.665</v>
      </c>
      <c r="O10154" s="1" t="n">
        <v>448.84</v>
      </c>
      <c r="P10154" s="1" t="s">
        <v>3814</v>
      </c>
    </row>
    <row r="10155" customFormat="false" ht="15" hidden="false" customHeight="true" outlineLevel="0" collapsed="false">
      <c r="A10155" s="1" t="n">
        <v>3</v>
      </c>
      <c r="B10155" s="76" t="n">
        <v>46275</v>
      </c>
      <c r="C10155" s="1" t="n">
        <v>100</v>
      </c>
      <c r="D10155" s="1" t="s">
        <v>3988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3974</v>
      </c>
      <c r="N10155" s="1" t="n">
        <v>3.708</v>
      </c>
      <c r="O10155" s="1" t="n">
        <v>175.33</v>
      </c>
      <c r="P10155" s="1" t="s">
        <v>3814</v>
      </c>
    </row>
    <row r="10156" customFormat="false" ht="15" hidden="false" customHeight="true" outlineLevel="0" collapsed="false">
      <c r="A10156" s="1" t="n">
        <v>3</v>
      </c>
      <c r="B10156" s="76" t="n">
        <v>46275</v>
      </c>
      <c r="C10156" s="1" t="n">
        <v>100</v>
      </c>
      <c r="D10156" s="1" t="s">
        <v>3988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3975</v>
      </c>
      <c r="N10156" s="1" t="n">
        <v>1.438</v>
      </c>
      <c r="O10156" s="1" t="n">
        <v>61.92</v>
      </c>
      <c r="P10156" s="1" t="s">
        <v>3814</v>
      </c>
    </row>
    <row r="10157" customFormat="false" ht="15" hidden="false" customHeight="true" outlineLevel="0" collapsed="false">
      <c r="A10157" s="1" t="n">
        <v>3</v>
      </c>
      <c r="B10157" s="76" t="n">
        <v>46275</v>
      </c>
      <c r="C10157" s="1" t="n">
        <v>100</v>
      </c>
      <c r="D10157" s="1" t="s">
        <v>3988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3976</v>
      </c>
      <c r="N10157" s="1" t="n">
        <v>1.64</v>
      </c>
      <c r="O10157" s="1" t="n">
        <v>76.16</v>
      </c>
      <c r="P10157" s="1" t="s">
        <v>3814</v>
      </c>
    </row>
    <row r="10158" customFormat="false" ht="15" hidden="false" customHeight="true" outlineLevel="0" collapsed="false">
      <c r="A10158" s="1" t="n">
        <v>3</v>
      </c>
      <c r="B10158" s="76" t="n">
        <v>46275</v>
      </c>
      <c r="C10158" s="1" t="n">
        <v>100</v>
      </c>
      <c r="D10158" s="1" t="s">
        <v>3988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3977</v>
      </c>
      <c r="N10158" s="1" t="n">
        <v>1.538</v>
      </c>
      <c r="O10158" s="1" t="n">
        <v>84.41</v>
      </c>
      <c r="P10158" s="1" t="s">
        <v>3814</v>
      </c>
    </row>
    <row r="10159" customFormat="false" ht="15" hidden="false" customHeight="true" outlineLevel="0" collapsed="false">
      <c r="A10159" s="1" t="n">
        <v>3</v>
      </c>
      <c r="B10159" s="76" t="n">
        <v>46275</v>
      </c>
      <c r="C10159" s="1" t="n">
        <v>100</v>
      </c>
      <c r="D10159" s="1" t="s">
        <v>3988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6225</v>
      </c>
      <c r="N10159" s="1" t="n">
        <v>7.61</v>
      </c>
      <c r="O10159" s="1" t="n">
        <v>366.26</v>
      </c>
      <c r="P10159" s="1" t="s">
        <v>3814</v>
      </c>
    </row>
    <row r="10160" customFormat="false" ht="15" hidden="false" customHeight="true" outlineLevel="0" collapsed="false">
      <c r="A10160" s="1" t="n">
        <v>3</v>
      </c>
      <c r="B10160" s="76" t="n">
        <v>46275</v>
      </c>
      <c r="C10160" s="1" t="n">
        <v>100</v>
      </c>
      <c r="D10160" s="1" t="s">
        <v>3988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3978</v>
      </c>
      <c r="N10160" s="1" t="n">
        <v>1.648</v>
      </c>
      <c r="O10160" s="1" t="n">
        <v>62.62</v>
      </c>
      <c r="P10160" s="1" t="s">
        <v>3814</v>
      </c>
    </row>
    <row r="10161" customFormat="false" ht="15" hidden="false" customHeight="true" outlineLevel="0" collapsed="false">
      <c r="A10161" s="1" t="n">
        <v>3</v>
      </c>
      <c r="B10161" s="76" t="n">
        <v>46275</v>
      </c>
      <c r="C10161" s="1" t="n">
        <v>100</v>
      </c>
      <c r="D10161" s="1" t="s">
        <v>3988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3979</v>
      </c>
      <c r="N10161" s="1" t="n">
        <v>2.384</v>
      </c>
      <c r="O10161" s="1" t="n">
        <v>4.01</v>
      </c>
      <c r="P10161" s="1" t="s">
        <v>3814</v>
      </c>
    </row>
    <row r="10162" customFormat="false" ht="15" hidden="false" customHeight="true" outlineLevel="0" collapsed="false">
      <c r="A10162" s="1" t="n">
        <v>3</v>
      </c>
      <c r="B10162" s="76" t="n">
        <v>46275</v>
      </c>
      <c r="C10162" s="1" t="n">
        <v>100</v>
      </c>
      <c r="D10162" s="1" t="s">
        <v>3988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3980</v>
      </c>
      <c r="N10162" s="1" t="n">
        <v>13.928</v>
      </c>
      <c r="O10162" s="1" t="n">
        <v>35.17</v>
      </c>
      <c r="P10162" s="1" t="s">
        <v>3814</v>
      </c>
    </row>
    <row r="10163" customFormat="false" ht="15" hidden="false" customHeight="true" outlineLevel="0" collapsed="false">
      <c r="A10163" s="1" t="n">
        <v>3</v>
      </c>
      <c r="B10163" s="76" t="n">
        <v>46275</v>
      </c>
      <c r="C10163" s="1" t="n">
        <v>100</v>
      </c>
      <c r="D10163" s="1" t="s">
        <v>3988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3981</v>
      </c>
      <c r="N10163" s="1" t="n">
        <v>0.896</v>
      </c>
      <c r="O10163" s="1" t="n">
        <v>0.01</v>
      </c>
      <c r="P10163" s="1" t="s">
        <v>3814</v>
      </c>
    </row>
    <row r="10164" customFormat="false" ht="15" hidden="false" customHeight="true" outlineLevel="0" collapsed="false">
      <c r="A10164" s="1" t="n">
        <v>3</v>
      </c>
      <c r="B10164" s="76" t="n">
        <v>46275</v>
      </c>
      <c r="C10164" s="1" t="n">
        <v>100</v>
      </c>
      <c r="D10164" s="1" t="s">
        <v>3988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3982</v>
      </c>
      <c r="N10164" s="1" t="n">
        <v>3.418</v>
      </c>
      <c r="O10164" s="1" t="n">
        <v>71.93</v>
      </c>
      <c r="P10164" s="1" t="s">
        <v>3814</v>
      </c>
    </row>
    <row r="10165" customFormat="false" ht="15" hidden="false" customHeight="true" outlineLevel="0" collapsed="false">
      <c r="A10165" s="1" t="n">
        <v>3</v>
      </c>
      <c r="B10165" s="76" t="n">
        <v>46275</v>
      </c>
      <c r="C10165" s="1" t="n">
        <v>100</v>
      </c>
      <c r="D10165" s="1" t="s">
        <v>3988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3983</v>
      </c>
      <c r="N10165" s="1" t="n">
        <v>12.055</v>
      </c>
      <c r="O10165" s="1" t="n">
        <v>271.2</v>
      </c>
      <c r="P10165" s="1" t="s">
        <v>3814</v>
      </c>
    </row>
    <row r="10166" customFormat="false" ht="15" hidden="false" customHeight="true" outlineLevel="0" collapsed="false">
      <c r="A10166" s="1" t="n">
        <v>3</v>
      </c>
      <c r="B10166" s="76" t="n">
        <v>46275</v>
      </c>
      <c r="C10166" s="1" t="n">
        <v>100</v>
      </c>
      <c r="D10166" s="1" t="s">
        <v>3988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3984</v>
      </c>
      <c r="N10166" s="1" t="n">
        <v>22.225</v>
      </c>
      <c r="O10166" s="1" t="n">
        <v>516.12</v>
      </c>
      <c r="P10166" s="1" t="s">
        <v>3814</v>
      </c>
    </row>
    <row r="10167" customFormat="false" ht="15" hidden="false" customHeight="true" outlineLevel="0" collapsed="false">
      <c r="A10167" s="1" t="n">
        <v>3</v>
      </c>
      <c r="B10167" s="76" t="n">
        <v>46275</v>
      </c>
      <c r="C10167" s="1" t="n">
        <v>100</v>
      </c>
      <c r="D10167" s="1" t="s">
        <v>3988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3985</v>
      </c>
      <c r="N10167" s="1" t="n">
        <v>18.683</v>
      </c>
      <c r="O10167" s="1" t="n">
        <v>474.56</v>
      </c>
      <c r="P10167" s="1" t="s">
        <v>3814</v>
      </c>
    </row>
    <row r="10168" customFormat="false" ht="15" hidden="false" customHeight="true" outlineLevel="0" collapsed="false">
      <c r="A10168" s="1" t="n">
        <v>3</v>
      </c>
      <c r="B10168" s="76" t="n">
        <v>46275</v>
      </c>
      <c r="C10168" s="1" t="n">
        <v>100</v>
      </c>
      <c r="D10168" s="1" t="s">
        <v>3988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3986</v>
      </c>
      <c r="N10168" s="1" t="n">
        <v>5.218</v>
      </c>
      <c r="O10168" s="1" t="n">
        <v>128.75</v>
      </c>
      <c r="P10168" s="1" t="s">
        <v>3814</v>
      </c>
    </row>
    <row r="10169" customFormat="false" ht="15" hidden="false" customHeight="true" outlineLevel="0" collapsed="false">
      <c r="A10169" s="1" t="n">
        <v>3</v>
      </c>
      <c r="B10169" s="76" t="n">
        <v>46275</v>
      </c>
      <c r="C10169" s="1" t="n">
        <v>100</v>
      </c>
      <c r="D10169" s="1" t="s">
        <v>3988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3979</v>
      </c>
      <c r="N10169" s="1" t="n">
        <v>1.922</v>
      </c>
      <c r="O10169" s="1" t="n">
        <v>2.78</v>
      </c>
      <c r="P10169" s="1" t="s">
        <v>3814</v>
      </c>
    </row>
    <row r="10170" customFormat="false" ht="15" hidden="false" customHeight="true" outlineLevel="0" collapsed="false">
      <c r="A10170" s="1" t="n">
        <v>3</v>
      </c>
      <c r="B10170" s="76" t="n">
        <v>46275</v>
      </c>
      <c r="C10170" s="1" t="n">
        <v>100</v>
      </c>
      <c r="D10170" s="1" t="s">
        <v>3988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3980</v>
      </c>
      <c r="N10170" s="1" t="n">
        <v>1.962</v>
      </c>
      <c r="O10170" s="1" t="n">
        <v>4.26</v>
      </c>
      <c r="P10170" s="1" t="s">
        <v>3814</v>
      </c>
    </row>
    <row r="10171" customFormat="false" ht="15" hidden="false" customHeight="true" outlineLevel="0" collapsed="false">
      <c r="A10171" s="1" t="n">
        <v>3</v>
      </c>
      <c r="B10171" s="76" t="n">
        <v>46275</v>
      </c>
      <c r="C10171" s="1" t="n">
        <v>100</v>
      </c>
      <c r="D10171" s="1" t="s">
        <v>3988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3981</v>
      </c>
      <c r="N10171" s="1" t="n">
        <v>1.317</v>
      </c>
      <c r="O10171" s="1" t="n">
        <v>0</v>
      </c>
      <c r="P10171" s="1" t="s">
        <v>3814</v>
      </c>
    </row>
    <row r="10172" customFormat="false" ht="15" hidden="false" customHeight="true" outlineLevel="0" collapsed="false">
      <c r="A10172" s="1" t="n">
        <v>3</v>
      </c>
      <c r="B10172" s="76" t="n">
        <v>46275</v>
      </c>
      <c r="C10172" s="1" t="n">
        <v>100</v>
      </c>
      <c r="D10172" s="1" t="s">
        <v>3988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3982</v>
      </c>
      <c r="N10172" s="1" t="n">
        <v>2.812</v>
      </c>
      <c r="O10172" s="1" t="n">
        <v>63.24</v>
      </c>
      <c r="P10172" s="1" t="s">
        <v>3814</v>
      </c>
    </row>
    <row r="10173" customFormat="false" ht="15" hidden="false" customHeight="true" outlineLevel="0" collapsed="false">
      <c r="A10173" s="1" t="n">
        <v>3</v>
      </c>
      <c r="B10173" s="76" t="n">
        <v>46275</v>
      </c>
      <c r="C10173" s="1" t="n">
        <v>100</v>
      </c>
      <c r="D10173" s="1" t="s">
        <v>3988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3968</v>
      </c>
      <c r="N10173" s="1" t="n">
        <v>4.918</v>
      </c>
      <c r="O10173" s="1" t="n">
        <v>152.56</v>
      </c>
      <c r="P10173" s="1" t="s">
        <v>3814</v>
      </c>
    </row>
    <row r="10174" customFormat="false" ht="15" hidden="false" customHeight="true" outlineLevel="0" collapsed="false">
      <c r="A10174" s="1" t="n">
        <v>3</v>
      </c>
      <c r="B10174" s="76" t="n">
        <v>46275</v>
      </c>
      <c r="C10174" s="1" t="n">
        <v>100</v>
      </c>
      <c r="D10174" s="1" t="s">
        <v>3988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3986</v>
      </c>
      <c r="N10174" s="1" t="n">
        <v>4.828</v>
      </c>
      <c r="O10174" s="1" t="n">
        <v>127.3</v>
      </c>
      <c r="P10174" s="1" t="s">
        <v>3814</v>
      </c>
    </row>
    <row r="10175" customFormat="false" ht="15" hidden="false" customHeight="true" outlineLevel="0" collapsed="false">
      <c r="A10175" s="1" t="n">
        <v>3</v>
      </c>
      <c r="B10175" s="76" t="n">
        <v>46275</v>
      </c>
      <c r="C10175" s="1" t="n">
        <v>100</v>
      </c>
      <c r="D10175" s="1" t="s">
        <v>3988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3969</v>
      </c>
      <c r="N10175" s="1" t="n">
        <v>16.83</v>
      </c>
      <c r="O10175" s="1" t="n">
        <v>535.15</v>
      </c>
      <c r="P10175" s="1" t="s">
        <v>3814</v>
      </c>
    </row>
    <row r="10176" customFormat="false" ht="15" hidden="false" customHeight="true" outlineLevel="0" collapsed="false">
      <c r="A10176" s="1" t="n">
        <v>3</v>
      </c>
      <c r="B10176" s="76" t="n">
        <v>46275</v>
      </c>
      <c r="C10176" s="1" t="n">
        <v>100</v>
      </c>
      <c r="D10176" s="1" t="s">
        <v>3988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3970</v>
      </c>
      <c r="N10176" s="1" t="n">
        <v>3.368</v>
      </c>
      <c r="O10176" s="1" t="n">
        <v>122.77</v>
      </c>
      <c r="P10176" s="1" t="s">
        <v>3814</v>
      </c>
    </row>
    <row r="10177" customFormat="false" ht="15" hidden="false" customHeight="true" outlineLevel="0" collapsed="false">
      <c r="A10177" s="1" t="n">
        <v>3</v>
      </c>
      <c r="B10177" s="76" t="n">
        <v>46275</v>
      </c>
      <c r="C10177" s="1" t="n">
        <v>100</v>
      </c>
      <c r="D10177" s="1" t="s">
        <v>3988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3971</v>
      </c>
      <c r="N10177" s="1" t="n">
        <v>6.526</v>
      </c>
      <c r="O10177" s="1" t="n">
        <v>237.88</v>
      </c>
      <c r="P10177" s="1" t="s">
        <v>3814</v>
      </c>
    </row>
    <row r="10178" customFormat="false" ht="15" hidden="false" customHeight="true" outlineLevel="0" collapsed="false">
      <c r="A10178" s="1" t="n">
        <v>3</v>
      </c>
      <c r="B10178" s="76" t="n">
        <v>46275</v>
      </c>
      <c r="C10178" s="1" t="n">
        <v>100</v>
      </c>
      <c r="D10178" s="1" t="s">
        <v>3988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3972</v>
      </c>
      <c r="N10178" s="1" t="n">
        <v>5.414</v>
      </c>
      <c r="O10178" s="1" t="n">
        <v>214.15</v>
      </c>
      <c r="P10178" s="1" t="s">
        <v>3814</v>
      </c>
    </row>
    <row r="10179" customFormat="false" ht="15" hidden="false" customHeight="true" outlineLevel="0" collapsed="false">
      <c r="A10179" s="1" t="n">
        <v>3</v>
      </c>
      <c r="B10179" s="76" t="n">
        <v>46275</v>
      </c>
      <c r="C10179" s="1" t="n">
        <v>100</v>
      </c>
      <c r="D10179" s="1" t="s">
        <v>3988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3973</v>
      </c>
      <c r="N10179" s="1" t="n">
        <v>11.805</v>
      </c>
      <c r="O10179" s="1" t="n">
        <v>503.57</v>
      </c>
      <c r="P10179" s="1" t="s">
        <v>3814</v>
      </c>
    </row>
    <row r="10180" customFormat="false" ht="15" hidden="false" customHeight="true" outlineLevel="0" collapsed="false">
      <c r="A10180" s="1" t="n">
        <v>3</v>
      </c>
      <c r="B10180" s="76" t="n">
        <v>46275</v>
      </c>
      <c r="C10180" s="1" t="n">
        <v>100</v>
      </c>
      <c r="D10180" s="1" t="s">
        <v>3988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3974</v>
      </c>
      <c r="N10180" s="1" t="n">
        <v>4.754</v>
      </c>
      <c r="O10180" s="1" t="n">
        <v>206.48</v>
      </c>
      <c r="P10180" s="1" t="s">
        <v>3814</v>
      </c>
    </row>
    <row r="10181" customFormat="false" ht="15" hidden="false" customHeight="true" outlineLevel="0" collapsed="false">
      <c r="A10181" s="1" t="n">
        <v>3</v>
      </c>
      <c r="B10181" s="76" t="n">
        <v>46275</v>
      </c>
      <c r="C10181" s="1" t="n">
        <v>100</v>
      </c>
      <c r="D10181" s="1" t="s">
        <v>3988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3975</v>
      </c>
      <c r="N10181" s="1" t="n">
        <v>1.746</v>
      </c>
      <c r="O10181" s="1" t="n">
        <v>69.06</v>
      </c>
      <c r="P10181" s="1" t="s">
        <v>3814</v>
      </c>
    </row>
    <row r="10182" customFormat="false" ht="15" hidden="false" customHeight="true" outlineLevel="0" collapsed="false">
      <c r="A10182" s="1" t="n">
        <v>3</v>
      </c>
      <c r="B10182" s="76" t="n">
        <v>46275</v>
      </c>
      <c r="C10182" s="1" t="n">
        <v>100</v>
      </c>
      <c r="D10182" s="1" t="s">
        <v>3988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3976</v>
      </c>
      <c r="N10182" s="1" t="n">
        <v>1.998</v>
      </c>
      <c r="O10182" s="1" t="n">
        <v>85.23</v>
      </c>
      <c r="P10182" s="1" t="s">
        <v>3814</v>
      </c>
    </row>
    <row r="10183" customFormat="false" ht="15" hidden="false" customHeight="true" outlineLevel="0" collapsed="false">
      <c r="A10183" s="1" t="n">
        <v>3</v>
      </c>
      <c r="B10183" s="76" t="n">
        <v>46275</v>
      </c>
      <c r="C10183" s="1" t="n">
        <v>100</v>
      </c>
      <c r="D10183" s="1" t="s">
        <v>3988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3977</v>
      </c>
      <c r="N10183" s="1" t="n">
        <v>2.894</v>
      </c>
      <c r="O10183" s="1" t="n">
        <v>145.9</v>
      </c>
      <c r="P10183" s="1" t="s">
        <v>3814</v>
      </c>
    </row>
    <row r="10184" customFormat="false" ht="15" hidden="false" customHeight="true" outlineLevel="0" collapsed="false">
      <c r="A10184" s="1" t="n">
        <v>3</v>
      </c>
      <c r="B10184" s="76" t="n">
        <v>46275</v>
      </c>
      <c r="C10184" s="1" t="n">
        <v>100</v>
      </c>
      <c r="D10184" s="1" t="s">
        <v>3988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3987</v>
      </c>
      <c r="N10184" s="1" t="n">
        <v>3.402</v>
      </c>
      <c r="O10184" s="1" t="n">
        <v>108.17</v>
      </c>
      <c r="P10184" s="1" t="s">
        <v>3814</v>
      </c>
    </row>
    <row r="10185" customFormat="false" ht="15" hidden="false" customHeight="true" outlineLevel="0" collapsed="false">
      <c r="A10185" s="1" t="n">
        <v>3</v>
      </c>
      <c r="B10185" s="76" t="n">
        <v>46275</v>
      </c>
      <c r="C10185" s="1" t="n">
        <v>100</v>
      </c>
      <c r="D10185" s="1" t="s">
        <v>3988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3978</v>
      </c>
      <c r="N10185" s="1" t="n">
        <v>1.812</v>
      </c>
      <c r="O10185" s="1" t="n">
        <v>63.24</v>
      </c>
      <c r="P10185" s="1" t="s">
        <v>3814</v>
      </c>
    </row>
    <row r="10186" customFormat="false" ht="15" hidden="false" customHeight="true" outlineLevel="0" collapsed="false">
      <c r="A10186" s="1" t="n">
        <v>3</v>
      </c>
      <c r="B10186" s="76" t="n">
        <v>46275</v>
      </c>
      <c r="C10186" s="1" t="n">
        <v>100</v>
      </c>
      <c r="D10186" s="1" t="s">
        <v>3988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3979</v>
      </c>
      <c r="N10186" s="1" t="n">
        <v>6.715</v>
      </c>
      <c r="O10186" s="1" t="n">
        <v>10.37</v>
      </c>
      <c r="P10186" s="1" t="s">
        <v>3814</v>
      </c>
    </row>
    <row r="10187" customFormat="false" ht="15" hidden="false" customHeight="true" outlineLevel="0" collapsed="false">
      <c r="A10187" s="1" t="n">
        <v>3</v>
      </c>
      <c r="B10187" s="76" t="n">
        <v>46275</v>
      </c>
      <c r="C10187" s="1" t="n">
        <v>100</v>
      </c>
      <c r="D10187" s="1" t="s">
        <v>3988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3980</v>
      </c>
      <c r="N10187" s="1" t="n">
        <v>1.95</v>
      </c>
      <c r="O10187" s="1" t="n">
        <v>4.52</v>
      </c>
      <c r="P10187" s="1" t="s">
        <v>3814</v>
      </c>
    </row>
    <row r="10188" customFormat="false" ht="15" hidden="false" customHeight="true" outlineLevel="0" collapsed="false">
      <c r="A10188" s="1" t="n">
        <v>3</v>
      </c>
      <c r="B10188" s="76" t="n">
        <v>46275</v>
      </c>
      <c r="C10188" s="1" t="n">
        <v>100</v>
      </c>
      <c r="D10188" s="1" t="s">
        <v>3988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3981</v>
      </c>
      <c r="N10188" s="1" t="n">
        <v>1.028</v>
      </c>
      <c r="O10188" s="1" t="n">
        <v>0.01</v>
      </c>
      <c r="P10188" s="1" t="s">
        <v>3814</v>
      </c>
    </row>
    <row r="10189" customFormat="false" ht="15" hidden="false" customHeight="true" outlineLevel="0" collapsed="false">
      <c r="A10189" s="1" t="n">
        <v>3</v>
      </c>
      <c r="B10189" s="76" t="n">
        <v>46275</v>
      </c>
      <c r="C10189" s="1" t="n">
        <v>100</v>
      </c>
      <c r="D10189" s="1" t="s">
        <v>3988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3982</v>
      </c>
      <c r="N10189" s="1" t="n">
        <v>4.502</v>
      </c>
      <c r="O10189" s="1" t="n">
        <v>108.21</v>
      </c>
      <c r="P10189" s="1" t="s">
        <v>3814</v>
      </c>
    </row>
    <row r="10190" customFormat="false" ht="15" hidden="false" customHeight="true" outlineLevel="0" collapsed="false">
      <c r="A10190" s="1" t="n">
        <v>3</v>
      </c>
      <c r="B10190" s="76" t="n">
        <v>46275</v>
      </c>
      <c r="C10190" s="1" t="n">
        <v>100</v>
      </c>
      <c r="D10190" s="1" t="s">
        <v>3988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3968</v>
      </c>
      <c r="N10190" s="1" t="n">
        <v>3.35</v>
      </c>
      <c r="O10190" s="1" t="n">
        <v>111.08</v>
      </c>
      <c r="P10190" s="1" t="s">
        <v>3814</v>
      </c>
    </row>
    <row r="10191" customFormat="false" ht="15" hidden="false" customHeight="true" outlineLevel="0" collapsed="false">
      <c r="A10191" s="1" t="n">
        <v>3</v>
      </c>
      <c r="B10191" s="76" t="n">
        <v>46275</v>
      </c>
      <c r="C10191" s="1" t="n">
        <v>100</v>
      </c>
      <c r="D10191" s="1" t="s">
        <v>3988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3986</v>
      </c>
      <c r="N10191" s="1" t="n">
        <v>5.3</v>
      </c>
      <c r="O10191" s="1" t="n">
        <v>149.37</v>
      </c>
      <c r="P10191" s="1" t="s">
        <v>3814</v>
      </c>
    </row>
    <row r="10192" customFormat="false" ht="15" hidden="false" customHeight="true" outlineLevel="0" collapsed="false">
      <c r="A10192" s="1" t="n">
        <v>3</v>
      </c>
      <c r="B10192" s="76" t="n">
        <v>46275</v>
      </c>
      <c r="C10192" s="1" t="n">
        <v>100</v>
      </c>
      <c r="D10192" s="1" t="s">
        <v>3988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3970</v>
      </c>
      <c r="N10192" s="1" t="n">
        <v>5.244</v>
      </c>
      <c r="O10192" s="1" t="n">
        <v>204.31</v>
      </c>
      <c r="P10192" s="1" t="s">
        <v>3814</v>
      </c>
    </row>
    <row r="10193" customFormat="false" ht="15" hidden="false" customHeight="true" outlineLevel="0" collapsed="false">
      <c r="A10193" s="1" t="n">
        <v>3</v>
      </c>
      <c r="B10193" s="76" t="n">
        <v>46275</v>
      </c>
      <c r="C10193" s="1" t="n">
        <v>100</v>
      </c>
      <c r="D10193" s="1" t="s">
        <v>3988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3971</v>
      </c>
      <c r="N10193" s="1" t="n">
        <v>10.724</v>
      </c>
      <c r="O10193" s="1" t="n">
        <v>417.82</v>
      </c>
      <c r="P10193" s="1" t="s">
        <v>3814</v>
      </c>
    </row>
    <row r="10194" customFormat="false" ht="15" hidden="false" customHeight="true" outlineLevel="0" collapsed="false">
      <c r="A10194" s="1" t="n">
        <v>3</v>
      </c>
      <c r="B10194" s="76" t="n">
        <v>46275</v>
      </c>
      <c r="C10194" s="1" t="n">
        <v>100</v>
      </c>
      <c r="D10194" s="1" t="s">
        <v>3988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3972</v>
      </c>
      <c r="N10194" s="1" t="n">
        <v>9.234</v>
      </c>
      <c r="O10194" s="1" t="n">
        <v>390.4</v>
      </c>
      <c r="P10194" s="1" t="s">
        <v>3814</v>
      </c>
    </row>
    <row r="10195" customFormat="false" ht="15" hidden="false" customHeight="true" outlineLevel="0" collapsed="false">
      <c r="A10195" s="1" t="n">
        <v>3</v>
      </c>
      <c r="B10195" s="76" t="n">
        <v>46275</v>
      </c>
      <c r="C10195" s="1" t="n">
        <v>100</v>
      </c>
      <c r="D10195" s="1" t="s">
        <v>3988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3973</v>
      </c>
      <c r="N10195" s="1" t="n">
        <v>15.815</v>
      </c>
      <c r="O10195" s="1" t="n">
        <v>721.08</v>
      </c>
      <c r="P10195" s="1" t="s">
        <v>3814</v>
      </c>
    </row>
    <row r="10196" customFormat="false" ht="15" hidden="false" customHeight="true" outlineLevel="0" collapsed="false">
      <c r="A10196" s="1" t="n">
        <v>3</v>
      </c>
      <c r="B10196" s="76" t="n">
        <v>46275</v>
      </c>
      <c r="C10196" s="1" t="n">
        <v>100</v>
      </c>
      <c r="D10196" s="1" t="s">
        <v>3988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3974</v>
      </c>
      <c r="N10196" s="1" t="n">
        <v>6.632</v>
      </c>
      <c r="O10196" s="1" t="n">
        <v>307.88</v>
      </c>
      <c r="P10196" s="1" t="s">
        <v>3814</v>
      </c>
    </row>
    <row r="10197" customFormat="false" ht="15" hidden="false" customHeight="true" outlineLevel="0" collapsed="false">
      <c r="A10197" s="1" t="n">
        <v>3</v>
      </c>
      <c r="B10197" s="76" t="n">
        <v>46275</v>
      </c>
      <c r="C10197" s="1" t="n">
        <v>100</v>
      </c>
      <c r="D10197" s="1" t="s">
        <v>3988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3975</v>
      </c>
      <c r="N10197" s="1" t="n">
        <v>2.534</v>
      </c>
      <c r="O10197" s="1" t="n">
        <v>107.13</v>
      </c>
      <c r="P10197" s="1" t="s">
        <v>3814</v>
      </c>
    </row>
    <row r="10198" customFormat="false" ht="15" hidden="false" customHeight="true" outlineLevel="0" collapsed="false">
      <c r="A10198" s="1" t="n">
        <v>3</v>
      </c>
      <c r="B10198" s="76" t="n">
        <v>46275</v>
      </c>
      <c r="C10198" s="1" t="n">
        <v>100</v>
      </c>
      <c r="D10198" s="1" t="s">
        <v>3988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3977</v>
      </c>
      <c r="N10198" s="1" t="n">
        <v>2.318</v>
      </c>
      <c r="O10198" s="1" t="n">
        <v>124.91</v>
      </c>
      <c r="P10198" s="1" t="s">
        <v>3814</v>
      </c>
    </row>
    <row r="10199" customFormat="false" ht="15" hidden="false" customHeight="true" outlineLevel="0" collapsed="false">
      <c r="A10199" s="1" t="n">
        <v>3</v>
      </c>
      <c r="B10199" s="76" t="n">
        <v>46275</v>
      </c>
      <c r="C10199" s="1" t="n">
        <v>100</v>
      </c>
      <c r="D10199" s="1" t="s">
        <v>3988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3979</v>
      </c>
      <c r="N10199" s="1" t="n">
        <v>4.228</v>
      </c>
      <c r="O10199" s="1" t="n">
        <v>6.98</v>
      </c>
      <c r="P10199" s="1" t="s">
        <v>3814</v>
      </c>
    </row>
    <row r="10200" customFormat="false" ht="15" hidden="false" customHeight="true" outlineLevel="0" collapsed="false">
      <c r="A10200" s="1" t="n">
        <v>3</v>
      </c>
      <c r="B10200" s="76" t="n">
        <v>46275</v>
      </c>
      <c r="C10200" s="1" t="n">
        <v>100</v>
      </c>
      <c r="D10200" s="1" t="s">
        <v>3988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3980</v>
      </c>
      <c r="N10200" s="1" t="n">
        <v>13.078</v>
      </c>
      <c r="O10200" s="1" t="n">
        <v>32.42</v>
      </c>
      <c r="P10200" s="1" t="s">
        <v>3814</v>
      </c>
    </row>
    <row r="10201" customFormat="false" ht="15" hidden="false" customHeight="true" outlineLevel="0" collapsed="false">
      <c r="A10201" s="1" t="n">
        <v>3</v>
      </c>
      <c r="B10201" s="76" t="n">
        <v>46275</v>
      </c>
      <c r="C10201" s="1" t="n">
        <v>100</v>
      </c>
      <c r="D10201" s="1" t="s">
        <v>3988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3981</v>
      </c>
      <c r="N10201" s="1" t="n">
        <v>0.841</v>
      </c>
      <c r="O10201" s="1" t="n">
        <v>0.01</v>
      </c>
      <c r="P10201" s="1" t="s">
        <v>3814</v>
      </c>
    </row>
    <row r="10202" customFormat="false" ht="15" hidden="false" customHeight="true" outlineLevel="0" collapsed="false">
      <c r="A10202" s="1" t="n">
        <v>3</v>
      </c>
      <c r="B10202" s="76" t="n">
        <v>46275</v>
      </c>
      <c r="C10202" s="1" t="n">
        <v>100</v>
      </c>
      <c r="D10202" s="1" t="s">
        <v>3988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3982</v>
      </c>
      <c r="N10202" s="1" t="n">
        <v>2.65</v>
      </c>
      <c r="O10202" s="1" t="n">
        <v>65.49</v>
      </c>
      <c r="P10202" s="1" t="s">
        <v>3814</v>
      </c>
    </row>
    <row r="10203" customFormat="false" ht="15" hidden="false" customHeight="true" outlineLevel="0" collapsed="false">
      <c r="A10203" s="1" t="n">
        <v>3</v>
      </c>
      <c r="B10203" s="76" t="n">
        <v>46275</v>
      </c>
      <c r="C10203" s="1" t="n">
        <v>100</v>
      </c>
      <c r="D10203" s="1" t="s">
        <v>3988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3968</v>
      </c>
      <c r="N10203" s="1" t="n">
        <v>2.168</v>
      </c>
      <c r="O10203" s="1" t="n">
        <v>73.9</v>
      </c>
      <c r="P10203" s="1" t="s">
        <v>3814</v>
      </c>
    </row>
    <row r="10204" customFormat="false" ht="15" hidden="false" customHeight="true" outlineLevel="0" collapsed="false">
      <c r="A10204" s="1" t="n">
        <v>3</v>
      </c>
      <c r="B10204" s="76" t="n">
        <v>46275</v>
      </c>
      <c r="C10204" s="1" t="n">
        <v>100</v>
      </c>
      <c r="D10204" s="1" t="s">
        <v>3988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3986</v>
      </c>
      <c r="N10204" s="1" t="n">
        <v>3.686</v>
      </c>
      <c r="O10204" s="1" t="n">
        <v>106.8</v>
      </c>
      <c r="P10204" s="1" t="s">
        <v>3814</v>
      </c>
    </row>
    <row r="10205" customFormat="false" ht="15" hidden="false" customHeight="true" outlineLevel="0" collapsed="false">
      <c r="A10205" s="1" t="n">
        <v>3</v>
      </c>
      <c r="B10205" s="76" t="n">
        <v>46275</v>
      </c>
      <c r="C10205" s="1" t="n">
        <v>100</v>
      </c>
      <c r="D10205" s="1" t="s">
        <v>3988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3969</v>
      </c>
      <c r="N10205" s="1" t="n">
        <v>12.015</v>
      </c>
      <c r="O10205" s="1" t="n">
        <v>419.81</v>
      </c>
      <c r="P10205" s="1" t="s">
        <v>3814</v>
      </c>
    </row>
    <row r="10206" customFormat="false" ht="15" hidden="false" customHeight="true" outlineLevel="0" collapsed="false">
      <c r="A10206" s="1" t="n">
        <v>3</v>
      </c>
      <c r="B10206" s="76" t="n">
        <v>46275</v>
      </c>
      <c r="C10206" s="1" t="n">
        <v>100</v>
      </c>
      <c r="D10206" s="1" t="s">
        <v>3988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3970</v>
      </c>
      <c r="N10206" s="1" t="n">
        <v>2.644</v>
      </c>
      <c r="O10206" s="1" t="n">
        <v>105.91</v>
      </c>
      <c r="P10206" s="1" t="s">
        <v>3814</v>
      </c>
    </row>
    <row r="10207" customFormat="false" ht="15" hidden="false" customHeight="true" outlineLevel="0" collapsed="false">
      <c r="A10207" s="1" t="n">
        <v>3</v>
      </c>
      <c r="B10207" s="76" t="n">
        <v>46275</v>
      </c>
      <c r="C10207" s="1" t="n">
        <v>100</v>
      </c>
      <c r="D10207" s="1" t="s">
        <v>3988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3971</v>
      </c>
      <c r="N10207" s="1" t="n">
        <v>6.96</v>
      </c>
      <c r="O10207" s="1" t="n">
        <v>278.78</v>
      </c>
      <c r="P10207" s="1" t="s">
        <v>3814</v>
      </c>
    </row>
    <row r="10208" customFormat="false" ht="15" hidden="false" customHeight="true" outlineLevel="0" collapsed="false">
      <c r="A10208" s="1" t="n">
        <v>3</v>
      </c>
      <c r="B10208" s="76" t="n">
        <v>46275</v>
      </c>
      <c r="C10208" s="1" t="n">
        <v>100</v>
      </c>
      <c r="D10208" s="1" t="s">
        <v>3988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3972</v>
      </c>
      <c r="N10208" s="1" t="n">
        <v>5.756</v>
      </c>
      <c r="O10208" s="1" t="n">
        <v>250.18</v>
      </c>
      <c r="P10208" s="1" t="s">
        <v>3814</v>
      </c>
    </row>
    <row r="10209" customFormat="false" ht="15" hidden="false" customHeight="true" outlineLevel="0" collapsed="false">
      <c r="A10209" s="1" t="n">
        <v>3</v>
      </c>
      <c r="B10209" s="76" t="n">
        <v>46275</v>
      </c>
      <c r="C10209" s="1" t="n">
        <v>100</v>
      </c>
      <c r="D10209" s="1" t="s">
        <v>3988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3973</v>
      </c>
      <c r="N10209" s="1" t="n">
        <v>10.16</v>
      </c>
      <c r="O10209" s="1" t="n">
        <v>476.24</v>
      </c>
      <c r="P10209" s="1" t="s">
        <v>3814</v>
      </c>
    </row>
    <row r="10210" customFormat="false" ht="15" hidden="false" customHeight="true" outlineLevel="0" collapsed="false">
      <c r="A10210" s="1" t="n">
        <v>3</v>
      </c>
      <c r="B10210" s="76" t="n">
        <v>46275</v>
      </c>
      <c r="C10210" s="1" t="n">
        <v>100</v>
      </c>
      <c r="D10210" s="1" t="s">
        <v>3988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3974</v>
      </c>
      <c r="N10210" s="1" t="n">
        <v>4.312</v>
      </c>
      <c r="O10210" s="1" t="n">
        <v>205.8</v>
      </c>
      <c r="P10210" s="1" t="s">
        <v>3814</v>
      </c>
    </row>
    <row r="10211" customFormat="false" ht="15" hidden="false" customHeight="true" outlineLevel="0" collapsed="false">
      <c r="A10211" s="1" t="n">
        <v>3</v>
      </c>
      <c r="B10211" s="76" t="n">
        <v>46275</v>
      </c>
      <c r="C10211" s="1" t="n">
        <v>100</v>
      </c>
      <c r="D10211" s="1" t="s">
        <v>3988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3975</v>
      </c>
      <c r="N10211" s="1" t="n">
        <v>1.6</v>
      </c>
      <c r="O10211" s="1" t="n">
        <v>69.54</v>
      </c>
      <c r="P10211" s="1" t="s">
        <v>3814</v>
      </c>
    </row>
    <row r="10212" customFormat="false" ht="15" hidden="false" customHeight="true" outlineLevel="0" collapsed="false">
      <c r="A10212" s="1" t="n">
        <v>3</v>
      </c>
      <c r="B10212" s="76" t="n">
        <v>46275</v>
      </c>
      <c r="C10212" s="1" t="n">
        <v>100</v>
      </c>
      <c r="D10212" s="1" t="s">
        <v>3988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3976</v>
      </c>
      <c r="N10212" s="1" t="n">
        <v>1.98</v>
      </c>
      <c r="O10212" s="1" t="n">
        <v>92.81</v>
      </c>
      <c r="P10212" s="1" t="s">
        <v>3814</v>
      </c>
    </row>
    <row r="10213" customFormat="false" ht="15" hidden="false" customHeight="true" outlineLevel="0" collapsed="false">
      <c r="A10213" s="1" t="n">
        <v>3</v>
      </c>
      <c r="B10213" s="76" t="n">
        <v>46275</v>
      </c>
      <c r="C10213" s="1" t="n">
        <v>100</v>
      </c>
      <c r="D10213" s="1" t="s">
        <v>3988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3977</v>
      </c>
      <c r="N10213" s="1" t="n">
        <v>1.428</v>
      </c>
      <c r="O10213" s="1" t="n">
        <v>79.11</v>
      </c>
      <c r="P10213" s="1" t="s">
        <v>3814</v>
      </c>
    </row>
    <row r="10214" customFormat="false" ht="15" hidden="false" customHeight="true" outlineLevel="0" collapsed="false">
      <c r="A10214" s="1" t="n">
        <v>3</v>
      </c>
      <c r="B10214" s="76" t="n">
        <v>46275</v>
      </c>
      <c r="C10214" s="1" t="n">
        <v>100</v>
      </c>
      <c r="D10214" s="1" t="s">
        <v>3988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3987</v>
      </c>
      <c r="N10214" s="1" t="n">
        <v>0.55</v>
      </c>
      <c r="O10214" s="1" t="n">
        <v>19.22</v>
      </c>
      <c r="P10214" s="1" t="s">
        <v>3814</v>
      </c>
    </row>
    <row r="10215" customFormat="false" ht="15" hidden="false" customHeight="true" outlineLevel="0" collapsed="false">
      <c r="A10215" s="1" t="n">
        <v>3</v>
      </c>
      <c r="B10215" s="76" t="n">
        <v>46275</v>
      </c>
      <c r="C10215" s="1" t="n">
        <v>100</v>
      </c>
      <c r="D10215" s="1" t="s">
        <v>3988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3978</v>
      </c>
      <c r="N10215" s="1" t="n">
        <v>1.496</v>
      </c>
      <c r="O10215" s="1" t="n">
        <v>57.37</v>
      </c>
      <c r="P10215" s="1" t="s">
        <v>3814</v>
      </c>
    </row>
    <row r="10216" customFormat="false" ht="15" hidden="false" customHeight="true" outlineLevel="0" collapsed="false">
      <c r="A10216" s="1" t="n">
        <v>3</v>
      </c>
      <c r="B10216" s="76" t="n">
        <v>46275</v>
      </c>
      <c r="C10216" s="1" t="n">
        <v>100</v>
      </c>
      <c r="D10216" s="1" t="s">
        <v>3988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3979</v>
      </c>
      <c r="N10216" s="1" t="n">
        <v>2.778</v>
      </c>
      <c r="O10216" s="1" t="n">
        <v>4.71</v>
      </c>
      <c r="P10216" s="1" t="s">
        <v>3814</v>
      </c>
    </row>
    <row r="10217" customFormat="false" ht="15" hidden="false" customHeight="true" outlineLevel="0" collapsed="false">
      <c r="A10217" s="1" t="n">
        <v>3</v>
      </c>
      <c r="B10217" s="76" t="n">
        <v>46275</v>
      </c>
      <c r="C10217" s="1" t="n">
        <v>100</v>
      </c>
      <c r="D10217" s="1" t="s">
        <v>3988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3980</v>
      </c>
      <c r="N10217" s="1" t="n">
        <v>11.899</v>
      </c>
      <c r="O10217" s="1" t="n">
        <v>30.33</v>
      </c>
      <c r="P10217" s="1" t="s">
        <v>3814</v>
      </c>
    </row>
    <row r="10218" customFormat="false" ht="15" hidden="false" customHeight="true" outlineLevel="0" collapsed="false">
      <c r="A10218" s="1" t="n">
        <v>3</v>
      </c>
      <c r="B10218" s="76" t="n">
        <v>46275</v>
      </c>
      <c r="C10218" s="1" t="n">
        <v>100</v>
      </c>
      <c r="D10218" s="1" t="s">
        <v>3988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3981</v>
      </c>
      <c r="N10218" s="1" t="n">
        <v>0.918</v>
      </c>
      <c r="O10218" s="1" t="n">
        <v>0</v>
      </c>
      <c r="P10218" s="1" t="s">
        <v>3814</v>
      </c>
    </row>
    <row r="10219" customFormat="false" ht="15" hidden="false" customHeight="true" outlineLevel="0" collapsed="false">
      <c r="A10219" s="1" t="n">
        <v>3</v>
      </c>
      <c r="B10219" s="76" t="n">
        <v>46275</v>
      </c>
      <c r="C10219" s="1" t="n">
        <v>100</v>
      </c>
      <c r="D10219" s="1" t="s">
        <v>3988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3982</v>
      </c>
      <c r="N10219" s="1" t="n">
        <v>2.782</v>
      </c>
      <c r="O10219" s="1" t="n">
        <v>67.21</v>
      </c>
      <c r="P10219" s="1" t="s">
        <v>3814</v>
      </c>
    </row>
    <row r="10220" customFormat="false" ht="15" hidden="false" customHeight="true" outlineLevel="0" collapsed="false">
      <c r="A10220" s="1" t="n">
        <v>3</v>
      </c>
      <c r="B10220" s="76" t="n">
        <v>46275</v>
      </c>
      <c r="C10220" s="1" t="n">
        <v>100</v>
      </c>
      <c r="D10220" s="1" t="s">
        <v>3988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3968</v>
      </c>
      <c r="N10220" s="1" t="n">
        <v>2.254</v>
      </c>
      <c r="O10220" s="1" t="n">
        <v>75.12</v>
      </c>
      <c r="P10220" s="1" t="s">
        <v>3814</v>
      </c>
    </row>
    <row r="10221" customFormat="false" ht="15" hidden="false" customHeight="true" outlineLevel="0" collapsed="false">
      <c r="A10221" s="1" t="n">
        <v>3</v>
      </c>
      <c r="B10221" s="76" t="n">
        <v>46275</v>
      </c>
      <c r="C10221" s="1" t="n">
        <v>100</v>
      </c>
      <c r="D10221" s="1" t="s">
        <v>3988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3986</v>
      </c>
      <c r="N10221" s="1" t="n">
        <v>4.186</v>
      </c>
      <c r="O10221" s="1" t="n">
        <v>118.57</v>
      </c>
      <c r="P10221" s="1" t="s">
        <v>3814</v>
      </c>
    </row>
    <row r="10222" customFormat="false" ht="15" hidden="false" customHeight="true" outlineLevel="0" collapsed="false">
      <c r="A10222" s="1" t="n">
        <v>3</v>
      </c>
      <c r="B10222" s="76" t="n">
        <v>46275</v>
      </c>
      <c r="C10222" s="1" t="n">
        <v>100</v>
      </c>
      <c r="D10222" s="1" t="s">
        <v>3988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3969</v>
      </c>
      <c r="N10222" s="1" t="n">
        <v>12.12</v>
      </c>
      <c r="O10222" s="1" t="n">
        <v>414</v>
      </c>
      <c r="P10222" s="1" t="s">
        <v>3814</v>
      </c>
    </row>
    <row r="10223" customFormat="false" ht="15" hidden="false" customHeight="true" outlineLevel="0" collapsed="false">
      <c r="A10223" s="1" t="n">
        <v>3</v>
      </c>
      <c r="B10223" s="76" t="n">
        <v>46275</v>
      </c>
      <c r="C10223" s="1" t="n">
        <v>100</v>
      </c>
      <c r="D10223" s="1" t="s">
        <v>3988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3970</v>
      </c>
      <c r="N10223" s="1" t="n">
        <v>2.428</v>
      </c>
      <c r="O10223" s="1" t="n">
        <v>95.08</v>
      </c>
      <c r="P10223" s="1" t="s">
        <v>3814</v>
      </c>
    </row>
    <row r="10224" customFormat="false" ht="15" hidden="false" customHeight="true" outlineLevel="0" collapsed="false">
      <c r="A10224" s="1" t="n">
        <v>3</v>
      </c>
      <c r="B10224" s="76" t="n">
        <v>46275</v>
      </c>
      <c r="C10224" s="1" t="n">
        <v>100</v>
      </c>
      <c r="D10224" s="1" t="s">
        <v>3988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3971</v>
      </c>
      <c r="N10224" s="1" t="n">
        <v>6.32</v>
      </c>
      <c r="O10224" s="1" t="n">
        <v>247.48</v>
      </c>
      <c r="P10224" s="1" t="s">
        <v>3814</v>
      </c>
    </row>
    <row r="10225" customFormat="false" ht="15" hidden="false" customHeight="true" outlineLevel="0" collapsed="false">
      <c r="A10225" s="1" t="n">
        <v>3</v>
      </c>
      <c r="B10225" s="76" t="n">
        <v>46275</v>
      </c>
      <c r="C10225" s="1" t="n">
        <v>100</v>
      </c>
      <c r="D10225" s="1" t="s">
        <v>3988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3972</v>
      </c>
      <c r="N10225" s="1" t="n">
        <v>5.4</v>
      </c>
      <c r="O10225" s="1" t="n">
        <v>229.46</v>
      </c>
      <c r="P10225" s="1" t="s">
        <v>3814</v>
      </c>
    </row>
    <row r="10226" customFormat="false" ht="15" hidden="false" customHeight="true" outlineLevel="0" collapsed="false">
      <c r="A10226" s="1" t="n">
        <v>3</v>
      </c>
      <c r="B10226" s="76" t="n">
        <v>46275</v>
      </c>
      <c r="C10226" s="1" t="n">
        <v>100</v>
      </c>
      <c r="D10226" s="1" t="s">
        <v>3988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3973</v>
      </c>
      <c r="N10226" s="1" t="n">
        <v>9.205</v>
      </c>
      <c r="O10226" s="1" t="n">
        <v>421.82</v>
      </c>
      <c r="P10226" s="1" t="s">
        <v>3814</v>
      </c>
    </row>
    <row r="10227" customFormat="false" ht="15" hidden="false" customHeight="true" outlineLevel="0" collapsed="false">
      <c r="A10227" s="1" t="n">
        <v>3</v>
      </c>
      <c r="B10227" s="76" t="n">
        <v>46275</v>
      </c>
      <c r="C10227" s="1" t="n">
        <v>100</v>
      </c>
      <c r="D10227" s="1" t="s">
        <v>3988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3974</v>
      </c>
      <c r="N10227" s="1" t="n">
        <v>4.202</v>
      </c>
      <c r="O10227" s="1" t="n">
        <v>196.06</v>
      </c>
      <c r="P10227" s="1" t="s">
        <v>3814</v>
      </c>
    </row>
    <row r="10228" customFormat="false" ht="15" hidden="false" customHeight="true" outlineLevel="0" collapsed="false">
      <c r="A10228" s="1" t="n">
        <v>3</v>
      </c>
      <c r="B10228" s="76" t="n">
        <v>46275</v>
      </c>
      <c r="C10228" s="1" t="n">
        <v>100</v>
      </c>
      <c r="D10228" s="1" t="s">
        <v>3988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3975</v>
      </c>
      <c r="N10228" s="1" t="n">
        <v>1.324</v>
      </c>
      <c r="O10228" s="1" t="n">
        <v>56.26</v>
      </c>
      <c r="P10228" s="1" t="s">
        <v>3814</v>
      </c>
    </row>
    <row r="10229" customFormat="false" ht="15" hidden="false" customHeight="true" outlineLevel="0" collapsed="false">
      <c r="A10229" s="1" t="n">
        <v>3</v>
      </c>
      <c r="B10229" s="76" t="n">
        <v>46275</v>
      </c>
      <c r="C10229" s="1" t="n">
        <v>100</v>
      </c>
      <c r="D10229" s="1" t="s">
        <v>3988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3976</v>
      </c>
      <c r="N10229" s="1" t="n">
        <v>2.228</v>
      </c>
      <c r="O10229" s="1" t="n">
        <v>102.1</v>
      </c>
      <c r="P10229" s="1" t="s">
        <v>3814</v>
      </c>
    </row>
    <row r="10230" customFormat="false" ht="15" hidden="false" customHeight="true" outlineLevel="0" collapsed="false">
      <c r="A10230" s="1" t="n">
        <v>3</v>
      </c>
      <c r="B10230" s="76" t="n">
        <v>46275</v>
      </c>
      <c r="C10230" s="1" t="n">
        <v>100</v>
      </c>
      <c r="D10230" s="1" t="s">
        <v>3988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3977</v>
      </c>
      <c r="N10230" s="1" t="n">
        <v>1.558</v>
      </c>
      <c r="O10230" s="1" t="n">
        <v>84.38</v>
      </c>
      <c r="P10230" s="1" t="s">
        <v>3814</v>
      </c>
    </row>
    <row r="10231" customFormat="false" ht="15" hidden="false" customHeight="true" outlineLevel="0" collapsed="false">
      <c r="A10231" s="1" t="n">
        <v>3</v>
      </c>
      <c r="B10231" s="76" t="n">
        <v>46275</v>
      </c>
      <c r="C10231" s="1" t="n">
        <v>100</v>
      </c>
      <c r="D10231" s="1" t="s">
        <v>3988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3987</v>
      </c>
      <c r="N10231" s="1" t="n">
        <v>0.766</v>
      </c>
      <c r="O10231" s="1" t="n">
        <v>26.17</v>
      </c>
      <c r="P10231" s="1" t="s">
        <v>3814</v>
      </c>
    </row>
    <row r="10232" customFormat="false" ht="15" hidden="false" customHeight="true" outlineLevel="0" collapsed="false">
      <c r="A10232" s="1" t="n">
        <v>3</v>
      </c>
      <c r="B10232" s="76" t="n">
        <v>46275</v>
      </c>
      <c r="C10232" s="1" t="n">
        <v>100</v>
      </c>
      <c r="D10232" s="1" t="s">
        <v>3988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3978</v>
      </c>
      <c r="N10232" s="1" t="n">
        <v>2.022</v>
      </c>
      <c r="O10232" s="1" t="n">
        <v>75.81</v>
      </c>
      <c r="P10232" s="1" t="s">
        <v>3814</v>
      </c>
    </row>
    <row r="10233" customFormat="false" ht="15" hidden="false" customHeight="true" outlineLevel="0" collapsed="false">
      <c r="A10233" s="1" t="n">
        <v>3</v>
      </c>
      <c r="B10233" s="76" t="n">
        <v>46275</v>
      </c>
      <c r="C10233" s="1" t="n">
        <v>100</v>
      </c>
      <c r="D10233" s="1" t="s">
        <v>3988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3979</v>
      </c>
      <c r="N10233" s="1" t="n">
        <v>2.32</v>
      </c>
      <c r="O10233" s="1" t="n">
        <v>3.85</v>
      </c>
      <c r="P10233" s="1" t="s">
        <v>3814</v>
      </c>
    </row>
    <row r="10234" customFormat="false" ht="15" hidden="false" customHeight="true" outlineLevel="0" collapsed="false">
      <c r="A10234" s="1" t="n">
        <v>3</v>
      </c>
      <c r="B10234" s="76" t="n">
        <v>46275</v>
      </c>
      <c r="C10234" s="1" t="n">
        <v>100</v>
      </c>
      <c r="D10234" s="1" t="s">
        <v>3988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3980</v>
      </c>
      <c r="N10234" s="1" t="n">
        <v>10.69</v>
      </c>
      <c r="O10234" s="1" t="n">
        <v>26.64</v>
      </c>
      <c r="P10234" s="1" t="s">
        <v>3814</v>
      </c>
    </row>
    <row r="10235" customFormat="false" ht="15" hidden="false" customHeight="true" outlineLevel="0" collapsed="false">
      <c r="A10235" s="1" t="n">
        <v>3</v>
      </c>
      <c r="B10235" s="76" t="n">
        <v>46275</v>
      </c>
      <c r="C10235" s="1" t="n">
        <v>100</v>
      </c>
      <c r="D10235" s="1" t="s">
        <v>3988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3981</v>
      </c>
      <c r="N10235" s="1" t="n">
        <v>0.195</v>
      </c>
      <c r="O10235" s="1" t="n">
        <v>0</v>
      </c>
      <c r="P10235" s="1" t="s">
        <v>3814</v>
      </c>
    </row>
    <row r="10236" customFormat="false" ht="15" hidden="false" customHeight="true" outlineLevel="0" collapsed="false">
      <c r="A10236" s="1" t="n">
        <v>3</v>
      </c>
      <c r="B10236" s="76" t="n">
        <v>46275</v>
      </c>
      <c r="C10236" s="1" t="n">
        <v>100</v>
      </c>
      <c r="D10236" s="1" t="s">
        <v>3988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3982</v>
      </c>
      <c r="N10236" s="1" t="n">
        <v>2.484</v>
      </c>
      <c r="O10236" s="1" t="n">
        <v>53.1</v>
      </c>
      <c r="P10236" s="1" t="s">
        <v>3814</v>
      </c>
    </row>
    <row r="10237" customFormat="false" ht="15" hidden="false" customHeight="true" outlineLevel="0" collapsed="false">
      <c r="A10237" s="1" t="n">
        <v>3</v>
      </c>
      <c r="B10237" s="76" t="n">
        <v>46275</v>
      </c>
      <c r="C10237" s="1" t="n">
        <v>100</v>
      </c>
      <c r="D10237" s="1" t="s">
        <v>3988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3983</v>
      </c>
      <c r="N10237" s="1" t="n">
        <v>9.665</v>
      </c>
      <c r="O10237" s="1" t="n">
        <v>220.87</v>
      </c>
      <c r="P10237" s="1" t="s">
        <v>3814</v>
      </c>
    </row>
    <row r="10238" customFormat="false" ht="15" hidden="false" customHeight="true" outlineLevel="0" collapsed="false">
      <c r="A10238" s="1" t="n">
        <v>3</v>
      </c>
      <c r="B10238" s="76" t="n">
        <v>46275</v>
      </c>
      <c r="C10238" s="1" t="n">
        <v>100</v>
      </c>
      <c r="D10238" s="1" t="s">
        <v>3988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3984</v>
      </c>
      <c r="N10238" s="1" t="n">
        <v>13.336</v>
      </c>
      <c r="O10238" s="1" t="n">
        <v>314.59</v>
      </c>
      <c r="P10238" s="1" t="s">
        <v>3814</v>
      </c>
    </row>
    <row r="10239" customFormat="false" ht="15" hidden="false" customHeight="true" outlineLevel="0" collapsed="false">
      <c r="A10239" s="1" t="n">
        <v>3</v>
      </c>
      <c r="B10239" s="76" t="n">
        <v>46275</v>
      </c>
      <c r="C10239" s="1" t="n">
        <v>100</v>
      </c>
      <c r="D10239" s="1" t="s">
        <v>3988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3985</v>
      </c>
      <c r="N10239" s="1" t="n">
        <v>17.95</v>
      </c>
      <c r="O10239" s="1" t="n">
        <v>463.14</v>
      </c>
      <c r="P10239" s="1" t="s">
        <v>3814</v>
      </c>
    </row>
    <row r="10240" customFormat="false" ht="15" hidden="false" customHeight="true" outlineLevel="0" collapsed="false">
      <c r="A10240" s="1" t="n">
        <v>3</v>
      </c>
      <c r="B10240" s="76" t="n">
        <v>46275</v>
      </c>
      <c r="C10240" s="1" t="n">
        <v>100</v>
      </c>
      <c r="D10240" s="1" t="s">
        <v>3988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3986</v>
      </c>
      <c r="N10240" s="1" t="n">
        <v>6.25</v>
      </c>
      <c r="O10240" s="1" t="n">
        <v>156.65</v>
      </c>
      <c r="P10240" s="1" t="s">
        <v>3814</v>
      </c>
    </row>
    <row r="10241" customFormat="false" ht="15" hidden="false" customHeight="true" outlineLevel="0" collapsed="false">
      <c r="A10241" s="1" t="n">
        <v>3</v>
      </c>
      <c r="B10241" s="76" t="n">
        <v>46275</v>
      </c>
      <c r="C10241" s="1" t="n">
        <v>100</v>
      </c>
      <c r="D10241" s="1" t="s">
        <v>3988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3979</v>
      </c>
      <c r="N10241" s="1" t="n">
        <v>1.924</v>
      </c>
      <c r="O10241" s="1" t="n">
        <v>2.82</v>
      </c>
      <c r="P10241" s="1" t="s">
        <v>3814</v>
      </c>
    </row>
    <row r="10242" customFormat="false" ht="15" hidden="false" customHeight="true" outlineLevel="0" collapsed="false">
      <c r="A10242" s="1" t="n">
        <v>3</v>
      </c>
      <c r="B10242" s="76" t="n">
        <v>46275</v>
      </c>
      <c r="C10242" s="1" t="n">
        <v>100</v>
      </c>
      <c r="D10242" s="1" t="s">
        <v>3988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3980</v>
      </c>
      <c r="N10242" s="1" t="n">
        <v>3.456</v>
      </c>
      <c r="O10242" s="1" t="n">
        <v>7.62</v>
      </c>
      <c r="P10242" s="1" t="s">
        <v>3814</v>
      </c>
    </row>
    <row r="10243" customFormat="false" ht="15" hidden="false" customHeight="true" outlineLevel="0" collapsed="false">
      <c r="A10243" s="1" t="n">
        <v>3</v>
      </c>
      <c r="B10243" s="76" t="n">
        <v>46275</v>
      </c>
      <c r="C10243" s="1" t="n">
        <v>100</v>
      </c>
      <c r="D10243" s="1" t="s">
        <v>3988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3981</v>
      </c>
      <c r="N10243" s="1" t="n">
        <v>0.335</v>
      </c>
      <c r="O10243" s="1" t="n">
        <v>0.01</v>
      </c>
      <c r="P10243" s="1" t="s">
        <v>3814</v>
      </c>
    </row>
    <row r="10244" customFormat="false" ht="15" hidden="false" customHeight="true" outlineLevel="0" collapsed="false">
      <c r="A10244" s="1" t="n">
        <v>3</v>
      </c>
      <c r="B10244" s="76" t="n">
        <v>46275</v>
      </c>
      <c r="C10244" s="1" t="n">
        <v>100</v>
      </c>
      <c r="D10244" s="1" t="s">
        <v>3988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3982</v>
      </c>
      <c r="N10244" s="1" t="n">
        <v>2.468</v>
      </c>
      <c r="O10244" s="1" t="n">
        <v>61.8</v>
      </c>
      <c r="P10244" s="1" t="s">
        <v>3814</v>
      </c>
    </row>
    <row r="10245" customFormat="false" ht="15" hidden="false" customHeight="true" outlineLevel="0" collapsed="false">
      <c r="A10245" s="1" t="n">
        <v>3</v>
      </c>
      <c r="B10245" s="76" t="n">
        <v>46275</v>
      </c>
      <c r="C10245" s="1" t="n">
        <v>100</v>
      </c>
      <c r="D10245" s="1" t="s">
        <v>3988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3968</v>
      </c>
      <c r="N10245" s="1" t="n">
        <v>2.336</v>
      </c>
      <c r="O10245" s="1" t="n">
        <v>80.69</v>
      </c>
      <c r="P10245" s="1" t="s">
        <v>3814</v>
      </c>
    </row>
    <row r="10246" customFormat="false" ht="15" hidden="false" customHeight="true" outlineLevel="0" collapsed="false">
      <c r="A10246" s="1" t="n">
        <v>3</v>
      </c>
      <c r="B10246" s="76" t="n">
        <v>46275</v>
      </c>
      <c r="C10246" s="1" t="n">
        <v>100</v>
      </c>
      <c r="D10246" s="1" t="s">
        <v>3988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3969</v>
      </c>
      <c r="N10246" s="1" t="n">
        <v>10.695</v>
      </c>
      <c r="O10246" s="1" t="n">
        <v>378.65</v>
      </c>
      <c r="P10246" s="1" t="s">
        <v>3814</v>
      </c>
    </row>
    <row r="10247" customFormat="false" ht="15" hidden="false" customHeight="true" outlineLevel="0" collapsed="false">
      <c r="A10247" s="1" t="n">
        <v>3</v>
      </c>
      <c r="B10247" s="76" t="n">
        <v>46275</v>
      </c>
      <c r="C10247" s="1" t="n">
        <v>100</v>
      </c>
      <c r="D10247" s="1" t="s">
        <v>3988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3970</v>
      </c>
      <c r="N10247" s="1" t="n">
        <v>2.444</v>
      </c>
      <c r="O10247" s="1" t="n">
        <v>99.19</v>
      </c>
      <c r="P10247" s="1" t="s">
        <v>3814</v>
      </c>
    </row>
    <row r="10248" customFormat="false" ht="15" hidden="false" customHeight="true" outlineLevel="0" collapsed="false">
      <c r="A10248" s="1" t="n">
        <v>3</v>
      </c>
      <c r="B10248" s="76" t="n">
        <v>46275</v>
      </c>
      <c r="C10248" s="1" t="n">
        <v>100</v>
      </c>
      <c r="D10248" s="1" t="s">
        <v>3988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3971</v>
      </c>
      <c r="N10248" s="1" t="n">
        <v>6.215</v>
      </c>
      <c r="O10248" s="1" t="n">
        <v>252.25</v>
      </c>
      <c r="P10248" s="1" t="s">
        <v>3814</v>
      </c>
    </row>
    <row r="10249" customFormat="false" ht="15" hidden="false" customHeight="true" outlineLevel="0" collapsed="false">
      <c r="A10249" s="1" t="n">
        <v>3</v>
      </c>
      <c r="B10249" s="76" t="n">
        <v>46275</v>
      </c>
      <c r="C10249" s="1" t="n">
        <v>100</v>
      </c>
      <c r="D10249" s="1" t="s">
        <v>3988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3972</v>
      </c>
      <c r="N10249" s="1" t="n">
        <v>5.486</v>
      </c>
      <c r="O10249" s="1" t="n">
        <v>241.61</v>
      </c>
      <c r="P10249" s="1" t="s">
        <v>3814</v>
      </c>
    </row>
    <row r="10250" customFormat="false" ht="15" hidden="false" customHeight="true" outlineLevel="0" collapsed="false">
      <c r="A10250" s="1" t="n">
        <v>3</v>
      </c>
      <c r="B10250" s="76" t="n">
        <v>46275</v>
      </c>
      <c r="C10250" s="1" t="n">
        <v>100</v>
      </c>
      <c r="D10250" s="1" t="s">
        <v>3988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3973</v>
      </c>
      <c r="N10250" s="1" t="n">
        <v>9.365</v>
      </c>
      <c r="O10250" s="1" t="n">
        <v>444.81</v>
      </c>
      <c r="P10250" s="1" t="s">
        <v>3814</v>
      </c>
    </row>
    <row r="10251" customFormat="false" ht="15" hidden="false" customHeight="true" outlineLevel="0" collapsed="false">
      <c r="A10251" s="1" t="n">
        <v>3</v>
      </c>
      <c r="B10251" s="76" t="n">
        <v>46275</v>
      </c>
      <c r="C10251" s="1" t="n">
        <v>100</v>
      </c>
      <c r="D10251" s="1" t="s">
        <v>3988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3974</v>
      </c>
      <c r="N10251" s="1" t="n">
        <v>4.22</v>
      </c>
      <c r="O10251" s="1" t="n">
        <v>204.08</v>
      </c>
      <c r="P10251" s="1" t="s">
        <v>3814</v>
      </c>
    </row>
    <row r="10252" customFormat="false" ht="15" hidden="false" customHeight="true" outlineLevel="0" collapsed="false">
      <c r="A10252" s="1" t="n">
        <v>3</v>
      </c>
      <c r="B10252" s="76" t="n">
        <v>46275</v>
      </c>
      <c r="C10252" s="1" t="n">
        <v>100</v>
      </c>
      <c r="D10252" s="1" t="s">
        <v>3988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3975</v>
      </c>
      <c r="N10252" s="1" t="n">
        <v>1.582</v>
      </c>
      <c r="O10252" s="1" t="n">
        <v>69.67</v>
      </c>
      <c r="P10252" s="1" t="s">
        <v>3814</v>
      </c>
    </row>
    <row r="10253" customFormat="false" ht="15" hidden="false" customHeight="true" outlineLevel="0" collapsed="false">
      <c r="A10253" s="1" t="n">
        <v>3</v>
      </c>
      <c r="B10253" s="76" t="n">
        <v>46275</v>
      </c>
      <c r="C10253" s="1" t="n">
        <v>100</v>
      </c>
      <c r="D10253" s="1" t="s">
        <v>3988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3976</v>
      </c>
      <c r="N10253" s="1" t="n">
        <v>1.804</v>
      </c>
      <c r="O10253" s="1" t="n">
        <v>85.68</v>
      </c>
      <c r="P10253" s="1" t="s">
        <v>3814</v>
      </c>
    </row>
    <row r="10254" customFormat="false" ht="15" hidden="false" customHeight="true" outlineLevel="0" collapsed="false">
      <c r="A10254" s="1" t="n">
        <v>3</v>
      </c>
      <c r="B10254" s="76" t="n">
        <v>46275</v>
      </c>
      <c r="C10254" s="1" t="n">
        <v>100</v>
      </c>
      <c r="D10254" s="1" t="s">
        <v>3988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3977</v>
      </c>
      <c r="N10254" s="1" t="n">
        <v>1.398</v>
      </c>
      <c r="O10254" s="1" t="n">
        <v>78.48</v>
      </c>
      <c r="P10254" s="1" t="s">
        <v>3814</v>
      </c>
    </row>
    <row r="10255" customFormat="false" ht="15" hidden="false" customHeight="true" outlineLevel="0" collapsed="false">
      <c r="A10255" s="1" t="n">
        <v>3</v>
      </c>
      <c r="B10255" s="76" t="n">
        <v>46275</v>
      </c>
      <c r="C10255" s="1" t="n">
        <v>100</v>
      </c>
      <c r="D10255" s="1" t="s">
        <v>3988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5675</v>
      </c>
      <c r="N10255" s="1" t="n">
        <v>1.174</v>
      </c>
      <c r="O10255" s="1" t="n">
        <v>43.59</v>
      </c>
      <c r="P10255" s="1" t="s">
        <v>3814</v>
      </c>
    </row>
    <row r="10256" customFormat="false" ht="15" hidden="false" customHeight="true" outlineLevel="0" collapsed="false">
      <c r="A10256" s="1" t="n">
        <v>3</v>
      </c>
      <c r="B10256" s="76" t="n">
        <v>46275</v>
      </c>
      <c r="C10256" s="1" t="n">
        <v>100</v>
      </c>
      <c r="D10256" s="1" t="s">
        <v>3988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3987</v>
      </c>
      <c r="N10256" s="1" t="n">
        <v>3.262</v>
      </c>
      <c r="O10256" s="1" t="n">
        <v>115.49</v>
      </c>
      <c r="P10256" s="1" t="s">
        <v>3814</v>
      </c>
    </row>
    <row r="10257" customFormat="false" ht="15" hidden="false" customHeight="true" outlineLevel="0" collapsed="false">
      <c r="A10257" s="1" t="n">
        <v>3</v>
      </c>
      <c r="B10257" s="76" t="n">
        <v>46275</v>
      </c>
      <c r="C10257" s="1" t="n">
        <v>100</v>
      </c>
      <c r="D10257" s="1" t="s">
        <v>3988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3980</v>
      </c>
      <c r="M10257" s="1"/>
      <c r="N10257" s="1" t="n">
        <v>15.175</v>
      </c>
      <c r="O10257" s="1" t="n">
        <v>39.19</v>
      </c>
      <c r="P10257" s="1" t="s">
        <v>3814</v>
      </c>
    </row>
    <row r="10258" customFormat="false" ht="15" hidden="false" customHeight="true" outlineLevel="0" collapsed="false">
      <c r="A10258" s="1" t="n">
        <v>3</v>
      </c>
      <c r="B10258" s="76" t="n">
        <v>46275</v>
      </c>
      <c r="C10258" s="1" t="n">
        <v>100</v>
      </c>
      <c r="D10258" s="1" t="s">
        <v>3988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3981</v>
      </c>
      <c r="N10258" s="1" t="n">
        <v>0.976</v>
      </c>
      <c r="O10258" s="1" t="n">
        <v>0.02</v>
      </c>
      <c r="P10258" s="1" t="s">
        <v>3814</v>
      </c>
    </row>
    <row r="10259" customFormat="false" ht="15" hidden="false" customHeight="true" outlineLevel="0" collapsed="false">
      <c r="A10259" s="1" t="n">
        <v>3</v>
      </c>
      <c r="B10259" s="76" t="n">
        <v>46275</v>
      </c>
      <c r="C10259" s="1" t="n">
        <v>171</v>
      </c>
      <c r="D10259" s="1" t="s">
        <v>4048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4627</v>
      </c>
      <c r="N10259" s="1" t="n">
        <v>1</v>
      </c>
      <c r="O10259" s="1" t="n">
        <v>10.99</v>
      </c>
      <c r="P10259" s="1" t="s">
        <v>4050</v>
      </c>
    </row>
    <row r="10260" customFormat="false" ht="15" hidden="false" customHeight="true" outlineLevel="0" collapsed="false">
      <c r="A10260" s="1" t="n">
        <v>3</v>
      </c>
      <c r="B10260" s="76" t="n">
        <v>46275</v>
      </c>
      <c r="C10260" s="1" t="n">
        <v>171</v>
      </c>
      <c r="D10260" s="1" t="s">
        <v>4048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4023</v>
      </c>
      <c r="N10260" s="1" t="n">
        <v>2</v>
      </c>
      <c r="O10260" s="1" t="n">
        <v>19.96</v>
      </c>
      <c r="P10260" s="1" t="s">
        <v>4050</v>
      </c>
    </row>
    <row r="10261" customFormat="false" ht="15" hidden="false" customHeight="true" outlineLevel="0" collapsed="false">
      <c r="A10261" s="1" t="n">
        <v>3</v>
      </c>
      <c r="B10261" s="76" t="n">
        <v>46276</v>
      </c>
      <c r="C10261" s="1" t="n">
        <v>1</v>
      </c>
      <c r="D10261" s="1" t="s">
        <v>3848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3989</v>
      </c>
      <c r="N10261" s="1" t="n">
        <v>50</v>
      </c>
      <c r="O10261" s="1" t="n">
        <v>475</v>
      </c>
      <c r="P10261" s="1" t="s">
        <v>3814</v>
      </c>
    </row>
    <row r="10262" customFormat="false" ht="15" hidden="false" customHeight="true" outlineLevel="0" collapsed="false">
      <c r="A10262" s="1" t="n">
        <v>3</v>
      </c>
      <c r="B10262" s="76" t="n">
        <v>46276</v>
      </c>
      <c r="C10262" s="1" t="n">
        <v>1</v>
      </c>
      <c r="D10262" s="1" t="s">
        <v>3848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3990</v>
      </c>
      <c r="N10262" s="1" t="n">
        <v>30</v>
      </c>
      <c r="O10262" s="1" t="n">
        <v>144</v>
      </c>
      <c r="P10262" s="1" t="s">
        <v>3814</v>
      </c>
    </row>
    <row r="10263" customFormat="false" ht="15" hidden="false" customHeight="true" outlineLevel="0" collapsed="false">
      <c r="A10263" s="1" t="n">
        <v>3</v>
      </c>
      <c r="B10263" s="76" t="n">
        <v>46276</v>
      </c>
      <c r="C10263" s="1" t="n">
        <v>1</v>
      </c>
      <c r="D10263" s="1" t="s">
        <v>3848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3991</v>
      </c>
      <c r="N10263" s="1" t="n">
        <v>10</v>
      </c>
      <c r="O10263" s="1" t="n">
        <v>200</v>
      </c>
      <c r="P10263" s="1" t="s">
        <v>3814</v>
      </c>
    </row>
    <row r="10264" customFormat="false" ht="15" hidden="false" customHeight="true" outlineLevel="0" collapsed="false">
      <c r="A10264" s="1" t="n">
        <v>3</v>
      </c>
      <c r="B10264" s="76" t="n">
        <v>46276</v>
      </c>
      <c r="C10264" s="1" t="n">
        <v>1</v>
      </c>
      <c r="D10264" s="1" t="s">
        <v>3848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3849</v>
      </c>
      <c r="N10264" s="1" t="n">
        <v>180</v>
      </c>
      <c r="O10264" s="1" t="n">
        <v>270</v>
      </c>
      <c r="P10264" s="1" t="s">
        <v>3814</v>
      </c>
    </row>
    <row r="10265" customFormat="false" ht="15" hidden="false" customHeight="true" outlineLevel="0" collapsed="false">
      <c r="A10265" s="1" t="n">
        <v>3</v>
      </c>
      <c r="B10265" s="76" t="n">
        <v>46276</v>
      </c>
      <c r="C10265" s="1" t="n">
        <v>6</v>
      </c>
      <c r="D10265" s="1" t="s">
        <v>3819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6806</v>
      </c>
      <c r="N10265" s="1" t="n">
        <v>10</v>
      </c>
      <c r="O10265" s="1" t="n">
        <v>50</v>
      </c>
      <c r="P10265" s="1" t="s">
        <v>3814</v>
      </c>
    </row>
    <row r="10266" customFormat="false" ht="15" hidden="false" customHeight="true" outlineLevel="0" collapsed="false">
      <c r="A10266" s="1" t="n">
        <v>3</v>
      </c>
      <c r="B10266" s="76" t="n">
        <v>46276</v>
      </c>
      <c r="C10266" s="1" t="n">
        <v>6</v>
      </c>
      <c r="D10266" s="1" t="s">
        <v>3819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3817</v>
      </c>
      <c r="N10266" s="1" t="n">
        <v>20</v>
      </c>
      <c r="O10266" s="1" t="n">
        <v>125</v>
      </c>
      <c r="P10266" s="1" t="s">
        <v>3814</v>
      </c>
    </row>
    <row r="10267" customFormat="false" ht="15" hidden="false" customHeight="true" outlineLevel="0" collapsed="false">
      <c r="A10267" s="1" t="n">
        <v>3</v>
      </c>
      <c r="B10267" s="76" t="n">
        <v>46276</v>
      </c>
      <c r="C10267" s="1" t="n">
        <v>6</v>
      </c>
      <c r="D10267" s="1" t="s">
        <v>3819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3815</v>
      </c>
      <c r="N10267" s="1" t="n">
        <v>10</v>
      </c>
      <c r="O10267" s="1" t="n">
        <v>80</v>
      </c>
      <c r="P10267" s="1" t="s">
        <v>3814</v>
      </c>
    </row>
    <row r="10268" customFormat="false" ht="15" hidden="false" customHeight="true" outlineLevel="0" collapsed="false">
      <c r="A10268" s="1" t="n">
        <v>3</v>
      </c>
      <c r="B10268" s="76" t="n">
        <v>46276</v>
      </c>
      <c r="C10268" s="1" t="n">
        <v>6</v>
      </c>
      <c r="D10268" s="1" t="s">
        <v>3819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3816</v>
      </c>
      <c r="N10268" s="1" t="n">
        <v>40</v>
      </c>
      <c r="O10268" s="1" t="n">
        <v>80</v>
      </c>
      <c r="P10268" s="1" t="s">
        <v>3814</v>
      </c>
    </row>
    <row r="10269" customFormat="false" ht="15" hidden="false" customHeight="true" outlineLevel="0" collapsed="false">
      <c r="A10269" s="1" t="n">
        <v>3</v>
      </c>
      <c r="B10269" s="76" t="n">
        <v>46276</v>
      </c>
      <c r="C10269" s="1" t="n">
        <v>6</v>
      </c>
      <c r="D10269" s="1" t="s">
        <v>3819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3851</v>
      </c>
      <c r="N10269" s="1" t="n">
        <v>20</v>
      </c>
      <c r="O10269" s="1" t="n">
        <v>130</v>
      </c>
      <c r="P10269" s="1" t="s">
        <v>3814</v>
      </c>
    </row>
    <row r="10270" customFormat="false" ht="15" hidden="false" customHeight="true" outlineLevel="0" collapsed="false">
      <c r="A10270" s="1" t="n">
        <v>3</v>
      </c>
      <c r="B10270" s="76" t="n">
        <v>46276</v>
      </c>
      <c r="C10270" s="1" t="n">
        <v>6</v>
      </c>
      <c r="D10270" s="1" t="s">
        <v>3819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3852</v>
      </c>
      <c r="N10270" s="1" t="n">
        <v>5</v>
      </c>
      <c r="O10270" s="1" t="n">
        <v>35</v>
      </c>
      <c r="P10270" s="1" t="s">
        <v>3814</v>
      </c>
    </row>
    <row r="10271" customFormat="false" ht="15" hidden="false" customHeight="true" outlineLevel="0" collapsed="false">
      <c r="A10271" s="1" t="n">
        <v>3</v>
      </c>
      <c r="B10271" s="76" t="n">
        <v>46276</v>
      </c>
      <c r="C10271" s="1" t="n">
        <v>6</v>
      </c>
      <c r="D10271" s="1" t="s">
        <v>3819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3853</v>
      </c>
      <c r="N10271" s="1" t="n">
        <v>48</v>
      </c>
      <c r="O10271" s="1" t="n">
        <v>280</v>
      </c>
      <c r="P10271" s="1" t="s">
        <v>3814</v>
      </c>
    </row>
    <row r="10272" customFormat="false" ht="15" hidden="false" customHeight="true" outlineLevel="0" collapsed="false">
      <c r="A10272" s="1" t="n">
        <v>3</v>
      </c>
      <c r="B10272" s="76" t="n">
        <v>46276</v>
      </c>
      <c r="C10272" s="1" t="n">
        <v>6</v>
      </c>
      <c r="D10272" s="1" t="s">
        <v>3819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3855</v>
      </c>
      <c r="N10272" s="1" t="n">
        <v>40</v>
      </c>
      <c r="O10272" s="1" t="n">
        <v>260</v>
      </c>
      <c r="P10272" s="1" t="s">
        <v>3814</v>
      </c>
    </row>
    <row r="10273" customFormat="false" ht="15" hidden="false" customHeight="true" outlineLevel="0" collapsed="false">
      <c r="A10273" s="1" t="n">
        <v>3</v>
      </c>
      <c r="B10273" s="76" t="n">
        <v>46276</v>
      </c>
      <c r="C10273" s="1" t="n">
        <v>6</v>
      </c>
      <c r="D10273" s="1" t="s">
        <v>3819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4004</v>
      </c>
      <c r="N10273" s="1" t="n">
        <v>5</v>
      </c>
      <c r="O10273" s="1" t="n">
        <v>50</v>
      </c>
      <c r="P10273" s="1" t="s">
        <v>3814</v>
      </c>
    </row>
    <row r="10274" customFormat="false" ht="15" hidden="false" customHeight="true" outlineLevel="0" collapsed="false">
      <c r="A10274" s="1" t="n">
        <v>3</v>
      </c>
      <c r="B10274" s="76" t="n">
        <v>46276</v>
      </c>
      <c r="C10274" s="1" t="n">
        <v>6</v>
      </c>
      <c r="D10274" s="1" t="s">
        <v>3819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3856</v>
      </c>
      <c r="N10274" s="1" t="n">
        <v>23</v>
      </c>
      <c r="O10274" s="1" t="n">
        <v>115</v>
      </c>
      <c r="P10274" s="1" t="s">
        <v>3814</v>
      </c>
    </row>
    <row r="10275" customFormat="false" ht="15" hidden="false" customHeight="true" outlineLevel="0" collapsed="false">
      <c r="A10275" s="1" t="n">
        <v>3</v>
      </c>
      <c r="B10275" s="76" t="n">
        <v>46276</v>
      </c>
      <c r="C10275" s="1" t="n">
        <v>6</v>
      </c>
      <c r="D10275" s="1" t="s">
        <v>3819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3857</v>
      </c>
      <c r="N10275" s="1" t="n">
        <v>20</v>
      </c>
      <c r="O10275" s="1" t="n">
        <v>130</v>
      </c>
      <c r="P10275" s="1" t="s">
        <v>3814</v>
      </c>
    </row>
    <row r="10276" customFormat="false" ht="15" hidden="false" customHeight="true" outlineLevel="0" collapsed="false">
      <c r="A10276" s="1" t="n">
        <v>3</v>
      </c>
      <c r="B10276" s="76" t="n">
        <v>46276</v>
      </c>
      <c r="C10276" s="1" t="n">
        <v>6</v>
      </c>
      <c r="D10276" s="1" t="s">
        <v>3819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4005</v>
      </c>
      <c r="N10276" s="1" t="n">
        <v>15</v>
      </c>
      <c r="O10276" s="1" t="n">
        <v>210</v>
      </c>
      <c r="P10276" s="1" t="s">
        <v>3814</v>
      </c>
    </row>
    <row r="10277" customFormat="false" ht="15" hidden="false" customHeight="true" outlineLevel="0" collapsed="false">
      <c r="A10277" s="1" t="n">
        <v>3</v>
      </c>
      <c r="B10277" s="76" t="n">
        <v>46276</v>
      </c>
      <c r="C10277" s="1" t="n">
        <v>6</v>
      </c>
      <c r="D10277" s="1" t="s">
        <v>3819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3859</v>
      </c>
      <c r="N10277" s="1" t="n">
        <v>3</v>
      </c>
      <c r="O10277" s="1" t="n">
        <v>24</v>
      </c>
      <c r="P10277" s="1" t="s">
        <v>3814</v>
      </c>
    </row>
    <row r="10278" customFormat="false" ht="15" hidden="false" customHeight="true" outlineLevel="0" collapsed="false">
      <c r="A10278" s="1" t="n">
        <v>3</v>
      </c>
      <c r="B10278" s="76" t="n">
        <v>46276</v>
      </c>
      <c r="C10278" s="1" t="n">
        <v>6</v>
      </c>
      <c r="D10278" s="1" t="s">
        <v>3819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3861</v>
      </c>
      <c r="N10278" s="1" t="n">
        <v>5</v>
      </c>
      <c r="O10278" s="1" t="n">
        <v>95</v>
      </c>
      <c r="P10278" s="1" t="s">
        <v>3814</v>
      </c>
    </row>
    <row r="10279" customFormat="false" ht="15" hidden="false" customHeight="true" outlineLevel="0" collapsed="false">
      <c r="A10279" s="1" t="n">
        <v>3</v>
      </c>
      <c r="B10279" s="76" t="n">
        <v>46276</v>
      </c>
      <c r="C10279" s="1" t="n">
        <v>6</v>
      </c>
      <c r="D10279" s="1" t="s">
        <v>3819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4006</v>
      </c>
      <c r="N10279" s="1" t="n">
        <v>2</v>
      </c>
      <c r="O10279" s="1" t="n">
        <v>36</v>
      </c>
      <c r="P10279" s="1" t="s">
        <v>3814</v>
      </c>
    </row>
    <row r="10280" customFormat="false" ht="15" hidden="false" customHeight="true" outlineLevel="0" collapsed="false">
      <c r="A10280" s="1" t="n">
        <v>3</v>
      </c>
      <c r="B10280" s="76" t="n">
        <v>46276</v>
      </c>
      <c r="C10280" s="1" t="n">
        <v>6</v>
      </c>
      <c r="D10280" s="1" t="s">
        <v>3819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4007</v>
      </c>
      <c r="N10280" s="1" t="n">
        <v>8.2</v>
      </c>
      <c r="O10280" s="1" t="n">
        <v>73.5</v>
      </c>
      <c r="P10280" s="1" t="s">
        <v>3814</v>
      </c>
    </row>
    <row r="10281" customFormat="false" ht="15" hidden="false" customHeight="true" outlineLevel="0" collapsed="false">
      <c r="A10281" s="1" t="n">
        <v>3</v>
      </c>
      <c r="B10281" s="76" t="n">
        <v>46276</v>
      </c>
      <c r="C10281" s="1" t="n">
        <v>6</v>
      </c>
      <c r="D10281" s="1" t="s">
        <v>3819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4643</v>
      </c>
      <c r="N10281" s="1" t="n">
        <v>101.7</v>
      </c>
      <c r="O10281" s="1" t="n">
        <v>330</v>
      </c>
      <c r="P10281" s="1" t="s">
        <v>3814</v>
      </c>
    </row>
    <row r="10282" customFormat="false" ht="15" hidden="false" customHeight="true" outlineLevel="0" collapsed="false">
      <c r="A10282" s="1" t="n">
        <v>3</v>
      </c>
      <c r="B10282" s="76" t="n">
        <v>46276</v>
      </c>
      <c r="C10282" s="1" t="n">
        <v>6</v>
      </c>
      <c r="D10282" s="1" t="s">
        <v>3819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3864</v>
      </c>
      <c r="N10282" s="1" t="n">
        <v>1</v>
      </c>
      <c r="O10282" s="1" t="n">
        <v>40</v>
      </c>
      <c r="P10282" s="1" t="s">
        <v>3814</v>
      </c>
    </row>
    <row r="10283" customFormat="false" ht="15" hidden="false" customHeight="true" outlineLevel="0" collapsed="false">
      <c r="A10283" s="1" t="n">
        <v>3</v>
      </c>
      <c r="B10283" s="76" t="n">
        <v>46276</v>
      </c>
      <c r="C10283" s="1" t="n">
        <v>6</v>
      </c>
      <c r="D10283" s="1" t="s">
        <v>3819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4208</v>
      </c>
      <c r="N10283" s="1" t="n">
        <v>4</v>
      </c>
      <c r="O10283" s="1" t="n">
        <v>40</v>
      </c>
      <c r="P10283" s="1" t="s">
        <v>3814</v>
      </c>
    </row>
    <row r="10284" customFormat="false" ht="15" hidden="false" customHeight="true" outlineLevel="0" collapsed="false">
      <c r="A10284" s="1" t="n">
        <v>3</v>
      </c>
      <c r="B10284" s="76" t="n">
        <v>46276</v>
      </c>
      <c r="C10284" s="1" t="n">
        <v>6</v>
      </c>
      <c r="D10284" s="1" t="s">
        <v>3819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4822</v>
      </c>
      <c r="N10284" s="1" t="n">
        <v>2</v>
      </c>
      <c r="O10284" s="1" t="n">
        <v>66</v>
      </c>
      <c r="P10284" s="1" t="s">
        <v>3814</v>
      </c>
    </row>
    <row r="10285" customFormat="false" ht="15" hidden="false" customHeight="true" outlineLevel="0" collapsed="false">
      <c r="A10285" s="1" t="n">
        <v>3</v>
      </c>
      <c r="B10285" s="76" t="n">
        <v>46276</v>
      </c>
      <c r="C10285" s="1" t="n">
        <v>6</v>
      </c>
      <c r="D10285" s="1" t="s">
        <v>3819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3863</v>
      </c>
      <c r="N10285" s="1" t="n">
        <v>20</v>
      </c>
      <c r="O10285" s="1" t="n">
        <v>160</v>
      </c>
      <c r="P10285" s="1" t="s">
        <v>3814</v>
      </c>
    </row>
    <row r="10286" customFormat="false" ht="15" hidden="false" customHeight="true" outlineLevel="0" collapsed="false">
      <c r="A10286" s="1" t="n">
        <v>3</v>
      </c>
      <c r="B10286" s="76" t="n">
        <v>46276</v>
      </c>
      <c r="C10286" s="1" t="n">
        <v>11</v>
      </c>
      <c r="D10286" s="1" t="s">
        <v>3820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5380</v>
      </c>
      <c r="N10286" s="1" t="n">
        <v>40</v>
      </c>
      <c r="O10286" s="1" t="n">
        <v>152.9</v>
      </c>
      <c r="P10286" s="1" t="s">
        <v>3814</v>
      </c>
    </row>
    <row r="10287" customFormat="false" ht="15" hidden="false" customHeight="true" outlineLevel="0" collapsed="false">
      <c r="A10287" s="1" t="n">
        <v>3</v>
      </c>
      <c r="B10287" s="76" t="n">
        <v>46276</v>
      </c>
      <c r="C10287" s="1" t="n">
        <v>11</v>
      </c>
      <c r="D10287" s="1" t="s">
        <v>3820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5381</v>
      </c>
      <c r="N10287" s="1" t="n">
        <v>120</v>
      </c>
      <c r="O10287" s="1" t="n">
        <v>551.6</v>
      </c>
      <c r="P10287" s="1" t="s">
        <v>3814</v>
      </c>
    </row>
    <row r="10288" customFormat="false" ht="15" hidden="false" customHeight="true" outlineLevel="0" collapsed="false">
      <c r="A10288" s="1" t="n">
        <v>3</v>
      </c>
      <c r="B10288" s="76" t="n">
        <v>46276</v>
      </c>
      <c r="C10288" s="1" t="n">
        <v>11</v>
      </c>
      <c r="D10288" s="1" t="s">
        <v>3820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4835</v>
      </c>
      <c r="N10288" s="1" t="n">
        <v>120</v>
      </c>
      <c r="O10288" s="1" t="n">
        <v>347.6</v>
      </c>
      <c r="P10288" s="1" t="s">
        <v>3814</v>
      </c>
    </row>
    <row r="10289" customFormat="false" ht="15" hidden="false" customHeight="true" outlineLevel="0" collapsed="false">
      <c r="A10289" s="1" t="n">
        <v>3</v>
      </c>
      <c r="B10289" s="76" t="n">
        <v>46276</v>
      </c>
      <c r="C10289" s="1" t="n">
        <v>11</v>
      </c>
      <c r="D10289" s="1" t="s">
        <v>3820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4649</v>
      </c>
      <c r="N10289" s="1" t="n">
        <v>30</v>
      </c>
      <c r="O10289" s="1" t="n">
        <v>95</v>
      </c>
      <c r="P10289" s="1" t="s">
        <v>3814</v>
      </c>
    </row>
    <row r="10290" customFormat="false" ht="15" hidden="false" customHeight="true" outlineLevel="0" collapsed="false">
      <c r="A10290" s="1" t="n">
        <v>3</v>
      </c>
      <c r="B10290" s="76" t="n">
        <v>46276</v>
      </c>
      <c r="C10290" s="1" t="n">
        <v>11</v>
      </c>
      <c r="D10290" s="1" t="s">
        <v>3820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4650</v>
      </c>
      <c r="N10290" s="1" t="n">
        <v>150</v>
      </c>
      <c r="O10290" s="1" t="n">
        <v>277.5</v>
      </c>
      <c r="P10290" s="1" t="s">
        <v>3814</v>
      </c>
    </row>
    <row r="10291" customFormat="false" ht="15" hidden="false" customHeight="true" outlineLevel="0" collapsed="false">
      <c r="A10291" s="1" t="n">
        <v>3</v>
      </c>
      <c r="B10291" s="76" t="n">
        <v>46276</v>
      </c>
      <c r="C10291" s="1" t="n">
        <v>11</v>
      </c>
      <c r="D10291" s="1" t="s">
        <v>3820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4054</v>
      </c>
      <c r="N10291" s="1" t="n">
        <v>12</v>
      </c>
      <c r="O10291" s="1" t="n">
        <v>45</v>
      </c>
      <c r="P10291" s="1" t="s">
        <v>3814</v>
      </c>
    </row>
    <row r="10292" customFormat="false" ht="15" hidden="false" customHeight="true" outlineLevel="0" collapsed="false">
      <c r="A10292" s="1" t="n">
        <v>3</v>
      </c>
      <c r="B10292" s="76" t="n">
        <v>46276</v>
      </c>
      <c r="C10292" s="1" t="n">
        <v>11</v>
      </c>
      <c r="D10292" s="1" t="s">
        <v>3820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4055</v>
      </c>
      <c r="N10292" s="1" t="n">
        <v>9</v>
      </c>
      <c r="O10292" s="1" t="n">
        <v>55</v>
      </c>
      <c r="P10292" s="1" t="s">
        <v>3814</v>
      </c>
    </row>
    <row r="10293" customFormat="false" ht="15" hidden="false" customHeight="true" outlineLevel="0" collapsed="false">
      <c r="A10293" s="1" t="n">
        <v>3</v>
      </c>
      <c r="B10293" s="76" t="n">
        <v>46276</v>
      </c>
      <c r="C10293" s="1" t="n">
        <v>11</v>
      </c>
      <c r="D10293" s="1" t="s">
        <v>3820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4056</v>
      </c>
      <c r="N10293" s="1" t="n">
        <v>18</v>
      </c>
      <c r="O10293" s="1" t="n">
        <v>160</v>
      </c>
      <c r="P10293" s="1" t="s">
        <v>3814</v>
      </c>
    </row>
    <row r="10294" customFormat="false" ht="15" hidden="false" customHeight="true" outlineLevel="0" collapsed="false">
      <c r="A10294" s="1" t="n">
        <v>3</v>
      </c>
      <c r="B10294" s="76" t="n">
        <v>46276</v>
      </c>
      <c r="C10294" s="1" t="n">
        <v>11</v>
      </c>
      <c r="D10294" s="1" t="s">
        <v>3820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4057</v>
      </c>
      <c r="N10294" s="1" t="n">
        <v>30</v>
      </c>
      <c r="O10294" s="1" t="n">
        <v>57</v>
      </c>
      <c r="P10294" s="1" t="s">
        <v>3814</v>
      </c>
    </row>
    <row r="10295" customFormat="false" ht="15" hidden="false" customHeight="true" outlineLevel="0" collapsed="false">
      <c r="A10295" s="1" t="n">
        <v>3</v>
      </c>
      <c r="B10295" s="76" t="n">
        <v>46276</v>
      </c>
      <c r="C10295" s="1" t="n">
        <v>11</v>
      </c>
      <c r="D10295" s="1" t="s">
        <v>3820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5741</v>
      </c>
      <c r="N10295" s="1" t="n">
        <v>5</v>
      </c>
      <c r="O10295" s="1" t="n">
        <v>20.25</v>
      </c>
      <c r="P10295" s="1" t="s">
        <v>3814</v>
      </c>
    </row>
    <row r="10296" customFormat="false" ht="15" hidden="false" customHeight="true" outlineLevel="0" collapsed="false">
      <c r="A10296" s="1" t="n">
        <v>3</v>
      </c>
      <c r="B10296" s="76" t="n">
        <v>46276</v>
      </c>
      <c r="C10296" s="1" t="n">
        <v>11</v>
      </c>
      <c r="D10296" s="1" t="s">
        <v>3820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4058</v>
      </c>
      <c r="N10296" s="1" t="n">
        <v>20</v>
      </c>
      <c r="O10296" s="1" t="n">
        <v>61</v>
      </c>
      <c r="P10296" s="1" t="s">
        <v>3814</v>
      </c>
    </row>
    <row r="10297" customFormat="false" ht="15" hidden="false" customHeight="true" outlineLevel="0" collapsed="false">
      <c r="A10297" s="1" t="n">
        <v>3</v>
      </c>
      <c r="B10297" s="76" t="n">
        <v>46276</v>
      </c>
      <c r="C10297" s="1" t="n">
        <v>11</v>
      </c>
      <c r="D10297" s="1" t="s">
        <v>3820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4059</v>
      </c>
      <c r="N10297" s="1" t="n">
        <v>9</v>
      </c>
      <c r="O10297" s="1" t="n">
        <v>70.65</v>
      </c>
      <c r="P10297" s="1" t="s">
        <v>3814</v>
      </c>
    </row>
    <row r="10298" customFormat="false" ht="15" hidden="false" customHeight="true" outlineLevel="0" collapsed="false">
      <c r="A10298" s="1" t="n">
        <v>3</v>
      </c>
      <c r="B10298" s="76" t="n">
        <v>46276</v>
      </c>
      <c r="C10298" s="1" t="n">
        <v>11</v>
      </c>
      <c r="D10298" s="1" t="s">
        <v>3820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4060</v>
      </c>
      <c r="N10298" s="1" t="n">
        <v>40</v>
      </c>
      <c r="O10298" s="1" t="n">
        <v>132</v>
      </c>
      <c r="P10298" s="1" t="s">
        <v>3814</v>
      </c>
    </row>
    <row r="10299" customFormat="false" ht="15" hidden="false" customHeight="true" outlineLevel="0" collapsed="false">
      <c r="A10299" s="1" t="n">
        <v>3</v>
      </c>
      <c r="B10299" s="76" t="n">
        <v>46276</v>
      </c>
      <c r="C10299" s="1" t="n">
        <v>11</v>
      </c>
      <c r="D10299" s="1" t="s">
        <v>3820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5742</v>
      </c>
      <c r="N10299" s="1" t="n">
        <v>5</v>
      </c>
      <c r="O10299" s="1" t="n">
        <v>20.25</v>
      </c>
      <c r="P10299" s="1" t="s">
        <v>3814</v>
      </c>
    </row>
    <row r="10300" customFormat="false" ht="15" hidden="false" customHeight="true" outlineLevel="0" collapsed="false">
      <c r="A10300" s="1" t="n">
        <v>3</v>
      </c>
      <c r="B10300" s="76" t="n">
        <v>46276</v>
      </c>
      <c r="C10300" s="1" t="n">
        <v>11</v>
      </c>
      <c r="D10300" s="1" t="s">
        <v>3820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4061</v>
      </c>
      <c r="N10300" s="1" t="n">
        <v>20</v>
      </c>
      <c r="O10300" s="1" t="n">
        <v>66</v>
      </c>
      <c r="P10300" s="1" t="s">
        <v>3814</v>
      </c>
    </row>
    <row r="10301" customFormat="false" ht="15" hidden="false" customHeight="true" outlineLevel="0" collapsed="false">
      <c r="A10301" s="1" t="n">
        <v>3</v>
      </c>
      <c r="B10301" s="76" t="n">
        <v>46276</v>
      </c>
      <c r="C10301" s="1" t="n">
        <v>11</v>
      </c>
      <c r="D10301" s="1" t="s">
        <v>3820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4804</v>
      </c>
      <c r="N10301" s="1" t="n">
        <v>20</v>
      </c>
      <c r="O10301" s="1" t="n">
        <v>80</v>
      </c>
      <c r="P10301" s="1" t="s">
        <v>3814</v>
      </c>
    </row>
    <row r="10302" customFormat="false" ht="15" hidden="false" customHeight="true" outlineLevel="0" collapsed="false">
      <c r="A10302" s="1" t="n">
        <v>3</v>
      </c>
      <c r="B10302" s="76" t="n">
        <v>46276</v>
      </c>
      <c r="C10302" s="1" t="n">
        <v>11</v>
      </c>
      <c r="D10302" s="1" t="s">
        <v>3820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5743</v>
      </c>
      <c r="N10302" s="1" t="n">
        <v>5</v>
      </c>
      <c r="O10302" s="1" t="n">
        <v>20.25</v>
      </c>
      <c r="P10302" s="1" t="s">
        <v>3814</v>
      </c>
    </row>
    <row r="10303" customFormat="false" ht="15" hidden="false" customHeight="true" outlineLevel="0" collapsed="false">
      <c r="A10303" s="1" t="n">
        <v>3</v>
      </c>
      <c r="B10303" s="76" t="n">
        <v>46276</v>
      </c>
      <c r="C10303" s="1" t="n">
        <v>11</v>
      </c>
      <c r="D10303" s="1" t="s">
        <v>3820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5744</v>
      </c>
      <c r="N10303" s="1" t="n">
        <v>2</v>
      </c>
      <c r="O10303" s="1" t="n">
        <v>15.7</v>
      </c>
      <c r="P10303" s="1" t="s">
        <v>3814</v>
      </c>
    </row>
    <row r="10304" customFormat="false" ht="15" hidden="false" customHeight="true" outlineLevel="0" collapsed="false">
      <c r="A10304" s="1" t="n">
        <v>3</v>
      </c>
      <c r="B10304" s="76" t="n">
        <v>46276</v>
      </c>
      <c r="C10304" s="1" t="n">
        <v>11</v>
      </c>
      <c r="D10304" s="1" t="s">
        <v>3820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5745</v>
      </c>
      <c r="N10304" s="1" t="n">
        <v>2</v>
      </c>
      <c r="O10304" s="1" t="n">
        <v>15.7</v>
      </c>
      <c r="P10304" s="1" t="s">
        <v>3814</v>
      </c>
    </row>
    <row r="10305" customFormat="false" ht="15" hidden="false" customHeight="true" outlineLevel="0" collapsed="false">
      <c r="A10305" s="1" t="n">
        <v>3</v>
      </c>
      <c r="B10305" s="76" t="n">
        <v>46276</v>
      </c>
      <c r="C10305" s="1" t="n">
        <v>11</v>
      </c>
      <c r="D10305" s="1" t="s">
        <v>3820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5746</v>
      </c>
      <c r="N10305" s="1" t="n">
        <v>3</v>
      </c>
      <c r="O10305" s="1" t="n">
        <v>23.55</v>
      </c>
      <c r="P10305" s="1" t="s">
        <v>3814</v>
      </c>
    </row>
    <row r="10306" customFormat="false" ht="15" hidden="false" customHeight="true" outlineLevel="0" collapsed="false">
      <c r="A10306" s="1" t="n">
        <v>3</v>
      </c>
      <c r="B10306" s="76" t="n">
        <v>46276</v>
      </c>
      <c r="C10306" s="1" t="n">
        <v>11</v>
      </c>
      <c r="D10306" s="1" t="s">
        <v>3820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5747</v>
      </c>
      <c r="N10306" s="1" t="n">
        <v>2</v>
      </c>
      <c r="O10306" s="1" t="n">
        <v>15.7</v>
      </c>
      <c r="P10306" s="1" t="s">
        <v>3814</v>
      </c>
    </row>
    <row r="10307" customFormat="false" ht="15" hidden="false" customHeight="true" outlineLevel="0" collapsed="false">
      <c r="A10307" s="1" t="n">
        <v>3</v>
      </c>
      <c r="B10307" s="76" t="n">
        <v>46276</v>
      </c>
      <c r="C10307" s="1" t="n">
        <v>11</v>
      </c>
      <c r="D10307" s="1" t="s">
        <v>3820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4062</v>
      </c>
      <c r="N10307" s="1" t="n">
        <v>20</v>
      </c>
      <c r="O10307" s="1" t="n">
        <v>81</v>
      </c>
      <c r="P10307" s="1" t="s">
        <v>3814</v>
      </c>
    </row>
    <row r="10308" customFormat="false" ht="15" hidden="false" customHeight="true" outlineLevel="0" collapsed="false">
      <c r="A10308" s="1" t="n">
        <v>3</v>
      </c>
      <c r="B10308" s="76" t="n">
        <v>46276</v>
      </c>
      <c r="C10308" s="1" t="n">
        <v>11</v>
      </c>
      <c r="D10308" s="1" t="s">
        <v>3820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5749</v>
      </c>
      <c r="N10308" s="1" t="n">
        <v>5</v>
      </c>
      <c r="O10308" s="1" t="n">
        <v>20.25</v>
      </c>
      <c r="P10308" s="1" t="s">
        <v>3814</v>
      </c>
    </row>
    <row r="10309" customFormat="false" ht="15" hidden="false" customHeight="true" outlineLevel="0" collapsed="false">
      <c r="A10309" s="1" t="n">
        <v>3</v>
      </c>
      <c r="B10309" s="76" t="n">
        <v>46276</v>
      </c>
      <c r="C10309" s="1" t="n">
        <v>11</v>
      </c>
      <c r="D10309" s="1" t="s">
        <v>3820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5330</v>
      </c>
      <c r="N10309" s="1" t="n">
        <v>4</v>
      </c>
      <c r="O10309" s="1" t="n">
        <v>20</v>
      </c>
      <c r="P10309" s="1" t="s">
        <v>3814</v>
      </c>
    </row>
    <row r="10310" customFormat="false" ht="15" hidden="false" customHeight="true" outlineLevel="0" collapsed="false">
      <c r="A10310" s="1" t="n">
        <v>3</v>
      </c>
      <c r="B10310" s="76" t="n">
        <v>46276</v>
      </c>
      <c r="C10310" s="1" t="n">
        <v>11</v>
      </c>
      <c r="D10310" s="1" t="s">
        <v>3820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5331</v>
      </c>
      <c r="N10310" s="1" t="n">
        <v>4</v>
      </c>
      <c r="O10310" s="1" t="n">
        <v>20</v>
      </c>
      <c r="P10310" s="1" t="s">
        <v>3814</v>
      </c>
    </row>
    <row r="10311" customFormat="false" ht="15" hidden="false" customHeight="true" outlineLevel="0" collapsed="false">
      <c r="A10311" s="1" t="n">
        <v>3</v>
      </c>
      <c r="B10311" s="76" t="n">
        <v>46276</v>
      </c>
      <c r="C10311" s="1" t="n">
        <v>11</v>
      </c>
      <c r="D10311" s="1" t="s">
        <v>3820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5332</v>
      </c>
      <c r="N10311" s="1" t="n">
        <v>2</v>
      </c>
      <c r="O10311" s="1" t="n">
        <v>16</v>
      </c>
      <c r="P10311" s="1" t="s">
        <v>3814</v>
      </c>
    </row>
    <row r="10312" customFormat="false" ht="15" hidden="false" customHeight="true" outlineLevel="0" collapsed="false">
      <c r="A10312" s="1" t="n">
        <v>3</v>
      </c>
      <c r="B10312" s="76" t="n">
        <v>46276</v>
      </c>
      <c r="C10312" s="1" t="n">
        <v>11</v>
      </c>
      <c r="D10312" s="1" t="s">
        <v>3820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5333</v>
      </c>
      <c r="N10312" s="1" t="n">
        <v>4</v>
      </c>
      <c r="O10312" s="1" t="n">
        <v>28</v>
      </c>
      <c r="P10312" s="1" t="s">
        <v>3814</v>
      </c>
    </row>
    <row r="10313" customFormat="false" ht="15" hidden="false" customHeight="true" outlineLevel="0" collapsed="false">
      <c r="A10313" s="1" t="n">
        <v>3</v>
      </c>
      <c r="B10313" s="76" t="n">
        <v>46276</v>
      </c>
      <c r="C10313" s="1" t="n">
        <v>11</v>
      </c>
      <c r="D10313" s="1" t="s">
        <v>3820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5334</v>
      </c>
      <c r="N10313" s="1" t="n">
        <v>4</v>
      </c>
      <c r="O10313" s="1" t="n">
        <v>28</v>
      </c>
      <c r="P10313" s="1" t="s">
        <v>3814</v>
      </c>
    </row>
    <row r="10314" customFormat="false" ht="15" hidden="false" customHeight="true" outlineLevel="0" collapsed="false">
      <c r="A10314" s="1" t="n">
        <v>3</v>
      </c>
      <c r="B10314" s="76" t="n">
        <v>46276</v>
      </c>
      <c r="C10314" s="1" t="n">
        <v>11</v>
      </c>
      <c r="D10314" s="1" t="s">
        <v>3820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4099</v>
      </c>
      <c r="N10314" s="1" t="n">
        <v>45</v>
      </c>
      <c r="O10314" s="1" t="n">
        <v>315</v>
      </c>
      <c r="P10314" s="1" t="s">
        <v>3814</v>
      </c>
    </row>
    <row r="10315" customFormat="false" ht="15" hidden="false" customHeight="true" outlineLevel="0" collapsed="false">
      <c r="A10315" s="1" t="n">
        <v>3</v>
      </c>
      <c r="B10315" s="76" t="n">
        <v>46276</v>
      </c>
      <c r="C10315" s="1" t="n">
        <v>11</v>
      </c>
      <c r="D10315" s="1" t="s">
        <v>3820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4100</v>
      </c>
      <c r="N10315" s="1" t="n">
        <v>18</v>
      </c>
      <c r="O10315" s="1" t="n">
        <v>180</v>
      </c>
      <c r="P10315" s="1" t="s">
        <v>3814</v>
      </c>
    </row>
    <row r="10316" customFormat="false" ht="15" hidden="false" customHeight="true" outlineLevel="0" collapsed="false">
      <c r="A10316" s="1" t="n">
        <v>3</v>
      </c>
      <c r="B10316" s="76" t="n">
        <v>46276</v>
      </c>
      <c r="C10316" s="1" t="n">
        <v>11</v>
      </c>
      <c r="D10316" s="1" t="s">
        <v>3820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4101</v>
      </c>
      <c r="N10316" s="1" t="n">
        <v>20</v>
      </c>
      <c r="O10316" s="1" t="n">
        <v>130</v>
      </c>
      <c r="P10316" s="1" t="s">
        <v>3814</v>
      </c>
    </row>
    <row r="10317" customFormat="false" ht="15" hidden="false" customHeight="true" outlineLevel="0" collapsed="false">
      <c r="A10317" s="1" t="n">
        <v>3</v>
      </c>
      <c r="B10317" s="76" t="n">
        <v>46276</v>
      </c>
      <c r="C10317" s="1" t="n">
        <v>11</v>
      </c>
      <c r="D10317" s="1" t="s">
        <v>3820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3876</v>
      </c>
      <c r="N10317" s="1" t="n">
        <v>50</v>
      </c>
      <c r="O10317" s="1" t="n">
        <v>110.59</v>
      </c>
      <c r="P10317" s="1" t="s">
        <v>3814</v>
      </c>
    </row>
    <row r="10318" customFormat="false" ht="15" hidden="false" customHeight="true" outlineLevel="0" collapsed="false">
      <c r="A10318" s="1" t="n">
        <v>3</v>
      </c>
      <c r="B10318" s="76" t="n">
        <v>46276</v>
      </c>
      <c r="C10318" s="1" t="n">
        <v>11</v>
      </c>
      <c r="D10318" s="1" t="s">
        <v>3820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3877</v>
      </c>
      <c r="N10318" s="1" t="n">
        <v>50</v>
      </c>
      <c r="O10318" s="1" t="n">
        <v>155.33</v>
      </c>
      <c r="P10318" s="1" t="s">
        <v>3814</v>
      </c>
    </row>
    <row r="10319" customFormat="false" ht="15" hidden="false" customHeight="true" outlineLevel="0" collapsed="false">
      <c r="A10319" s="1" t="n">
        <v>3</v>
      </c>
      <c r="B10319" s="76" t="n">
        <v>46276</v>
      </c>
      <c r="C10319" s="1" t="n">
        <v>11</v>
      </c>
      <c r="D10319" s="1" t="s">
        <v>3820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4769</v>
      </c>
      <c r="N10319" s="1" t="n">
        <v>50</v>
      </c>
      <c r="O10319" s="1" t="n">
        <v>90.53</v>
      </c>
      <c r="P10319" s="1" t="s">
        <v>3814</v>
      </c>
    </row>
    <row r="10320" customFormat="false" ht="15" hidden="false" customHeight="true" outlineLevel="0" collapsed="false">
      <c r="A10320" s="1" t="n">
        <v>3</v>
      </c>
      <c r="B10320" s="76" t="n">
        <v>46276</v>
      </c>
      <c r="C10320" s="1" t="n">
        <v>11</v>
      </c>
      <c r="D10320" s="1" t="s">
        <v>3820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3878</v>
      </c>
      <c r="N10320" s="1" t="n">
        <v>50</v>
      </c>
      <c r="O10320" s="1" t="n">
        <v>59.16</v>
      </c>
      <c r="P10320" s="1" t="s">
        <v>3814</v>
      </c>
    </row>
    <row r="10321" customFormat="false" ht="15" hidden="false" customHeight="true" outlineLevel="0" collapsed="false">
      <c r="A10321" s="1" t="n">
        <v>3</v>
      </c>
      <c r="B10321" s="76" t="n">
        <v>46276</v>
      </c>
      <c r="C10321" s="1" t="n">
        <v>11</v>
      </c>
      <c r="D10321" s="1" t="s">
        <v>3820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5656</v>
      </c>
      <c r="N10321" s="1" t="n">
        <v>10</v>
      </c>
      <c r="O10321" s="1" t="n">
        <v>26.24</v>
      </c>
      <c r="P10321" s="1" t="s">
        <v>3814</v>
      </c>
    </row>
    <row r="10322" customFormat="false" ht="15" hidden="false" customHeight="true" outlineLevel="0" collapsed="false">
      <c r="A10322" s="1" t="n">
        <v>3</v>
      </c>
      <c r="B10322" s="76" t="n">
        <v>46276</v>
      </c>
      <c r="C10322" s="1" t="n">
        <v>11</v>
      </c>
      <c r="D10322" s="1" t="s">
        <v>3820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3879</v>
      </c>
      <c r="N10322" s="1" t="n">
        <v>150</v>
      </c>
      <c r="O10322" s="1" t="n">
        <v>204.46</v>
      </c>
      <c r="P10322" s="1" t="s">
        <v>3814</v>
      </c>
    </row>
    <row r="10323" customFormat="false" ht="15" hidden="false" customHeight="true" outlineLevel="0" collapsed="false">
      <c r="A10323" s="1" t="n">
        <v>3</v>
      </c>
      <c r="B10323" s="76" t="n">
        <v>46276</v>
      </c>
      <c r="C10323" s="1" t="n">
        <v>11</v>
      </c>
      <c r="D10323" s="1" t="s">
        <v>3820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4770</v>
      </c>
      <c r="N10323" s="1" t="n">
        <v>50</v>
      </c>
      <c r="O10323" s="1" t="n">
        <v>92.5</v>
      </c>
      <c r="P10323" s="1" t="s">
        <v>3814</v>
      </c>
    </row>
    <row r="10324" customFormat="false" ht="15" hidden="false" customHeight="true" outlineLevel="0" collapsed="false">
      <c r="A10324" s="1" t="n">
        <v>3</v>
      </c>
      <c r="B10324" s="76" t="n">
        <v>46276</v>
      </c>
      <c r="C10324" s="1" t="n">
        <v>11</v>
      </c>
      <c r="D10324" s="1" t="s">
        <v>3820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3880</v>
      </c>
      <c r="N10324" s="1" t="n">
        <v>40</v>
      </c>
      <c r="O10324" s="1" t="n">
        <v>47.32</v>
      </c>
      <c r="P10324" s="1" t="s">
        <v>3814</v>
      </c>
    </row>
    <row r="10325" customFormat="false" ht="15" hidden="false" customHeight="true" outlineLevel="0" collapsed="false">
      <c r="A10325" s="1" t="n">
        <v>3</v>
      </c>
      <c r="B10325" s="76" t="n">
        <v>46276</v>
      </c>
      <c r="C10325" s="1" t="n">
        <v>11</v>
      </c>
      <c r="D10325" s="1" t="s">
        <v>3820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3881</v>
      </c>
      <c r="N10325" s="1" t="n">
        <v>100</v>
      </c>
      <c r="O10325" s="1" t="n">
        <v>146.08</v>
      </c>
      <c r="P10325" s="1" t="s">
        <v>3814</v>
      </c>
    </row>
    <row r="10326" customFormat="false" ht="15" hidden="false" customHeight="true" outlineLevel="0" collapsed="false">
      <c r="A10326" s="1" t="n">
        <v>3</v>
      </c>
      <c r="B10326" s="76" t="n">
        <v>46276</v>
      </c>
      <c r="C10326" s="1" t="n">
        <v>11</v>
      </c>
      <c r="D10326" s="1" t="s">
        <v>3820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3882</v>
      </c>
      <c r="N10326" s="1" t="n">
        <v>50</v>
      </c>
      <c r="O10326" s="1" t="n">
        <v>95.15</v>
      </c>
      <c r="P10326" s="1" t="s">
        <v>3814</v>
      </c>
    </row>
    <row r="10327" customFormat="false" ht="15" hidden="false" customHeight="true" outlineLevel="0" collapsed="false">
      <c r="A10327" s="1" t="n">
        <v>3</v>
      </c>
      <c r="B10327" s="76" t="n">
        <v>46276</v>
      </c>
      <c r="C10327" s="1" t="n">
        <v>11</v>
      </c>
      <c r="D10327" s="1" t="s">
        <v>3820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5657</v>
      </c>
      <c r="N10327" s="1" t="n">
        <v>10</v>
      </c>
      <c r="O10327" s="1" t="n">
        <v>15.22</v>
      </c>
      <c r="P10327" s="1" t="s">
        <v>3814</v>
      </c>
    </row>
    <row r="10328" customFormat="false" ht="15" hidden="false" customHeight="true" outlineLevel="0" collapsed="false">
      <c r="A10328" s="1" t="n">
        <v>3</v>
      </c>
      <c r="B10328" s="76" t="n">
        <v>46276</v>
      </c>
      <c r="C10328" s="1" t="n">
        <v>11</v>
      </c>
      <c r="D10328" s="1" t="s">
        <v>3820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3883</v>
      </c>
      <c r="N10328" s="1" t="n">
        <v>6</v>
      </c>
      <c r="O10328" s="1" t="n">
        <v>61.1</v>
      </c>
      <c r="P10328" s="1" t="s">
        <v>3814</v>
      </c>
    </row>
    <row r="10329" customFormat="false" ht="15" hidden="false" customHeight="true" outlineLevel="0" collapsed="false">
      <c r="A10329" s="1" t="n">
        <v>3</v>
      </c>
      <c r="B10329" s="76" t="n">
        <v>46276</v>
      </c>
      <c r="C10329" s="1" t="n">
        <v>11</v>
      </c>
      <c r="D10329" s="1" t="s">
        <v>3820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3884</v>
      </c>
      <c r="N10329" s="1" t="n">
        <v>6</v>
      </c>
      <c r="O10329" s="1" t="n">
        <v>89.5</v>
      </c>
      <c r="P10329" s="1" t="s">
        <v>3814</v>
      </c>
    </row>
    <row r="10330" customFormat="false" ht="15" hidden="false" customHeight="true" outlineLevel="0" collapsed="false">
      <c r="A10330" s="1" t="n">
        <v>3</v>
      </c>
      <c r="B10330" s="76" t="n">
        <v>46276</v>
      </c>
      <c r="C10330" s="1" t="n">
        <v>11</v>
      </c>
      <c r="D10330" s="1" t="s">
        <v>3820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3885</v>
      </c>
      <c r="N10330" s="1" t="n">
        <v>5</v>
      </c>
      <c r="O10330" s="1" t="n">
        <v>52.46</v>
      </c>
      <c r="P10330" s="1" t="s">
        <v>3814</v>
      </c>
    </row>
    <row r="10331" customFormat="false" ht="15" hidden="false" customHeight="true" outlineLevel="0" collapsed="false">
      <c r="A10331" s="1" t="n">
        <v>3</v>
      </c>
      <c r="B10331" s="76" t="n">
        <v>46276</v>
      </c>
      <c r="C10331" s="1" t="n">
        <v>11</v>
      </c>
      <c r="D10331" s="1" t="s">
        <v>3820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3886</v>
      </c>
      <c r="N10331" s="1" t="n">
        <v>6</v>
      </c>
      <c r="O10331" s="1" t="n">
        <v>111.1</v>
      </c>
      <c r="P10331" s="1" t="s">
        <v>3814</v>
      </c>
    </row>
    <row r="10332" customFormat="false" ht="15" hidden="false" customHeight="true" outlineLevel="0" collapsed="false">
      <c r="A10332" s="1" t="n">
        <v>3</v>
      </c>
      <c r="B10332" s="76" t="n">
        <v>46276</v>
      </c>
      <c r="C10332" s="1" t="n">
        <v>11</v>
      </c>
      <c r="D10332" s="1" t="s">
        <v>3820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3887</v>
      </c>
      <c r="N10332" s="1" t="n">
        <v>6</v>
      </c>
      <c r="O10332" s="1" t="n">
        <v>91.96</v>
      </c>
      <c r="P10332" s="1" t="s">
        <v>3814</v>
      </c>
    </row>
    <row r="10333" customFormat="false" ht="15" hidden="false" customHeight="true" outlineLevel="0" collapsed="false">
      <c r="A10333" s="1" t="n">
        <v>3</v>
      </c>
      <c r="B10333" s="76" t="n">
        <v>46276</v>
      </c>
      <c r="C10333" s="1" t="n">
        <v>11</v>
      </c>
      <c r="D10333" s="1" t="s">
        <v>3820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3888</v>
      </c>
      <c r="N10333" s="1" t="n">
        <v>15</v>
      </c>
      <c r="O10333" s="1" t="n">
        <v>157.39</v>
      </c>
      <c r="P10333" s="1" t="s">
        <v>3814</v>
      </c>
    </row>
    <row r="10334" customFormat="false" ht="15" hidden="false" customHeight="true" outlineLevel="0" collapsed="false">
      <c r="A10334" s="1" t="n">
        <v>3</v>
      </c>
      <c r="B10334" s="76" t="n">
        <v>46276</v>
      </c>
      <c r="C10334" s="1" t="n">
        <v>11</v>
      </c>
      <c r="D10334" s="1" t="s">
        <v>3820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3889</v>
      </c>
      <c r="N10334" s="1" t="n">
        <v>6</v>
      </c>
      <c r="O10334" s="1" t="n">
        <v>153.69</v>
      </c>
      <c r="P10334" s="1" t="s">
        <v>3814</v>
      </c>
    </row>
    <row r="10335" customFormat="false" ht="15" hidden="false" customHeight="true" outlineLevel="0" collapsed="false">
      <c r="A10335" s="1" t="n">
        <v>3</v>
      </c>
      <c r="B10335" s="76" t="n">
        <v>46276</v>
      </c>
      <c r="C10335" s="1" t="n">
        <v>11</v>
      </c>
      <c r="D10335" s="1" t="s">
        <v>3820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3890</v>
      </c>
      <c r="N10335" s="1" t="n">
        <v>10</v>
      </c>
      <c r="O10335" s="1" t="n">
        <v>132.18</v>
      </c>
      <c r="P10335" s="1" t="s">
        <v>3814</v>
      </c>
    </row>
    <row r="10336" customFormat="false" ht="15" hidden="false" customHeight="true" outlineLevel="0" collapsed="false">
      <c r="A10336" s="1" t="n">
        <v>3</v>
      </c>
      <c r="B10336" s="76" t="n">
        <v>46276</v>
      </c>
      <c r="C10336" s="1" t="n">
        <v>11</v>
      </c>
      <c r="D10336" s="1" t="s">
        <v>3820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4771</v>
      </c>
      <c r="N10336" s="1" t="n">
        <v>3</v>
      </c>
      <c r="O10336" s="1" t="n">
        <v>45</v>
      </c>
      <c r="P10336" s="1" t="s">
        <v>3814</v>
      </c>
    </row>
    <row r="10337" customFormat="false" ht="15" hidden="false" customHeight="true" outlineLevel="0" collapsed="false">
      <c r="A10337" s="1" t="n">
        <v>3</v>
      </c>
      <c r="B10337" s="76" t="n">
        <v>46276</v>
      </c>
      <c r="C10337" s="1" t="n">
        <v>11</v>
      </c>
      <c r="D10337" s="1" t="s">
        <v>3820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3893</v>
      </c>
      <c r="N10337" s="1" t="n">
        <v>63.3</v>
      </c>
      <c r="O10337" s="1" t="n">
        <v>1392.6</v>
      </c>
      <c r="P10337" s="1" t="s">
        <v>3814</v>
      </c>
    </row>
    <row r="10338" customFormat="false" ht="15" hidden="false" customHeight="true" outlineLevel="0" collapsed="false">
      <c r="A10338" s="1" t="n">
        <v>3</v>
      </c>
      <c r="B10338" s="76" t="n">
        <v>46276</v>
      </c>
      <c r="C10338" s="1" t="n">
        <v>11</v>
      </c>
      <c r="D10338" s="1" t="s">
        <v>3820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4117</v>
      </c>
      <c r="N10338" s="1" t="n">
        <v>34.3</v>
      </c>
      <c r="O10338" s="1" t="n">
        <v>651.7</v>
      </c>
      <c r="P10338" s="1" t="s">
        <v>3814</v>
      </c>
    </row>
    <row r="10339" customFormat="false" ht="15" hidden="false" customHeight="true" outlineLevel="0" collapsed="false">
      <c r="A10339" s="1" t="n">
        <v>3</v>
      </c>
      <c r="B10339" s="76" t="n">
        <v>46276</v>
      </c>
      <c r="C10339" s="1" t="n">
        <v>11</v>
      </c>
      <c r="D10339" s="1" t="s">
        <v>3820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3922</v>
      </c>
      <c r="N10339" s="1" t="n">
        <v>240</v>
      </c>
      <c r="O10339" s="1" t="n">
        <v>1677.6</v>
      </c>
      <c r="P10339" s="1" t="s">
        <v>3814</v>
      </c>
    </row>
    <row r="10340" customFormat="false" ht="15" hidden="false" customHeight="true" outlineLevel="0" collapsed="false">
      <c r="A10340" s="1" t="n">
        <v>3</v>
      </c>
      <c r="B10340" s="76" t="n">
        <v>46276</v>
      </c>
      <c r="C10340" s="1" t="n">
        <v>11</v>
      </c>
      <c r="D10340" s="1" t="s">
        <v>3820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4806</v>
      </c>
      <c r="N10340" s="1" t="n">
        <v>67.4</v>
      </c>
      <c r="O10340" s="1" t="n">
        <v>875.53</v>
      </c>
      <c r="P10340" s="1" t="s">
        <v>3814</v>
      </c>
    </row>
    <row r="10341" customFormat="false" ht="15" hidden="false" customHeight="true" outlineLevel="0" collapsed="false">
      <c r="A10341" s="1" t="n">
        <v>3</v>
      </c>
      <c r="B10341" s="76" t="n">
        <v>46276</v>
      </c>
      <c r="C10341" s="1" t="n">
        <v>11</v>
      </c>
      <c r="D10341" s="1" t="s">
        <v>3820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4520</v>
      </c>
      <c r="N10341" s="1" t="n">
        <v>12</v>
      </c>
      <c r="O10341" s="1" t="n">
        <v>141</v>
      </c>
      <c r="P10341" s="1" t="s">
        <v>3814</v>
      </c>
    </row>
    <row r="10342" customFormat="false" ht="15" hidden="false" customHeight="true" outlineLevel="0" collapsed="false">
      <c r="A10342" s="1" t="n">
        <v>3</v>
      </c>
      <c r="B10342" s="76" t="n">
        <v>46276</v>
      </c>
      <c r="C10342" s="1" t="n">
        <v>11</v>
      </c>
      <c r="D10342" s="1" t="s">
        <v>3820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4780</v>
      </c>
      <c r="N10342" s="1" t="n">
        <v>20</v>
      </c>
      <c r="O10342" s="1" t="n">
        <v>159.98</v>
      </c>
      <c r="P10342" s="1" t="s">
        <v>3814</v>
      </c>
    </row>
    <row r="10343" customFormat="false" ht="15" hidden="false" customHeight="true" outlineLevel="0" collapsed="false">
      <c r="A10343" s="1" t="n">
        <v>3</v>
      </c>
      <c r="B10343" s="76" t="n">
        <v>46276</v>
      </c>
      <c r="C10343" s="1" t="n">
        <v>11</v>
      </c>
      <c r="D10343" s="1" t="s">
        <v>3820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3924</v>
      </c>
      <c r="N10343" s="1" t="n">
        <v>10</v>
      </c>
      <c r="O10343" s="1" t="n">
        <v>75.99</v>
      </c>
      <c r="P10343" s="1" t="s">
        <v>3814</v>
      </c>
    </row>
    <row r="10344" customFormat="false" ht="15" hidden="false" customHeight="true" outlineLevel="0" collapsed="false">
      <c r="A10344" s="1" t="n">
        <v>3</v>
      </c>
      <c r="B10344" s="76" t="n">
        <v>46276</v>
      </c>
      <c r="C10344" s="1" t="n">
        <v>11</v>
      </c>
      <c r="D10344" s="1" t="s">
        <v>3820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3925</v>
      </c>
      <c r="N10344" s="1" t="n">
        <v>20</v>
      </c>
      <c r="O10344" s="1" t="n">
        <v>69.9</v>
      </c>
      <c r="P10344" s="1" t="s">
        <v>3814</v>
      </c>
    </row>
    <row r="10345" customFormat="false" ht="15" hidden="false" customHeight="true" outlineLevel="0" collapsed="false">
      <c r="A10345" s="1" t="n">
        <v>3</v>
      </c>
      <c r="B10345" s="76" t="n">
        <v>46276</v>
      </c>
      <c r="C10345" s="1" t="n">
        <v>11</v>
      </c>
      <c r="D10345" s="1" t="s">
        <v>3820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4782</v>
      </c>
      <c r="N10345" s="1" t="n">
        <v>40</v>
      </c>
      <c r="O10345" s="1" t="n">
        <v>158</v>
      </c>
      <c r="P10345" s="1" t="s">
        <v>3814</v>
      </c>
    </row>
    <row r="10346" customFormat="false" ht="15" hidden="false" customHeight="true" outlineLevel="0" collapsed="false">
      <c r="A10346" s="1" t="n">
        <v>3</v>
      </c>
      <c r="B10346" s="76" t="n">
        <v>46276</v>
      </c>
      <c r="C10346" s="1" t="n">
        <v>11</v>
      </c>
      <c r="D10346" s="1" t="s">
        <v>3820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3926</v>
      </c>
      <c r="N10346" s="1" t="n">
        <v>40</v>
      </c>
      <c r="O10346" s="1" t="n">
        <v>126</v>
      </c>
      <c r="P10346" s="1" t="s">
        <v>3814</v>
      </c>
    </row>
    <row r="10347" customFormat="false" ht="15" hidden="false" customHeight="true" outlineLevel="0" collapsed="false">
      <c r="A10347" s="1" t="n">
        <v>3</v>
      </c>
      <c r="B10347" s="76" t="n">
        <v>46276</v>
      </c>
      <c r="C10347" s="1" t="n">
        <v>11</v>
      </c>
      <c r="D10347" s="1" t="s">
        <v>3820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5786</v>
      </c>
      <c r="N10347" s="1" t="n">
        <v>36</v>
      </c>
      <c r="O10347" s="1" t="n">
        <v>41.99</v>
      </c>
      <c r="P10347" s="1" t="s">
        <v>3814</v>
      </c>
    </row>
    <row r="10348" customFormat="false" ht="15" hidden="false" customHeight="true" outlineLevel="0" collapsed="false">
      <c r="A10348" s="1" t="n">
        <v>3</v>
      </c>
      <c r="B10348" s="76" t="n">
        <v>46276</v>
      </c>
      <c r="C10348" s="1" t="n">
        <v>11</v>
      </c>
      <c r="D10348" s="1" t="s">
        <v>3820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6162</v>
      </c>
      <c r="N10348" s="1" t="n">
        <v>8</v>
      </c>
      <c r="O10348" s="1" t="n">
        <v>62.92</v>
      </c>
      <c r="P10348" s="1" t="s">
        <v>3814</v>
      </c>
    </row>
    <row r="10349" customFormat="false" ht="15" hidden="false" customHeight="true" outlineLevel="0" collapsed="false">
      <c r="A10349" s="1" t="n">
        <v>3</v>
      </c>
      <c r="B10349" s="76" t="n">
        <v>46276</v>
      </c>
      <c r="C10349" s="1" t="n">
        <v>11</v>
      </c>
      <c r="D10349" s="1" t="s">
        <v>3820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4383</v>
      </c>
      <c r="N10349" s="1" t="n">
        <v>24</v>
      </c>
      <c r="O10349" s="1" t="n">
        <v>78.95</v>
      </c>
      <c r="P10349" s="1" t="s">
        <v>3814</v>
      </c>
    </row>
    <row r="10350" customFormat="false" ht="15" hidden="false" customHeight="true" outlineLevel="0" collapsed="false">
      <c r="A10350" s="1" t="n">
        <v>3</v>
      </c>
      <c r="B10350" s="76" t="n">
        <v>46276</v>
      </c>
      <c r="C10350" s="1" t="n">
        <v>11</v>
      </c>
      <c r="D10350" s="1" t="s">
        <v>3820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6163</v>
      </c>
      <c r="N10350" s="1" t="n">
        <v>4</v>
      </c>
      <c r="O10350" s="1" t="n">
        <v>57.6</v>
      </c>
      <c r="P10350" s="1" t="s">
        <v>3814</v>
      </c>
    </row>
    <row r="10351" customFormat="false" ht="15" hidden="false" customHeight="true" outlineLevel="0" collapsed="false">
      <c r="A10351" s="1" t="n">
        <v>3</v>
      </c>
      <c r="B10351" s="76" t="n">
        <v>46276</v>
      </c>
      <c r="C10351" s="1" t="n">
        <v>11</v>
      </c>
      <c r="D10351" s="1" t="s">
        <v>3820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6164</v>
      </c>
      <c r="N10351" s="1" t="n">
        <v>10</v>
      </c>
      <c r="O10351" s="1" t="n">
        <v>105.4</v>
      </c>
      <c r="P10351" s="1" t="s">
        <v>3814</v>
      </c>
    </row>
    <row r="10352" customFormat="false" ht="15" hidden="false" customHeight="true" outlineLevel="0" collapsed="false">
      <c r="A10352" s="1" t="n">
        <v>3</v>
      </c>
      <c r="B10352" s="76" t="n">
        <v>46276</v>
      </c>
      <c r="C10352" s="1" t="n">
        <v>11</v>
      </c>
      <c r="D10352" s="1" t="s">
        <v>3820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6807</v>
      </c>
      <c r="N10352" s="1" t="n">
        <v>6</v>
      </c>
      <c r="O10352" s="1" t="n">
        <v>139.38</v>
      </c>
      <c r="P10352" s="1" t="s">
        <v>3814</v>
      </c>
    </row>
    <row r="10353" customFormat="false" ht="15" hidden="false" customHeight="true" outlineLevel="0" collapsed="false">
      <c r="A10353" s="1" t="n">
        <v>3</v>
      </c>
      <c r="B10353" s="76" t="n">
        <v>46276</v>
      </c>
      <c r="C10353" s="1" t="n">
        <v>11</v>
      </c>
      <c r="D10353" s="1" t="s">
        <v>3820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4092</v>
      </c>
      <c r="N10353" s="1" t="n">
        <v>8</v>
      </c>
      <c r="O10353" s="1" t="n">
        <v>103.48</v>
      </c>
      <c r="P10353" s="1" t="s">
        <v>3814</v>
      </c>
    </row>
    <row r="10354" customFormat="false" ht="15" hidden="false" customHeight="true" outlineLevel="0" collapsed="false">
      <c r="A10354" s="1" t="n">
        <v>3</v>
      </c>
      <c r="B10354" s="76" t="n">
        <v>46276</v>
      </c>
      <c r="C10354" s="1" t="n">
        <v>11</v>
      </c>
      <c r="D10354" s="1" t="s">
        <v>3820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4093</v>
      </c>
      <c r="N10354" s="1" t="n">
        <v>8</v>
      </c>
      <c r="O10354" s="1" t="n">
        <v>94.08</v>
      </c>
      <c r="P10354" s="1" t="s">
        <v>3814</v>
      </c>
    </row>
    <row r="10355" customFormat="false" ht="15" hidden="false" customHeight="true" outlineLevel="0" collapsed="false">
      <c r="A10355" s="1" t="n">
        <v>3</v>
      </c>
      <c r="B10355" s="76" t="n">
        <v>46276</v>
      </c>
      <c r="C10355" s="1" t="n">
        <v>11</v>
      </c>
      <c r="D10355" s="1" t="s">
        <v>3820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4388</v>
      </c>
      <c r="N10355" s="1" t="n">
        <v>24</v>
      </c>
      <c r="O10355" s="1" t="n">
        <v>91.87</v>
      </c>
      <c r="P10355" s="1" t="s">
        <v>3814</v>
      </c>
    </row>
    <row r="10356" customFormat="false" ht="15" hidden="false" customHeight="true" outlineLevel="0" collapsed="false">
      <c r="A10356" s="1" t="n">
        <v>3</v>
      </c>
      <c r="B10356" s="76" t="n">
        <v>46276</v>
      </c>
      <c r="C10356" s="1" t="n">
        <v>11</v>
      </c>
      <c r="D10356" s="1" t="s">
        <v>3820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4389</v>
      </c>
      <c r="N10356" s="1" t="n">
        <v>24</v>
      </c>
      <c r="O10356" s="1" t="n">
        <v>69.82</v>
      </c>
      <c r="P10356" s="1" t="s">
        <v>3814</v>
      </c>
    </row>
    <row r="10357" customFormat="false" ht="15" hidden="false" customHeight="true" outlineLevel="0" collapsed="false">
      <c r="A10357" s="1" t="n">
        <v>3</v>
      </c>
      <c r="B10357" s="76" t="n">
        <v>46276</v>
      </c>
      <c r="C10357" s="1" t="n">
        <v>11</v>
      </c>
      <c r="D10357" s="1" t="s">
        <v>3820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6808</v>
      </c>
      <c r="N10357" s="1" t="n">
        <v>24</v>
      </c>
      <c r="O10357" s="1" t="n">
        <v>78.94</v>
      </c>
      <c r="P10357" s="1" t="s">
        <v>3814</v>
      </c>
    </row>
    <row r="10358" customFormat="false" ht="15" hidden="false" customHeight="true" outlineLevel="0" collapsed="false">
      <c r="A10358" s="1" t="n">
        <v>3</v>
      </c>
      <c r="B10358" s="76" t="n">
        <v>46276</v>
      </c>
      <c r="C10358" s="1" t="n">
        <v>11</v>
      </c>
      <c r="D10358" s="1" t="s">
        <v>3820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6169</v>
      </c>
      <c r="N10358" s="1" t="n">
        <v>28</v>
      </c>
      <c r="O10358" s="1" t="n">
        <v>61.04</v>
      </c>
      <c r="P10358" s="1" t="s">
        <v>3814</v>
      </c>
    </row>
    <row r="10359" customFormat="false" ht="15" hidden="false" customHeight="true" outlineLevel="0" collapsed="false">
      <c r="A10359" s="1" t="n">
        <v>3</v>
      </c>
      <c r="B10359" s="76" t="n">
        <v>46276</v>
      </c>
      <c r="C10359" s="1" t="n">
        <v>11</v>
      </c>
      <c r="D10359" s="1" t="s">
        <v>3820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6170</v>
      </c>
      <c r="N10359" s="1" t="n">
        <v>28</v>
      </c>
      <c r="O10359" s="1" t="n">
        <v>61.04</v>
      </c>
      <c r="P10359" s="1" t="s">
        <v>3814</v>
      </c>
    </row>
    <row r="10360" customFormat="false" ht="15" hidden="false" customHeight="true" outlineLevel="0" collapsed="false">
      <c r="A10360" s="1" t="n">
        <v>3</v>
      </c>
      <c r="B10360" s="76" t="n">
        <v>46276</v>
      </c>
      <c r="C10360" s="1" t="n">
        <v>11</v>
      </c>
      <c r="D10360" s="1" t="s">
        <v>3820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4392</v>
      </c>
      <c r="N10360" s="1" t="n">
        <v>32</v>
      </c>
      <c r="O10360" s="1" t="n">
        <v>60.62</v>
      </c>
      <c r="P10360" s="1" t="s">
        <v>3814</v>
      </c>
    </row>
    <row r="10361" customFormat="false" ht="15" hidden="false" customHeight="true" outlineLevel="0" collapsed="false">
      <c r="A10361" s="1" t="n">
        <v>3</v>
      </c>
      <c r="B10361" s="76" t="n">
        <v>46276</v>
      </c>
      <c r="C10361" s="1" t="n">
        <v>11</v>
      </c>
      <c r="D10361" s="1" t="s">
        <v>3820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6809</v>
      </c>
      <c r="N10361" s="1" t="n">
        <v>8</v>
      </c>
      <c r="O10361" s="1" t="n">
        <v>66.88</v>
      </c>
      <c r="P10361" s="1" t="s">
        <v>3814</v>
      </c>
    </row>
    <row r="10362" customFormat="false" ht="15" hidden="false" customHeight="true" outlineLevel="0" collapsed="false">
      <c r="A10362" s="1" t="n">
        <v>3</v>
      </c>
      <c r="B10362" s="76" t="n">
        <v>46276</v>
      </c>
      <c r="C10362" s="1" t="n">
        <v>22</v>
      </c>
      <c r="D10362" s="1" t="s">
        <v>3967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3983</v>
      </c>
      <c r="N10362" s="1" t="n">
        <v>9.58</v>
      </c>
      <c r="O10362" s="1" t="n">
        <v>213.73</v>
      </c>
      <c r="P10362" s="1" t="s">
        <v>3814</v>
      </c>
    </row>
    <row r="10363" customFormat="false" ht="15" hidden="false" customHeight="true" outlineLevel="0" collapsed="false">
      <c r="A10363" s="1" t="n">
        <v>3</v>
      </c>
      <c r="B10363" s="76" t="n">
        <v>46276</v>
      </c>
      <c r="C10363" s="1" t="n">
        <v>22</v>
      </c>
      <c r="D10363" s="1" t="s">
        <v>3967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3984</v>
      </c>
      <c r="N10363" s="1" t="n">
        <v>23.15</v>
      </c>
      <c r="O10363" s="1" t="n">
        <v>533.14</v>
      </c>
      <c r="P10363" s="1" t="s">
        <v>3814</v>
      </c>
    </row>
    <row r="10364" customFormat="false" ht="15" hidden="false" customHeight="true" outlineLevel="0" collapsed="false">
      <c r="A10364" s="1" t="n">
        <v>3</v>
      </c>
      <c r="B10364" s="76" t="n">
        <v>46276</v>
      </c>
      <c r="C10364" s="1" t="n">
        <v>22</v>
      </c>
      <c r="D10364" s="1" t="s">
        <v>3967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3985</v>
      </c>
      <c r="N10364" s="1" t="n">
        <v>18.58</v>
      </c>
      <c r="O10364" s="1" t="n">
        <v>468.03</v>
      </c>
      <c r="P10364" s="1" t="s">
        <v>3814</v>
      </c>
    </row>
    <row r="10365" customFormat="false" ht="15" hidden="false" customHeight="true" outlineLevel="0" collapsed="false">
      <c r="A10365" s="1" t="n">
        <v>3</v>
      </c>
      <c r="B10365" s="76" t="n">
        <v>46276</v>
      </c>
      <c r="C10365" s="1" t="n">
        <v>22</v>
      </c>
      <c r="D10365" s="1" t="s">
        <v>3967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4199</v>
      </c>
      <c r="N10365" s="1" t="n">
        <v>27.95</v>
      </c>
      <c r="O10365" s="1" t="n">
        <v>474.37</v>
      </c>
      <c r="P10365" s="1" t="s">
        <v>3814</v>
      </c>
    </row>
    <row r="10366" customFormat="false" ht="15" hidden="false" customHeight="true" outlineLevel="0" collapsed="false">
      <c r="A10366" s="1" t="n">
        <v>3</v>
      </c>
      <c r="B10366" s="76" t="n">
        <v>46276</v>
      </c>
      <c r="C10366" s="1" t="n">
        <v>22</v>
      </c>
      <c r="D10366" s="1" t="s">
        <v>3967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3986</v>
      </c>
      <c r="N10366" s="1" t="n">
        <v>6.912</v>
      </c>
      <c r="O10366" s="1" t="n">
        <v>169.14</v>
      </c>
      <c r="P10366" s="1" t="s">
        <v>3814</v>
      </c>
    </row>
    <row r="10367" customFormat="false" ht="15" hidden="false" customHeight="true" outlineLevel="0" collapsed="false">
      <c r="A10367" s="1" t="n">
        <v>3</v>
      </c>
      <c r="B10367" s="76" t="n">
        <v>46276</v>
      </c>
      <c r="C10367" s="1" t="n">
        <v>22</v>
      </c>
      <c r="D10367" s="1" t="s">
        <v>3967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3987</v>
      </c>
      <c r="N10367" s="1" t="n">
        <v>5.86</v>
      </c>
      <c r="O10367" s="1" t="n">
        <v>177.33</v>
      </c>
      <c r="P10367" s="1" t="s">
        <v>3814</v>
      </c>
    </row>
    <row r="10368" customFormat="false" ht="15" hidden="false" customHeight="true" outlineLevel="0" collapsed="false">
      <c r="A10368" s="1" t="n">
        <v>3</v>
      </c>
      <c r="B10368" s="76" t="n">
        <v>46276</v>
      </c>
      <c r="C10368" s="1" t="n">
        <v>22</v>
      </c>
      <c r="D10368" s="1" t="s">
        <v>3967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3979</v>
      </c>
      <c r="N10368" s="1" t="n">
        <v>1.494</v>
      </c>
      <c r="O10368" s="1" t="n">
        <v>2.14</v>
      </c>
      <c r="P10368" s="1" t="s">
        <v>3814</v>
      </c>
    </row>
    <row r="10369" customFormat="false" ht="15" hidden="false" customHeight="true" outlineLevel="0" collapsed="false">
      <c r="A10369" s="1" t="n">
        <v>3</v>
      </c>
      <c r="B10369" s="76" t="n">
        <v>46276</v>
      </c>
      <c r="C10369" s="1" t="n">
        <v>22</v>
      </c>
      <c r="D10369" s="1" t="s">
        <v>3967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3980</v>
      </c>
      <c r="N10369" s="1" t="n">
        <v>2.994</v>
      </c>
      <c r="O10369" s="1" t="n">
        <v>6.44</v>
      </c>
      <c r="P10369" s="1" t="s">
        <v>3814</v>
      </c>
    </row>
    <row r="10370" customFormat="false" ht="15" hidden="false" customHeight="true" outlineLevel="0" collapsed="false">
      <c r="A10370" s="1" t="n">
        <v>3</v>
      </c>
      <c r="B10370" s="76" t="n">
        <v>46276</v>
      </c>
      <c r="C10370" s="1" t="n">
        <v>22</v>
      </c>
      <c r="D10370" s="1" t="s">
        <v>3967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3981</v>
      </c>
      <c r="N10370" s="1" t="n">
        <v>0.591</v>
      </c>
      <c r="O10370" s="1" t="n">
        <v>0</v>
      </c>
      <c r="P10370" s="1" t="s">
        <v>3814</v>
      </c>
    </row>
    <row r="10371" customFormat="false" ht="15" hidden="false" customHeight="true" outlineLevel="0" collapsed="false">
      <c r="A10371" s="1" t="n">
        <v>3</v>
      </c>
      <c r="B10371" s="76" t="n">
        <v>46276</v>
      </c>
      <c r="C10371" s="1" t="n">
        <v>22</v>
      </c>
      <c r="D10371" s="1" t="s">
        <v>3967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3981</v>
      </c>
      <c r="N10371" s="1" t="n">
        <v>0.49</v>
      </c>
      <c r="O10371" s="1" t="n">
        <v>0</v>
      </c>
      <c r="P10371" s="1" t="s">
        <v>3814</v>
      </c>
    </row>
    <row r="10372" customFormat="false" ht="15" hidden="false" customHeight="true" outlineLevel="0" collapsed="false">
      <c r="A10372" s="1" t="n">
        <v>3</v>
      </c>
      <c r="B10372" s="76" t="n">
        <v>46276</v>
      </c>
      <c r="C10372" s="1" t="n">
        <v>100</v>
      </c>
      <c r="D10372" s="1" t="s">
        <v>3988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4199</v>
      </c>
      <c r="N10372" s="1" t="n">
        <v>27.95</v>
      </c>
      <c r="O10372" s="1" t="n">
        <v>474.37</v>
      </c>
      <c r="P10372" s="1" t="s">
        <v>3814</v>
      </c>
    </row>
    <row r="10373" customFormat="false" ht="15" hidden="false" customHeight="true" outlineLevel="0" collapsed="false">
      <c r="A10373" s="1" t="n">
        <v>3</v>
      </c>
      <c r="B10373" s="76" t="n">
        <v>46276</v>
      </c>
      <c r="C10373" s="1" t="n">
        <v>100</v>
      </c>
      <c r="D10373" s="1" t="s">
        <v>3988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3987</v>
      </c>
      <c r="N10373" s="1" t="n">
        <v>5.86</v>
      </c>
      <c r="O10373" s="1" t="n">
        <v>177.33</v>
      </c>
      <c r="P10373" s="1" t="s">
        <v>3814</v>
      </c>
    </row>
    <row r="10374" customFormat="false" ht="15" hidden="false" customHeight="true" outlineLevel="0" collapsed="false">
      <c r="A10374" s="1" t="n">
        <v>3</v>
      </c>
      <c r="B10374" s="76" t="n">
        <v>46276</v>
      </c>
      <c r="C10374" s="1" t="n">
        <v>100</v>
      </c>
      <c r="D10374" s="1" t="s">
        <v>3988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3981</v>
      </c>
      <c r="N10374" s="1" t="n">
        <v>0.49</v>
      </c>
      <c r="O10374" s="1" t="n">
        <v>0</v>
      </c>
      <c r="P10374" s="1" t="s">
        <v>3814</v>
      </c>
    </row>
    <row r="10375" customFormat="false" ht="15" hidden="false" customHeight="true" outlineLevel="0" collapsed="false">
      <c r="A10375" s="1" t="n">
        <v>3</v>
      </c>
      <c r="B10375" s="76" t="n">
        <v>46276</v>
      </c>
      <c r="C10375" s="1" t="n">
        <v>100</v>
      </c>
      <c r="D10375" s="1" t="s">
        <v>3988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3983</v>
      </c>
      <c r="N10375" s="1" t="n">
        <v>9.58</v>
      </c>
      <c r="O10375" s="1" t="n">
        <v>213.73</v>
      </c>
      <c r="P10375" s="1" t="s">
        <v>3814</v>
      </c>
    </row>
    <row r="10376" customFormat="false" ht="15" hidden="false" customHeight="true" outlineLevel="0" collapsed="false">
      <c r="A10376" s="1" t="n">
        <v>3</v>
      </c>
      <c r="B10376" s="76" t="n">
        <v>46276</v>
      </c>
      <c r="C10376" s="1" t="n">
        <v>100</v>
      </c>
      <c r="D10376" s="1" t="s">
        <v>3988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3984</v>
      </c>
      <c r="N10376" s="1" t="n">
        <v>23.15</v>
      </c>
      <c r="O10376" s="1" t="n">
        <v>533.14</v>
      </c>
      <c r="P10376" s="1" t="s">
        <v>3814</v>
      </c>
    </row>
    <row r="10377" customFormat="false" ht="15" hidden="false" customHeight="true" outlineLevel="0" collapsed="false">
      <c r="A10377" s="1" t="n">
        <v>3</v>
      </c>
      <c r="B10377" s="76" t="n">
        <v>46276</v>
      </c>
      <c r="C10377" s="1" t="n">
        <v>100</v>
      </c>
      <c r="D10377" s="1" t="s">
        <v>3988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3985</v>
      </c>
      <c r="N10377" s="1" t="n">
        <v>18.58</v>
      </c>
      <c r="O10377" s="1" t="n">
        <v>468.03</v>
      </c>
      <c r="P10377" s="1" t="s">
        <v>3814</v>
      </c>
    </row>
    <row r="10378" customFormat="false" ht="15" hidden="false" customHeight="true" outlineLevel="0" collapsed="false">
      <c r="A10378" s="1" t="n">
        <v>3</v>
      </c>
      <c r="B10378" s="76" t="n">
        <v>46276</v>
      </c>
      <c r="C10378" s="1" t="n">
        <v>100</v>
      </c>
      <c r="D10378" s="1" t="s">
        <v>3988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3986</v>
      </c>
      <c r="N10378" s="1" t="n">
        <v>6.912</v>
      </c>
      <c r="O10378" s="1" t="n">
        <v>169.14</v>
      </c>
      <c r="P10378" s="1" t="s">
        <v>3814</v>
      </c>
    </row>
    <row r="10379" customFormat="false" ht="15" hidden="false" customHeight="true" outlineLevel="0" collapsed="false">
      <c r="A10379" s="1" t="n">
        <v>3</v>
      </c>
      <c r="B10379" s="76" t="n">
        <v>46276</v>
      </c>
      <c r="C10379" s="1" t="n">
        <v>100</v>
      </c>
      <c r="D10379" s="1" t="s">
        <v>3988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3979</v>
      </c>
      <c r="N10379" s="1" t="n">
        <v>1.494</v>
      </c>
      <c r="O10379" s="1" t="n">
        <v>2.14</v>
      </c>
      <c r="P10379" s="1" t="s">
        <v>3814</v>
      </c>
    </row>
    <row r="10380" customFormat="false" ht="15" hidden="false" customHeight="true" outlineLevel="0" collapsed="false">
      <c r="A10380" s="1" t="n">
        <v>3</v>
      </c>
      <c r="B10380" s="76" t="n">
        <v>46276</v>
      </c>
      <c r="C10380" s="1" t="n">
        <v>100</v>
      </c>
      <c r="D10380" s="1" t="s">
        <v>3988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3980</v>
      </c>
      <c r="N10380" s="1" t="n">
        <v>2.994</v>
      </c>
      <c r="O10380" s="1" t="n">
        <v>6.44</v>
      </c>
      <c r="P10380" s="1" t="s">
        <v>3814</v>
      </c>
    </row>
    <row r="10381" customFormat="false" ht="15" hidden="false" customHeight="true" outlineLevel="0" collapsed="false">
      <c r="A10381" s="1" t="n">
        <v>3</v>
      </c>
      <c r="B10381" s="76" t="n">
        <v>46276</v>
      </c>
      <c r="C10381" s="1" t="n">
        <v>100</v>
      </c>
      <c r="D10381" s="1" t="s">
        <v>3988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3981</v>
      </c>
      <c r="N10381" s="1" t="n">
        <v>0.591</v>
      </c>
      <c r="O10381" s="1" t="n">
        <v>0</v>
      </c>
      <c r="P10381" s="1" t="s">
        <v>3814</v>
      </c>
    </row>
    <row r="10382" customFormat="false" ht="15" hidden="false" customHeight="true" outlineLevel="0" collapsed="false">
      <c r="A10382" s="1" t="n">
        <v>3</v>
      </c>
      <c r="B10382" s="76" t="n">
        <v>46276</v>
      </c>
      <c r="C10382" s="1" t="n">
        <v>171</v>
      </c>
      <c r="D10382" s="1" t="s">
        <v>4048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6810</v>
      </c>
      <c r="N10382" s="1" t="n">
        <v>12</v>
      </c>
      <c r="O10382" s="1" t="n">
        <v>60.89</v>
      </c>
      <c r="P10382" s="1" t="s">
        <v>4050</v>
      </c>
    </row>
    <row r="10383" customFormat="false" ht="15" hidden="false" customHeight="true" outlineLevel="0" collapsed="false">
      <c r="A10383" s="1" t="n">
        <v>3</v>
      </c>
      <c r="B10383" s="76" t="n">
        <v>46276</v>
      </c>
      <c r="C10383" s="1" t="n">
        <v>171</v>
      </c>
      <c r="D10383" s="1" t="s">
        <v>4048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6811</v>
      </c>
      <c r="N10383" s="1" t="n">
        <v>5</v>
      </c>
      <c r="O10383" s="1" t="n">
        <v>38.99</v>
      </c>
      <c r="P10383" s="1" t="s">
        <v>4050</v>
      </c>
    </row>
    <row r="10384" customFormat="false" ht="15" hidden="false" customHeight="true" outlineLevel="0" collapsed="false">
      <c r="A10384" s="1" t="n">
        <v>3</v>
      </c>
      <c r="B10384" s="76" t="n">
        <v>46276</v>
      </c>
      <c r="C10384" s="1" t="n">
        <v>171</v>
      </c>
      <c r="D10384" s="1" t="s">
        <v>4048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6812</v>
      </c>
      <c r="N10384" s="1" t="n">
        <v>5</v>
      </c>
      <c r="O10384" s="1" t="n">
        <v>38.99</v>
      </c>
      <c r="P10384" s="1" t="s">
        <v>4050</v>
      </c>
    </row>
    <row r="10385" customFormat="false" ht="15" hidden="false" customHeight="true" outlineLevel="0" collapsed="false">
      <c r="A10385" s="1" t="n">
        <v>3</v>
      </c>
      <c r="B10385" s="76" t="n">
        <v>46276</v>
      </c>
      <c r="C10385" s="1" t="n">
        <v>171</v>
      </c>
      <c r="D10385" s="1" t="s">
        <v>4048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6813</v>
      </c>
      <c r="N10385" s="1" t="n">
        <v>5</v>
      </c>
      <c r="O10385" s="1" t="n">
        <v>38.99</v>
      </c>
      <c r="P10385" s="1" t="s">
        <v>4050</v>
      </c>
    </row>
    <row r="10386" customFormat="false" ht="15" hidden="false" customHeight="true" outlineLevel="0" collapsed="false">
      <c r="A10386" s="1" t="n">
        <v>3</v>
      </c>
      <c r="B10386" s="76" t="n">
        <v>46277</v>
      </c>
      <c r="C10386" s="1" t="n">
        <v>1</v>
      </c>
      <c r="D10386" s="1" t="s">
        <v>3848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3866</v>
      </c>
      <c r="N10386" s="1" t="n">
        <v>10</v>
      </c>
      <c r="O10386" s="1" t="n">
        <v>80</v>
      </c>
      <c r="P10386" s="1" t="s">
        <v>3814</v>
      </c>
    </row>
    <row r="10387" customFormat="false" ht="15" hidden="false" customHeight="true" outlineLevel="0" collapsed="false">
      <c r="A10387" s="1" t="n">
        <v>3</v>
      </c>
      <c r="B10387" s="76" t="n">
        <v>46277</v>
      </c>
      <c r="C10387" s="1" t="n">
        <v>1</v>
      </c>
      <c r="D10387" s="1" t="s">
        <v>3848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3867</v>
      </c>
      <c r="N10387" s="1" t="n">
        <v>10</v>
      </c>
      <c r="O10387" s="1" t="n">
        <v>100</v>
      </c>
      <c r="P10387" s="1" t="s">
        <v>3814</v>
      </c>
    </row>
    <row r="10388" customFormat="false" ht="15" hidden="false" customHeight="true" outlineLevel="0" collapsed="false">
      <c r="A10388" s="1" t="n">
        <v>3</v>
      </c>
      <c r="B10388" s="76" t="n">
        <v>46277</v>
      </c>
      <c r="C10388" s="1" t="n">
        <v>1</v>
      </c>
      <c r="D10388" s="1" t="s">
        <v>3848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3868</v>
      </c>
      <c r="N10388" s="1" t="n">
        <v>5</v>
      </c>
      <c r="O10388" s="1" t="n">
        <v>60</v>
      </c>
      <c r="P10388" s="1" t="s">
        <v>3814</v>
      </c>
    </row>
    <row r="10389" customFormat="false" ht="15" hidden="false" customHeight="true" outlineLevel="0" collapsed="false">
      <c r="A10389" s="1" t="n">
        <v>3</v>
      </c>
      <c r="B10389" s="76" t="n">
        <v>46277</v>
      </c>
      <c r="C10389" s="1" t="n">
        <v>1</v>
      </c>
      <c r="D10389" s="1" t="s">
        <v>3848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3869</v>
      </c>
      <c r="N10389" s="1" t="n">
        <v>5</v>
      </c>
      <c r="O10389" s="1" t="n">
        <v>75</v>
      </c>
      <c r="P10389" s="1" t="s">
        <v>3814</v>
      </c>
    </row>
    <row r="10390" customFormat="false" ht="15" hidden="false" customHeight="true" outlineLevel="0" collapsed="false">
      <c r="A10390" s="1" t="n">
        <v>3</v>
      </c>
      <c r="B10390" s="76" t="n">
        <v>46277</v>
      </c>
      <c r="C10390" s="1" t="n">
        <v>6</v>
      </c>
      <c r="D10390" s="1" t="s">
        <v>3819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3813</v>
      </c>
      <c r="N10390" s="1" t="n">
        <v>16</v>
      </c>
      <c r="O10390" s="1" t="n">
        <v>40</v>
      </c>
      <c r="P10390" s="1" t="s">
        <v>3814</v>
      </c>
    </row>
    <row r="10391" customFormat="false" ht="15" hidden="false" customHeight="true" outlineLevel="0" collapsed="false">
      <c r="A10391" s="1" t="n">
        <v>3</v>
      </c>
      <c r="B10391" s="76" t="n">
        <v>46277</v>
      </c>
      <c r="C10391" s="1" t="n">
        <v>6</v>
      </c>
      <c r="D10391" s="1" t="s">
        <v>3819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3815</v>
      </c>
      <c r="N10391" s="1" t="n">
        <v>12</v>
      </c>
      <c r="O10391" s="1" t="n">
        <v>96</v>
      </c>
      <c r="P10391" s="1" t="s">
        <v>3814</v>
      </c>
    </row>
    <row r="10392" customFormat="false" ht="15" hidden="false" customHeight="true" outlineLevel="0" collapsed="false">
      <c r="A10392" s="1" t="n">
        <v>3</v>
      </c>
      <c r="B10392" s="76" t="n">
        <v>46277</v>
      </c>
      <c r="C10392" s="1" t="n">
        <v>6</v>
      </c>
      <c r="D10392" s="1" t="s">
        <v>3819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3816</v>
      </c>
      <c r="N10392" s="1" t="n">
        <v>150</v>
      </c>
      <c r="O10392" s="1" t="n">
        <v>300</v>
      </c>
      <c r="P10392" s="1" t="s">
        <v>3814</v>
      </c>
    </row>
    <row r="10393" customFormat="false" ht="15" hidden="false" customHeight="true" outlineLevel="0" collapsed="false">
      <c r="A10393" s="1" t="n">
        <v>3</v>
      </c>
      <c r="B10393" s="76" t="n">
        <v>46277</v>
      </c>
      <c r="C10393" s="1" t="n">
        <v>6</v>
      </c>
      <c r="D10393" s="1" t="s">
        <v>3819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3817</v>
      </c>
      <c r="N10393" s="1" t="n">
        <v>20</v>
      </c>
      <c r="O10393" s="1" t="n">
        <v>125</v>
      </c>
      <c r="P10393" s="1" t="s">
        <v>3814</v>
      </c>
    </row>
    <row r="10394" customFormat="false" ht="15" hidden="false" customHeight="true" outlineLevel="0" collapsed="false">
      <c r="A10394" s="1" t="n">
        <v>3</v>
      </c>
      <c r="B10394" s="76" t="n">
        <v>46277</v>
      </c>
      <c r="C10394" s="1" t="n">
        <v>6</v>
      </c>
      <c r="D10394" s="1" t="s">
        <v>3819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6814</v>
      </c>
      <c r="N10394" s="1" t="n">
        <v>75</v>
      </c>
      <c r="O10394" s="1" t="n">
        <v>420</v>
      </c>
      <c r="P10394" s="1" t="s">
        <v>3814</v>
      </c>
    </row>
    <row r="10395" customFormat="false" ht="15" hidden="false" customHeight="true" outlineLevel="0" collapsed="false">
      <c r="A10395" s="1" t="n">
        <v>3</v>
      </c>
      <c r="B10395" s="76" t="n">
        <v>46277</v>
      </c>
      <c r="C10395" s="1" t="n">
        <v>6</v>
      </c>
      <c r="D10395" s="1" t="s">
        <v>3819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4451</v>
      </c>
      <c r="N10395" s="1" t="n">
        <v>50</v>
      </c>
      <c r="O10395" s="1" t="n">
        <v>650</v>
      </c>
      <c r="P10395" s="1" t="s">
        <v>3814</v>
      </c>
    </row>
    <row r="10396" customFormat="false" ht="15" hidden="false" customHeight="true" outlineLevel="0" collapsed="false">
      <c r="A10396" s="1" t="n">
        <v>3</v>
      </c>
      <c r="B10396" s="76" t="n">
        <v>46277</v>
      </c>
      <c r="C10396" s="1" t="n">
        <v>6</v>
      </c>
      <c r="D10396" s="1" t="s">
        <v>3819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6815</v>
      </c>
      <c r="N10396" s="1" t="n">
        <v>125</v>
      </c>
      <c r="O10396" s="1" t="n">
        <v>1550</v>
      </c>
      <c r="P10396" s="1" t="s">
        <v>3814</v>
      </c>
    </row>
    <row r="10397" customFormat="false" ht="15" hidden="false" customHeight="true" outlineLevel="0" collapsed="false">
      <c r="A10397" s="1" t="n">
        <v>3</v>
      </c>
      <c r="B10397" s="76" t="n">
        <v>46277</v>
      </c>
      <c r="C10397" s="1" t="n">
        <v>11</v>
      </c>
      <c r="D10397" s="1" t="s">
        <v>3820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5188</v>
      </c>
      <c r="N10397" s="1" t="n">
        <v>20</v>
      </c>
      <c r="O10397" s="1" t="n">
        <v>85.8</v>
      </c>
      <c r="P10397" s="1" t="s">
        <v>3814</v>
      </c>
    </row>
    <row r="10398" customFormat="false" ht="15" hidden="false" customHeight="true" outlineLevel="0" collapsed="false">
      <c r="A10398" s="1" t="n">
        <v>3</v>
      </c>
      <c r="B10398" s="76" t="n">
        <v>46277</v>
      </c>
      <c r="C10398" s="1" t="n">
        <v>11</v>
      </c>
      <c r="D10398" s="1" t="s">
        <v>3820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5190</v>
      </c>
      <c r="N10398" s="1" t="n">
        <v>30</v>
      </c>
      <c r="O10398" s="1" t="n">
        <v>51</v>
      </c>
      <c r="P10398" s="1" t="s">
        <v>3814</v>
      </c>
    </row>
    <row r="10399" customFormat="false" ht="15" hidden="false" customHeight="true" outlineLevel="0" collapsed="false">
      <c r="A10399" s="1" t="n">
        <v>3</v>
      </c>
      <c r="B10399" s="76" t="n">
        <v>46277</v>
      </c>
      <c r="C10399" s="1" t="n">
        <v>11</v>
      </c>
      <c r="D10399" s="1" t="s">
        <v>3820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5191</v>
      </c>
      <c r="N10399" s="1" t="n">
        <v>30</v>
      </c>
      <c r="O10399" s="1" t="n">
        <v>51</v>
      </c>
      <c r="P10399" s="1" t="s">
        <v>3814</v>
      </c>
    </row>
    <row r="10400" customFormat="false" ht="15" hidden="false" customHeight="true" outlineLevel="0" collapsed="false">
      <c r="A10400" s="1" t="n">
        <v>3</v>
      </c>
      <c r="B10400" s="76" t="n">
        <v>46277</v>
      </c>
      <c r="C10400" s="1" t="n">
        <v>11</v>
      </c>
      <c r="D10400" s="1" t="s">
        <v>3820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5192</v>
      </c>
      <c r="N10400" s="1" t="n">
        <v>60</v>
      </c>
      <c r="O10400" s="1" t="n">
        <v>66</v>
      </c>
      <c r="P10400" s="1" t="s">
        <v>3814</v>
      </c>
    </row>
    <row r="10401" customFormat="false" ht="15" hidden="false" customHeight="true" outlineLevel="0" collapsed="false">
      <c r="A10401" s="1" t="n">
        <v>3</v>
      </c>
      <c r="B10401" s="76" t="n">
        <v>46277</v>
      </c>
      <c r="C10401" s="1" t="n">
        <v>11</v>
      </c>
      <c r="D10401" s="1" t="s">
        <v>3820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6040</v>
      </c>
      <c r="N10401" s="1" t="n">
        <v>60</v>
      </c>
      <c r="O10401" s="1" t="n">
        <v>126</v>
      </c>
      <c r="P10401" s="1" t="s">
        <v>3814</v>
      </c>
    </row>
    <row r="10402" customFormat="false" ht="15" hidden="false" customHeight="true" outlineLevel="0" collapsed="false">
      <c r="A10402" s="1" t="n">
        <v>3</v>
      </c>
      <c r="B10402" s="76" t="n">
        <v>46277</v>
      </c>
      <c r="C10402" s="1" t="n">
        <v>11</v>
      </c>
      <c r="D10402" s="1" t="s">
        <v>3820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6041</v>
      </c>
      <c r="N10402" s="1" t="n">
        <v>30</v>
      </c>
      <c r="O10402" s="1" t="n">
        <v>50.7</v>
      </c>
      <c r="P10402" s="1" t="s">
        <v>3814</v>
      </c>
    </row>
    <row r="10403" customFormat="false" ht="15" hidden="false" customHeight="true" outlineLevel="0" collapsed="false">
      <c r="A10403" s="1" t="n">
        <v>3</v>
      </c>
      <c r="B10403" s="76" t="n">
        <v>46277</v>
      </c>
      <c r="C10403" s="1" t="n">
        <v>11</v>
      </c>
      <c r="D10403" s="1" t="s">
        <v>3820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6043</v>
      </c>
      <c r="N10403" s="1" t="n">
        <v>30</v>
      </c>
      <c r="O10403" s="1" t="n">
        <v>57</v>
      </c>
      <c r="P10403" s="1" t="s">
        <v>3814</v>
      </c>
    </row>
    <row r="10404" customFormat="false" ht="15" hidden="false" customHeight="true" outlineLevel="0" collapsed="false">
      <c r="A10404" s="1" t="n">
        <v>3</v>
      </c>
      <c r="B10404" s="76" t="n">
        <v>46277</v>
      </c>
      <c r="C10404" s="1" t="n">
        <v>11</v>
      </c>
      <c r="D10404" s="1" t="s">
        <v>3820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5197</v>
      </c>
      <c r="N10404" s="1" t="n">
        <v>30</v>
      </c>
      <c r="O10404" s="1" t="n">
        <v>48</v>
      </c>
      <c r="P10404" s="1" t="s">
        <v>3814</v>
      </c>
    </row>
    <row r="10405" customFormat="false" ht="15" hidden="false" customHeight="true" outlineLevel="0" collapsed="false">
      <c r="A10405" s="1" t="n">
        <v>3</v>
      </c>
      <c r="B10405" s="76" t="n">
        <v>46277</v>
      </c>
      <c r="C10405" s="1" t="n">
        <v>11</v>
      </c>
      <c r="D10405" s="1" t="s">
        <v>3820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6816</v>
      </c>
      <c r="N10405" s="1" t="n">
        <v>30</v>
      </c>
      <c r="O10405" s="1" t="n">
        <v>45</v>
      </c>
      <c r="P10405" s="1" t="s">
        <v>3814</v>
      </c>
    </row>
    <row r="10406" customFormat="false" ht="15" hidden="false" customHeight="true" outlineLevel="0" collapsed="false">
      <c r="A10406" s="1" t="n">
        <v>3</v>
      </c>
      <c r="B10406" s="76" t="n">
        <v>46277</v>
      </c>
      <c r="C10406" s="1" t="n">
        <v>11</v>
      </c>
      <c r="D10406" s="1" t="s">
        <v>3820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5198</v>
      </c>
      <c r="N10406" s="1" t="n">
        <v>30</v>
      </c>
      <c r="O10406" s="1" t="n">
        <v>57</v>
      </c>
      <c r="P10406" s="1" t="s">
        <v>3814</v>
      </c>
    </row>
    <row r="10407" customFormat="false" ht="15" hidden="false" customHeight="true" outlineLevel="0" collapsed="false">
      <c r="A10407" s="1" t="n">
        <v>3</v>
      </c>
      <c r="B10407" s="76" t="n">
        <v>46277</v>
      </c>
      <c r="C10407" s="1" t="n">
        <v>11</v>
      </c>
      <c r="D10407" s="1" t="s">
        <v>3820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6817</v>
      </c>
      <c r="N10407" s="1" t="n">
        <v>30</v>
      </c>
      <c r="O10407" s="1" t="n">
        <v>45</v>
      </c>
      <c r="P10407" s="1" t="s">
        <v>3814</v>
      </c>
    </row>
    <row r="10408" customFormat="false" ht="15" hidden="false" customHeight="true" outlineLevel="0" collapsed="false">
      <c r="A10408" s="1" t="n">
        <v>3</v>
      </c>
      <c r="B10408" s="76" t="n">
        <v>46277</v>
      </c>
      <c r="C10408" s="1" t="n">
        <v>11</v>
      </c>
      <c r="D10408" s="1" t="s">
        <v>3820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5199</v>
      </c>
      <c r="N10408" s="1" t="n">
        <v>30</v>
      </c>
      <c r="O10408" s="1" t="n">
        <v>51</v>
      </c>
      <c r="P10408" s="1" t="s">
        <v>3814</v>
      </c>
    </row>
    <row r="10409" customFormat="false" ht="15" hidden="false" customHeight="true" outlineLevel="0" collapsed="false">
      <c r="A10409" s="1" t="n">
        <v>3</v>
      </c>
      <c r="B10409" s="76" t="n">
        <v>46277</v>
      </c>
      <c r="C10409" s="1" t="n">
        <v>11</v>
      </c>
      <c r="D10409" s="1" t="s">
        <v>3820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5200</v>
      </c>
      <c r="N10409" s="1" t="n">
        <v>30</v>
      </c>
      <c r="O10409" s="1" t="n">
        <v>57</v>
      </c>
      <c r="P10409" s="1" t="s">
        <v>3814</v>
      </c>
    </row>
    <row r="10410" customFormat="false" ht="15" hidden="false" customHeight="true" outlineLevel="0" collapsed="false">
      <c r="A10410" s="1" t="n">
        <v>3</v>
      </c>
      <c r="B10410" s="76" t="n">
        <v>46277</v>
      </c>
      <c r="C10410" s="1" t="n">
        <v>11</v>
      </c>
      <c r="D10410" s="1" t="s">
        <v>3820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6045</v>
      </c>
      <c r="N10410" s="1" t="n">
        <v>30</v>
      </c>
      <c r="O10410" s="1" t="n">
        <v>51</v>
      </c>
      <c r="P10410" s="1" t="s">
        <v>3814</v>
      </c>
    </row>
    <row r="10411" customFormat="false" ht="15" hidden="false" customHeight="true" outlineLevel="0" collapsed="false">
      <c r="A10411" s="1" t="n">
        <v>3</v>
      </c>
      <c r="B10411" s="76" t="n">
        <v>46277</v>
      </c>
      <c r="C10411" s="1" t="n">
        <v>11</v>
      </c>
      <c r="D10411" s="1" t="s">
        <v>3820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6818</v>
      </c>
      <c r="N10411" s="1" t="n">
        <v>30</v>
      </c>
      <c r="O10411" s="1" t="n">
        <v>63</v>
      </c>
      <c r="P10411" s="1" t="s">
        <v>3814</v>
      </c>
    </row>
    <row r="10412" customFormat="false" ht="15" hidden="false" customHeight="true" outlineLevel="0" collapsed="false">
      <c r="A10412" s="1" t="n">
        <v>3</v>
      </c>
      <c r="B10412" s="76" t="n">
        <v>46277</v>
      </c>
      <c r="C10412" s="1" t="n">
        <v>11</v>
      </c>
      <c r="D10412" s="1" t="s">
        <v>3820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5202</v>
      </c>
      <c r="N10412" s="1" t="n">
        <v>30</v>
      </c>
      <c r="O10412" s="1" t="n">
        <v>57</v>
      </c>
      <c r="P10412" s="1" t="s">
        <v>3814</v>
      </c>
    </row>
    <row r="10413" customFormat="false" ht="15" hidden="false" customHeight="true" outlineLevel="0" collapsed="false">
      <c r="A10413" s="1" t="n">
        <v>3</v>
      </c>
      <c r="B10413" s="76" t="n">
        <v>46277</v>
      </c>
      <c r="C10413" s="1" t="n">
        <v>11</v>
      </c>
      <c r="D10413" s="1" t="s">
        <v>3820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6046</v>
      </c>
      <c r="N10413" s="1" t="n">
        <v>30</v>
      </c>
      <c r="O10413" s="1" t="n">
        <v>57</v>
      </c>
      <c r="P10413" s="1" t="s">
        <v>3814</v>
      </c>
    </row>
    <row r="10414" customFormat="false" ht="15" hidden="false" customHeight="true" outlineLevel="0" collapsed="false">
      <c r="A10414" s="1" t="n">
        <v>3</v>
      </c>
      <c r="B10414" s="76" t="n">
        <v>46277</v>
      </c>
      <c r="C10414" s="1" t="n">
        <v>11</v>
      </c>
      <c r="D10414" s="1" t="s">
        <v>3820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5203</v>
      </c>
      <c r="N10414" s="1" t="n">
        <v>30</v>
      </c>
      <c r="O10414" s="1" t="n">
        <v>45</v>
      </c>
      <c r="P10414" s="1" t="s">
        <v>3814</v>
      </c>
    </row>
    <row r="10415" customFormat="false" ht="15" hidden="false" customHeight="true" outlineLevel="0" collapsed="false">
      <c r="A10415" s="1" t="n">
        <v>3</v>
      </c>
      <c r="B10415" s="76" t="n">
        <v>46277</v>
      </c>
      <c r="C10415" s="1" t="n">
        <v>11</v>
      </c>
      <c r="D10415" s="1" t="s">
        <v>3820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5204</v>
      </c>
      <c r="N10415" s="1" t="n">
        <v>60</v>
      </c>
      <c r="O10415" s="1" t="n">
        <v>120</v>
      </c>
      <c r="P10415" s="1" t="s">
        <v>3814</v>
      </c>
    </row>
    <row r="10416" customFormat="false" ht="15" hidden="false" customHeight="true" outlineLevel="0" collapsed="false">
      <c r="A10416" s="1" t="n">
        <v>3</v>
      </c>
      <c r="B10416" s="76" t="n">
        <v>46277</v>
      </c>
      <c r="C10416" s="1" t="n">
        <v>11</v>
      </c>
      <c r="D10416" s="1" t="s">
        <v>3820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5205</v>
      </c>
      <c r="N10416" s="1" t="n">
        <v>30</v>
      </c>
      <c r="O10416" s="1" t="n">
        <v>57</v>
      </c>
      <c r="P10416" s="1" t="s">
        <v>3814</v>
      </c>
    </row>
    <row r="10417" customFormat="false" ht="15" hidden="false" customHeight="true" outlineLevel="0" collapsed="false">
      <c r="A10417" s="1" t="n">
        <v>3</v>
      </c>
      <c r="B10417" s="76" t="n">
        <v>46277</v>
      </c>
      <c r="C10417" s="1" t="n">
        <v>11</v>
      </c>
      <c r="D10417" s="1" t="s">
        <v>3820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6819</v>
      </c>
      <c r="N10417" s="1" t="n">
        <v>30</v>
      </c>
      <c r="O10417" s="1" t="n">
        <v>54</v>
      </c>
      <c r="P10417" s="1" t="s">
        <v>3814</v>
      </c>
    </row>
    <row r="10418" customFormat="false" ht="15" hidden="false" customHeight="true" outlineLevel="0" collapsed="false">
      <c r="A10418" s="1" t="n">
        <v>3</v>
      </c>
      <c r="B10418" s="76" t="n">
        <v>46277</v>
      </c>
      <c r="C10418" s="1" t="n">
        <v>11</v>
      </c>
      <c r="D10418" s="1" t="s">
        <v>3820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5206</v>
      </c>
      <c r="N10418" s="1" t="n">
        <v>30</v>
      </c>
      <c r="O10418" s="1" t="n">
        <v>69</v>
      </c>
      <c r="P10418" s="1" t="s">
        <v>3814</v>
      </c>
    </row>
    <row r="10419" customFormat="false" ht="15" hidden="false" customHeight="true" outlineLevel="0" collapsed="false">
      <c r="A10419" s="1" t="n">
        <v>3</v>
      </c>
      <c r="B10419" s="76" t="n">
        <v>46277</v>
      </c>
      <c r="C10419" s="1" t="n">
        <v>11</v>
      </c>
      <c r="D10419" s="1" t="s">
        <v>3820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6820</v>
      </c>
      <c r="N10419" s="1" t="n">
        <v>10</v>
      </c>
      <c r="O10419" s="1" t="n">
        <v>34</v>
      </c>
      <c r="P10419" s="1" t="s">
        <v>3814</v>
      </c>
    </row>
    <row r="10420" customFormat="false" ht="15" hidden="false" customHeight="true" outlineLevel="0" collapsed="false">
      <c r="A10420" s="1" t="n">
        <v>3</v>
      </c>
      <c r="B10420" s="76" t="n">
        <v>46277</v>
      </c>
      <c r="C10420" s="1" t="n">
        <v>11</v>
      </c>
      <c r="D10420" s="1" t="s">
        <v>3820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6821</v>
      </c>
      <c r="N10420" s="1" t="n">
        <v>20</v>
      </c>
      <c r="O10420" s="1" t="n">
        <v>95</v>
      </c>
      <c r="P10420" s="1" t="s">
        <v>3814</v>
      </c>
    </row>
    <row r="10421" customFormat="false" ht="15" hidden="false" customHeight="true" outlineLevel="0" collapsed="false">
      <c r="A10421" s="1" t="n">
        <v>3</v>
      </c>
      <c r="B10421" s="76" t="n">
        <v>46277</v>
      </c>
      <c r="C10421" s="1" t="n">
        <v>11</v>
      </c>
      <c r="D10421" s="1" t="s">
        <v>3820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6822</v>
      </c>
      <c r="N10421" s="1" t="n">
        <v>20</v>
      </c>
      <c r="O10421" s="1" t="n">
        <v>105</v>
      </c>
      <c r="P10421" s="1" t="s">
        <v>3814</v>
      </c>
    </row>
    <row r="10422" customFormat="false" ht="15" hidden="false" customHeight="true" outlineLevel="0" collapsed="false">
      <c r="A10422" s="1" t="n">
        <v>3</v>
      </c>
      <c r="B10422" s="76" t="n">
        <v>46277</v>
      </c>
      <c r="C10422" s="1" t="n">
        <v>11</v>
      </c>
      <c r="D10422" s="1" t="s">
        <v>3820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6823</v>
      </c>
      <c r="N10422" s="1" t="n">
        <v>10</v>
      </c>
      <c r="O10422" s="1" t="n">
        <v>34</v>
      </c>
      <c r="P10422" s="1" t="s">
        <v>3814</v>
      </c>
    </row>
    <row r="10423" customFormat="false" ht="15" hidden="false" customHeight="true" outlineLevel="0" collapsed="false">
      <c r="A10423" s="1" t="n">
        <v>3</v>
      </c>
      <c r="B10423" s="76" t="n">
        <v>46277</v>
      </c>
      <c r="C10423" s="1" t="n">
        <v>11</v>
      </c>
      <c r="D10423" s="1" t="s">
        <v>3820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6824</v>
      </c>
      <c r="N10423" s="1" t="n">
        <v>15</v>
      </c>
      <c r="O10423" s="1" t="n">
        <v>105</v>
      </c>
      <c r="P10423" s="1" t="s">
        <v>3814</v>
      </c>
    </row>
    <row r="10424" customFormat="false" ht="15" hidden="false" customHeight="true" outlineLevel="0" collapsed="false">
      <c r="A10424" s="1" t="n">
        <v>3</v>
      </c>
      <c r="B10424" s="76" t="n">
        <v>46277</v>
      </c>
      <c r="C10424" s="1" t="n">
        <v>11</v>
      </c>
      <c r="D10424" s="1" t="s">
        <v>3820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6824</v>
      </c>
      <c r="N10424" s="1" t="n">
        <v>30</v>
      </c>
      <c r="O10424" s="1" t="n">
        <v>210</v>
      </c>
      <c r="P10424" s="1" t="s">
        <v>3814</v>
      </c>
    </row>
    <row r="10425" customFormat="false" ht="15" hidden="false" customHeight="true" outlineLevel="0" collapsed="false">
      <c r="A10425" s="1" t="n">
        <v>3</v>
      </c>
      <c r="B10425" s="76" t="n">
        <v>46277</v>
      </c>
      <c r="C10425" s="1" t="n">
        <v>11</v>
      </c>
      <c r="D10425" s="1" t="s">
        <v>3820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5038</v>
      </c>
      <c r="N10425" s="1" t="n">
        <v>60</v>
      </c>
      <c r="O10425" s="1" t="n">
        <v>258.55</v>
      </c>
      <c r="P10425" s="1" t="s">
        <v>3814</v>
      </c>
    </row>
    <row r="10426" customFormat="false" ht="15" hidden="false" customHeight="true" outlineLevel="0" collapsed="false">
      <c r="A10426" s="1" t="n">
        <v>3</v>
      </c>
      <c r="B10426" s="76" t="n">
        <v>46277</v>
      </c>
      <c r="C10426" s="1" t="n">
        <v>11</v>
      </c>
      <c r="D10426" s="1" t="s">
        <v>3820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5117</v>
      </c>
      <c r="N10426" s="1" t="n">
        <v>50</v>
      </c>
      <c r="O10426" s="1" t="n">
        <v>127</v>
      </c>
      <c r="P10426" s="1" t="s">
        <v>3814</v>
      </c>
    </row>
    <row r="10427" customFormat="false" ht="15" hidden="false" customHeight="true" outlineLevel="0" collapsed="false">
      <c r="A10427" s="1" t="n">
        <v>3</v>
      </c>
      <c r="B10427" s="76" t="n">
        <v>46277</v>
      </c>
      <c r="C10427" s="1" t="n">
        <v>11</v>
      </c>
      <c r="D10427" s="1" t="s">
        <v>3820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6825</v>
      </c>
      <c r="N10427" s="1" t="n">
        <v>40</v>
      </c>
      <c r="O10427" s="1" t="n">
        <v>107.7</v>
      </c>
      <c r="P10427" s="1" t="s">
        <v>3814</v>
      </c>
    </row>
    <row r="10428" customFormat="false" ht="15" hidden="false" customHeight="true" outlineLevel="0" collapsed="false">
      <c r="A10428" s="1" t="n">
        <v>3</v>
      </c>
      <c r="B10428" s="76" t="n">
        <v>46277</v>
      </c>
      <c r="C10428" s="1" t="n">
        <v>11</v>
      </c>
      <c r="D10428" s="1" t="s">
        <v>3820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5560</v>
      </c>
      <c r="N10428" s="1" t="n">
        <v>24</v>
      </c>
      <c r="O10428" s="1" t="n">
        <v>119.04</v>
      </c>
      <c r="P10428" s="1" t="s">
        <v>3814</v>
      </c>
    </row>
    <row r="10429" customFormat="false" ht="15" hidden="false" customHeight="true" outlineLevel="0" collapsed="false">
      <c r="A10429" s="1" t="n">
        <v>3</v>
      </c>
      <c r="B10429" s="76" t="n">
        <v>46277</v>
      </c>
      <c r="C10429" s="1" t="n">
        <v>11</v>
      </c>
      <c r="D10429" s="1" t="s">
        <v>3820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5625</v>
      </c>
      <c r="N10429" s="1" t="n">
        <v>16</v>
      </c>
      <c r="O10429" s="1" t="n">
        <v>108.59</v>
      </c>
      <c r="P10429" s="1" t="s">
        <v>3814</v>
      </c>
    </row>
    <row r="10430" customFormat="false" ht="15" hidden="false" customHeight="true" outlineLevel="0" collapsed="false">
      <c r="A10430" s="1" t="n">
        <v>3</v>
      </c>
      <c r="B10430" s="76" t="n">
        <v>46277</v>
      </c>
      <c r="C10430" s="1" t="n">
        <v>11</v>
      </c>
      <c r="D10430" s="1" t="s">
        <v>3820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5626</v>
      </c>
      <c r="N10430" s="1" t="n">
        <v>16</v>
      </c>
      <c r="O10430" s="1" t="n">
        <v>108.59</v>
      </c>
      <c r="P10430" s="1" t="s">
        <v>3814</v>
      </c>
    </row>
    <row r="10431" customFormat="false" ht="15" hidden="false" customHeight="true" outlineLevel="0" collapsed="false">
      <c r="A10431" s="1" t="n">
        <v>3</v>
      </c>
      <c r="B10431" s="76" t="n">
        <v>46277</v>
      </c>
      <c r="C10431" s="1" t="n">
        <v>11</v>
      </c>
      <c r="D10431" s="1" t="s">
        <v>3820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5627</v>
      </c>
      <c r="N10431" s="1" t="n">
        <v>16</v>
      </c>
      <c r="O10431" s="1" t="n">
        <v>108.59</v>
      </c>
      <c r="P10431" s="1" t="s">
        <v>3814</v>
      </c>
    </row>
    <row r="10432" customFormat="false" ht="15" hidden="false" customHeight="true" outlineLevel="0" collapsed="false">
      <c r="A10432" s="1" t="n">
        <v>3</v>
      </c>
      <c r="B10432" s="76" t="n">
        <v>46277</v>
      </c>
      <c r="C10432" s="1" t="n">
        <v>11</v>
      </c>
      <c r="D10432" s="1" t="s">
        <v>3820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5628</v>
      </c>
      <c r="N10432" s="1" t="n">
        <v>16</v>
      </c>
      <c r="O10432" s="1" t="n">
        <v>108.61</v>
      </c>
      <c r="P10432" s="1" t="s">
        <v>3814</v>
      </c>
    </row>
    <row r="10433" customFormat="false" ht="15" hidden="false" customHeight="true" outlineLevel="0" collapsed="false">
      <c r="A10433" s="1" t="n">
        <v>3</v>
      </c>
      <c r="B10433" s="76" t="n">
        <v>46277</v>
      </c>
      <c r="C10433" s="1" t="n">
        <v>11</v>
      </c>
      <c r="D10433" s="1" t="s">
        <v>3820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5628</v>
      </c>
      <c r="N10433" s="1" t="n">
        <v>16</v>
      </c>
      <c r="O10433" s="1" t="n">
        <v>108.61</v>
      </c>
      <c r="P10433" s="1" t="s">
        <v>3814</v>
      </c>
    </row>
    <row r="10434" customFormat="false" ht="15" hidden="false" customHeight="true" outlineLevel="0" collapsed="false">
      <c r="A10434" s="1" t="n">
        <v>3</v>
      </c>
      <c r="B10434" s="76" t="n">
        <v>46277</v>
      </c>
      <c r="C10434" s="1" t="n">
        <v>11</v>
      </c>
      <c r="D10434" s="1" t="s">
        <v>3820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5462</v>
      </c>
      <c r="N10434" s="1" t="n">
        <v>6</v>
      </c>
      <c r="O10434" s="1" t="n">
        <v>117.6</v>
      </c>
      <c r="P10434" s="1" t="s">
        <v>3814</v>
      </c>
    </row>
    <row r="10435" customFormat="false" ht="15" hidden="false" customHeight="true" outlineLevel="0" collapsed="false">
      <c r="A10435" s="1" t="n">
        <v>3</v>
      </c>
      <c r="B10435" s="76" t="n">
        <v>46277</v>
      </c>
      <c r="C10435" s="1" t="n">
        <v>11</v>
      </c>
      <c r="D10435" s="1" t="s">
        <v>3820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6133</v>
      </c>
      <c r="N10435" s="1" t="n">
        <v>2</v>
      </c>
      <c r="O10435" s="1" t="n">
        <v>6.92</v>
      </c>
      <c r="P10435" s="1" t="s">
        <v>3814</v>
      </c>
    </row>
    <row r="10436" customFormat="false" ht="15" hidden="false" customHeight="true" outlineLevel="0" collapsed="false">
      <c r="A10436" s="1" t="n">
        <v>3</v>
      </c>
      <c r="B10436" s="76" t="n">
        <v>46277</v>
      </c>
      <c r="C10436" s="1" t="n">
        <v>11</v>
      </c>
      <c r="D10436" s="1" t="s">
        <v>3820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6134</v>
      </c>
      <c r="N10436" s="1" t="n">
        <v>3</v>
      </c>
      <c r="O10436" s="1" t="n">
        <v>26.64</v>
      </c>
      <c r="P10436" s="1" t="s">
        <v>3814</v>
      </c>
    </row>
    <row r="10437" customFormat="false" ht="15" hidden="false" customHeight="true" outlineLevel="0" collapsed="false">
      <c r="A10437" s="1" t="n">
        <v>3</v>
      </c>
      <c r="B10437" s="76" t="n">
        <v>46277</v>
      </c>
      <c r="C10437" s="1" t="n">
        <v>11</v>
      </c>
      <c r="D10437" s="1" t="s">
        <v>3820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6135</v>
      </c>
      <c r="N10437" s="1" t="n">
        <v>3</v>
      </c>
      <c r="O10437" s="1" t="n">
        <v>17.97</v>
      </c>
      <c r="P10437" s="1" t="s">
        <v>3814</v>
      </c>
    </row>
    <row r="10438" customFormat="false" ht="15" hidden="false" customHeight="true" outlineLevel="0" collapsed="false">
      <c r="A10438" s="1" t="n">
        <v>3</v>
      </c>
      <c r="B10438" s="76" t="n">
        <v>46277</v>
      </c>
      <c r="C10438" s="1" t="n">
        <v>11</v>
      </c>
      <c r="D10438" s="1" t="s">
        <v>3820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6136</v>
      </c>
      <c r="N10438" s="1" t="n">
        <v>2</v>
      </c>
      <c r="O10438" s="1" t="n">
        <v>14.78</v>
      </c>
      <c r="P10438" s="1" t="s">
        <v>3814</v>
      </c>
    </row>
    <row r="10439" customFormat="false" ht="15" hidden="false" customHeight="true" outlineLevel="0" collapsed="false">
      <c r="A10439" s="1" t="n">
        <v>3</v>
      </c>
      <c r="B10439" s="76" t="n">
        <v>46277</v>
      </c>
      <c r="C10439" s="1" t="n">
        <v>11</v>
      </c>
      <c r="D10439" s="1" t="s">
        <v>3820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6826</v>
      </c>
      <c r="N10439" s="1" t="n">
        <v>2</v>
      </c>
      <c r="O10439" s="1" t="n">
        <v>76.1</v>
      </c>
      <c r="P10439" s="1" t="s">
        <v>3814</v>
      </c>
    </row>
    <row r="10440" customFormat="false" ht="15" hidden="false" customHeight="true" outlineLevel="0" collapsed="false">
      <c r="A10440" s="1" t="n">
        <v>3</v>
      </c>
      <c r="B10440" s="76" t="n">
        <v>46277</v>
      </c>
      <c r="C10440" s="1" t="n">
        <v>11</v>
      </c>
      <c r="D10440" s="1" t="s">
        <v>3820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6138</v>
      </c>
      <c r="N10440" s="1" t="n">
        <v>2</v>
      </c>
      <c r="O10440" s="1" t="n">
        <v>25.86</v>
      </c>
      <c r="P10440" s="1" t="s">
        <v>3814</v>
      </c>
    </row>
    <row r="10441" customFormat="false" ht="15" hidden="false" customHeight="true" outlineLevel="0" collapsed="false">
      <c r="A10441" s="1" t="n">
        <v>3</v>
      </c>
      <c r="B10441" s="76" t="n">
        <v>46277</v>
      </c>
      <c r="C10441" s="1" t="n">
        <v>11</v>
      </c>
      <c r="D10441" s="1" t="s">
        <v>3820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6139</v>
      </c>
      <c r="N10441" s="1" t="n">
        <v>1</v>
      </c>
      <c r="O10441" s="1" t="n">
        <v>3.92</v>
      </c>
      <c r="P10441" s="1" t="s">
        <v>3814</v>
      </c>
    </row>
    <row r="10442" customFormat="false" ht="15" hidden="false" customHeight="true" outlineLevel="0" collapsed="false">
      <c r="A10442" s="1" t="n">
        <v>3</v>
      </c>
      <c r="B10442" s="76" t="n">
        <v>46277</v>
      </c>
      <c r="C10442" s="1" t="n">
        <v>11</v>
      </c>
      <c r="D10442" s="1" t="s">
        <v>3820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6140</v>
      </c>
      <c r="N10442" s="1" t="n">
        <v>2</v>
      </c>
      <c r="O10442" s="1" t="n">
        <v>14.86</v>
      </c>
      <c r="P10442" s="1" t="s">
        <v>3814</v>
      </c>
    </row>
    <row r="10443" customFormat="false" ht="15" hidden="false" customHeight="true" outlineLevel="0" collapsed="false">
      <c r="A10443" s="1" t="n">
        <v>3</v>
      </c>
      <c r="B10443" s="76" t="n">
        <v>46277</v>
      </c>
      <c r="C10443" s="1" t="n">
        <v>11</v>
      </c>
      <c r="D10443" s="1" t="s">
        <v>3820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6141</v>
      </c>
      <c r="N10443" s="1" t="n">
        <v>2</v>
      </c>
      <c r="O10443" s="1" t="n">
        <v>14.78</v>
      </c>
      <c r="P10443" s="1" t="s">
        <v>3814</v>
      </c>
    </row>
    <row r="10444" customFormat="false" ht="15" hidden="false" customHeight="true" outlineLevel="0" collapsed="false">
      <c r="A10444" s="1" t="n">
        <v>3</v>
      </c>
      <c r="B10444" s="76" t="n">
        <v>46277</v>
      </c>
      <c r="C10444" s="1" t="n">
        <v>11</v>
      </c>
      <c r="D10444" s="1" t="s">
        <v>3820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6142</v>
      </c>
      <c r="N10444" s="1" t="n">
        <v>2</v>
      </c>
      <c r="O10444" s="1" t="n">
        <v>25.56</v>
      </c>
      <c r="P10444" s="1" t="s">
        <v>3814</v>
      </c>
    </row>
    <row r="10445" customFormat="false" ht="15" hidden="false" customHeight="true" outlineLevel="0" collapsed="false">
      <c r="A10445" s="1" t="n">
        <v>3</v>
      </c>
      <c r="B10445" s="76" t="n">
        <v>46277</v>
      </c>
      <c r="C10445" s="1" t="n">
        <v>11</v>
      </c>
      <c r="D10445" s="1" t="s">
        <v>3820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6143</v>
      </c>
      <c r="N10445" s="1" t="n">
        <v>2</v>
      </c>
      <c r="O10445" s="1" t="n">
        <v>25.56</v>
      </c>
      <c r="P10445" s="1" t="s">
        <v>3814</v>
      </c>
    </row>
    <row r="10446" customFormat="false" ht="15" hidden="false" customHeight="true" outlineLevel="0" collapsed="false">
      <c r="A10446" s="1" t="n">
        <v>3</v>
      </c>
      <c r="B10446" s="76" t="n">
        <v>46279</v>
      </c>
      <c r="C10446" s="1" t="n">
        <v>6</v>
      </c>
      <c r="D10446" s="1" t="s">
        <v>3819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3818</v>
      </c>
      <c r="N10446" s="1" t="n">
        <v>25</v>
      </c>
      <c r="O10446" s="1" t="n">
        <v>375</v>
      </c>
      <c r="P10446" s="1" t="s">
        <v>3814</v>
      </c>
    </row>
    <row r="10447" customFormat="false" ht="15" hidden="false" customHeight="true" outlineLevel="0" collapsed="false">
      <c r="A10447" s="1" t="n">
        <v>3</v>
      </c>
      <c r="B10447" s="76" t="n">
        <v>46279</v>
      </c>
      <c r="C10447" s="1" t="n">
        <v>6</v>
      </c>
      <c r="D10447" s="1" t="s">
        <v>3819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3813</v>
      </c>
      <c r="N10447" s="1" t="n">
        <v>10</v>
      </c>
      <c r="O10447" s="1" t="n">
        <v>20</v>
      </c>
      <c r="P10447" s="1" t="s">
        <v>3814</v>
      </c>
    </row>
    <row r="10448" customFormat="false" ht="15" hidden="false" customHeight="true" outlineLevel="0" collapsed="false">
      <c r="A10448" s="1" t="n">
        <v>3</v>
      </c>
      <c r="B10448" s="76" t="n">
        <v>46279</v>
      </c>
      <c r="C10448" s="1" t="n">
        <v>6</v>
      </c>
      <c r="D10448" s="1" t="s">
        <v>3819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3815</v>
      </c>
      <c r="N10448" s="1" t="n">
        <v>7</v>
      </c>
      <c r="O10448" s="1" t="n">
        <v>56</v>
      </c>
      <c r="P10448" s="1" t="s">
        <v>3814</v>
      </c>
    </row>
    <row r="10449" customFormat="false" ht="15" hidden="false" customHeight="true" outlineLevel="0" collapsed="false">
      <c r="A10449" s="1" t="n">
        <v>3</v>
      </c>
      <c r="B10449" s="76" t="n">
        <v>46279</v>
      </c>
      <c r="C10449" s="1" t="n">
        <v>6</v>
      </c>
      <c r="D10449" s="1" t="s">
        <v>3819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3817</v>
      </c>
      <c r="N10449" s="1" t="n">
        <v>20</v>
      </c>
      <c r="O10449" s="1" t="n">
        <v>125</v>
      </c>
      <c r="P10449" s="1" t="s">
        <v>3814</v>
      </c>
    </row>
    <row r="10450" customFormat="false" ht="15" hidden="false" customHeight="true" outlineLevel="0" collapsed="false">
      <c r="A10450" s="1" t="n">
        <v>3</v>
      </c>
      <c r="B10450" s="76" t="n">
        <v>46279</v>
      </c>
      <c r="C10450" s="1" t="n">
        <v>11</v>
      </c>
      <c r="D10450" s="1" t="s">
        <v>3820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4098</v>
      </c>
      <c r="N10450" s="1" t="n">
        <v>25</v>
      </c>
      <c r="O10450" s="1" t="n">
        <v>300</v>
      </c>
      <c r="P10450" s="1" t="s">
        <v>3814</v>
      </c>
    </row>
    <row r="10451" customFormat="false" ht="15" hidden="false" customHeight="true" outlineLevel="0" collapsed="false">
      <c r="A10451" s="1" t="n">
        <v>3</v>
      </c>
      <c r="B10451" s="76" t="n">
        <v>46279</v>
      </c>
      <c r="C10451" s="1" t="n">
        <v>11</v>
      </c>
      <c r="D10451" s="1" t="s">
        <v>3820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4279</v>
      </c>
      <c r="N10451" s="1" t="n">
        <v>25</v>
      </c>
      <c r="O10451" s="1" t="n">
        <v>145</v>
      </c>
      <c r="P10451" s="1" t="s">
        <v>3814</v>
      </c>
    </row>
    <row r="10452" customFormat="false" ht="15" hidden="false" customHeight="true" outlineLevel="0" collapsed="false">
      <c r="A10452" s="1" t="n">
        <v>3</v>
      </c>
      <c r="B10452" s="76" t="n">
        <v>46279</v>
      </c>
      <c r="C10452" s="1" t="n">
        <v>11</v>
      </c>
      <c r="D10452" s="1" t="s">
        <v>3820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4280</v>
      </c>
      <c r="N10452" s="1" t="n">
        <v>42</v>
      </c>
      <c r="O10452" s="1" t="n">
        <v>294</v>
      </c>
      <c r="P10452" s="1" t="s">
        <v>3814</v>
      </c>
    </row>
    <row r="10453" customFormat="false" ht="15" hidden="false" customHeight="true" outlineLevel="0" collapsed="false">
      <c r="A10453" s="1" t="n">
        <v>3</v>
      </c>
      <c r="B10453" s="76" t="n">
        <v>46279</v>
      </c>
      <c r="C10453" s="1" t="n">
        <v>11</v>
      </c>
      <c r="D10453" s="1" t="s">
        <v>3820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4281</v>
      </c>
      <c r="N10453" s="1" t="n">
        <v>40</v>
      </c>
      <c r="O10453" s="1" t="n">
        <v>375.2</v>
      </c>
      <c r="P10453" s="1" t="s">
        <v>3814</v>
      </c>
    </row>
    <row r="10454" customFormat="false" ht="15" hidden="false" customHeight="true" outlineLevel="0" collapsed="false">
      <c r="A10454" s="1" t="n">
        <v>3</v>
      </c>
      <c r="B10454" s="76" t="n">
        <v>46279</v>
      </c>
      <c r="C10454" s="1" t="n">
        <v>11</v>
      </c>
      <c r="D10454" s="1" t="s">
        <v>3820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6824</v>
      </c>
      <c r="N10454" s="1" t="n">
        <v>15</v>
      </c>
      <c r="O10454" s="1" t="n">
        <v>105</v>
      </c>
      <c r="P10454" s="1" t="s">
        <v>3814</v>
      </c>
    </row>
    <row r="10455" customFormat="false" ht="15" hidden="false" customHeight="true" outlineLevel="0" collapsed="false">
      <c r="A10455" s="1" t="n">
        <v>3</v>
      </c>
      <c r="B10455" s="76" t="n">
        <v>46279</v>
      </c>
      <c r="C10455" s="1" t="n">
        <v>11</v>
      </c>
      <c r="D10455" s="1" t="s">
        <v>3820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5385</v>
      </c>
      <c r="N10455" s="1" t="n">
        <v>6</v>
      </c>
      <c r="O10455" s="1" t="n">
        <v>75.3</v>
      </c>
      <c r="P10455" s="1" t="s">
        <v>3814</v>
      </c>
    </row>
    <row r="10456" customFormat="false" ht="15" hidden="false" customHeight="true" outlineLevel="0" collapsed="false">
      <c r="A10456" s="1" t="n">
        <v>3</v>
      </c>
      <c r="B10456" s="76" t="n">
        <v>46279</v>
      </c>
      <c r="C10456" s="1" t="n">
        <v>11</v>
      </c>
      <c r="D10456" s="1" t="s">
        <v>3820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5385</v>
      </c>
      <c r="N10456" s="1" t="n">
        <v>3</v>
      </c>
      <c r="O10456" s="1" t="n">
        <v>37.65</v>
      </c>
      <c r="P10456" s="1" t="s">
        <v>3814</v>
      </c>
    </row>
    <row r="10457" customFormat="false" ht="15" hidden="false" customHeight="true" outlineLevel="0" collapsed="false">
      <c r="A10457" s="1" t="n">
        <v>3</v>
      </c>
      <c r="B10457" s="76" t="n">
        <v>46279</v>
      </c>
      <c r="C10457" s="1" t="n">
        <v>11</v>
      </c>
      <c r="D10457" s="1" t="s">
        <v>3820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5386</v>
      </c>
      <c r="N10457" s="1" t="n">
        <v>4</v>
      </c>
      <c r="O10457" s="1" t="n">
        <v>12.48</v>
      </c>
      <c r="P10457" s="1" t="s">
        <v>3814</v>
      </c>
    </row>
    <row r="10458" customFormat="false" ht="15" hidden="false" customHeight="true" outlineLevel="0" collapsed="false">
      <c r="A10458" s="1" t="n">
        <v>3</v>
      </c>
      <c r="B10458" s="76" t="n">
        <v>46279</v>
      </c>
      <c r="C10458" s="1" t="n">
        <v>11</v>
      </c>
      <c r="D10458" s="1" t="s">
        <v>3820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5385</v>
      </c>
      <c r="N10458" s="1" t="n">
        <v>6</v>
      </c>
      <c r="O10458" s="1" t="n">
        <v>18.72</v>
      </c>
      <c r="P10458" s="1" t="s">
        <v>3814</v>
      </c>
    </row>
    <row r="10459" customFormat="false" ht="15" hidden="false" customHeight="true" outlineLevel="0" collapsed="false">
      <c r="A10459" s="1" t="n">
        <v>3</v>
      </c>
      <c r="B10459" s="76" t="n">
        <v>46279</v>
      </c>
      <c r="C10459" s="1" t="n">
        <v>11</v>
      </c>
      <c r="D10459" s="1" t="s">
        <v>3820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5388</v>
      </c>
      <c r="N10459" s="1" t="n">
        <v>6</v>
      </c>
      <c r="O10459" s="1" t="n">
        <v>73.98</v>
      </c>
      <c r="P10459" s="1" t="s">
        <v>3814</v>
      </c>
    </row>
    <row r="10460" customFormat="false" ht="15" hidden="false" customHeight="true" outlineLevel="0" collapsed="false">
      <c r="A10460" s="1" t="n">
        <v>3</v>
      </c>
      <c r="B10460" s="76" t="n">
        <v>46279</v>
      </c>
      <c r="C10460" s="1" t="n">
        <v>11</v>
      </c>
      <c r="D10460" s="1" t="s">
        <v>3820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5389</v>
      </c>
      <c r="N10460" s="1" t="n">
        <v>6</v>
      </c>
      <c r="O10460" s="1" t="n">
        <v>18.72</v>
      </c>
      <c r="P10460" s="1" t="s">
        <v>3814</v>
      </c>
    </row>
    <row r="10461" customFormat="false" ht="15" hidden="false" customHeight="true" outlineLevel="0" collapsed="false">
      <c r="A10461" s="1" t="n">
        <v>3</v>
      </c>
      <c r="B10461" s="76" t="n">
        <v>46279</v>
      </c>
      <c r="C10461" s="1" t="n">
        <v>11</v>
      </c>
      <c r="D10461" s="1" t="s">
        <v>3820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5385</v>
      </c>
      <c r="N10461" s="1" t="n">
        <v>3</v>
      </c>
      <c r="O10461" s="1" t="n">
        <v>37.65</v>
      </c>
      <c r="P10461" s="1" t="s">
        <v>3814</v>
      </c>
    </row>
    <row r="10462" customFormat="false" ht="15" hidden="false" customHeight="true" outlineLevel="0" collapsed="false">
      <c r="A10462" s="1" t="n">
        <v>3</v>
      </c>
      <c r="B10462" s="76" t="n">
        <v>46279</v>
      </c>
      <c r="C10462" s="1" t="n">
        <v>11</v>
      </c>
      <c r="D10462" s="1" t="s">
        <v>3820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5390</v>
      </c>
      <c r="N10462" s="1" t="n">
        <v>3</v>
      </c>
      <c r="O10462" s="1" t="n">
        <v>37.65</v>
      </c>
      <c r="P10462" s="1" t="s">
        <v>3814</v>
      </c>
    </row>
    <row r="10463" customFormat="false" ht="15" hidden="false" customHeight="true" outlineLevel="0" collapsed="false">
      <c r="A10463" s="1" t="n">
        <v>3</v>
      </c>
      <c r="B10463" s="76" t="n">
        <v>46279</v>
      </c>
      <c r="C10463" s="1" t="n">
        <v>11</v>
      </c>
      <c r="D10463" s="1" t="s">
        <v>3820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3891</v>
      </c>
      <c r="N10463" s="1" t="n">
        <v>68</v>
      </c>
      <c r="O10463" s="1" t="n">
        <v>2176</v>
      </c>
      <c r="P10463" s="1" t="s">
        <v>3814</v>
      </c>
    </row>
    <row r="10464" customFormat="false" ht="15" hidden="false" customHeight="true" outlineLevel="0" collapsed="false">
      <c r="A10464" s="1" t="n">
        <v>3</v>
      </c>
      <c r="B10464" s="76" t="n">
        <v>46279</v>
      </c>
      <c r="C10464" s="1" t="n">
        <v>11</v>
      </c>
      <c r="D10464" s="1" t="s">
        <v>3820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3891</v>
      </c>
      <c r="N10464" s="1" t="n">
        <v>75.2</v>
      </c>
      <c r="O10464" s="1" t="n">
        <v>2406.4</v>
      </c>
      <c r="P10464" s="1" t="s">
        <v>3814</v>
      </c>
    </row>
    <row r="10465" customFormat="false" ht="15" hidden="false" customHeight="true" outlineLevel="0" collapsed="false">
      <c r="A10465" s="1" t="n">
        <v>3</v>
      </c>
      <c r="B10465" s="76" t="n">
        <v>46279</v>
      </c>
      <c r="C10465" s="1" t="n">
        <v>11</v>
      </c>
      <c r="D10465" s="1" t="s">
        <v>3820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3893</v>
      </c>
      <c r="N10465" s="1" t="n">
        <v>59</v>
      </c>
      <c r="O10465" s="1" t="n">
        <v>1298</v>
      </c>
      <c r="P10465" s="1" t="s">
        <v>3814</v>
      </c>
    </row>
    <row r="10466" customFormat="false" ht="15" hidden="false" customHeight="true" outlineLevel="0" collapsed="false">
      <c r="A10466" s="1" t="n">
        <v>3</v>
      </c>
      <c r="B10466" s="76" t="n">
        <v>46279</v>
      </c>
      <c r="C10466" s="1" t="n">
        <v>11</v>
      </c>
      <c r="D10466" s="1" t="s">
        <v>3820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4269</v>
      </c>
      <c r="N10466" s="1" t="n">
        <v>10</v>
      </c>
      <c r="O10466" s="1" t="n">
        <v>54.9</v>
      </c>
      <c r="P10466" s="1" t="s">
        <v>3814</v>
      </c>
    </row>
    <row r="10467" customFormat="false" ht="15" hidden="false" customHeight="true" outlineLevel="0" collapsed="false">
      <c r="A10467" s="1" t="n">
        <v>3</v>
      </c>
      <c r="B10467" s="76" t="n">
        <v>46279</v>
      </c>
      <c r="C10467" s="1" t="n">
        <v>11</v>
      </c>
      <c r="D10467" s="1" t="s">
        <v>3820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4270</v>
      </c>
      <c r="N10467" s="1" t="n">
        <v>10</v>
      </c>
      <c r="O10467" s="1" t="n">
        <v>54.9</v>
      </c>
      <c r="P10467" s="1" t="s">
        <v>3814</v>
      </c>
    </row>
    <row r="10468" customFormat="false" ht="15" hidden="false" customHeight="true" outlineLevel="0" collapsed="false">
      <c r="A10468" s="1" t="n">
        <v>3</v>
      </c>
      <c r="B10468" s="76" t="n">
        <v>46279</v>
      </c>
      <c r="C10468" s="1" t="n">
        <v>11</v>
      </c>
      <c r="D10468" s="1" t="s">
        <v>3820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6827</v>
      </c>
      <c r="N10468" s="1" t="n">
        <v>3</v>
      </c>
      <c r="O10468" s="1" t="n">
        <v>23.07</v>
      </c>
      <c r="P10468" s="1" t="s">
        <v>3814</v>
      </c>
    </row>
    <row r="10469" customFormat="false" ht="15" hidden="false" customHeight="true" outlineLevel="0" collapsed="false">
      <c r="A10469" s="1" t="n">
        <v>3</v>
      </c>
      <c r="B10469" s="76" t="n">
        <v>46279</v>
      </c>
      <c r="C10469" s="1" t="n">
        <v>11</v>
      </c>
      <c r="D10469" s="1" t="s">
        <v>3820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4272</v>
      </c>
      <c r="N10469" s="1" t="n">
        <v>6</v>
      </c>
      <c r="O10469" s="1" t="n">
        <v>65.28</v>
      </c>
      <c r="P10469" s="1" t="s">
        <v>3814</v>
      </c>
    </row>
    <row r="10470" customFormat="false" ht="15" hidden="false" customHeight="true" outlineLevel="0" collapsed="false">
      <c r="A10470" s="1" t="n">
        <v>3</v>
      </c>
      <c r="B10470" s="76" t="n">
        <v>46279</v>
      </c>
      <c r="C10470" s="1" t="n">
        <v>11</v>
      </c>
      <c r="D10470" s="1" t="s">
        <v>3820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4012</v>
      </c>
      <c r="N10470" s="1" t="n">
        <v>10</v>
      </c>
      <c r="O10470" s="1" t="n">
        <v>54.9</v>
      </c>
      <c r="P10470" s="1" t="s">
        <v>3814</v>
      </c>
    </row>
    <row r="10471" customFormat="false" ht="15" hidden="false" customHeight="true" outlineLevel="0" collapsed="false">
      <c r="A10471" s="1" t="n">
        <v>3</v>
      </c>
      <c r="B10471" s="76" t="n">
        <v>46279</v>
      </c>
      <c r="C10471" s="1" t="n">
        <v>11</v>
      </c>
      <c r="D10471" s="1" t="s">
        <v>3820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6682</v>
      </c>
      <c r="N10471" s="1" t="n">
        <v>3</v>
      </c>
      <c r="O10471" s="1" t="n">
        <v>19.77</v>
      </c>
      <c r="P10471" s="1" t="s">
        <v>3814</v>
      </c>
    </row>
    <row r="10472" customFormat="false" ht="15" hidden="false" customHeight="true" outlineLevel="0" collapsed="false">
      <c r="A10472" s="1" t="n">
        <v>3</v>
      </c>
      <c r="B10472" s="76" t="n">
        <v>46279</v>
      </c>
      <c r="C10472" s="1" t="n">
        <v>11</v>
      </c>
      <c r="D10472" s="1" t="s">
        <v>3820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4274</v>
      </c>
      <c r="N10472" s="1" t="n">
        <v>6</v>
      </c>
      <c r="O10472" s="1" t="n">
        <v>58.02</v>
      </c>
      <c r="P10472" s="1" t="s">
        <v>3814</v>
      </c>
    </row>
    <row r="10473" customFormat="false" ht="15" hidden="false" customHeight="true" outlineLevel="0" collapsed="false">
      <c r="A10473" s="1" t="n">
        <v>3</v>
      </c>
      <c r="B10473" s="76" t="n">
        <v>46279</v>
      </c>
      <c r="C10473" s="1" t="n">
        <v>11</v>
      </c>
      <c r="D10473" s="1" t="s">
        <v>3820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4277</v>
      </c>
      <c r="N10473" s="1" t="n">
        <v>30</v>
      </c>
      <c r="O10473" s="1" t="n">
        <v>126.6</v>
      </c>
      <c r="P10473" s="1" t="s">
        <v>3814</v>
      </c>
    </row>
    <row r="10474" customFormat="false" ht="15" hidden="false" customHeight="true" outlineLevel="0" collapsed="false">
      <c r="A10474" s="1" t="n">
        <v>3</v>
      </c>
      <c r="B10474" s="76" t="n">
        <v>46279</v>
      </c>
      <c r="C10474" s="1" t="n">
        <v>11</v>
      </c>
      <c r="D10474" s="1" t="s">
        <v>3820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5255</v>
      </c>
      <c r="N10474" s="1" t="n">
        <v>108</v>
      </c>
      <c r="O10474" s="1" t="n">
        <v>281.88</v>
      </c>
      <c r="P10474" s="1" t="s">
        <v>3814</v>
      </c>
    </row>
    <row r="10475" customFormat="false" ht="15" hidden="false" customHeight="true" outlineLevel="0" collapsed="false">
      <c r="A10475" s="1" t="n">
        <v>3</v>
      </c>
      <c r="B10475" s="76" t="n">
        <v>46279</v>
      </c>
      <c r="C10475" s="1" t="n">
        <v>11</v>
      </c>
      <c r="D10475" s="1" t="s">
        <v>3820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5596</v>
      </c>
      <c r="N10475" s="1" t="n">
        <v>60</v>
      </c>
      <c r="O10475" s="1" t="n">
        <v>114.6</v>
      </c>
      <c r="P10475" s="1" t="s">
        <v>3814</v>
      </c>
    </row>
    <row r="10476" customFormat="false" ht="15" hidden="false" customHeight="true" outlineLevel="0" collapsed="false">
      <c r="A10476" s="1" t="n">
        <v>3</v>
      </c>
      <c r="B10476" s="76" t="n">
        <v>46279</v>
      </c>
      <c r="C10476" s="1" t="n">
        <v>11</v>
      </c>
      <c r="D10476" s="1" t="s">
        <v>3820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4735</v>
      </c>
      <c r="N10476" s="1" t="n">
        <v>144</v>
      </c>
      <c r="O10476" s="1" t="n">
        <v>152.64</v>
      </c>
      <c r="P10476" s="1" t="s">
        <v>3814</v>
      </c>
    </row>
    <row r="10477" customFormat="false" ht="15" hidden="false" customHeight="true" outlineLevel="0" collapsed="false">
      <c r="A10477" s="1" t="n">
        <v>3</v>
      </c>
      <c r="B10477" s="76" t="n">
        <v>46279</v>
      </c>
      <c r="C10477" s="1" t="n">
        <v>11</v>
      </c>
      <c r="D10477" s="1" t="s">
        <v>3820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4736</v>
      </c>
      <c r="N10477" s="1" t="n">
        <v>48</v>
      </c>
      <c r="O10477" s="1" t="n">
        <v>50.88</v>
      </c>
      <c r="P10477" s="1" t="s">
        <v>3814</v>
      </c>
    </row>
    <row r="10478" customFormat="false" ht="15" hidden="false" customHeight="true" outlineLevel="0" collapsed="false">
      <c r="A10478" s="1" t="n">
        <v>3</v>
      </c>
      <c r="B10478" s="76" t="n">
        <v>46279</v>
      </c>
      <c r="C10478" s="1" t="n">
        <v>11</v>
      </c>
      <c r="D10478" s="1" t="s">
        <v>3820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5087</v>
      </c>
      <c r="N10478" s="1" t="n">
        <v>24</v>
      </c>
      <c r="O10478" s="1" t="n">
        <v>218.88</v>
      </c>
      <c r="P10478" s="1" t="s">
        <v>3814</v>
      </c>
    </row>
    <row r="10479" customFormat="false" ht="15" hidden="false" customHeight="true" outlineLevel="0" collapsed="false">
      <c r="A10479" s="1" t="n">
        <v>3</v>
      </c>
      <c r="B10479" s="76" t="n">
        <v>46279</v>
      </c>
      <c r="C10479" s="1" t="n">
        <v>11</v>
      </c>
      <c r="D10479" s="1" t="s">
        <v>3820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5088</v>
      </c>
      <c r="N10479" s="1" t="n">
        <v>24</v>
      </c>
      <c r="O10479" s="1" t="n">
        <v>218.88</v>
      </c>
      <c r="P10479" s="1" t="s">
        <v>3814</v>
      </c>
    </row>
    <row r="10480" customFormat="false" ht="15" hidden="false" customHeight="true" outlineLevel="0" collapsed="false">
      <c r="A10480" s="1" t="n">
        <v>3</v>
      </c>
      <c r="B10480" s="76" t="n">
        <v>46279</v>
      </c>
      <c r="C10480" s="1" t="n">
        <v>11</v>
      </c>
      <c r="D10480" s="1" t="s">
        <v>3820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5089</v>
      </c>
      <c r="N10480" s="1" t="n">
        <v>24</v>
      </c>
      <c r="O10480" s="1" t="n">
        <v>218.88</v>
      </c>
      <c r="P10480" s="1" t="s">
        <v>3814</v>
      </c>
    </row>
    <row r="10481" customFormat="false" ht="15" hidden="false" customHeight="true" outlineLevel="0" collapsed="false">
      <c r="A10481" s="1" t="n">
        <v>3</v>
      </c>
      <c r="B10481" s="76" t="n">
        <v>46279</v>
      </c>
      <c r="C10481" s="1" t="n">
        <v>11</v>
      </c>
      <c r="D10481" s="1" t="s">
        <v>3820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6828</v>
      </c>
      <c r="N10481" s="1" t="n">
        <v>80</v>
      </c>
      <c r="O10481" s="1" t="n">
        <v>240.8</v>
      </c>
      <c r="P10481" s="1" t="s">
        <v>3814</v>
      </c>
    </row>
    <row r="10482" customFormat="false" ht="15" hidden="false" customHeight="true" outlineLevel="0" collapsed="false">
      <c r="A10482" s="1" t="n">
        <v>3</v>
      </c>
      <c r="B10482" s="76" t="n">
        <v>46279</v>
      </c>
      <c r="C10482" s="1" t="n">
        <v>11</v>
      </c>
      <c r="D10482" s="1" t="s">
        <v>3820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4178</v>
      </c>
      <c r="N10482" s="1" t="n">
        <v>48</v>
      </c>
      <c r="O10482" s="1" t="n">
        <v>203.04</v>
      </c>
      <c r="P10482" s="1" t="s">
        <v>3814</v>
      </c>
    </row>
    <row r="10483" customFormat="false" ht="15" hidden="false" customHeight="true" outlineLevel="0" collapsed="false">
      <c r="A10483" s="1" t="n">
        <v>3</v>
      </c>
      <c r="B10483" s="76" t="n">
        <v>46279</v>
      </c>
      <c r="C10483" s="1" t="n">
        <v>11</v>
      </c>
      <c r="D10483" s="1" t="s">
        <v>3820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4221</v>
      </c>
      <c r="N10483" s="1" t="n">
        <v>27</v>
      </c>
      <c r="O10483" s="1" t="n">
        <v>198.45</v>
      </c>
      <c r="P10483" s="1" t="s">
        <v>3814</v>
      </c>
    </row>
    <row r="10484" customFormat="false" ht="15" hidden="false" customHeight="true" outlineLevel="0" collapsed="false">
      <c r="A10484" s="1" t="n">
        <v>3</v>
      </c>
      <c r="B10484" s="76" t="n">
        <v>46279</v>
      </c>
      <c r="C10484" s="1" t="n">
        <v>11</v>
      </c>
      <c r="D10484" s="1" t="s">
        <v>3820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5758</v>
      </c>
      <c r="N10484" s="1" t="n">
        <v>40</v>
      </c>
      <c r="O10484" s="1" t="n">
        <v>181.6</v>
      </c>
      <c r="P10484" s="1" t="s">
        <v>3814</v>
      </c>
    </row>
    <row r="10485" customFormat="false" ht="15" hidden="false" customHeight="true" outlineLevel="0" collapsed="false">
      <c r="A10485" s="1" t="n">
        <v>3</v>
      </c>
      <c r="B10485" s="76" t="n">
        <v>46279</v>
      </c>
      <c r="C10485" s="1" t="n">
        <v>11</v>
      </c>
      <c r="D10485" s="1" t="s">
        <v>3820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6452</v>
      </c>
      <c r="N10485" s="1" t="n">
        <v>18</v>
      </c>
      <c r="O10485" s="1" t="n">
        <v>43.56</v>
      </c>
      <c r="P10485" s="1" t="s">
        <v>3814</v>
      </c>
    </row>
    <row r="10486" customFormat="false" ht="15" hidden="false" customHeight="true" outlineLevel="0" collapsed="false">
      <c r="A10486" s="1" t="n">
        <v>3</v>
      </c>
      <c r="B10486" s="76" t="n">
        <v>46279</v>
      </c>
      <c r="C10486" s="1" t="n">
        <v>11</v>
      </c>
      <c r="D10486" s="1" t="s">
        <v>3820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6829</v>
      </c>
      <c r="N10486" s="1" t="n">
        <v>24</v>
      </c>
      <c r="O10486" s="1" t="n">
        <v>218.88</v>
      </c>
      <c r="P10486" s="1" t="s">
        <v>3814</v>
      </c>
    </row>
    <row r="10487" customFormat="false" ht="15" hidden="false" customHeight="true" outlineLevel="0" collapsed="false">
      <c r="A10487" s="1" t="n">
        <v>3</v>
      </c>
      <c r="B10487" s="76" t="n">
        <v>46279</v>
      </c>
      <c r="C10487" s="1" t="n">
        <v>11</v>
      </c>
      <c r="D10487" s="1" t="s">
        <v>3820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4862</v>
      </c>
      <c r="N10487" s="1" t="n">
        <v>72</v>
      </c>
      <c r="O10487" s="1" t="n">
        <v>167.04</v>
      </c>
      <c r="P10487" s="1" t="s">
        <v>3814</v>
      </c>
    </row>
    <row r="10488" customFormat="false" ht="15" hidden="false" customHeight="true" outlineLevel="0" collapsed="false">
      <c r="A10488" s="1" t="n">
        <v>3</v>
      </c>
      <c r="B10488" s="76" t="n">
        <v>46279</v>
      </c>
      <c r="C10488" s="1" t="n">
        <v>11</v>
      </c>
      <c r="D10488" s="1" t="s">
        <v>3820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5099</v>
      </c>
      <c r="N10488" s="1" t="n">
        <v>24</v>
      </c>
      <c r="O10488" s="1" t="n">
        <v>218.88</v>
      </c>
      <c r="P10488" s="1" t="s">
        <v>3814</v>
      </c>
    </row>
    <row r="10489" customFormat="false" ht="15" hidden="false" customHeight="true" outlineLevel="0" collapsed="false">
      <c r="A10489" s="1" t="n">
        <v>3</v>
      </c>
      <c r="B10489" s="76" t="n">
        <v>46279</v>
      </c>
      <c r="C10489" s="1" t="n">
        <v>11</v>
      </c>
      <c r="D10489" s="1" t="s">
        <v>3820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3891</v>
      </c>
      <c r="N10489" s="1" t="n">
        <v>125.3</v>
      </c>
      <c r="O10489" s="1" t="n">
        <v>4009.6</v>
      </c>
      <c r="P10489" s="1" t="s">
        <v>3814</v>
      </c>
    </row>
    <row r="10490" customFormat="false" ht="15" hidden="false" customHeight="true" outlineLevel="0" collapsed="false">
      <c r="A10490" s="1" t="n">
        <v>3</v>
      </c>
      <c r="B10490" s="76" t="n">
        <v>46279</v>
      </c>
      <c r="C10490" s="1" t="n">
        <v>11</v>
      </c>
      <c r="D10490" s="1" t="s">
        <v>3820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4684</v>
      </c>
      <c r="N10490" s="1" t="n">
        <v>27</v>
      </c>
      <c r="O10490" s="1" t="n">
        <v>108</v>
      </c>
      <c r="P10490" s="1" t="s">
        <v>3814</v>
      </c>
    </row>
    <row r="10491" customFormat="false" ht="15" hidden="false" customHeight="true" outlineLevel="0" collapsed="false">
      <c r="A10491" s="1" t="n">
        <v>3</v>
      </c>
      <c r="B10491" s="76" t="n">
        <v>46279</v>
      </c>
      <c r="C10491" s="1" t="n">
        <v>11</v>
      </c>
      <c r="D10491" s="1" t="s">
        <v>3820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4685</v>
      </c>
      <c r="N10491" s="1" t="n">
        <v>27</v>
      </c>
      <c r="O10491" s="1" t="n">
        <v>108</v>
      </c>
      <c r="P10491" s="1" t="s">
        <v>3814</v>
      </c>
    </row>
    <row r="10492" customFormat="false" ht="15" hidden="false" customHeight="true" outlineLevel="0" collapsed="false">
      <c r="A10492" s="1" t="n">
        <v>3</v>
      </c>
      <c r="B10492" s="76" t="n">
        <v>46279</v>
      </c>
      <c r="C10492" s="1" t="n">
        <v>11</v>
      </c>
      <c r="D10492" s="1" t="s">
        <v>3820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4688</v>
      </c>
      <c r="N10492" s="1" t="n">
        <v>45</v>
      </c>
      <c r="O10492" s="1" t="n">
        <v>180</v>
      </c>
      <c r="P10492" s="1" t="s">
        <v>3814</v>
      </c>
    </row>
    <row r="10493" customFormat="false" ht="15" hidden="false" customHeight="true" outlineLevel="0" collapsed="false">
      <c r="A10493" s="1" t="n">
        <v>3</v>
      </c>
      <c r="B10493" s="76" t="n">
        <v>46279</v>
      </c>
      <c r="C10493" s="1" t="n">
        <v>11</v>
      </c>
      <c r="D10493" s="1" t="s">
        <v>3820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6830</v>
      </c>
      <c r="N10493" s="1" t="n">
        <v>36</v>
      </c>
      <c r="O10493" s="1" t="n">
        <v>42</v>
      </c>
      <c r="P10493" s="1" t="s">
        <v>3814</v>
      </c>
    </row>
    <row r="10494" customFormat="false" ht="15" hidden="false" customHeight="true" outlineLevel="0" collapsed="false">
      <c r="A10494" s="1" t="n">
        <v>3</v>
      </c>
      <c r="B10494" s="76" t="n">
        <v>46279</v>
      </c>
      <c r="C10494" s="1" t="n">
        <v>11</v>
      </c>
      <c r="D10494" s="1" t="s">
        <v>3820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5475</v>
      </c>
      <c r="N10494" s="1" t="n">
        <v>20</v>
      </c>
      <c r="O10494" s="1" t="n">
        <v>140</v>
      </c>
      <c r="P10494" s="1" t="s">
        <v>3814</v>
      </c>
    </row>
    <row r="10495" customFormat="false" ht="15" hidden="false" customHeight="true" outlineLevel="0" collapsed="false">
      <c r="A10495" s="1" t="n">
        <v>3</v>
      </c>
      <c r="B10495" s="76" t="n">
        <v>46279</v>
      </c>
      <c r="C10495" s="1" t="n">
        <v>11</v>
      </c>
      <c r="D10495" s="1" t="s">
        <v>3820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5622</v>
      </c>
      <c r="N10495" s="1" t="n">
        <v>12</v>
      </c>
      <c r="O10495" s="1" t="n">
        <v>94.33</v>
      </c>
      <c r="P10495" s="1" t="s">
        <v>3814</v>
      </c>
    </row>
    <row r="10496" customFormat="false" ht="15" hidden="false" customHeight="true" outlineLevel="0" collapsed="false">
      <c r="A10496" s="1" t="n">
        <v>3</v>
      </c>
      <c r="B10496" s="76" t="n">
        <v>46279</v>
      </c>
      <c r="C10496" s="1" t="n">
        <v>11</v>
      </c>
      <c r="D10496" s="1" t="s">
        <v>3820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5623</v>
      </c>
      <c r="N10496" s="1" t="n">
        <v>12</v>
      </c>
      <c r="O10496" s="1" t="n">
        <v>94.33</v>
      </c>
      <c r="P10496" s="1" t="s">
        <v>3814</v>
      </c>
    </row>
    <row r="10497" customFormat="false" ht="15" hidden="false" customHeight="true" outlineLevel="0" collapsed="false">
      <c r="A10497" s="1" t="n">
        <v>3</v>
      </c>
      <c r="B10497" s="76" t="n">
        <v>46279</v>
      </c>
      <c r="C10497" s="1" t="n">
        <v>11</v>
      </c>
      <c r="D10497" s="1" t="s">
        <v>3820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4144</v>
      </c>
      <c r="N10497" s="1" t="n">
        <v>12</v>
      </c>
      <c r="O10497" s="1" t="n">
        <v>47.73</v>
      </c>
      <c r="P10497" s="1" t="s">
        <v>3814</v>
      </c>
    </row>
    <row r="10498" customFormat="false" ht="15" hidden="false" customHeight="true" outlineLevel="0" collapsed="false">
      <c r="A10498" s="1" t="n">
        <v>3</v>
      </c>
      <c r="B10498" s="76" t="n">
        <v>46279</v>
      </c>
      <c r="C10498" s="1" t="n">
        <v>11</v>
      </c>
      <c r="D10498" s="1" t="s">
        <v>3820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4135</v>
      </c>
      <c r="N10498" s="1" t="n">
        <v>12</v>
      </c>
      <c r="O10498" s="1" t="n">
        <v>47.73</v>
      </c>
      <c r="P10498" s="1" t="s">
        <v>3814</v>
      </c>
    </row>
    <row r="10499" customFormat="false" ht="15" hidden="false" customHeight="true" outlineLevel="0" collapsed="false">
      <c r="A10499" s="1" t="n">
        <v>3</v>
      </c>
      <c r="B10499" s="76" t="n">
        <v>46279</v>
      </c>
      <c r="C10499" s="1" t="n">
        <v>11</v>
      </c>
      <c r="D10499" s="1" t="s">
        <v>3820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5973</v>
      </c>
      <c r="N10499" s="1" t="n">
        <v>12</v>
      </c>
      <c r="O10499" s="1" t="n">
        <v>47.73</v>
      </c>
      <c r="P10499" s="1" t="s">
        <v>3814</v>
      </c>
    </row>
    <row r="10500" customFormat="false" ht="15" hidden="false" customHeight="true" outlineLevel="0" collapsed="false">
      <c r="A10500" s="1" t="n">
        <v>3</v>
      </c>
      <c r="B10500" s="76" t="n">
        <v>46279</v>
      </c>
      <c r="C10500" s="1" t="n">
        <v>11</v>
      </c>
      <c r="D10500" s="1" t="s">
        <v>3820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6831</v>
      </c>
      <c r="N10500" s="1" t="n">
        <v>30</v>
      </c>
      <c r="O10500" s="1" t="n">
        <v>69.99</v>
      </c>
      <c r="P10500" s="1" t="s">
        <v>3814</v>
      </c>
    </row>
    <row r="10501" customFormat="false" ht="15" hidden="false" customHeight="true" outlineLevel="0" collapsed="false">
      <c r="A10501" s="1" t="n">
        <v>3</v>
      </c>
      <c r="B10501" s="76" t="n">
        <v>46279</v>
      </c>
      <c r="C10501" s="1" t="n">
        <v>11</v>
      </c>
      <c r="D10501" s="1" t="s">
        <v>3820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6832</v>
      </c>
      <c r="N10501" s="1" t="n">
        <v>30</v>
      </c>
      <c r="O10501" s="1" t="n">
        <v>69.99</v>
      </c>
      <c r="P10501" s="1" t="s">
        <v>3814</v>
      </c>
    </row>
    <row r="10502" customFormat="false" ht="15" hidden="false" customHeight="true" outlineLevel="0" collapsed="false">
      <c r="A10502" s="1" t="n">
        <v>3</v>
      </c>
      <c r="B10502" s="76" t="n">
        <v>46279</v>
      </c>
      <c r="C10502" s="1" t="n">
        <v>11</v>
      </c>
      <c r="D10502" s="1" t="s">
        <v>3820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4139</v>
      </c>
      <c r="N10502" s="1" t="n">
        <v>12</v>
      </c>
      <c r="O10502" s="1" t="n">
        <v>47.73</v>
      </c>
      <c r="P10502" s="1" t="s">
        <v>3814</v>
      </c>
    </row>
    <row r="10503" customFormat="false" ht="15" hidden="false" customHeight="true" outlineLevel="0" collapsed="false">
      <c r="A10503" s="1" t="n">
        <v>3</v>
      </c>
      <c r="B10503" s="76" t="n">
        <v>46279</v>
      </c>
      <c r="C10503" s="1" t="n">
        <v>11</v>
      </c>
      <c r="D10503" s="1" t="s">
        <v>3820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4140</v>
      </c>
      <c r="N10503" s="1" t="n">
        <v>30</v>
      </c>
      <c r="O10503" s="1" t="n">
        <v>65.74</v>
      </c>
      <c r="P10503" s="1" t="s">
        <v>3814</v>
      </c>
    </row>
    <row r="10504" customFormat="false" ht="15" hidden="false" customHeight="true" outlineLevel="0" collapsed="false">
      <c r="A10504" s="1" t="n">
        <v>3</v>
      </c>
      <c r="B10504" s="76" t="n">
        <v>46279</v>
      </c>
      <c r="C10504" s="1" t="n">
        <v>11</v>
      </c>
      <c r="D10504" s="1" t="s">
        <v>3820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5154</v>
      </c>
      <c r="N10504" s="1" t="n">
        <v>24</v>
      </c>
      <c r="O10504" s="1" t="n">
        <v>50.16</v>
      </c>
      <c r="P10504" s="1" t="s">
        <v>3814</v>
      </c>
    </row>
    <row r="10505" customFormat="false" ht="15" hidden="false" customHeight="true" outlineLevel="0" collapsed="false">
      <c r="A10505" s="1" t="n">
        <v>3</v>
      </c>
      <c r="B10505" s="76" t="n">
        <v>46279</v>
      </c>
      <c r="C10505" s="1" t="n">
        <v>11</v>
      </c>
      <c r="D10505" s="1" t="s">
        <v>3820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5155</v>
      </c>
      <c r="N10505" s="1" t="n">
        <v>6</v>
      </c>
      <c r="O10505" s="1" t="n">
        <v>27.36</v>
      </c>
      <c r="P10505" s="1" t="s">
        <v>3814</v>
      </c>
    </row>
    <row r="10506" customFormat="false" ht="15" hidden="false" customHeight="true" outlineLevel="0" collapsed="false">
      <c r="A10506" s="1" t="n">
        <v>3</v>
      </c>
      <c r="B10506" s="76" t="n">
        <v>46279</v>
      </c>
      <c r="C10506" s="1" t="n">
        <v>11</v>
      </c>
      <c r="D10506" s="1" t="s">
        <v>3820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5157</v>
      </c>
      <c r="N10506" s="1" t="n">
        <v>24</v>
      </c>
      <c r="O10506" s="1" t="n">
        <v>110.4</v>
      </c>
      <c r="P10506" s="1" t="s">
        <v>3814</v>
      </c>
    </row>
    <row r="10507" customFormat="false" ht="15" hidden="false" customHeight="true" outlineLevel="0" collapsed="false">
      <c r="A10507" s="1" t="n">
        <v>3</v>
      </c>
      <c r="B10507" s="76" t="n">
        <v>46279</v>
      </c>
      <c r="C10507" s="1" t="n">
        <v>11</v>
      </c>
      <c r="D10507" s="1" t="s">
        <v>3820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6833</v>
      </c>
      <c r="N10507" s="1" t="n">
        <v>18</v>
      </c>
      <c r="O10507" s="1" t="n">
        <v>82.8</v>
      </c>
      <c r="P10507" s="1" t="s">
        <v>3814</v>
      </c>
    </row>
    <row r="10508" customFormat="false" ht="15" hidden="false" customHeight="true" outlineLevel="0" collapsed="false">
      <c r="A10508" s="1" t="n">
        <v>3</v>
      </c>
      <c r="B10508" s="76" t="n">
        <v>46279</v>
      </c>
      <c r="C10508" s="1" t="n">
        <v>11</v>
      </c>
      <c r="D10508" s="1" t="s">
        <v>3820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5159</v>
      </c>
      <c r="N10508" s="1" t="n">
        <v>24</v>
      </c>
      <c r="O10508" s="1" t="n">
        <v>110.4</v>
      </c>
      <c r="P10508" s="1" t="s">
        <v>3814</v>
      </c>
    </row>
    <row r="10509" customFormat="false" ht="15" hidden="false" customHeight="true" outlineLevel="0" collapsed="false">
      <c r="A10509" s="1" t="n">
        <v>3</v>
      </c>
      <c r="B10509" s="76" t="n">
        <v>46279</v>
      </c>
      <c r="C10509" s="1" t="n">
        <v>11</v>
      </c>
      <c r="D10509" s="1" t="s">
        <v>3820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5792</v>
      </c>
      <c r="N10509" s="1" t="n">
        <v>1</v>
      </c>
      <c r="O10509" s="1" t="n">
        <v>5.38</v>
      </c>
      <c r="P10509" s="1" t="s">
        <v>3814</v>
      </c>
    </row>
    <row r="10510" customFormat="false" ht="15" hidden="false" customHeight="true" outlineLevel="0" collapsed="false">
      <c r="A10510" s="1" t="n">
        <v>3</v>
      </c>
      <c r="B10510" s="76" t="n">
        <v>46279</v>
      </c>
      <c r="C10510" s="1" t="n">
        <v>11</v>
      </c>
      <c r="D10510" s="1" t="s">
        <v>3820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5793</v>
      </c>
      <c r="N10510" s="1" t="n">
        <v>6</v>
      </c>
      <c r="O10510" s="1" t="n">
        <v>16.98</v>
      </c>
      <c r="P10510" s="1" t="s">
        <v>3814</v>
      </c>
    </row>
    <row r="10511" customFormat="false" ht="15" hidden="false" customHeight="true" outlineLevel="0" collapsed="false">
      <c r="A10511" s="1" t="n">
        <v>3</v>
      </c>
      <c r="B10511" s="76" t="n">
        <v>46279</v>
      </c>
      <c r="C10511" s="1" t="n">
        <v>11</v>
      </c>
      <c r="D10511" s="1" t="s">
        <v>3820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6834</v>
      </c>
      <c r="N10511" s="1" t="n">
        <v>12</v>
      </c>
      <c r="O10511" s="1" t="n">
        <v>74.76</v>
      </c>
      <c r="P10511" s="1" t="s">
        <v>3814</v>
      </c>
    </row>
    <row r="10512" customFormat="false" ht="15" hidden="false" customHeight="true" outlineLevel="0" collapsed="false">
      <c r="A10512" s="1" t="n">
        <v>3</v>
      </c>
      <c r="B10512" s="76" t="n">
        <v>46279</v>
      </c>
      <c r="C10512" s="1" t="n">
        <v>11</v>
      </c>
      <c r="D10512" s="1" t="s">
        <v>3820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5165</v>
      </c>
      <c r="N10512" s="1" t="n">
        <v>12</v>
      </c>
      <c r="O10512" s="1" t="n">
        <v>25.08</v>
      </c>
      <c r="P10512" s="1" t="s">
        <v>3814</v>
      </c>
    </row>
    <row r="10513" customFormat="false" ht="15" hidden="false" customHeight="true" outlineLevel="0" collapsed="false">
      <c r="A10513" s="1" t="n">
        <v>3</v>
      </c>
      <c r="B10513" s="76" t="n">
        <v>46279</v>
      </c>
      <c r="C10513" s="1" t="n">
        <v>11</v>
      </c>
      <c r="D10513" s="1" t="s">
        <v>3820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5166</v>
      </c>
      <c r="N10513" s="1" t="n">
        <v>12</v>
      </c>
      <c r="O10513" s="1" t="n">
        <v>25.08</v>
      </c>
      <c r="P10513" s="1" t="s">
        <v>3814</v>
      </c>
    </row>
    <row r="10514" customFormat="false" ht="15" hidden="false" customHeight="true" outlineLevel="0" collapsed="false">
      <c r="A10514" s="1" t="n">
        <v>3</v>
      </c>
      <c r="B10514" s="76" t="n">
        <v>46279</v>
      </c>
      <c r="C10514" s="1" t="n">
        <v>11</v>
      </c>
      <c r="D10514" s="1" t="s">
        <v>3820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5167</v>
      </c>
      <c r="N10514" s="1" t="n">
        <v>12</v>
      </c>
      <c r="O10514" s="1" t="n">
        <v>25.08</v>
      </c>
      <c r="P10514" s="1" t="s">
        <v>3814</v>
      </c>
    </row>
    <row r="10515" customFormat="false" ht="15" hidden="false" customHeight="true" outlineLevel="0" collapsed="false">
      <c r="A10515" s="1" t="n">
        <v>3</v>
      </c>
      <c r="B10515" s="76" t="n">
        <v>46279</v>
      </c>
      <c r="C10515" s="1" t="n">
        <v>11</v>
      </c>
      <c r="D10515" s="1" t="s">
        <v>3820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5168</v>
      </c>
      <c r="N10515" s="1" t="n">
        <v>24</v>
      </c>
      <c r="O10515" s="1" t="n">
        <v>50.16</v>
      </c>
      <c r="P10515" s="1" t="s">
        <v>3814</v>
      </c>
    </row>
    <row r="10516" customFormat="false" ht="15" hidden="false" customHeight="true" outlineLevel="0" collapsed="false">
      <c r="A10516" s="1" t="n">
        <v>3</v>
      </c>
      <c r="B10516" s="76" t="n">
        <v>46279</v>
      </c>
      <c r="C10516" s="1" t="n">
        <v>11</v>
      </c>
      <c r="D10516" s="1" t="s">
        <v>3820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6835</v>
      </c>
      <c r="N10516" s="1" t="n">
        <v>15</v>
      </c>
      <c r="O10516" s="1" t="n">
        <v>19.25</v>
      </c>
      <c r="P10516" s="1" t="s">
        <v>3814</v>
      </c>
    </row>
    <row r="10517" customFormat="false" ht="15" hidden="false" customHeight="true" outlineLevel="0" collapsed="false">
      <c r="A10517" s="1" t="n">
        <v>3</v>
      </c>
      <c r="B10517" s="76" t="n">
        <v>46279</v>
      </c>
      <c r="C10517" s="1" t="n">
        <v>11</v>
      </c>
      <c r="D10517" s="1" t="s">
        <v>3820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5794</v>
      </c>
      <c r="N10517" s="1" t="n">
        <v>60</v>
      </c>
      <c r="O10517" s="1" t="n">
        <v>40.68</v>
      </c>
      <c r="P10517" s="1" t="s">
        <v>3814</v>
      </c>
    </row>
    <row r="10518" customFormat="false" ht="15" hidden="false" customHeight="true" outlineLevel="0" collapsed="false">
      <c r="A10518" s="1" t="n">
        <v>3</v>
      </c>
      <c r="B10518" s="76" t="n">
        <v>46279</v>
      </c>
      <c r="C10518" s="1" t="n">
        <v>11</v>
      </c>
      <c r="D10518" s="1" t="s">
        <v>3820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5795</v>
      </c>
      <c r="N10518" s="1" t="n">
        <v>60</v>
      </c>
      <c r="O10518" s="1" t="n">
        <v>40.68</v>
      </c>
      <c r="P10518" s="1" t="s">
        <v>3814</v>
      </c>
    </row>
    <row r="10519" customFormat="false" ht="15" hidden="false" customHeight="true" outlineLevel="0" collapsed="false">
      <c r="A10519" s="1" t="n">
        <v>3</v>
      </c>
      <c r="B10519" s="76" t="n">
        <v>46279</v>
      </c>
      <c r="C10519" s="1" t="n">
        <v>11</v>
      </c>
      <c r="D10519" s="1" t="s">
        <v>3820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5798</v>
      </c>
      <c r="N10519" s="1" t="n">
        <v>120</v>
      </c>
      <c r="O10519" s="1" t="n">
        <v>81.36</v>
      </c>
      <c r="P10519" s="1" t="s">
        <v>3814</v>
      </c>
    </row>
    <row r="10520" customFormat="false" ht="15" hidden="false" customHeight="true" outlineLevel="0" collapsed="false">
      <c r="A10520" s="1" t="n">
        <v>3</v>
      </c>
      <c r="B10520" s="76" t="n">
        <v>46279</v>
      </c>
      <c r="C10520" s="1" t="n">
        <v>11</v>
      </c>
      <c r="D10520" s="1" t="s">
        <v>3820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5799</v>
      </c>
      <c r="N10520" s="1" t="n">
        <v>120</v>
      </c>
      <c r="O10520" s="1" t="n">
        <v>81.36</v>
      </c>
      <c r="P10520" s="1" t="s">
        <v>3814</v>
      </c>
    </row>
    <row r="10521" customFormat="false" ht="15" hidden="false" customHeight="true" outlineLevel="0" collapsed="false">
      <c r="A10521" s="1" t="n">
        <v>3</v>
      </c>
      <c r="B10521" s="76" t="n">
        <v>46279</v>
      </c>
      <c r="C10521" s="1" t="n">
        <v>11</v>
      </c>
      <c r="D10521" s="1" t="s">
        <v>3820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5800</v>
      </c>
      <c r="N10521" s="1" t="n">
        <v>120</v>
      </c>
      <c r="O10521" s="1" t="n">
        <v>81.36</v>
      </c>
      <c r="P10521" s="1" t="s">
        <v>3814</v>
      </c>
    </row>
    <row r="10522" customFormat="false" ht="15" hidden="false" customHeight="true" outlineLevel="0" collapsed="false">
      <c r="A10522" s="1" t="n">
        <v>3</v>
      </c>
      <c r="B10522" s="76" t="n">
        <v>46279</v>
      </c>
      <c r="C10522" s="1" t="n">
        <v>11</v>
      </c>
      <c r="D10522" s="1" t="s">
        <v>3820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5801</v>
      </c>
      <c r="N10522" s="1" t="n">
        <v>120</v>
      </c>
      <c r="O10522" s="1" t="n">
        <v>81.36</v>
      </c>
      <c r="P10522" s="1" t="s">
        <v>3814</v>
      </c>
    </row>
    <row r="10523" customFormat="false" ht="15" hidden="false" customHeight="true" outlineLevel="0" collapsed="false">
      <c r="A10523" s="1" t="n">
        <v>3</v>
      </c>
      <c r="B10523" s="76" t="n">
        <v>46279</v>
      </c>
      <c r="C10523" s="1" t="n">
        <v>11</v>
      </c>
      <c r="D10523" s="1" t="s">
        <v>3820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5802</v>
      </c>
      <c r="N10523" s="1" t="n">
        <v>120</v>
      </c>
      <c r="O10523" s="1" t="n">
        <v>81.36</v>
      </c>
      <c r="P10523" s="1" t="s">
        <v>3814</v>
      </c>
    </row>
    <row r="10524" customFormat="false" ht="15" hidden="false" customHeight="true" outlineLevel="0" collapsed="false">
      <c r="A10524" s="1" t="n">
        <v>3</v>
      </c>
      <c r="B10524" s="76" t="n">
        <v>46279</v>
      </c>
      <c r="C10524" s="1" t="n">
        <v>11</v>
      </c>
      <c r="D10524" s="1" t="s">
        <v>3820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5803</v>
      </c>
      <c r="N10524" s="1" t="n">
        <v>120</v>
      </c>
      <c r="O10524" s="1" t="n">
        <v>81.36</v>
      </c>
      <c r="P10524" s="1" t="s">
        <v>3814</v>
      </c>
    </row>
    <row r="10525" customFormat="false" ht="15" hidden="false" customHeight="true" outlineLevel="0" collapsed="false">
      <c r="A10525" s="1" t="n">
        <v>3</v>
      </c>
      <c r="B10525" s="76" t="n">
        <v>46279</v>
      </c>
      <c r="C10525" s="1" t="n">
        <v>11</v>
      </c>
      <c r="D10525" s="1" t="s">
        <v>3820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5804</v>
      </c>
      <c r="N10525" s="1" t="n">
        <v>60</v>
      </c>
      <c r="O10525" s="1" t="n">
        <v>40.68</v>
      </c>
      <c r="P10525" s="1" t="s">
        <v>3814</v>
      </c>
    </row>
    <row r="10526" customFormat="false" ht="15" hidden="false" customHeight="true" outlineLevel="0" collapsed="false">
      <c r="A10526" s="1" t="n">
        <v>3</v>
      </c>
      <c r="B10526" s="76" t="n">
        <v>46279</v>
      </c>
      <c r="C10526" s="1" t="n">
        <v>11</v>
      </c>
      <c r="D10526" s="1" t="s">
        <v>3820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5805</v>
      </c>
      <c r="N10526" s="1" t="n">
        <v>240</v>
      </c>
      <c r="O10526" s="1" t="n">
        <v>162.72</v>
      </c>
      <c r="P10526" s="1" t="s">
        <v>3814</v>
      </c>
    </row>
    <row r="10527" customFormat="false" ht="15" hidden="false" customHeight="true" outlineLevel="0" collapsed="false">
      <c r="A10527" s="1" t="n">
        <v>3</v>
      </c>
      <c r="B10527" s="76" t="n">
        <v>46279</v>
      </c>
      <c r="C10527" s="1" t="n">
        <v>11</v>
      </c>
      <c r="D10527" s="1" t="s">
        <v>3820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6836</v>
      </c>
      <c r="N10527" s="1" t="n">
        <v>120</v>
      </c>
      <c r="O10527" s="1" t="n">
        <v>81.36</v>
      </c>
      <c r="P10527" s="1" t="s">
        <v>3814</v>
      </c>
    </row>
    <row r="10528" customFormat="false" ht="15" hidden="false" customHeight="true" outlineLevel="0" collapsed="false">
      <c r="A10528" s="1" t="n">
        <v>3</v>
      </c>
      <c r="B10528" s="76" t="n">
        <v>46279</v>
      </c>
      <c r="C10528" s="1" t="n">
        <v>11</v>
      </c>
      <c r="D10528" s="1" t="s">
        <v>3820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4025</v>
      </c>
      <c r="N10528" s="1" t="n">
        <v>20</v>
      </c>
      <c r="O10528" s="1" t="n">
        <v>44</v>
      </c>
      <c r="P10528" s="1" t="s">
        <v>3814</v>
      </c>
    </row>
    <row r="10529" customFormat="false" ht="15" hidden="false" customHeight="true" outlineLevel="0" collapsed="false">
      <c r="A10529" s="1" t="n">
        <v>3</v>
      </c>
      <c r="B10529" s="76" t="n">
        <v>46279</v>
      </c>
      <c r="C10529" s="1" t="n">
        <v>11</v>
      </c>
      <c r="D10529" s="1" t="s">
        <v>3820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6467</v>
      </c>
      <c r="N10529" s="1" t="n">
        <v>24</v>
      </c>
      <c r="O10529" s="1" t="n">
        <v>134.88</v>
      </c>
      <c r="P10529" s="1" t="s">
        <v>3814</v>
      </c>
    </row>
    <row r="10530" customFormat="false" ht="15" hidden="false" customHeight="true" outlineLevel="0" collapsed="false">
      <c r="A10530" s="1" t="n">
        <v>3</v>
      </c>
      <c r="B10530" s="76" t="n">
        <v>46279</v>
      </c>
      <c r="C10530" s="1" t="n">
        <v>11</v>
      </c>
      <c r="D10530" s="1" t="s">
        <v>3820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6468</v>
      </c>
      <c r="N10530" s="1" t="n">
        <v>12</v>
      </c>
      <c r="O10530" s="1" t="n">
        <v>175.8</v>
      </c>
      <c r="P10530" s="1" t="s">
        <v>3814</v>
      </c>
    </row>
    <row r="10531" customFormat="false" ht="15" hidden="false" customHeight="true" outlineLevel="0" collapsed="false">
      <c r="A10531" s="1" t="n">
        <v>3</v>
      </c>
      <c r="B10531" s="76" t="n">
        <v>46279</v>
      </c>
      <c r="C10531" s="1" t="n">
        <v>11</v>
      </c>
      <c r="D10531" s="1" t="s">
        <v>3820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4026</v>
      </c>
      <c r="N10531" s="1" t="n">
        <v>28</v>
      </c>
      <c r="O10531" s="1" t="n">
        <v>101.64</v>
      </c>
      <c r="P10531" s="1" t="s">
        <v>3814</v>
      </c>
    </row>
    <row r="10532" customFormat="false" ht="15" hidden="false" customHeight="true" outlineLevel="0" collapsed="false">
      <c r="A10532" s="1" t="n">
        <v>3</v>
      </c>
      <c r="B10532" s="76" t="n">
        <v>46279</v>
      </c>
      <c r="C10532" s="1" t="n">
        <v>11</v>
      </c>
      <c r="D10532" s="1" t="s">
        <v>3820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4027</v>
      </c>
      <c r="N10532" s="1" t="n">
        <v>28</v>
      </c>
      <c r="O10532" s="1" t="n">
        <v>101.64</v>
      </c>
      <c r="P10532" s="1" t="s">
        <v>3814</v>
      </c>
    </row>
    <row r="10533" customFormat="false" ht="15" hidden="false" customHeight="true" outlineLevel="0" collapsed="false">
      <c r="A10533" s="1" t="n">
        <v>3</v>
      </c>
      <c r="B10533" s="76" t="n">
        <v>46279</v>
      </c>
      <c r="C10533" s="1" t="n">
        <v>11</v>
      </c>
      <c r="D10533" s="1" t="s">
        <v>3820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4028</v>
      </c>
      <c r="N10533" s="1" t="n">
        <v>30</v>
      </c>
      <c r="O10533" s="1" t="n">
        <v>66</v>
      </c>
      <c r="P10533" s="1" t="s">
        <v>3814</v>
      </c>
    </row>
    <row r="10534" customFormat="false" ht="15" hidden="false" customHeight="true" outlineLevel="0" collapsed="false">
      <c r="A10534" s="1" t="n">
        <v>3</v>
      </c>
      <c r="B10534" s="76" t="n">
        <v>46279</v>
      </c>
      <c r="C10534" s="1" t="n">
        <v>11</v>
      </c>
      <c r="D10534" s="1" t="s">
        <v>3820</v>
      </c>
      <c r="E10534" s="1" t="n">
        <v>1608</v>
      </c>
      <c r="F10534" s="1" t="s">
        <v>65</v>
      </c>
      <c r="I10534" s="1" t="n">
        <v>1729122</v>
      </c>
      <c r="J10534" s="1" t="n">
        <v>66252</v>
      </c>
      <c r="K10534" s="1" t="n">
        <v>7892840822392</v>
      </c>
      <c r="L10534" s="1" t="s">
        <v>5826</v>
      </c>
      <c r="N10534" s="1" t="n">
        <v>10</v>
      </c>
      <c r="O10534" s="1" t="n">
        <v>34.2</v>
      </c>
      <c r="P10534" s="1" t="s">
        <v>3814</v>
      </c>
    </row>
    <row r="10535" customFormat="false" ht="15" hidden="false" customHeight="true" outlineLevel="0" collapsed="false">
      <c r="A10535" s="1" t="n">
        <v>3</v>
      </c>
      <c r="B10535" s="76" t="n">
        <v>46279</v>
      </c>
      <c r="C10535" s="1" t="n">
        <v>11</v>
      </c>
      <c r="D10535" s="1" t="s">
        <v>3820</v>
      </c>
      <c r="E10535" s="1" t="n">
        <v>1608</v>
      </c>
      <c r="F10535" s="1" t="s">
        <v>65</v>
      </c>
      <c r="I10535" s="1" t="n">
        <v>1729122</v>
      </c>
      <c r="J10535" s="1" t="n">
        <v>65341</v>
      </c>
      <c r="K10535" s="1" t="n">
        <v>7892840822309</v>
      </c>
      <c r="L10535" s="1" t="s">
        <v>4029</v>
      </c>
      <c r="N10535" s="1" t="n">
        <v>56</v>
      </c>
      <c r="O10535" s="1" t="n">
        <v>186.48</v>
      </c>
      <c r="P10535" s="1" t="s">
        <v>3814</v>
      </c>
    </row>
    <row r="10536" customFormat="false" ht="15" hidden="false" customHeight="true" outlineLevel="0" collapsed="false">
      <c r="A10536" s="1" t="n">
        <v>3</v>
      </c>
      <c r="B10536" s="76" t="n">
        <v>46279</v>
      </c>
      <c r="C10536" s="1" t="n">
        <v>11</v>
      </c>
      <c r="D10536" s="1" t="s">
        <v>3820</v>
      </c>
      <c r="E10536" s="1" t="n">
        <v>1608</v>
      </c>
      <c r="F10536" s="1" t="s">
        <v>65</v>
      </c>
      <c r="I10536" s="1" t="n">
        <v>1729122</v>
      </c>
      <c r="J10536" s="1" t="n">
        <v>65342</v>
      </c>
      <c r="K10536" s="1" t="n">
        <v>7892840822446</v>
      </c>
      <c r="L10536" s="1" t="s">
        <v>4030</v>
      </c>
      <c r="N10536" s="1" t="n">
        <v>6</v>
      </c>
      <c r="O10536" s="1" t="n">
        <v>80.04</v>
      </c>
      <c r="P10536" s="1" t="s">
        <v>3814</v>
      </c>
    </row>
    <row r="10537" customFormat="false" ht="15" hidden="false" customHeight="true" outlineLevel="0" collapsed="false">
      <c r="A10537" s="1" t="n">
        <v>3</v>
      </c>
      <c r="B10537" s="76" t="n">
        <v>46279</v>
      </c>
      <c r="C10537" s="1" t="n">
        <v>11</v>
      </c>
      <c r="D10537" s="1" t="s">
        <v>3820</v>
      </c>
      <c r="E10537" s="1" t="n">
        <v>1608</v>
      </c>
      <c r="F10537" s="1" t="s">
        <v>65</v>
      </c>
      <c r="I10537" s="1" t="n">
        <v>1729122</v>
      </c>
      <c r="J10537" s="1" t="n">
        <v>65383</v>
      </c>
      <c r="K10537" s="1" t="n">
        <v>7892840822859</v>
      </c>
      <c r="L10537" s="1" t="s">
        <v>4031</v>
      </c>
      <c r="N10537" s="1" t="n">
        <v>4</v>
      </c>
      <c r="O10537" s="1" t="n">
        <v>10.6</v>
      </c>
      <c r="P10537" s="1" t="s">
        <v>3814</v>
      </c>
    </row>
    <row r="10538" customFormat="false" ht="15" hidden="false" customHeight="true" outlineLevel="0" collapsed="false">
      <c r="A10538" s="1" t="n">
        <v>3</v>
      </c>
      <c r="B10538" s="76" t="n">
        <v>46279</v>
      </c>
      <c r="C10538" s="1" t="n">
        <v>11</v>
      </c>
      <c r="D10538" s="1" t="s">
        <v>3820</v>
      </c>
      <c r="E10538" s="1" t="n">
        <v>1608</v>
      </c>
      <c r="F10538" s="1" t="s">
        <v>65</v>
      </c>
      <c r="I10538" s="1" t="n">
        <v>1729122</v>
      </c>
      <c r="J10538" s="1" t="n">
        <v>65592</v>
      </c>
      <c r="K10538" s="1" t="n">
        <v>7892840822286</v>
      </c>
      <c r="L10538" s="1" t="s">
        <v>5827</v>
      </c>
      <c r="N10538" s="1" t="n">
        <v>20</v>
      </c>
      <c r="O10538" s="1" t="n">
        <v>66.6</v>
      </c>
      <c r="P10538" s="1" t="s">
        <v>3814</v>
      </c>
    </row>
    <row r="10539" customFormat="false" ht="15" hidden="false" customHeight="true" outlineLevel="0" collapsed="false">
      <c r="A10539" s="1" t="n">
        <v>3</v>
      </c>
      <c r="B10539" s="76" t="n">
        <v>46279</v>
      </c>
      <c r="C10539" s="1" t="n">
        <v>11</v>
      </c>
      <c r="D10539" s="1" t="s">
        <v>3820</v>
      </c>
      <c r="E10539" s="1" t="n">
        <v>1608</v>
      </c>
      <c r="F10539" s="1" t="s">
        <v>65</v>
      </c>
      <c r="I10539" s="1" t="n">
        <v>1729122</v>
      </c>
      <c r="J10539" s="1" t="n">
        <v>65598</v>
      </c>
      <c r="K10539" s="1" t="n">
        <v>7892840822361</v>
      </c>
      <c r="L10539" s="1" t="s">
        <v>4033</v>
      </c>
      <c r="N10539" s="1" t="n">
        <v>5</v>
      </c>
      <c r="O10539" s="1" t="n">
        <v>39.2</v>
      </c>
      <c r="P10539" s="1" t="s">
        <v>3814</v>
      </c>
    </row>
    <row r="10540" customFormat="false" ht="15" hidden="false" customHeight="true" outlineLevel="0" collapsed="false">
      <c r="A10540" s="1" t="n">
        <v>3</v>
      </c>
      <c r="B10540" s="76" t="n">
        <v>46279</v>
      </c>
      <c r="C10540" s="1" t="n">
        <v>11</v>
      </c>
      <c r="D10540" s="1" t="s">
        <v>3820</v>
      </c>
      <c r="E10540" s="1" t="n">
        <v>1608</v>
      </c>
      <c r="F10540" s="1" t="s">
        <v>65</v>
      </c>
      <c r="I10540" s="1" t="n">
        <v>1729122</v>
      </c>
      <c r="J10540" s="1" t="n">
        <v>65725</v>
      </c>
      <c r="K10540" s="1" t="n">
        <v>7892840822866</v>
      </c>
      <c r="L10540" s="1" t="s">
        <v>5828</v>
      </c>
      <c r="N10540" s="1" t="n">
        <v>4</v>
      </c>
      <c r="O10540" s="1" t="n">
        <v>10.6</v>
      </c>
      <c r="P10540" s="1" t="s">
        <v>3814</v>
      </c>
    </row>
    <row r="10541" customFormat="false" ht="15" hidden="false" customHeight="true" outlineLevel="0" collapsed="false">
      <c r="A10541" s="1" t="n">
        <v>3</v>
      </c>
      <c r="B10541" s="76" t="n">
        <v>46279</v>
      </c>
      <c r="C10541" s="1" t="n">
        <v>11</v>
      </c>
      <c r="D10541" s="1" t="s">
        <v>3820</v>
      </c>
      <c r="E10541" s="1" t="n">
        <v>1608</v>
      </c>
      <c r="F10541" s="1" t="s">
        <v>65</v>
      </c>
      <c r="I10541" s="1" t="n">
        <v>1729122</v>
      </c>
      <c r="J10541" s="1" t="n">
        <v>65734</v>
      </c>
      <c r="K10541" s="1" t="n">
        <v>7892840823047</v>
      </c>
      <c r="L10541" s="1" t="s">
        <v>4034</v>
      </c>
      <c r="N10541" s="1" t="n">
        <v>5</v>
      </c>
      <c r="O10541" s="1" t="n">
        <v>32</v>
      </c>
      <c r="P10541" s="1" t="s">
        <v>3814</v>
      </c>
    </row>
    <row r="10542" customFormat="false" ht="15" hidden="false" customHeight="true" outlineLevel="0" collapsed="false">
      <c r="A10542" s="1" t="n">
        <v>3</v>
      </c>
      <c r="B10542" s="76" t="n">
        <v>46279</v>
      </c>
      <c r="C10542" s="1" t="n">
        <v>11</v>
      </c>
      <c r="D10542" s="1" t="s">
        <v>3820</v>
      </c>
      <c r="E10542" s="1" t="n">
        <v>1608</v>
      </c>
      <c r="F10542" s="1" t="s">
        <v>65</v>
      </c>
      <c r="I10542" s="1" t="n">
        <v>1729122</v>
      </c>
      <c r="J10542" s="1" t="n">
        <v>65736</v>
      </c>
      <c r="K10542" s="1" t="n">
        <v>7892840823054</v>
      </c>
      <c r="L10542" s="1" t="s">
        <v>4035</v>
      </c>
      <c r="N10542" s="1" t="n">
        <v>5</v>
      </c>
      <c r="O10542" s="1" t="n">
        <v>32</v>
      </c>
      <c r="P10542" s="1" t="s">
        <v>3814</v>
      </c>
    </row>
    <row r="10543" customFormat="false" ht="15" hidden="false" customHeight="true" outlineLevel="0" collapsed="false">
      <c r="A10543" s="1" t="n">
        <v>3</v>
      </c>
      <c r="B10543" s="76" t="n">
        <v>46279</v>
      </c>
      <c r="C10543" s="1" t="n">
        <v>11</v>
      </c>
      <c r="D10543" s="1" t="s">
        <v>3820</v>
      </c>
      <c r="E10543" s="1" t="n">
        <v>1608</v>
      </c>
      <c r="F10543" s="1" t="s">
        <v>65</v>
      </c>
      <c r="I10543" s="1" t="n">
        <v>1729122</v>
      </c>
      <c r="J10543" s="1" t="n">
        <v>65799</v>
      </c>
      <c r="K10543" s="1" t="n">
        <v>7892840822385</v>
      </c>
      <c r="L10543" s="1" t="s">
        <v>4036</v>
      </c>
      <c r="N10543" s="1" t="n">
        <v>58</v>
      </c>
      <c r="O10543" s="1" t="n">
        <v>218.66</v>
      </c>
      <c r="P10543" s="1" t="s">
        <v>3814</v>
      </c>
    </row>
    <row r="10544" customFormat="false" ht="15" hidden="false" customHeight="true" outlineLevel="0" collapsed="false">
      <c r="A10544" s="1" t="n">
        <v>3</v>
      </c>
      <c r="B10544" s="76" t="n">
        <v>46279</v>
      </c>
      <c r="C10544" s="1" t="n">
        <v>11</v>
      </c>
      <c r="D10544" s="1" t="s">
        <v>3820</v>
      </c>
      <c r="E10544" s="1" t="n">
        <v>1608</v>
      </c>
      <c r="F10544" s="1" t="s">
        <v>65</v>
      </c>
      <c r="I10544" s="1" t="n">
        <v>1729122</v>
      </c>
      <c r="J10544" s="1" t="n">
        <v>65965</v>
      </c>
      <c r="K10544" s="1" t="n">
        <v>7892840822507</v>
      </c>
      <c r="L10544" s="1" t="s">
        <v>5829</v>
      </c>
      <c r="N10544" s="1" t="n">
        <v>6</v>
      </c>
      <c r="O10544" s="1" t="n">
        <v>10.8</v>
      </c>
      <c r="P10544" s="1" t="s">
        <v>3814</v>
      </c>
    </row>
    <row r="10545" customFormat="false" ht="15" hidden="false" customHeight="true" outlineLevel="0" collapsed="false">
      <c r="A10545" s="1" t="n">
        <v>3</v>
      </c>
      <c r="B10545" s="76" t="n">
        <v>46279</v>
      </c>
      <c r="C10545" s="1" t="n">
        <v>11</v>
      </c>
      <c r="D10545" s="1" t="s">
        <v>3820</v>
      </c>
      <c r="E10545" s="1" t="n">
        <v>1608</v>
      </c>
      <c r="F10545" s="1" t="s">
        <v>65</v>
      </c>
      <c r="I10545" s="1" t="n">
        <v>1729122</v>
      </c>
      <c r="J10545" s="1" t="n">
        <v>66000</v>
      </c>
      <c r="K10545" s="1" t="n">
        <v>7892840822484</v>
      </c>
      <c r="L10545" s="1" t="s">
        <v>4037</v>
      </c>
      <c r="N10545" s="1" t="n">
        <v>6</v>
      </c>
      <c r="O10545" s="1" t="n">
        <v>10.8</v>
      </c>
      <c r="P10545" s="1" t="s">
        <v>3814</v>
      </c>
    </row>
    <row r="10546" customFormat="false" ht="15" hidden="false" customHeight="true" outlineLevel="0" collapsed="false">
      <c r="A10546" s="1" t="n">
        <v>3</v>
      </c>
      <c r="B10546" s="76" t="n">
        <v>46279</v>
      </c>
      <c r="C10546" s="1" t="n">
        <v>11</v>
      </c>
      <c r="D10546" s="1" t="s">
        <v>3820</v>
      </c>
      <c r="E10546" s="1" t="n">
        <v>1608</v>
      </c>
      <c r="F10546" s="1" t="s">
        <v>65</v>
      </c>
      <c r="I10546" s="1" t="n">
        <v>1729122</v>
      </c>
      <c r="J10546" s="1" t="n">
        <v>66089</v>
      </c>
      <c r="K10546" s="1" t="n">
        <v>7892840822323</v>
      </c>
      <c r="L10546" s="1" t="s">
        <v>4039</v>
      </c>
      <c r="N10546" s="1" t="n">
        <v>6</v>
      </c>
      <c r="O10546" s="1" t="n">
        <v>79.14</v>
      </c>
      <c r="P10546" s="1" t="s">
        <v>3814</v>
      </c>
    </row>
    <row r="10547" customFormat="false" ht="15" hidden="false" customHeight="true" outlineLevel="0" collapsed="false">
      <c r="A10547" s="1" t="n">
        <v>3</v>
      </c>
      <c r="B10547" s="76" t="n">
        <v>46279</v>
      </c>
      <c r="C10547" s="1" t="n">
        <v>11</v>
      </c>
      <c r="D10547" s="1" t="s">
        <v>3820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4040</v>
      </c>
      <c r="N10547" s="1" t="n">
        <v>21</v>
      </c>
      <c r="O10547" s="1" t="n">
        <v>85.26</v>
      </c>
      <c r="P10547" s="1" t="s">
        <v>3814</v>
      </c>
    </row>
    <row r="10548" customFormat="false" ht="15" hidden="false" customHeight="true" outlineLevel="0" collapsed="false">
      <c r="A10548" s="1" t="n">
        <v>3</v>
      </c>
      <c r="B10548" s="76" t="n">
        <v>46279</v>
      </c>
      <c r="C10548" s="1" t="n">
        <v>11</v>
      </c>
      <c r="D10548" s="1" t="s">
        <v>3820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6837</v>
      </c>
      <c r="N10548" s="1" t="n">
        <v>6</v>
      </c>
      <c r="O10548" s="1" t="n">
        <v>10.8</v>
      </c>
      <c r="P10548" s="1" t="s">
        <v>3814</v>
      </c>
    </row>
    <row r="10549" customFormat="false" ht="15" hidden="false" customHeight="true" outlineLevel="0" collapsed="false">
      <c r="A10549" s="1" t="n">
        <v>3</v>
      </c>
      <c r="B10549" s="76" t="n">
        <v>46279</v>
      </c>
      <c r="C10549" s="1" t="n">
        <v>11</v>
      </c>
      <c r="D10549" s="1" t="s">
        <v>3820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4030</v>
      </c>
      <c r="N10549" s="1" t="n">
        <v>10</v>
      </c>
      <c r="O10549" s="1" t="n">
        <v>86.4</v>
      </c>
      <c r="P10549" s="1" t="s">
        <v>3814</v>
      </c>
    </row>
    <row r="10550" customFormat="false" ht="15" hidden="false" customHeight="true" outlineLevel="0" collapsed="false">
      <c r="A10550" s="1" t="n">
        <v>3</v>
      </c>
      <c r="B10550" s="76" t="n">
        <v>46279</v>
      </c>
      <c r="C10550" s="1" t="n">
        <v>11</v>
      </c>
      <c r="D10550" s="1" t="s">
        <v>3820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6838</v>
      </c>
      <c r="N10550" s="1" t="n">
        <v>6</v>
      </c>
      <c r="O10550" s="1" t="n">
        <v>10.8</v>
      </c>
      <c r="P10550" s="1" t="s">
        <v>3814</v>
      </c>
    </row>
    <row r="10551" customFormat="false" ht="15" hidden="false" customHeight="true" outlineLevel="0" collapsed="false">
      <c r="A10551" s="1" t="n">
        <v>3</v>
      </c>
      <c r="B10551" s="76" t="n">
        <v>46279</v>
      </c>
      <c r="C10551" s="1" t="n">
        <v>11</v>
      </c>
      <c r="D10551" s="1" t="s">
        <v>3820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4042</v>
      </c>
      <c r="N10551" s="1" t="n">
        <v>5</v>
      </c>
      <c r="O10551" s="1" t="n">
        <v>32</v>
      </c>
      <c r="P10551" s="1" t="s">
        <v>3814</v>
      </c>
    </row>
    <row r="10552" customFormat="false" ht="15" hidden="false" customHeight="true" outlineLevel="0" collapsed="false">
      <c r="A10552" s="1" t="n">
        <v>3</v>
      </c>
      <c r="B10552" s="76" t="n">
        <v>46279</v>
      </c>
      <c r="C10552" s="1" t="n">
        <v>11</v>
      </c>
      <c r="D10552" s="1" t="s">
        <v>3820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4043</v>
      </c>
      <c r="N10552" s="1" t="n">
        <v>20</v>
      </c>
      <c r="O10552" s="1" t="n">
        <v>66.6</v>
      </c>
      <c r="P10552" s="1" t="s">
        <v>3814</v>
      </c>
    </row>
    <row r="10553" customFormat="false" ht="15" hidden="false" customHeight="true" outlineLevel="0" collapsed="false">
      <c r="A10553" s="1" t="n">
        <v>3</v>
      </c>
      <c r="B10553" s="76" t="n">
        <v>46279</v>
      </c>
      <c r="C10553" s="1" t="n">
        <v>11</v>
      </c>
      <c r="D10553" s="1" t="s">
        <v>3820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5833</v>
      </c>
      <c r="N10553" s="1" t="n">
        <v>10</v>
      </c>
      <c r="O10553" s="1" t="n">
        <v>33.3</v>
      </c>
      <c r="P10553" s="1" t="s">
        <v>3814</v>
      </c>
    </row>
    <row r="10554" customFormat="false" ht="15" hidden="false" customHeight="true" outlineLevel="0" collapsed="false">
      <c r="A10554" s="1" t="n">
        <v>3</v>
      </c>
      <c r="B10554" s="76" t="n">
        <v>46279</v>
      </c>
      <c r="C10554" s="1" t="n">
        <v>11</v>
      </c>
      <c r="D10554" s="1" t="s">
        <v>3820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5834</v>
      </c>
      <c r="N10554" s="1" t="n">
        <v>10</v>
      </c>
      <c r="O10554" s="1" t="n">
        <v>33.3</v>
      </c>
      <c r="P10554" s="1" t="s">
        <v>3814</v>
      </c>
    </row>
    <row r="10555" customFormat="false" ht="15" hidden="false" customHeight="true" outlineLevel="0" collapsed="false">
      <c r="A10555" s="1" t="n">
        <v>3</v>
      </c>
      <c r="B10555" s="76" t="n">
        <v>46279</v>
      </c>
      <c r="C10555" s="1" t="n">
        <v>11</v>
      </c>
      <c r="D10555" s="1" t="s">
        <v>3820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4044</v>
      </c>
      <c r="N10555" s="1" t="n">
        <v>10</v>
      </c>
      <c r="O10555" s="1" t="n">
        <v>33.3</v>
      </c>
      <c r="P10555" s="1" t="s">
        <v>3814</v>
      </c>
    </row>
    <row r="10556" customFormat="false" ht="15" hidden="false" customHeight="true" outlineLevel="0" collapsed="false">
      <c r="A10556" s="1" t="n">
        <v>3</v>
      </c>
      <c r="B10556" s="76" t="n">
        <v>46279</v>
      </c>
      <c r="C10556" s="1" t="n">
        <v>11</v>
      </c>
      <c r="D10556" s="1" t="s">
        <v>3820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5128</v>
      </c>
      <c r="N10556" s="1" t="n">
        <v>12</v>
      </c>
      <c r="O10556" s="1" t="n">
        <v>45.96</v>
      </c>
      <c r="P10556" s="1" t="s">
        <v>3814</v>
      </c>
    </row>
    <row r="10557" customFormat="false" ht="15" hidden="false" customHeight="true" outlineLevel="0" collapsed="false">
      <c r="A10557" s="1" t="n">
        <v>3</v>
      </c>
      <c r="B10557" s="76" t="n">
        <v>46279</v>
      </c>
      <c r="C10557" s="1" t="n">
        <v>11</v>
      </c>
      <c r="D10557" s="1" t="s">
        <v>3820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6681</v>
      </c>
      <c r="N10557" s="1" t="n">
        <v>20</v>
      </c>
      <c r="O10557" s="1" t="n">
        <v>101</v>
      </c>
      <c r="P10557" s="1" t="s">
        <v>3814</v>
      </c>
    </row>
    <row r="10558" customFormat="false" ht="15" hidden="false" customHeight="true" outlineLevel="0" collapsed="false">
      <c r="A10558" s="1" t="n">
        <v>3</v>
      </c>
      <c r="B10558" s="76" t="n">
        <v>46279</v>
      </c>
      <c r="C10558" s="1" t="n">
        <v>11</v>
      </c>
      <c r="D10558" s="1" t="s">
        <v>3820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5993</v>
      </c>
      <c r="N10558" s="1" t="n">
        <v>12</v>
      </c>
      <c r="O10558" s="1" t="n">
        <v>20.23</v>
      </c>
      <c r="P10558" s="1" t="s">
        <v>3814</v>
      </c>
    </row>
    <row r="10559" customFormat="false" ht="15" hidden="false" customHeight="true" outlineLevel="0" collapsed="false">
      <c r="A10559" s="1" t="n">
        <v>3</v>
      </c>
      <c r="B10559" s="76" t="n">
        <v>46279</v>
      </c>
      <c r="C10559" s="1" t="n">
        <v>11</v>
      </c>
      <c r="D10559" s="1" t="s">
        <v>3820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5994</v>
      </c>
      <c r="N10559" s="1" t="n">
        <v>12</v>
      </c>
      <c r="O10559" s="1" t="n">
        <v>20.23</v>
      </c>
      <c r="P10559" s="1" t="s">
        <v>3814</v>
      </c>
    </row>
    <row r="10560" customFormat="false" ht="15" hidden="false" customHeight="true" outlineLevel="0" collapsed="false">
      <c r="A10560" s="1" t="n">
        <v>3</v>
      </c>
      <c r="B10560" s="76" t="n">
        <v>46279</v>
      </c>
      <c r="C10560" s="1" t="n">
        <v>11</v>
      </c>
      <c r="D10560" s="1" t="s">
        <v>3820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5996</v>
      </c>
      <c r="N10560" s="1" t="n">
        <v>12</v>
      </c>
      <c r="O10560" s="1" t="n">
        <v>20.23</v>
      </c>
      <c r="P10560" s="1" t="s">
        <v>3814</v>
      </c>
    </row>
    <row r="10561" customFormat="false" ht="15" hidden="false" customHeight="true" outlineLevel="0" collapsed="false">
      <c r="A10561" s="1" t="n">
        <v>3</v>
      </c>
      <c r="B10561" s="76" t="n">
        <v>46279</v>
      </c>
      <c r="C10561" s="1" t="n">
        <v>11</v>
      </c>
      <c r="D10561" s="1" t="s">
        <v>3820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5997</v>
      </c>
      <c r="N10561" s="1" t="n">
        <v>30</v>
      </c>
      <c r="O10561" s="1" t="n">
        <v>74.38</v>
      </c>
      <c r="P10561" s="1" t="s">
        <v>3814</v>
      </c>
    </row>
    <row r="10562" customFormat="false" ht="15" hidden="false" customHeight="true" outlineLevel="0" collapsed="false">
      <c r="A10562" s="1" t="n">
        <v>3</v>
      </c>
      <c r="B10562" s="76" t="n">
        <v>46279</v>
      </c>
      <c r="C10562" s="1" t="n">
        <v>11</v>
      </c>
      <c r="D10562" s="1" t="s">
        <v>3820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4842</v>
      </c>
      <c r="N10562" s="1" t="n">
        <v>30</v>
      </c>
      <c r="O10562" s="1" t="n">
        <v>86.83</v>
      </c>
      <c r="P10562" s="1" t="s">
        <v>3814</v>
      </c>
    </row>
    <row r="10563" customFormat="false" ht="15" hidden="false" customHeight="true" outlineLevel="0" collapsed="false">
      <c r="A10563" s="1" t="n">
        <v>3</v>
      </c>
      <c r="B10563" s="76" t="n">
        <v>46279</v>
      </c>
      <c r="C10563" s="1" t="n">
        <v>11</v>
      </c>
      <c r="D10563" s="1" t="s">
        <v>3820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4843</v>
      </c>
      <c r="N10563" s="1" t="n">
        <v>12</v>
      </c>
      <c r="O10563" s="1" t="n">
        <v>74.1</v>
      </c>
      <c r="P10563" s="1" t="s">
        <v>3814</v>
      </c>
    </row>
    <row r="10564" customFormat="false" ht="15" hidden="false" customHeight="true" outlineLevel="0" collapsed="false">
      <c r="A10564" s="1" t="n">
        <v>3</v>
      </c>
      <c r="B10564" s="76" t="n">
        <v>46279</v>
      </c>
      <c r="C10564" s="1" t="n">
        <v>11</v>
      </c>
      <c r="D10564" s="1" t="s">
        <v>3820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4844</v>
      </c>
      <c r="N10564" s="1" t="n">
        <v>60</v>
      </c>
      <c r="O10564" s="1" t="n">
        <v>169.12</v>
      </c>
      <c r="P10564" s="1" t="s">
        <v>3814</v>
      </c>
    </row>
    <row r="10565" customFormat="false" ht="15" hidden="false" customHeight="true" outlineLevel="0" collapsed="false">
      <c r="A10565" s="1" t="n">
        <v>3</v>
      </c>
      <c r="B10565" s="76" t="n">
        <v>46279</v>
      </c>
      <c r="C10565" s="1" t="n">
        <v>11</v>
      </c>
      <c r="D10565" s="1" t="s">
        <v>3820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4845</v>
      </c>
      <c r="N10565" s="1" t="n">
        <v>60</v>
      </c>
      <c r="O10565" s="1" t="n">
        <v>169.12</v>
      </c>
      <c r="P10565" s="1" t="s">
        <v>3814</v>
      </c>
    </row>
    <row r="10566" customFormat="false" ht="15" hidden="false" customHeight="true" outlineLevel="0" collapsed="false">
      <c r="A10566" s="1" t="n">
        <v>3</v>
      </c>
      <c r="B10566" s="76" t="n">
        <v>46279</v>
      </c>
      <c r="C10566" s="1" t="n">
        <v>11</v>
      </c>
      <c r="D10566" s="1" t="s">
        <v>3820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4846</v>
      </c>
      <c r="N10566" s="1" t="n">
        <v>30</v>
      </c>
      <c r="O10566" s="1" t="n">
        <v>84.56</v>
      </c>
      <c r="P10566" s="1" t="s">
        <v>3814</v>
      </c>
    </row>
    <row r="10567" customFormat="false" ht="15" hidden="false" customHeight="true" outlineLevel="0" collapsed="false">
      <c r="A10567" s="1" t="n">
        <v>3</v>
      </c>
      <c r="B10567" s="76" t="n">
        <v>46279</v>
      </c>
      <c r="C10567" s="1" t="n">
        <v>11</v>
      </c>
      <c r="D10567" s="1" t="s">
        <v>3820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4847</v>
      </c>
      <c r="N10567" s="1" t="n">
        <v>30</v>
      </c>
      <c r="O10567" s="1" t="n">
        <v>61.68</v>
      </c>
      <c r="P10567" s="1" t="s">
        <v>3814</v>
      </c>
    </row>
    <row r="10568" customFormat="false" ht="15" hidden="false" customHeight="true" outlineLevel="0" collapsed="false">
      <c r="A10568" s="1" t="n">
        <v>3</v>
      </c>
      <c r="B10568" s="76" t="n">
        <v>46279</v>
      </c>
      <c r="C10568" s="1" t="n">
        <v>11</v>
      </c>
      <c r="D10568" s="1" t="s">
        <v>3820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4848</v>
      </c>
      <c r="N10568" s="1" t="n">
        <v>30</v>
      </c>
      <c r="O10568" s="1" t="n">
        <v>61.68</v>
      </c>
      <c r="P10568" s="1" t="s">
        <v>3814</v>
      </c>
    </row>
    <row r="10569" customFormat="false" ht="15" hidden="false" customHeight="true" outlineLevel="0" collapsed="false">
      <c r="A10569" s="1" t="n">
        <v>3</v>
      </c>
      <c r="B10569" s="76" t="n">
        <v>46279</v>
      </c>
      <c r="C10569" s="1" t="n">
        <v>11</v>
      </c>
      <c r="D10569" s="1" t="s">
        <v>3820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4849</v>
      </c>
      <c r="N10569" s="1" t="n">
        <v>30</v>
      </c>
      <c r="O10569" s="1" t="n">
        <v>58.5</v>
      </c>
      <c r="P10569" s="1" t="s">
        <v>3814</v>
      </c>
    </row>
    <row r="10570" customFormat="false" ht="15" hidden="false" customHeight="true" outlineLevel="0" collapsed="false">
      <c r="A10570" s="1" t="n">
        <v>3</v>
      </c>
      <c r="B10570" s="76" t="n">
        <v>46279</v>
      </c>
      <c r="C10570" s="1" t="n">
        <v>11</v>
      </c>
      <c r="D10570" s="1" t="s">
        <v>3820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4850</v>
      </c>
      <c r="N10570" s="1" t="n">
        <v>30</v>
      </c>
      <c r="O10570" s="1" t="n">
        <v>61.68</v>
      </c>
      <c r="P10570" s="1" t="s">
        <v>3814</v>
      </c>
    </row>
    <row r="10571" customFormat="false" ht="15" hidden="false" customHeight="true" outlineLevel="0" collapsed="false">
      <c r="A10571" s="1" t="n">
        <v>3</v>
      </c>
      <c r="B10571" s="76" t="n">
        <v>46279</v>
      </c>
      <c r="C10571" s="1" t="n">
        <v>11</v>
      </c>
      <c r="D10571" s="1" t="s">
        <v>3820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4851</v>
      </c>
      <c r="N10571" s="1" t="n">
        <v>30</v>
      </c>
      <c r="O10571" s="1" t="n">
        <v>58.5</v>
      </c>
      <c r="P10571" s="1" t="s">
        <v>3814</v>
      </c>
    </row>
    <row r="10572" customFormat="false" ht="15" hidden="false" customHeight="true" outlineLevel="0" collapsed="false">
      <c r="A10572" s="1" t="n">
        <v>3</v>
      </c>
      <c r="B10572" s="76" t="n">
        <v>46279</v>
      </c>
      <c r="C10572" s="1" t="n">
        <v>11</v>
      </c>
      <c r="D10572" s="1" t="s">
        <v>3820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4852</v>
      </c>
      <c r="N10572" s="1" t="n">
        <v>30</v>
      </c>
      <c r="O10572" s="1" t="n">
        <v>58.5</v>
      </c>
      <c r="P10572" s="1" t="s">
        <v>3814</v>
      </c>
    </row>
    <row r="10573" customFormat="false" ht="15" hidden="false" customHeight="true" outlineLevel="0" collapsed="false">
      <c r="A10573" s="1" t="n">
        <v>3</v>
      </c>
      <c r="B10573" s="76" t="n">
        <v>46279</v>
      </c>
      <c r="C10573" s="1" t="n">
        <v>11</v>
      </c>
      <c r="D10573" s="1" t="s">
        <v>3820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4853</v>
      </c>
      <c r="N10573" s="1" t="n">
        <v>30</v>
      </c>
      <c r="O10573" s="1" t="n">
        <v>58.5</v>
      </c>
      <c r="P10573" s="1" t="s">
        <v>3814</v>
      </c>
    </row>
    <row r="10574" customFormat="false" ht="15" hidden="false" customHeight="true" outlineLevel="0" collapsed="false">
      <c r="A10574" s="1" t="n">
        <v>3</v>
      </c>
      <c r="B10574" s="76" t="n">
        <v>46279</v>
      </c>
      <c r="C10574" s="1" t="n">
        <v>11</v>
      </c>
      <c r="D10574" s="1" t="s">
        <v>3820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4855</v>
      </c>
      <c r="N10574" s="1" t="n">
        <v>80</v>
      </c>
      <c r="O10574" s="1" t="n">
        <v>119.09</v>
      </c>
      <c r="P10574" s="1" t="s">
        <v>3814</v>
      </c>
    </row>
    <row r="10575" customFormat="false" ht="15" hidden="false" customHeight="true" outlineLevel="0" collapsed="false">
      <c r="A10575" s="1" t="n">
        <v>3</v>
      </c>
      <c r="B10575" s="76" t="n">
        <v>46279</v>
      </c>
      <c r="C10575" s="1" t="n">
        <v>11</v>
      </c>
      <c r="D10575" s="1" t="s">
        <v>3820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5847</v>
      </c>
      <c r="N10575" s="1" t="n">
        <v>80</v>
      </c>
      <c r="O10575" s="1" t="n">
        <v>71.2</v>
      </c>
      <c r="P10575" s="1" t="s">
        <v>3814</v>
      </c>
    </row>
    <row r="10576" customFormat="false" ht="15" hidden="false" customHeight="true" outlineLevel="0" collapsed="false">
      <c r="A10576" s="1" t="n">
        <v>3</v>
      </c>
      <c r="B10576" s="76" t="n">
        <v>46279</v>
      </c>
      <c r="C10576" s="1" t="n">
        <v>11</v>
      </c>
      <c r="D10576" s="1" t="s">
        <v>3820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5848</v>
      </c>
      <c r="N10576" s="1" t="n">
        <v>90</v>
      </c>
      <c r="O10576" s="1" t="n">
        <v>80.11</v>
      </c>
      <c r="P10576" s="1" t="s">
        <v>3814</v>
      </c>
    </row>
    <row r="10577" customFormat="false" ht="15" hidden="false" customHeight="true" outlineLevel="0" collapsed="false">
      <c r="A10577" s="1" t="n">
        <v>3</v>
      </c>
      <c r="B10577" s="76" t="n">
        <v>46279</v>
      </c>
      <c r="C10577" s="1" t="n">
        <v>11</v>
      </c>
      <c r="D10577" s="1" t="s">
        <v>3820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4857</v>
      </c>
      <c r="N10577" s="1" t="n">
        <v>80</v>
      </c>
      <c r="O10577" s="1" t="n">
        <v>119.09</v>
      </c>
      <c r="P10577" s="1" t="s">
        <v>3814</v>
      </c>
    </row>
    <row r="10578" customFormat="false" ht="15" hidden="false" customHeight="true" outlineLevel="0" collapsed="false">
      <c r="A10578" s="1" t="n">
        <v>3</v>
      </c>
      <c r="B10578" s="76" t="n">
        <v>46279</v>
      </c>
      <c r="C10578" s="1" t="n">
        <v>11</v>
      </c>
      <c r="D10578" s="1" t="s">
        <v>3820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4858</v>
      </c>
      <c r="N10578" s="1" t="n">
        <v>36</v>
      </c>
      <c r="O10578" s="1" t="n">
        <v>78.84</v>
      </c>
      <c r="P10578" s="1" t="s">
        <v>3814</v>
      </c>
    </row>
    <row r="10579" customFormat="false" ht="15" hidden="false" customHeight="true" outlineLevel="0" collapsed="false">
      <c r="A10579" s="1" t="n">
        <v>3</v>
      </c>
      <c r="B10579" s="76" t="n">
        <v>46279</v>
      </c>
      <c r="C10579" s="1" t="n">
        <v>11</v>
      </c>
      <c r="D10579" s="1" t="s">
        <v>3820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5999</v>
      </c>
      <c r="N10579" s="1" t="n">
        <v>36</v>
      </c>
      <c r="O10579" s="1" t="n">
        <v>78.84</v>
      </c>
      <c r="P10579" s="1" t="s">
        <v>3814</v>
      </c>
    </row>
    <row r="10580" customFormat="false" ht="15" hidden="false" customHeight="true" outlineLevel="0" collapsed="false">
      <c r="A10580" s="1" t="n">
        <v>3</v>
      </c>
      <c r="B10580" s="76" t="n">
        <v>46279</v>
      </c>
      <c r="C10580" s="1" t="n">
        <v>11</v>
      </c>
      <c r="D10580" s="1" t="s">
        <v>3820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4859</v>
      </c>
      <c r="N10580" s="1" t="n">
        <v>36</v>
      </c>
      <c r="O10580" s="1" t="n">
        <v>78.84</v>
      </c>
      <c r="P10580" s="1" t="s">
        <v>3814</v>
      </c>
    </row>
    <row r="10581" customFormat="false" ht="15" hidden="false" customHeight="true" outlineLevel="0" collapsed="false">
      <c r="A10581" s="1" t="n">
        <v>3</v>
      </c>
      <c r="B10581" s="76" t="n">
        <v>46279</v>
      </c>
      <c r="C10581" s="1" t="n">
        <v>11</v>
      </c>
      <c r="D10581" s="1" t="s">
        <v>3820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4860</v>
      </c>
      <c r="N10581" s="1" t="n">
        <v>216</v>
      </c>
      <c r="O10581" s="1" t="n">
        <v>473.02</v>
      </c>
      <c r="P10581" s="1" t="s">
        <v>3814</v>
      </c>
    </row>
    <row r="10582" customFormat="false" ht="15" hidden="false" customHeight="true" outlineLevel="0" collapsed="false">
      <c r="A10582" s="1" t="n">
        <v>3</v>
      </c>
      <c r="B10582" s="76" t="n">
        <v>46279</v>
      </c>
      <c r="C10582" s="1" t="n">
        <v>11</v>
      </c>
      <c r="D10582" s="1" t="s">
        <v>3820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4861</v>
      </c>
      <c r="N10582" s="1" t="n">
        <v>180</v>
      </c>
      <c r="O10582" s="1" t="n">
        <v>394.19</v>
      </c>
      <c r="P10582" s="1" t="s">
        <v>3814</v>
      </c>
    </row>
    <row r="10583" customFormat="false" ht="15" hidden="false" customHeight="true" outlineLevel="0" collapsed="false">
      <c r="A10583" s="1" t="n">
        <v>3</v>
      </c>
      <c r="B10583" s="76" t="n">
        <v>46279</v>
      </c>
      <c r="C10583" s="1" t="n">
        <v>11</v>
      </c>
      <c r="D10583" s="1" t="s">
        <v>3820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4862</v>
      </c>
      <c r="N10583" s="1" t="n">
        <v>72</v>
      </c>
      <c r="O10583" s="1" t="n">
        <v>157.67</v>
      </c>
      <c r="P10583" s="1" t="s">
        <v>3814</v>
      </c>
    </row>
    <row r="10584" customFormat="false" ht="15" hidden="false" customHeight="true" outlineLevel="0" collapsed="false">
      <c r="A10584" s="1" t="n">
        <v>3</v>
      </c>
      <c r="B10584" s="76" t="n">
        <v>46279</v>
      </c>
      <c r="C10584" s="1" t="n">
        <v>11</v>
      </c>
      <c r="D10584" s="1" t="s">
        <v>3820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4863</v>
      </c>
      <c r="N10584" s="1" t="n">
        <v>40</v>
      </c>
      <c r="O10584" s="1" t="n">
        <v>59.54</v>
      </c>
      <c r="P10584" s="1" t="s">
        <v>3814</v>
      </c>
    </row>
    <row r="10585" customFormat="false" ht="15" hidden="false" customHeight="true" outlineLevel="0" collapsed="false">
      <c r="A10585" s="1" t="n">
        <v>3</v>
      </c>
      <c r="B10585" s="76" t="n">
        <v>46279</v>
      </c>
      <c r="C10585" s="1" t="n">
        <v>11</v>
      </c>
      <c r="D10585" s="1" t="s">
        <v>3820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6000</v>
      </c>
      <c r="N10585" s="1" t="n">
        <v>36</v>
      </c>
      <c r="O10585" s="1" t="n">
        <v>78.84</v>
      </c>
      <c r="P10585" s="1" t="s">
        <v>3814</v>
      </c>
    </row>
    <row r="10586" customFormat="false" ht="15" hidden="false" customHeight="true" outlineLevel="0" collapsed="false">
      <c r="A10586" s="1" t="n">
        <v>3</v>
      </c>
      <c r="B10586" s="76" t="n">
        <v>46279</v>
      </c>
      <c r="C10586" s="1" t="n">
        <v>11</v>
      </c>
      <c r="D10586" s="1" t="s">
        <v>3820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6001</v>
      </c>
      <c r="N10586" s="1" t="n">
        <v>5</v>
      </c>
      <c r="O10586" s="1" t="n">
        <v>17.99</v>
      </c>
      <c r="P10586" s="1" t="s">
        <v>3814</v>
      </c>
    </row>
    <row r="10587" customFormat="false" ht="15" hidden="false" customHeight="true" outlineLevel="0" collapsed="false">
      <c r="A10587" s="1" t="n">
        <v>3</v>
      </c>
      <c r="B10587" s="76" t="n">
        <v>46279</v>
      </c>
      <c r="C10587" s="1" t="n">
        <v>11</v>
      </c>
      <c r="D10587" s="1" t="s">
        <v>3820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4864</v>
      </c>
      <c r="N10587" s="1" t="n">
        <v>36</v>
      </c>
      <c r="O10587" s="1" t="n">
        <v>78.84</v>
      </c>
      <c r="P10587" s="1" t="s">
        <v>3814</v>
      </c>
    </row>
    <row r="10588" customFormat="false" ht="15" hidden="false" customHeight="true" outlineLevel="0" collapsed="false">
      <c r="A10588" s="1" t="n">
        <v>3</v>
      </c>
      <c r="B10588" s="76" t="n">
        <v>46279</v>
      </c>
      <c r="C10588" s="1" t="n">
        <v>11</v>
      </c>
      <c r="D10588" s="1" t="s">
        <v>3820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4866</v>
      </c>
      <c r="N10588" s="1" t="n">
        <v>12</v>
      </c>
      <c r="O10588" s="1" t="n">
        <v>53.88</v>
      </c>
      <c r="P10588" s="1" t="s">
        <v>3814</v>
      </c>
    </row>
    <row r="10589" customFormat="false" ht="15" hidden="false" customHeight="true" outlineLevel="0" collapsed="false">
      <c r="A10589" s="1" t="n">
        <v>3</v>
      </c>
      <c r="B10589" s="76" t="n">
        <v>46279</v>
      </c>
      <c r="C10589" s="1" t="n">
        <v>11</v>
      </c>
      <c r="D10589" s="1" t="s">
        <v>3820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4867</v>
      </c>
      <c r="N10589" s="1" t="n">
        <v>12</v>
      </c>
      <c r="O10589" s="1" t="n">
        <v>53.88</v>
      </c>
      <c r="P10589" s="1" t="s">
        <v>3814</v>
      </c>
    </row>
    <row r="10590" customFormat="false" ht="15" hidden="false" customHeight="true" outlineLevel="0" collapsed="false">
      <c r="A10590" s="1" t="n">
        <v>3</v>
      </c>
      <c r="B10590" s="76" t="n">
        <v>46279</v>
      </c>
      <c r="C10590" s="1" t="n">
        <v>11</v>
      </c>
      <c r="D10590" s="1" t="s">
        <v>3820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4868</v>
      </c>
      <c r="N10590" s="1" t="n">
        <v>12</v>
      </c>
      <c r="O10590" s="1" t="n">
        <v>53.88</v>
      </c>
      <c r="P10590" s="1" t="s">
        <v>3814</v>
      </c>
    </row>
    <row r="10591" customFormat="false" ht="15" hidden="false" customHeight="true" outlineLevel="0" collapsed="false">
      <c r="A10591" s="1" t="n">
        <v>3</v>
      </c>
      <c r="B10591" s="76" t="n">
        <v>46279</v>
      </c>
      <c r="C10591" s="1" t="n">
        <v>11</v>
      </c>
      <c r="D10591" s="1" t="s">
        <v>3820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4870</v>
      </c>
      <c r="N10591" s="1" t="n">
        <v>36</v>
      </c>
      <c r="O10591" s="1" t="n">
        <v>78.84</v>
      </c>
      <c r="P10591" s="1" t="s">
        <v>3814</v>
      </c>
    </row>
    <row r="10592" customFormat="false" ht="15" hidden="false" customHeight="true" outlineLevel="0" collapsed="false">
      <c r="A10592" s="1" t="n">
        <v>3</v>
      </c>
      <c r="B10592" s="76" t="n">
        <v>46279</v>
      </c>
      <c r="C10592" s="1" t="n">
        <v>22</v>
      </c>
      <c r="D10592" s="1" t="s">
        <v>3967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3982</v>
      </c>
      <c r="N10592" s="1" t="n">
        <v>2.214</v>
      </c>
      <c r="O10592" s="1" t="n">
        <v>49.45</v>
      </c>
      <c r="P10592" s="1" t="s">
        <v>3814</v>
      </c>
    </row>
    <row r="10593" customFormat="false" ht="15" hidden="false" customHeight="true" outlineLevel="0" collapsed="false">
      <c r="A10593" s="1" t="n">
        <v>3</v>
      </c>
      <c r="B10593" s="76" t="n">
        <v>46279</v>
      </c>
      <c r="C10593" s="1" t="n">
        <v>22</v>
      </c>
      <c r="D10593" s="1" t="s">
        <v>3967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3982</v>
      </c>
      <c r="N10593" s="1" t="n">
        <v>5.022</v>
      </c>
      <c r="O10593" s="1" t="n">
        <v>122.29</v>
      </c>
      <c r="P10593" s="1" t="s">
        <v>3814</v>
      </c>
    </row>
    <row r="10594" customFormat="false" ht="15" hidden="false" customHeight="true" outlineLevel="0" collapsed="false">
      <c r="A10594" s="1" t="n">
        <v>3</v>
      </c>
      <c r="B10594" s="76" t="n">
        <v>46279</v>
      </c>
      <c r="C10594" s="1" t="n">
        <v>22</v>
      </c>
      <c r="D10594" s="1" t="s">
        <v>3967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3983</v>
      </c>
      <c r="N10594" s="1" t="n">
        <v>7.66</v>
      </c>
      <c r="O10594" s="1" t="n">
        <v>182.9</v>
      </c>
      <c r="P10594" s="1" t="s">
        <v>3814</v>
      </c>
    </row>
    <row r="10595" customFormat="false" ht="15" hidden="false" customHeight="true" outlineLevel="0" collapsed="false">
      <c r="A10595" s="1" t="n">
        <v>3</v>
      </c>
      <c r="B10595" s="76" t="n">
        <v>46279</v>
      </c>
      <c r="C10595" s="1" t="n">
        <v>22</v>
      </c>
      <c r="D10595" s="1" t="s">
        <v>3967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3984</v>
      </c>
      <c r="N10595" s="1" t="n">
        <v>18.24</v>
      </c>
      <c r="O10595" s="1" t="n">
        <v>449.58</v>
      </c>
      <c r="P10595" s="1" t="s">
        <v>3814</v>
      </c>
    </row>
    <row r="10596" customFormat="false" ht="15" hidden="false" customHeight="true" outlineLevel="0" collapsed="false">
      <c r="A10596" s="1" t="n">
        <v>3</v>
      </c>
      <c r="B10596" s="76" t="n">
        <v>46279</v>
      </c>
      <c r="C10596" s="1" t="n">
        <v>22</v>
      </c>
      <c r="D10596" s="1" t="s">
        <v>3967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3985</v>
      </c>
      <c r="N10596" s="1" t="n">
        <v>14.61</v>
      </c>
      <c r="O10596" s="1" t="n">
        <v>393.88</v>
      </c>
      <c r="P10596" s="1" t="s">
        <v>3814</v>
      </c>
    </row>
    <row r="10597" customFormat="false" ht="15" hidden="false" customHeight="true" outlineLevel="0" collapsed="false">
      <c r="A10597" s="1" t="n">
        <v>3</v>
      </c>
      <c r="B10597" s="76" t="n">
        <v>46279</v>
      </c>
      <c r="C10597" s="1" t="n">
        <v>22</v>
      </c>
      <c r="D10597" s="1" t="s">
        <v>3967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4199</v>
      </c>
      <c r="N10597" s="1" t="n">
        <v>0.802</v>
      </c>
      <c r="O10597" s="1" t="n">
        <v>14.21</v>
      </c>
      <c r="P10597" s="1" t="s">
        <v>3814</v>
      </c>
    </row>
    <row r="10598" customFormat="false" ht="15" hidden="false" customHeight="true" outlineLevel="0" collapsed="false">
      <c r="A10598" s="1" t="n">
        <v>3</v>
      </c>
      <c r="B10598" s="76" t="n">
        <v>46279</v>
      </c>
      <c r="C10598" s="1" t="n">
        <v>22</v>
      </c>
      <c r="D10598" s="1" t="s">
        <v>3967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3968</v>
      </c>
      <c r="N10598" s="1" t="n">
        <v>4.696</v>
      </c>
      <c r="O10598" s="1" t="n">
        <v>157.83</v>
      </c>
      <c r="P10598" s="1" t="s">
        <v>3814</v>
      </c>
    </row>
    <row r="10599" customFormat="false" ht="15" hidden="false" customHeight="true" outlineLevel="0" collapsed="false">
      <c r="A10599" s="1" t="n">
        <v>3</v>
      </c>
      <c r="B10599" s="76" t="n">
        <v>46279</v>
      </c>
      <c r="C10599" s="1" t="n">
        <v>22</v>
      </c>
      <c r="D10599" s="1" t="s">
        <v>3967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3986</v>
      </c>
      <c r="N10599" s="1" t="n">
        <v>7.425</v>
      </c>
      <c r="O10599" s="1" t="n">
        <v>194.45</v>
      </c>
      <c r="P10599" s="1" t="s">
        <v>3814</v>
      </c>
    </row>
    <row r="10600" customFormat="false" ht="15" hidden="false" customHeight="true" outlineLevel="0" collapsed="false">
      <c r="A10600" s="1" t="n">
        <v>3</v>
      </c>
      <c r="B10600" s="76" t="n">
        <v>46279</v>
      </c>
      <c r="C10600" s="1" t="n">
        <v>22</v>
      </c>
      <c r="D10600" s="1" t="s">
        <v>3967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3986</v>
      </c>
      <c r="N10600" s="1" t="n">
        <v>7.523</v>
      </c>
      <c r="O10600" s="1" t="n">
        <v>213.05</v>
      </c>
      <c r="P10600" s="1" t="s">
        <v>3814</v>
      </c>
    </row>
    <row r="10601" customFormat="false" ht="15" hidden="false" customHeight="true" outlineLevel="0" collapsed="false">
      <c r="A10601" s="1" t="n">
        <v>3</v>
      </c>
      <c r="B10601" s="76" t="n">
        <v>46279</v>
      </c>
      <c r="C10601" s="1" t="n">
        <v>22</v>
      </c>
      <c r="D10601" s="1" t="s">
        <v>3967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3969</v>
      </c>
      <c r="N10601" s="1" t="n">
        <v>24.737</v>
      </c>
      <c r="O10601" s="1" t="n">
        <v>847.37</v>
      </c>
      <c r="P10601" s="1" t="s">
        <v>3814</v>
      </c>
    </row>
    <row r="10602" customFormat="false" ht="15" hidden="false" customHeight="true" outlineLevel="0" collapsed="false">
      <c r="A10602" s="1" t="n">
        <v>3</v>
      </c>
      <c r="B10602" s="76" t="n">
        <v>46279</v>
      </c>
      <c r="C10602" s="1" t="n">
        <v>22</v>
      </c>
      <c r="D10602" s="1" t="s">
        <v>3967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3970</v>
      </c>
      <c r="N10602" s="1" t="n">
        <v>5.715</v>
      </c>
      <c r="O10602" s="1" t="n">
        <v>225.52</v>
      </c>
      <c r="P10602" s="1" t="s">
        <v>3814</v>
      </c>
    </row>
    <row r="10603" customFormat="false" ht="15" hidden="false" customHeight="true" outlineLevel="0" collapsed="false">
      <c r="A10603" s="1" t="n">
        <v>3</v>
      </c>
      <c r="B10603" s="76" t="n">
        <v>46279</v>
      </c>
      <c r="C10603" s="1" t="n">
        <v>22</v>
      </c>
      <c r="D10603" s="1" t="s">
        <v>3967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3971</v>
      </c>
      <c r="N10603" s="1" t="n">
        <v>12.007</v>
      </c>
      <c r="O10603" s="1" t="n">
        <v>474.1</v>
      </c>
      <c r="P10603" s="1" t="s">
        <v>3814</v>
      </c>
    </row>
    <row r="10604" customFormat="false" ht="15" hidden="false" customHeight="true" outlineLevel="0" collapsed="false">
      <c r="A10604" s="1" t="n">
        <v>3</v>
      </c>
      <c r="B10604" s="76" t="n">
        <v>46279</v>
      </c>
      <c r="C10604" s="1" t="n">
        <v>22</v>
      </c>
      <c r="D10604" s="1" t="s">
        <v>3967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3972</v>
      </c>
      <c r="N10604" s="1" t="n">
        <v>11.134</v>
      </c>
      <c r="O10604" s="1" t="n">
        <v>477.23</v>
      </c>
      <c r="P10604" s="1" t="s">
        <v>3814</v>
      </c>
    </row>
    <row r="10605" customFormat="false" ht="15" hidden="false" customHeight="true" outlineLevel="0" collapsed="false">
      <c r="A10605" s="1" t="n">
        <v>3</v>
      </c>
      <c r="B10605" s="76" t="n">
        <v>46279</v>
      </c>
      <c r="C10605" s="1" t="n">
        <v>22</v>
      </c>
      <c r="D10605" s="1" t="s">
        <v>3967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3973</v>
      </c>
      <c r="N10605" s="1" t="n">
        <v>18.425</v>
      </c>
      <c r="O10605" s="1" t="n">
        <v>850.74</v>
      </c>
      <c r="P10605" s="1" t="s">
        <v>3814</v>
      </c>
    </row>
    <row r="10606" customFormat="false" ht="15" hidden="false" customHeight="true" outlineLevel="0" collapsed="false">
      <c r="A10606" s="1" t="n">
        <v>3</v>
      </c>
      <c r="B10606" s="76" t="n">
        <v>46279</v>
      </c>
      <c r="C10606" s="1" t="n">
        <v>22</v>
      </c>
      <c r="D10606" s="1" t="s">
        <v>3967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3974</v>
      </c>
      <c r="N10606" s="1" t="n">
        <v>8.22</v>
      </c>
      <c r="O10606" s="1" t="n">
        <v>386.84</v>
      </c>
      <c r="P10606" s="1" t="s">
        <v>3814</v>
      </c>
    </row>
    <row r="10607" customFormat="false" ht="15" hidden="false" customHeight="true" outlineLevel="0" collapsed="false">
      <c r="A10607" s="1" t="n">
        <v>3</v>
      </c>
      <c r="B10607" s="76" t="n">
        <v>46279</v>
      </c>
      <c r="C10607" s="1" t="n">
        <v>22</v>
      </c>
      <c r="D10607" s="1" t="s">
        <v>3967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3975</v>
      </c>
      <c r="N10607" s="1" t="n">
        <v>3.012</v>
      </c>
      <c r="O10607" s="1" t="n">
        <v>129.24</v>
      </c>
      <c r="P10607" s="1" t="s">
        <v>3814</v>
      </c>
    </row>
    <row r="10608" customFormat="false" ht="15" hidden="false" customHeight="true" outlineLevel="0" collapsed="false">
      <c r="A10608" s="1" t="n">
        <v>3</v>
      </c>
      <c r="B10608" s="76" t="n">
        <v>46279</v>
      </c>
      <c r="C10608" s="1" t="n">
        <v>22</v>
      </c>
      <c r="D10608" s="1" t="s">
        <v>3967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3976</v>
      </c>
      <c r="N10608" s="1" t="n">
        <v>4.844</v>
      </c>
      <c r="O10608" s="1" t="n">
        <v>221.95</v>
      </c>
      <c r="P10608" s="1" t="s">
        <v>3814</v>
      </c>
    </row>
    <row r="10609" customFormat="false" ht="15" hidden="false" customHeight="true" outlineLevel="0" collapsed="false">
      <c r="A10609" s="1" t="n">
        <v>3</v>
      </c>
      <c r="B10609" s="76" t="n">
        <v>46279</v>
      </c>
      <c r="C10609" s="1" t="n">
        <v>22</v>
      </c>
      <c r="D10609" s="1" t="s">
        <v>3967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3977</v>
      </c>
      <c r="N10609" s="1" t="n">
        <v>3.883</v>
      </c>
      <c r="O10609" s="1" t="n">
        <v>212.31</v>
      </c>
      <c r="P10609" s="1" t="s">
        <v>3814</v>
      </c>
    </row>
    <row r="10610" customFormat="false" ht="15" hidden="false" customHeight="true" outlineLevel="0" collapsed="false">
      <c r="A10610" s="1" t="n">
        <v>3</v>
      </c>
      <c r="B10610" s="76" t="n">
        <v>46279</v>
      </c>
      <c r="C10610" s="1" t="n">
        <v>22</v>
      </c>
      <c r="D10610" s="1" t="s">
        <v>3967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3987</v>
      </c>
      <c r="N10610" s="1" t="n">
        <v>2.535</v>
      </c>
      <c r="O10610" s="1" t="n">
        <v>87.36</v>
      </c>
      <c r="P10610" s="1" t="s">
        <v>3814</v>
      </c>
    </row>
    <row r="10611" customFormat="false" ht="15" hidden="false" customHeight="true" outlineLevel="0" collapsed="false">
      <c r="A10611" s="1" t="n">
        <v>3</v>
      </c>
      <c r="B10611" s="76" t="n">
        <v>46279</v>
      </c>
      <c r="C10611" s="1" t="n">
        <v>22</v>
      </c>
      <c r="D10611" s="1" t="s">
        <v>3967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3978</v>
      </c>
      <c r="N10611" s="1" t="n">
        <v>3.035</v>
      </c>
      <c r="O10611" s="1" t="n">
        <v>114.33</v>
      </c>
      <c r="P10611" s="1" t="s">
        <v>3814</v>
      </c>
    </row>
    <row r="10612" customFormat="false" ht="15" hidden="false" customHeight="true" outlineLevel="0" collapsed="false">
      <c r="A10612" s="1" t="n">
        <v>3</v>
      </c>
      <c r="B10612" s="76" t="n">
        <v>46279</v>
      </c>
      <c r="C10612" s="1" t="n">
        <v>22</v>
      </c>
      <c r="D10612" s="1" t="s">
        <v>3967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3979</v>
      </c>
      <c r="N10612" s="1" t="n">
        <v>8.674</v>
      </c>
      <c r="O10612" s="1" t="n">
        <v>14.52</v>
      </c>
      <c r="P10612" s="1" t="s">
        <v>3814</v>
      </c>
    </row>
    <row r="10613" customFormat="false" ht="15" hidden="false" customHeight="true" outlineLevel="0" collapsed="false">
      <c r="A10613" s="1" t="n">
        <v>3</v>
      </c>
      <c r="B10613" s="76" t="n">
        <v>46279</v>
      </c>
      <c r="C10613" s="1" t="n">
        <v>22</v>
      </c>
      <c r="D10613" s="1" t="s">
        <v>3967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3979</v>
      </c>
      <c r="N10613" s="1" t="n">
        <v>3.17</v>
      </c>
      <c r="O10613" s="1" t="n">
        <v>4.86</v>
      </c>
      <c r="P10613" s="1" t="s">
        <v>3814</v>
      </c>
    </row>
    <row r="10614" customFormat="false" ht="15" hidden="false" customHeight="true" outlineLevel="0" collapsed="false">
      <c r="A10614" s="1" t="n">
        <v>3</v>
      </c>
      <c r="B10614" s="76" t="n">
        <v>46279</v>
      </c>
      <c r="C10614" s="1" t="n">
        <v>22</v>
      </c>
      <c r="D10614" s="1" t="s">
        <v>3967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3980</v>
      </c>
      <c r="N10614" s="1" t="n">
        <v>18.977</v>
      </c>
      <c r="O10614" s="1" t="n">
        <v>47.71</v>
      </c>
      <c r="P10614" s="1" t="s">
        <v>3814</v>
      </c>
    </row>
    <row r="10615" customFormat="false" ht="15" hidden="false" customHeight="true" outlineLevel="0" collapsed="false">
      <c r="A10615" s="1" t="n">
        <v>3</v>
      </c>
      <c r="B10615" s="76" t="n">
        <v>46279</v>
      </c>
      <c r="C10615" s="1" t="n">
        <v>22</v>
      </c>
      <c r="D10615" s="1" t="s">
        <v>3967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3980</v>
      </c>
      <c r="N10615" s="1" t="n">
        <v>3.76</v>
      </c>
      <c r="O10615" s="1" t="n">
        <v>8.66</v>
      </c>
      <c r="P10615" s="1" t="s">
        <v>3814</v>
      </c>
    </row>
    <row r="10616" customFormat="false" ht="15" hidden="false" customHeight="true" outlineLevel="0" collapsed="false">
      <c r="A10616" s="1" t="n">
        <v>3</v>
      </c>
      <c r="B10616" s="76" t="n">
        <v>46279</v>
      </c>
      <c r="C10616" s="1" t="n">
        <v>22</v>
      </c>
      <c r="D10616" s="1" t="s">
        <v>3967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3981</v>
      </c>
      <c r="N10616" s="1" t="n">
        <v>1.119</v>
      </c>
      <c r="O10616" s="1" t="n">
        <v>0.01</v>
      </c>
      <c r="P10616" s="1" t="s">
        <v>3814</v>
      </c>
    </row>
    <row r="10617" customFormat="false" ht="15" hidden="false" customHeight="true" outlineLevel="0" collapsed="false">
      <c r="A10617" s="1" t="n">
        <v>3</v>
      </c>
      <c r="B10617" s="76" t="n">
        <v>46279</v>
      </c>
      <c r="C10617" s="1" t="n">
        <v>22</v>
      </c>
      <c r="D10617" s="1" t="s">
        <v>3967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3981</v>
      </c>
      <c r="N10617" s="1" t="n">
        <v>0.761</v>
      </c>
      <c r="O10617" s="1" t="n">
        <v>0.01</v>
      </c>
      <c r="P10617" s="1" t="s">
        <v>3814</v>
      </c>
    </row>
    <row r="10618" customFormat="false" ht="15" hidden="false" customHeight="true" outlineLevel="0" collapsed="false">
      <c r="A10618" s="1" t="n">
        <v>3</v>
      </c>
      <c r="B10618" s="76" t="n">
        <v>46279</v>
      </c>
      <c r="C10618" s="1" t="n">
        <v>22</v>
      </c>
      <c r="D10618" s="1" t="s">
        <v>3967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3982</v>
      </c>
      <c r="N10618" s="1" t="n">
        <v>4.176</v>
      </c>
      <c r="O10618" s="1" t="n">
        <v>104.78</v>
      </c>
      <c r="P10618" s="1" t="s">
        <v>3814</v>
      </c>
    </row>
    <row r="10619" customFormat="false" ht="15" hidden="false" customHeight="true" outlineLevel="0" collapsed="false">
      <c r="A10619" s="1" t="n">
        <v>3</v>
      </c>
      <c r="B10619" s="76" t="n">
        <v>46279</v>
      </c>
      <c r="C10619" s="1" t="n">
        <v>22</v>
      </c>
      <c r="D10619" s="1" t="s">
        <v>3967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3968</v>
      </c>
      <c r="N10619" s="1" t="n">
        <v>3.936</v>
      </c>
      <c r="O10619" s="1" t="n">
        <v>136.23</v>
      </c>
      <c r="P10619" s="1" t="s">
        <v>3814</v>
      </c>
    </row>
    <row r="10620" customFormat="false" ht="15" hidden="false" customHeight="true" outlineLevel="0" collapsed="false">
      <c r="A10620" s="1" t="n">
        <v>3</v>
      </c>
      <c r="B10620" s="76" t="n">
        <v>46279</v>
      </c>
      <c r="C10620" s="1" t="n">
        <v>22</v>
      </c>
      <c r="D10620" s="1" t="s">
        <v>3967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3986</v>
      </c>
      <c r="N10620" s="1" t="n">
        <v>10.246</v>
      </c>
      <c r="O10620" s="1" t="n">
        <v>301.43</v>
      </c>
      <c r="P10620" s="1" t="s">
        <v>3814</v>
      </c>
    </row>
    <row r="10621" customFormat="false" ht="15" hidden="false" customHeight="true" outlineLevel="0" collapsed="false">
      <c r="A10621" s="1" t="n">
        <v>3</v>
      </c>
      <c r="B10621" s="76" t="n">
        <v>46279</v>
      </c>
      <c r="C10621" s="1" t="n">
        <v>22</v>
      </c>
      <c r="D10621" s="1" t="s">
        <v>3967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3969</v>
      </c>
      <c r="N10621" s="1" t="n">
        <v>20.265</v>
      </c>
      <c r="O10621" s="1" t="n">
        <v>718.95</v>
      </c>
      <c r="P10621" s="1" t="s">
        <v>3814</v>
      </c>
    </row>
    <row r="10622" customFormat="false" ht="15" hidden="false" customHeight="true" outlineLevel="0" collapsed="false">
      <c r="A10622" s="1" t="n">
        <v>3</v>
      </c>
      <c r="B10622" s="76" t="n">
        <v>46279</v>
      </c>
      <c r="C10622" s="1" t="n">
        <v>22</v>
      </c>
      <c r="D10622" s="1" t="s">
        <v>3967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3970</v>
      </c>
      <c r="N10622" s="1" t="n">
        <v>5.558</v>
      </c>
      <c r="O10622" s="1" t="n">
        <v>226.05</v>
      </c>
      <c r="P10622" s="1" t="s">
        <v>3814</v>
      </c>
    </row>
    <row r="10623" customFormat="false" ht="15" hidden="false" customHeight="true" outlineLevel="0" collapsed="false">
      <c r="A10623" s="1" t="n">
        <v>3</v>
      </c>
      <c r="B10623" s="76" t="n">
        <v>46279</v>
      </c>
      <c r="C10623" s="1" t="n">
        <v>22</v>
      </c>
      <c r="D10623" s="1" t="s">
        <v>3967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3971</v>
      </c>
      <c r="N10623" s="1" t="n">
        <v>5.14</v>
      </c>
      <c r="O10623" s="1" t="n">
        <v>209.05</v>
      </c>
      <c r="P10623" s="1" t="s">
        <v>3814</v>
      </c>
    </row>
    <row r="10624" customFormat="false" ht="15" hidden="false" customHeight="true" outlineLevel="0" collapsed="false">
      <c r="A10624" s="1" t="n">
        <v>3</v>
      </c>
      <c r="B10624" s="76" t="n">
        <v>46279</v>
      </c>
      <c r="C10624" s="1" t="n">
        <v>22</v>
      </c>
      <c r="D10624" s="1" t="s">
        <v>3967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3972</v>
      </c>
      <c r="N10624" s="1" t="n">
        <v>9.981</v>
      </c>
      <c r="O10624" s="1" t="n">
        <v>440.49</v>
      </c>
      <c r="P10624" s="1" t="s">
        <v>3814</v>
      </c>
    </row>
    <row r="10625" customFormat="false" ht="15" hidden="false" customHeight="true" outlineLevel="0" collapsed="false">
      <c r="A10625" s="1" t="n">
        <v>3</v>
      </c>
      <c r="B10625" s="76" t="n">
        <v>46279</v>
      </c>
      <c r="C10625" s="1" t="n">
        <v>22</v>
      </c>
      <c r="D10625" s="1" t="s">
        <v>3967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3973</v>
      </c>
      <c r="N10625" s="1" t="n">
        <v>17.255</v>
      </c>
      <c r="O10625" s="1" t="n">
        <v>821.25</v>
      </c>
      <c r="P10625" s="1" t="s">
        <v>3814</v>
      </c>
    </row>
    <row r="10626" customFormat="false" ht="15" hidden="false" customHeight="true" outlineLevel="0" collapsed="false">
      <c r="A10626" s="1" t="n">
        <v>3</v>
      </c>
      <c r="B10626" s="76" t="n">
        <v>46279</v>
      </c>
      <c r="C10626" s="1" t="n">
        <v>22</v>
      </c>
      <c r="D10626" s="1" t="s">
        <v>3967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3974</v>
      </c>
      <c r="N10626" s="1" t="n">
        <v>7.24</v>
      </c>
      <c r="O10626" s="1" t="n">
        <v>350.85</v>
      </c>
      <c r="P10626" s="1" t="s">
        <v>3814</v>
      </c>
    </row>
    <row r="10627" customFormat="false" ht="15" hidden="false" customHeight="true" outlineLevel="0" collapsed="false">
      <c r="A10627" s="1" t="n">
        <v>3</v>
      </c>
      <c r="B10627" s="76" t="n">
        <v>46279</v>
      </c>
      <c r="C10627" s="1" t="n">
        <v>22</v>
      </c>
      <c r="D10627" s="1" t="s">
        <v>3967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3975</v>
      </c>
      <c r="N10627" s="1" t="n">
        <v>2.456</v>
      </c>
      <c r="O10627" s="1" t="n">
        <v>108.39</v>
      </c>
      <c r="P10627" s="1" t="s">
        <v>3814</v>
      </c>
    </row>
    <row r="10628" customFormat="false" ht="15" hidden="false" customHeight="true" outlineLevel="0" collapsed="false">
      <c r="A10628" s="1" t="n">
        <v>3</v>
      </c>
      <c r="B10628" s="76" t="n">
        <v>46279</v>
      </c>
      <c r="C10628" s="1" t="n">
        <v>22</v>
      </c>
      <c r="D10628" s="1" t="s">
        <v>3967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3976</v>
      </c>
      <c r="N10628" s="1" t="n">
        <v>3.2</v>
      </c>
      <c r="O10628" s="1" t="n">
        <v>152.3</v>
      </c>
      <c r="P10628" s="1" t="s">
        <v>3814</v>
      </c>
    </row>
    <row r="10629" customFormat="false" ht="15" hidden="false" customHeight="true" outlineLevel="0" collapsed="false">
      <c r="A10629" s="1" t="n">
        <v>3</v>
      </c>
      <c r="B10629" s="76" t="n">
        <v>46279</v>
      </c>
      <c r="C10629" s="1" t="n">
        <v>22</v>
      </c>
      <c r="D10629" s="1" t="s">
        <v>3967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3977</v>
      </c>
      <c r="N10629" s="1" t="n">
        <v>2.894</v>
      </c>
      <c r="O10629" s="1" t="n">
        <v>162.79</v>
      </c>
      <c r="P10629" s="1" t="s">
        <v>3814</v>
      </c>
    </row>
    <row r="10630" customFormat="false" ht="15" hidden="false" customHeight="true" outlineLevel="0" collapsed="false">
      <c r="A10630" s="1" t="n">
        <v>3</v>
      </c>
      <c r="B10630" s="76" t="n">
        <v>46279</v>
      </c>
      <c r="C10630" s="1" t="n">
        <v>22</v>
      </c>
      <c r="D10630" s="1" t="s">
        <v>3967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3987</v>
      </c>
      <c r="N10630" s="1" t="n">
        <v>2.348</v>
      </c>
      <c r="O10630" s="1" t="n">
        <v>83.3</v>
      </c>
      <c r="P10630" s="1" t="s">
        <v>3814</v>
      </c>
    </row>
    <row r="10631" customFormat="false" ht="15" hidden="false" customHeight="true" outlineLevel="0" collapsed="false">
      <c r="A10631" s="1" t="n">
        <v>3</v>
      </c>
      <c r="B10631" s="76" t="n">
        <v>46279</v>
      </c>
      <c r="C10631" s="1" t="n">
        <v>22</v>
      </c>
      <c r="D10631" s="1" t="s">
        <v>3967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3978</v>
      </c>
      <c r="N10631" s="1" t="n">
        <v>3.398</v>
      </c>
      <c r="O10631" s="1" t="n">
        <v>132.32</v>
      </c>
      <c r="P10631" s="1" t="s">
        <v>3814</v>
      </c>
    </row>
    <row r="10632" customFormat="false" ht="15" hidden="false" customHeight="true" outlineLevel="0" collapsed="false">
      <c r="A10632" s="1" t="n">
        <v>3</v>
      </c>
      <c r="B10632" s="76" t="n">
        <v>46279</v>
      </c>
      <c r="C10632" s="1" t="n">
        <v>22</v>
      </c>
      <c r="D10632" s="1" t="s">
        <v>3967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3979</v>
      </c>
      <c r="N10632" s="1" t="n">
        <v>6.17</v>
      </c>
      <c r="O10632" s="1" t="n">
        <v>10.63</v>
      </c>
      <c r="P10632" s="1" t="s">
        <v>3814</v>
      </c>
    </row>
    <row r="10633" customFormat="false" ht="15" hidden="false" customHeight="true" outlineLevel="0" collapsed="false">
      <c r="A10633" s="1" t="n">
        <v>3</v>
      </c>
      <c r="B10633" s="76" t="n">
        <v>46279</v>
      </c>
      <c r="C10633" s="1" t="n">
        <v>22</v>
      </c>
      <c r="D10633" s="1" t="s">
        <v>3967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3980</v>
      </c>
      <c r="N10633" s="1" t="n">
        <v>19.624</v>
      </c>
      <c r="O10633" s="1" t="n">
        <v>50.79</v>
      </c>
      <c r="P10633" s="1" t="s">
        <v>3814</v>
      </c>
    </row>
    <row r="10634" customFormat="false" ht="15" hidden="false" customHeight="true" outlineLevel="0" collapsed="false">
      <c r="A10634" s="1" t="n">
        <v>3</v>
      </c>
      <c r="B10634" s="76" t="n">
        <v>46279</v>
      </c>
      <c r="C10634" s="1" t="n">
        <v>22</v>
      </c>
      <c r="D10634" s="1" t="s">
        <v>3967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3981</v>
      </c>
      <c r="N10634" s="1" t="n">
        <v>1.413</v>
      </c>
      <c r="O10634" s="1" t="n">
        <v>0</v>
      </c>
      <c r="P10634" s="1" t="s">
        <v>3814</v>
      </c>
    </row>
    <row r="10635" customFormat="false" ht="15" hidden="false" customHeight="true" outlineLevel="0" collapsed="false">
      <c r="A10635" s="1" t="n">
        <v>3</v>
      </c>
      <c r="B10635" s="76" t="n">
        <v>46279</v>
      </c>
      <c r="C10635" s="1" t="n">
        <v>100</v>
      </c>
      <c r="D10635" s="1" t="s">
        <v>3988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3982</v>
      </c>
      <c r="N10635" s="1" t="n">
        <v>2.207</v>
      </c>
      <c r="O10635" s="1" t="n">
        <v>52.69</v>
      </c>
      <c r="P10635" s="1" t="s">
        <v>3814</v>
      </c>
    </row>
    <row r="10636" customFormat="false" ht="15" hidden="false" customHeight="true" outlineLevel="0" collapsed="false">
      <c r="A10636" s="1" t="n">
        <v>3</v>
      </c>
      <c r="B10636" s="76" t="n">
        <v>46279</v>
      </c>
      <c r="C10636" s="1" t="n">
        <v>100</v>
      </c>
      <c r="D10636" s="1" t="s">
        <v>3988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3968</v>
      </c>
      <c r="N10636" s="1" t="n">
        <v>1.993</v>
      </c>
      <c r="O10636" s="1" t="n">
        <v>65.63</v>
      </c>
      <c r="P10636" s="1" t="s">
        <v>3814</v>
      </c>
    </row>
    <row r="10637" customFormat="false" ht="15" hidden="false" customHeight="true" outlineLevel="0" collapsed="false">
      <c r="A10637" s="1" t="n">
        <v>3</v>
      </c>
      <c r="B10637" s="76" t="n">
        <v>46279</v>
      </c>
      <c r="C10637" s="1" t="n">
        <v>100</v>
      </c>
      <c r="D10637" s="1" t="s">
        <v>3988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3986</v>
      </c>
      <c r="N10637" s="1" t="n">
        <v>5.048</v>
      </c>
      <c r="O10637" s="1" t="n">
        <v>141.3</v>
      </c>
      <c r="P10637" s="1" t="s">
        <v>3814</v>
      </c>
    </row>
    <row r="10638" customFormat="false" ht="15" hidden="false" customHeight="true" outlineLevel="0" collapsed="false">
      <c r="A10638" s="1" t="n">
        <v>3</v>
      </c>
      <c r="B10638" s="76" t="n">
        <v>46279</v>
      </c>
      <c r="C10638" s="1" t="n">
        <v>100</v>
      </c>
      <c r="D10638" s="1" t="s">
        <v>3988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3969</v>
      </c>
      <c r="N10638" s="1" t="n">
        <v>14.48</v>
      </c>
      <c r="O10638" s="1" t="n">
        <v>488.77</v>
      </c>
      <c r="P10638" s="1" t="s">
        <v>3814</v>
      </c>
    </row>
    <row r="10639" customFormat="false" ht="15" hidden="false" customHeight="true" outlineLevel="0" collapsed="false">
      <c r="A10639" s="1" t="n">
        <v>3</v>
      </c>
      <c r="B10639" s="76" t="n">
        <v>46279</v>
      </c>
      <c r="C10639" s="1" t="n">
        <v>100</v>
      </c>
      <c r="D10639" s="1" t="s">
        <v>3988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3970</v>
      </c>
      <c r="N10639" s="1" t="n">
        <v>2.55</v>
      </c>
      <c r="O10639" s="1" t="n">
        <v>98.67</v>
      </c>
      <c r="P10639" s="1" t="s">
        <v>3814</v>
      </c>
    </row>
    <row r="10640" customFormat="false" ht="15" hidden="false" customHeight="true" outlineLevel="0" collapsed="false">
      <c r="A10640" s="1" t="n">
        <v>3</v>
      </c>
      <c r="B10640" s="76" t="n">
        <v>46279</v>
      </c>
      <c r="C10640" s="1" t="n">
        <v>100</v>
      </c>
      <c r="D10640" s="1" t="s">
        <v>3988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3971</v>
      </c>
      <c r="N10640" s="1" t="n">
        <v>5.156</v>
      </c>
      <c r="O10640" s="1" t="n">
        <v>199.52</v>
      </c>
      <c r="P10640" s="1" t="s">
        <v>3814</v>
      </c>
    </row>
    <row r="10641" customFormat="false" ht="15" hidden="false" customHeight="true" outlineLevel="0" collapsed="false">
      <c r="A10641" s="1" t="n">
        <v>3</v>
      </c>
      <c r="B10641" s="76" t="n">
        <v>46279</v>
      </c>
      <c r="C10641" s="1" t="n">
        <v>100</v>
      </c>
      <c r="D10641" s="1" t="s">
        <v>3988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3972</v>
      </c>
      <c r="N10641" s="1" t="n">
        <v>4.662</v>
      </c>
      <c r="O10641" s="1" t="n">
        <v>195.76</v>
      </c>
      <c r="P10641" s="1" t="s">
        <v>3814</v>
      </c>
    </row>
    <row r="10642" customFormat="false" ht="15" hidden="false" customHeight="true" outlineLevel="0" collapsed="false">
      <c r="A10642" s="1" t="n">
        <v>3</v>
      </c>
      <c r="B10642" s="76" t="n">
        <v>46279</v>
      </c>
      <c r="C10642" s="1" t="n">
        <v>100</v>
      </c>
      <c r="D10642" s="1" t="s">
        <v>3988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3973</v>
      </c>
      <c r="N10642" s="1" t="n">
        <v>8.301</v>
      </c>
      <c r="O10642" s="1" t="n">
        <v>375.9</v>
      </c>
      <c r="P10642" s="1" t="s">
        <v>3814</v>
      </c>
    </row>
    <row r="10643" customFormat="false" ht="15" hidden="false" customHeight="true" outlineLevel="0" collapsed="false">
      <c r="A10643" s="1" t="n">
        <v>3</v>
      </c>
      <c r="B10643" s="76" t="n">
        <v>46279</v>
      </c>
      <c r="C10643" s="1" t="n">
        <v>100</v>
      </c>
      <c r="D10643" s="1" t="s">
        <v>3988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3974</v>
      </c>
      <c r="N10643" s="1" t="n">
        <v>3.469</v>
      </c>
      <c r="O10643" s="1" t="n">
        <v>159.95</v>
      </c>
      <c r="P10643" s="1" t="s">
        <v>3814</v>
      </c>
    </row>
    <row r="10644" customFormat="false" ht="15" hidden="false" customHeight="true" outlineLevel="0" collapsed="false">
      <c r="A10644" s="1" t="n">
        <v>3</v>
      </c>
      <c r="B10644" s="76" t="n">
        <v>46279</v>
      </c>
      <c r="C10644" s="1" t="n">
        <v>100</v>
      </c>
      <c r="D10644" s="1" t="s">
        <v>3988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3975</v>
      </c>
      <c r="N10644" s="1" t="n">
        <v>1.17</v>
      </c>
      <c r="O10644" s="1" t="n">
        <v>49.13</v>
      </c>
      <c r="P10644" s="1" t="s">
        <v>3814</v>
      </c>
    </row>
    <row r="10645" customFormat="false" ht="15" hidden="false" customHeight="true" outlineLevel="0" collapsed="false">
      <c r="A10645" s="1" t="n">
        <v>3</v>
      </c>
      <c r="B10645" s="76" t="n">
        <v>46279</v>
      </c>
      <c r="C10645" s="1" t="n">
        <v>100</v>
      </c>
      <c r="D10645" s="1" t="s">
        <v>3988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3976</v>
      </c>
      <c r="N10645" s="1" t="n">
        <v>3.243</v>
      </c>
      <c r="O10645" s="1" t="n">
        <v>146.86</v>
      </c>
      <c r="P10645" s="1" t="s">
        <v>3814</v>
      </c>
    </row>
    <row r="10646" customFormat="false" ht="15" hidden="false" customHeight="true" outlineLevel="0" collapsed="false">
      <c r="A10646" s="1" t="n">
        <v>3</v>
      </c>
      <c r="B10646" s="76" t="n">
        <v>46279</v>
      </c>
      <c r="C10646" s="1" t="n">
        <v>100</v>
      </c>
      <c r="D10646" s="1" t="s">
        <v>3988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3977</v>
      </c>
      <c r="N10646" s="1" t="n">
        <v>1.53</v>
      </c>
      <c r="O10646" s="1" t="n">
        <v>81.88</v>
      </c>
      <c r="P10646" s="1" t="s">
        <v>3814</v>
      </c>
    </row>
    <row r="10647" customFormat="false" ht="15" hidden="false" customHeight="true" outlineLevel="0" collapsed="false">
      <c r="A10647" s="1" t="n">
        <v>3</v>
      </c>
      <c r="B10647" s="76" t="n">
        <v>46279</v>
      </c>
      <c r="C10647" s="1" t="n">
        <v>100</v>
      </c>
      <c r="D10647" s="1" t="s">
        <v>3988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3987</v>
      </c>
      <c r="N10647" s="1" t="n">
        <v>1.047</v>
      </c>
      <c r="O10647" s="1" t="n">
        <v>35.34</v>
      </c>
      <c r="P10647" s="1" t="s">
        <v>3814</v>
      </c>
    </row>
    <row r="10648" customFormat="false" ht="15" hidden="false" customHeight="true" outlineLevel="0" collapsed="false">
      <c r="A10648" s="1" t="n">
        <v>3</v>
      </c>
      <c r="B10648" s="76" t="n">
        <v>46279</v>
      </c>
      <c r="C10648" s="1" t="n">
        <v>100</v>
      </c>
      <c r="D10648" s="1" t="s">
        <v>3988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3978</v>
      </c>
      <c r="N10648" s="1" t="n">
        <v>1.613</v>
      </c>
      <c r="O10648" s="1" t="n">
        <v>59.76</v>
      </c>
      <c r="P10648" s="1" t="s">
        <v>3814</v>
      </c>
    </row>
    <row r="10649" customFormat="false" ht="15" hidden="false" customHeight="true" outlineLevel="0" collapsed="false">
      <c r="A10649" s="1" t="n">
        <v>3</v>
      </c>
      <c r="B10649" s="76" t="n">
        <v>46279</v>
      </c>
      <c r="C10649" s="1" t="n">
        <v>100</v>
      </c>
      <c r="D10649" s="1" t="s">
        <v>3988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3979</v>
      </c>
      <c r="N10649" s="1" t="n">
        <v>3.483</v>
      </c>
      <c r="O10649" s="1" t="n">
        <v>5.71</v>
      </c>
      <c r="P10649" s="1" t="s">
        <v>3814</v>
      </c>
    </row>
    <row r="10650" customFormat="false" ht="15" hidden="false" customHeight="true" outlineLevel="0" collapsed="false">
      <c r="A10650" s="1" t="n">
        <v>3</v>
      </c>
      <c r="B10650" s="76" t="n">
        <v>46279</v>
      </c>
      <c r="C10650" s="1" t="n">
        <v>100</v>
      </c>
      <c r="D10650" s="1" t="s">
        <v>3988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3980</v>
      </c>
      <c r="N10650" s="1" t="n">
        <v>7.771</v>
      </c>
      <c r="O10650" s="1" t="n">
        <v>19.13</v>
      </c>
      <c r="P10650" s="1" t="s">
        <v>3814</v>
      </c>
    </row>
    <row r="10651" customFormat="false" ht="15" hidden="false" customHeight="true" outlineLevel="0" collapsed="false">
      <c r="A10651" s="1" t="n">
        <v>3</v>
      </c>
      <c r="B10651" s="76" t="n">
        <v>46279</v>
      </c>
      <c r="C10651" s="1" t="n">
        <v>100</v>
      </c>
      <c r="D10651" s="1" t="s">
        <v>3988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3981</v>
      </c>
      <c r="N10651" s="1" t="n">
        <v>0.277</v>
      </c>
      <c r="O10651" s="1" t="n">
        <v>0</v>
      </c>
      <c r="P10651" s="1" t="s">
        <v>3814</v>
      </c>
    </row>
    <row r="10652" customFormat="false" ht="15" hidden="false" customHeight="true" outlineLevel="0" collapsed="false">
      <c r="A10652" s="1" t="n">
        <v>3</v>
      </c>
      <c r="B10652" s="76" t="n">
        <v>46279</v>
      </c>
      <c r="C10652" s="1" t="n">
        <v>100</v>
      </c>
      <c r="D10652" s="1" t="s">
        <v>3988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3982</v>
      </c>
      <c r="N10652" s="1" t="n">
        <v>2.815</v>
      </c>
      <c r="O10652" s="1" t="n">
        <v>69.6</v>
      </c>
      <c r="P10652" s="1" t="s">
        <v>3814</v>
      </c>
    </row>
    <row r="10653" customFormat="false" ht="15" hidden="false" customHeight="true" outlineLevel="0" collapsed="false">
      <c r="A10653" s="1" t="n">
        <v>3</v>
      </c>
      <c r="B10653" s="76" t="n">
        <v>46279</v>
      </c>
      <c r="C10653" s="1" t="n">
        <v>100</v>
      </c>
      <c r="D10653" s="1" t="s">
        <v>3988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3968</v>
      </c>
      <c r="N10653" s="1" t="n">
        <v>2.703</v>
      </c>
      <c r="O10653" s="1" t="n">
        <v>92.2</v>
      </c>
      <c r="P10653" s="1" t="s">
        <v>3814</v>
      </c>
    </row>
    <row r="10654" customFormat="false" ht="15" hidden="false" customHeight="true" outlineLevel="0" collapsed="false">
      <c r="A10654" s="1" t="n">
        <v>3</v>
      </c>
      <c r="B10654" s="76" t="n">
        <v>46279</v>
      </c>
      <c r="C10654" s="1" t="n">
        <v>100</v>
      </c>
      <c r="D10654" s="1" t="s">
        <v>3988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3986</v>
      </c>
      <c r="N10654" s="1" t="n">
        <v>2.475</v>
      </c>
      <c r="O10654" s="1" t="n">
        <v>71.75</v>
      </c>
      <c r="P10654" s="1" t="s">
        <v>3814</v>
      </c>
    </row>
    <row r="10655" customFormat="false" ht="15" hidden="false" customHeight="true" outlineLevel="0" collapsed="false">
      <c r="A10655" s="1" t="n">
        <v>3</v>
      </c>
      <c r="B10655" s="76" t="n">
        <v>46279</v>
      </c>
      <c r="C10655" s="1" t="n">
        <v>100</v>
      </c>
      <c r="D10655" s="1" t="s">
        <v>3988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3969</v>
      </c>
      <c r="N10655" s="1" t="n">
        <v>10.257</v>
      </c>
      <c r="O10655" s="1" t="n">
        <v>358.6</v>
      </c>
      <c r="P10655" s="1" t="s">
        <v>3814</v>
      </c>
    </row>
    <row r="10656" customFormat="false" ht="15" hidden="false" customHeight="true" outlineLevel="0" collapsed="false">
      <c r="A10656" s="1" t="n">
        <v>3</v>
      </c>
      <c r="B10656" s="76" t="n">
        <v>46279</v>
      </c>
      <c r="C10656" s="1" t="n">
        <v>100</v>
      </c>
      <c r="D10656" s="1" t="s">
        <v>3988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3970</v>
      </c>
      <c r="N10656" s="1" t="n">
        <v>3.165</v>
      </c>
      <c r="O10656" s="1" t="n">
        <v>126.85</v>
      </c>
      <c r="P10656" s="1" t="s">
        <v>3814</v>
      </c>
    </row>
    <row r="10657" customFormat="false" ht="15" hidden="false" customHeight="true" outlineLevel="0" collapsed="false">
      <c r="A10657" s="1" t="n">
        <v>3</v>
      </c>
      <c r="B10657" s="76" t="n">
        <v>46279</v>
      </c>
      <c r="C10657" s="1" t="n">
        <v>100</v>
      </c>
      <c r="D10657" s="1" t="s">
        <v>3988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3971</v>
      </c>
      <c r="N10657" s="1" t="n">
        <v>6.851</v>
      </c>
      <c r="O10657" s="1" t="n">
        <v>274.58</v>
      </c>
      <c r="P10657" s="1" t="s">
        <v>3814</v>
      </c>
    </row>
    <row r="10658" customFormat="false" ht="15" hidden="false" customHeight="true" outlineLevel="0" collapsed="false">
      <c r="A10658" s="1" t="n">
        <v>3</v>
      </c>
      <c r="B10658" s="76" t="n">
        <v>46279</v>
      </c>
      <c r="C10658" s="1" t="n">
        <v>100</v>
      </c>
      <c r="D10658" s="1" t="s">
        <v>3988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3972</v>
      </c>
      <c r="N10658" s="1" t="n">
        <v>6.472</v>
      </c>
      <c r="O10658" s="1" t="n">
        <v>281.47</v>
      </c>
      <c r="P10658" s="1" t="s">
        <v>3814</v>
      </c>
    </row>
    <row r="10659" customFormat="false" ht="15" hidden="false" customHeight="true" outlineLevel="0" collapsed="false">
      <c r="A10659" s="1" t="n">
        <v>3</v>
      </c>
      <c r="B10659" s="76" t="n">
        <v>46279</v>
      </c>
      <c r="C10659" s="1" t="n">
        <v>100</v>
      </c>
      <c r="D10659" s="1" t="s">
        <v>3988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3973</v>
      </c>
      <c r="N10659" s="1" t="n">
        <v>10.124</v>
      </c>
      <c r="O10659" s="1" t="n">
        <v>474.84</v>
      </c>
      <c r="P10659" s="1" t="s">
        <v>3814</v>
      </c>
    </row>
    <row r="10660" customFormat="false" ht="15" hidden="false" customHeight="true" outlineLevel="0" collapsed="false">
      <c r="A10660" s="1" t="n">
        <v>3</v>
      </c>
      <c r="B10660" s="76" t="n">
        <v>46279</v>
      </c>
      <c r="C10660" s="1" t="n">
        <v>100</v>
      </c>
      <c r="D10660" s="1" t="s">
        <v>3988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3974</v>
      </c>
      <c r="N10660" s="1" t="n">
        <v>4.751</v>
      </c>
      <c r="O10660" s="1" t="n">
        <v>226.89</v>
      </c>
      <c r="P10660" s="1" t="s">
        <v>3814</v>
      </c>
    </row>
    <row r="10661" customFormat="false" ht="15" hidden="false" customHeight="true" outlineLevel="0" collapsed="false">
      <c r="A10661" s="1" t="n">
        <v>3</v>
      </c>
      <c r="B10661" s="76" t="n">
        <v>46279</v>
      </c>
      <c r="C10661" s="1" t="n">
        <v>100</v>
      </c>
      <c r="D10661" s="1" t="s">
        <v>3988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3975</v>
      </c>
      <c r="N10661" s="1" t="n">
        <v>1.842</v>
      </c>
      <c r="O10661" s="1" t="n">
        <v>80.11</v>
      </c>
      <c r="P10661" s="1" t="s">
        <v>3814</v>
      </c>
    </row>
    <row r="10662" customFormat="false" ht="15" hidden="false" customHeight="true" outlineLevel="0" collapsed="false">
      <c r="A10662" s="1" t="n">
        <v>3</v>
      </c>
      <c r="B10662" s="76" t="n">
        <v>46279</v>
      </c>
      <c r="C10662" s="1" t="n">
        <v>100</v>
      </c>
      <c r="D10662" s="1" t="s">
        <v>3988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3976</v>
      </c>
      <c r="N10662" s="1" t="n">
        <v>1.601</v>
      </c>
      <c r="O10662" s="1" t="n">
        <v>75.09</v>
      </c>
      <c r="P10662" s="1" t="s">
        <v>3814</v>
      </c>
    </row>
    <row r="10663" customFormat="false" ht="15" hidden="false" customHeight="true" outlineLevel="0" collapsed="false">
      <c r="A10663" s="1" t="n">
        <v>3</v>
      </c>
      <c r="B10663" s="76" t="n">
        <v>46279</v>
      </c>
      <c r="C10663" s="1" t="n">
        <v>100</v>
      </c>
      <c r="D10663" s="1" t="s">
        <v>3988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3977</v>
      </c>
      <c r="N10663" s="1" t="n">
        <v>2.353</v>
      </c>
      <c r="O10663" s="1" t="n">
        <v>130.43</v>
      </c>
      <c r="P10663" s="1" t="s">
        <v>3814</v>
      </c>
    </row>
    <row r="10664" customFormat="false" ht="15" hidden="false" customHeight="true" outlineLevel="0" collapsed="false">
      <c r="A10664" s="1" t="n">
        <v>3</v>
      </c>
      <c r="B10664" s="76" t="n">
        <v>46279</v>
      </c>
      <c r="C10664" s="1" t="n">
        <v>100</v>
      </c>
      <c r="D10664" s="1" t="s">
        <v>3988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3987</v>
      </c>
      <c r="N10664" s="1" t="n">
        <v>1.488</v>
      </c>
      <c r="O10664" s="1" t="n">
        <v>52.02</v>
      </c>
      <c r="P10664" s="1" t="s">
        <v>3814</v>
      </c>
    </row>
    <row r="10665" customFormat="false" ht="15" hidden="false" customHeight="true" outlineLevel="0" collapsed="false">
      <c r="A10665" s="1" t="n">
        <v>3</v>
      </c>
      <c r="B10665" s="76" t="n">
        <v>46279</v>
      </c>
      <c r="C10665" s="1" t="n">
        <v>100</v>
      </c>
      <c r="D10665" s="1" t="s">
        <v>3988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3978</v>
      </c>
      <c r="N10665" s="1" t="n">
        <v>1.422</v>
      </c>
      <c r="O10665" s="1" t="n">
        <v>54.57</v>
      </c>
      <c r="P10665" s="1" t="s">
        <v>3814</v>
      </c>
    </row>
    <row r="10666" customFormat="false" ht="15" hidden="false" customHeight="true" outlineLevel="0" collapsed="false">
      <c r="A10666" s="1" t="n">
        <v>3</v>
      </c>
      <c r="B10666" s="76" t="n">
        <v>46279</v>
      </c>
      <c r="C10666" s="1" t="n">
        <v>100</v>
      </c>
      <c r="D10666" s="1" t="s">
        <v>3988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3979</v>
      </c>
      <c r="N10666" s="1" t="n">
        <v>5.191</v>
      </c>
      <c r="O10666" s="1" t="n">
        <v>8.81</v>
      </c>
      <c r="P10666" s="1" t="s">
        <v>3814</v>
      </c>
    </row>
    <row r="10667" customFormat="false" ht="15" hidden="false" customHeight="true" outlineLevel="0" collapsed="false">
      <c r="A10667" s="1" t="n">
        <v>3</v>
      </c>
      <c r="B10667" s="76" t="n">
        <v>46279</v>
      </c>
      <c r="C10667" s="1" t="n">
        <v>100</v>
      </c>
      <c r="D10667" s="1" t="s">
        <v>3988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3980</v>
      </c>
      <c r="N10667" s="1" t="n">
        <v>11.206</v>
      </c>
      <c r="O10667" s="1" t="n">
        <v>28.58</v>
      </c>
      <c r="P10667" s="1" t="s">
        <v>3814</v>
      </c>
    </row>
    <row r="10668" customFormat="false" ht="15" hidden="false" customHeight="true" outlineLevel="0" collapsed="false">
      <c r="A10668" s="1" t="n">
        <v>3</v>
      </c>
      <c r="B10668" s="76" t="n">
        <v>46279</v>
      </c>
      <c r="C10668" s="1" t="n">
        <v>100</v>
      </c>
      <c r="D10668" s="1" t="s">
        <v>3988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3981</v>
      </c>
      <c r="N10668" s="1" t="n">
        <v>0.484</v>
      </c>
      <c r="O10668" s="1" t="n">
        <v>0.01</v>
      </c>
      <c r="P10668" s="1" t="s">
        <v>3814</v>
      </c>
    </row>
    <row r="10669" customFormat="false" ht="15" hidden="false" customHeight="true" outlineLevel="0" collapsed="false">
      <c r="A10669" s="1" t="n">
        <v>3</v>
      </c>
      <c r="B10669" s="76" t="n">
        <v>46279</v>
      </c>
      <c r="C10669" s="1" t="n">
        <v>100</v>
      </c>
      <c r="D10669" s="1" t="s">
        <v>3988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3982</v>
      </c>
      <c r="N10669" s="1" t="n">
        <v>2.214</v>
      </c>
      <c r="O10669" s="1" t="n">
        <v>49.45</v>
      </c>
      <c r="P10669" s="1" t="s">
        <v>3814</v>
      </c>
    </row>
    <row r="10670" customFormat="false" ht="15" hidden="false" customHeight="true" outlineLevel="0" collapsed="false">
      <c r="A10670" s="1" t="n">
        <v>3</v>
      </c>
      <c r="B10670" s="76" t="n">
        <v>46279</v>
      </c>
      <c r="C10670" s="1" t="n">
        <v>100</v>
      </c>
      <c r="D10670" s="1" t="s">
        <v>3988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3983</v>
      </c>
      <c r="N10670" s="1" t="n">
        <v>7.66</v>
      </c>
      <c r="O10670" s="1" t="n">
        <v>182.9</v>
      </c>
      <c r="P10670" s="1" t="s">
        <v>3814</v>
      </c>
    </row>
    <row r="10671" customFormat="false" ht="15" hidden="false" customHeight="true" outlineLevel="0" collapsed="false">
      <c r="A10671" s="1" t="n">
        <v>3</v>
      </c>
      <c r="B10671" s="76" t="n">
        <v>46279</v>
      </c>
      <c r="C10671" s="1" t="n">
        <v>100</v>
      </c>
      <c r="D10671" s="1" t="s">
        <v>3988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3984</v>
      </c>
      <c r="N10671" s="1" t="n">
        <v>18.24</v>
      </c>
      <c r="O10671" s="1" t="n">
        <v>449.58</v>
      </c>
      <c r="P10671" s="1" t="s">
        <v>3814</v>
      </c>
    </row>
    <row r="10672" customFormat="false" ht="15" hidden="false" customHeight="true" outlineLevel="0" collapsed="false">
      <c r="A10672" s="1" t="n">
        <v>3</v>
      </c>
      <c r="B10672" s="76" t="n">
        <v>46279</v>
      </c>
      <c r="C10672" s="1" t="n">
        <v>100</v>
      </c>
      <c r="D10672" s="1" t="s">
        <v>3988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3985</v>
      </c>
      <c r="N10672" s="1" t="n">
        <v>14.61</v>
      </c>
      <c r="O10672" s="1" t="n">
        <v>393.88</v>
      </c>
      <c r="P10672" s="1" t="s">
        <v>3814</v>
      </c>
    </row>
    <row r="10673" customFormat="false" ht="15" hidden="false" customHeight="true" outlineLevel="0" collapsed="false">
      <c r="A10673" s="1" t="n">
        <v>3</v>
      </c>
      <c r="B10673" s="76" t="n">
        <v>46279</v>
      </c>
      <c r="C10673" s="1" t="n">
        <v>100</v>
      </c>
      <c r="D10673" s="1" t="s">
        <v>3988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4199</v>
      </c>
      <c r="N10673" s="1" t="n">
        <v>0.802</v>
      </c>
      <c r="O10673" s="1" t="n">
        <v>14.21</v>
      </c>
      <c r="P10673" s="1" t="s">
        <v>3814</v>
      </c>
    </row>
    <row r="10674" customFormat="false" ht="15" hidden="false" customHeight="true" outlineLevel="0" collapsed="false">
      <c r="A10674" s="1" t="n">
        <v>3</v>
      </c>
      <c r="B10674" s="76" t="n">
        <v>46279</v>
      </c>
      <c r="C10674" s="1" t="n">
        <v>100</v>
      </c>
      <c r="D10674" s="1" t="s">
        <v>3988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3986</v>
      </c>
      <c r="N10674" s="1" t="n">
        <v>7.425</v>
      </c>
      <c r="O10674" s="1" t="n">
        <v>194.45</v>
      </c>
      <c r="P10674" s="1" t="s">
        <v>3814</v>
      </c>
    </row>
    <row r="10675" customFormat="false" ht="15" hidden="false" customHeight="true" outlineLevel="0" collapsed="false">
      <c r="A10675" s="1" t="n">
        <v>3</v>
      </c>
      <c r="B10675" s="76" t="n">
        <v>46279</v>
      </c>
      <c r="C10675" s="1" t="n">
        <v>100</v>
      </c>
      <c r="D10675" s="1" t="s">
        <v>3988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3979</v>
      </c>
      <c r="N10675" s="1" t="n">
        <v>3.17</v>
      </c>
      <c r="O10675" s="1" t="n">
        <v>4.86</v>
      </c>
      <c r="P10675" s="1" t="s">
        <v>3814</v>
      </c>
    </row>
    <row r="10676" customFormat="false" ht="15" hidden="false" customHeight="true" outlineLevel="0" collapsed="false">
      <c r="A10676" s="1" t="n">
        <v>3</v>
      </c>
      <c r="B10676" s="76" t="n">
        <v>46279</v>
      </c>
      <c r="C10676" s="1" t="n">
        <v>100</v>
      </c>
      <c r="D10676" s="1" t="s">
        <v>3988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3980</v>
      </c>
      <c r="N10676" s="1" t="n">
        <v>3.76</v>
      </c>
      <c r="O10676" s="1" t="n">
        <v>8.66</v>
      </c>
      <c r="P10676" s="1" t="s">
        <v>3814</v>
      </c>
    </row>
    <row r="10677" customFormat="false" ht="15" hidden="false" customHeight="true" outlineLevel="0" collapsed="false">
      <c r="A10677" s="1" t="n">
        <v>3</v>
      </c>
      <c r="B10677" s="76" t="n">
        <v>46279</v>
      </c>
      <c r="C10677" s="1" t="n">
        <v>100</v>
      </c>
      <c r="D10677" s="1" t="s">
        <v>3988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3981</v>
      </c>
      <c r="N10677" s="1" t="n">
        <v>1.119</v>
      </c>
      <c r="O10677" s="1" t="n">
        <v>0.01</v>
      </c>
      <c r="P10677" s="1" t="s">
        <v>3814</v>
      </c>
    </row>
    <row r="10678" customFormat="false" ht="15" hidden="false" customHeight="true" outlineLevel="0" collapsed="false">
      <c r="A10678" s="1" t="n">
        <v>3</v>
      </c>
      <c r="B10678" s="76" t="n">
        <v>46279</v>
      </c>
      <c r="C10678" s="1" t="n">
        <v>100</v>
      </c>
      <c r="D10678" s="1" t="s">
        <v>3988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3982</v>
      </c>
      <c r="N10678" s="1" t="n">
        <v>4.176</v>
      </c>
      <c r="O10678" s="1" t="n">
        <v>104.78</v>
      </c>
      <c r="P10678" s="1" t="s">
        <v>3814</v>
      </c>
    </row>
    <row r="10679" customFormat="false" ht="15" hidden="false" customHeight="true" outlineLevel="0" collapsed="false">
      <c r="A10679" s="1" t="n">
        <v>3</v>
      </c>
      <c r="B10679" s="76" t="n">
        <v>46279</v>
      </c>
      <c r="C10679" s="1" t="n">
        <v>100</v>
      </c>
      <c r="D10679" s="1" t="s">
        <v>3988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3968</v>
      </c>
      <c r="N10679" s="1" t="n">
        <v>3.936</v>
      </c>
      <c r="O10679" s="1" t="n">
        <v>136.23</v>
      </c>
      <c r="P10679" s="1" t="s">
        <v>3814</v>
      </c>
    </row>
    <row r="10680" customFormat="false" ht="15" hidden="false" customHeight="true" outlineLevel="0" collapsed="false">
      <c r="A10680" s="1" t="n">
        <v>3</v>
      </c>
      <c r="B10680" s="76" t="n">
        <v>46279</v>
      </c>
      <c r="C10680" s="1" t="n">
        <v>100</v>
      </c>
      <c r="D10680" s="1" t="s">
        <v>3988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3986</v>
      </c>
      <c r="N10680" s="1" t="n">
        <v>10.246</v>
      </c>
      <c r="O10680" s="1" t="n">
        <v>301.43</v>
      </c>
      <c r="P10680" s="1" t="s">
        <v>3814</v>
      </c>
    </row>
    <row r="10681" customFormat="false" ht="15" hidden="false" customHeight="true" outlineLevel="0" collapsed="false">
      <c r="A10681" s="1" t="n">
        <v>3</v>
      </c>
      <c r="B10681" s="76" t="n">
        <v>46279</v>
      </c>
      <c r="C10681" s="1" t="n">
        <v>100</v>
      </c>
      <c r="D10681" s="1" t="s">
        <v>3988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3969</v>
      </c>
      <c r="N10681" s="1" t="n">
        <v>20.265</v>
      </c>
      <c r="O10681" s="1" t="n">
        <v>718.95</v>
      </c>
      <c r="P10681" s="1" t="s">
        <v>3814</v>
      </c>
    </row>
    <row r="10682" customFormat="false" ht="15" hidden="false" customHeight="true" outlineLevel="0" collapsed="false">
      <c r="A10682" s="1" t="n">
        <v>3</v>
      </c>
      <c r="B10682" s="76" t="n">
        <v>46279</v>
      </c>
      <c r="C10682" s="1" t="n">
        <v>100</v>
      </c>
      <c r="D10682" s="1" t="s">
        <v>3988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3970</v>
      </c>
      <c r="N10682" s="1" t="n">
        <v>5.558</v>
      </c>
      <c r="O10682" s="1" t="n">
        <v>226.05</v>
      </c>
      <c r="P10682" s="1" t="s">
        <v>3814</v>
      </c>
    </row>
    <row r="10683" customFormat="false" ht="15" hidden="false" customHeight="true" outlineLevel="0" collapsed="false">
      <c r="A10683" s="1" t="n">
        <v>3</v>
      </c>
      <c r="B10683" s="76" t="n">
        <v>46279</v>
      </c>
      <c r="C10683" s="1" t="n">
        <v>100</v>
      </c>
      <c r="D10683" s="1" t="s">
        <v>3988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3971</v>
      </c>
      <c r="N10683" s="1" t="n">
        <v>5.14</v>
      </c>
      <c r="O10683" s="1" t="n">
        <v>209.05</v>
      </c>
      <c r="P10683" s="1" t="s">
        <v>3814</v>
      </c>
    </row>
    <row r="10684" customFormat="false" ht="15" hidden="false" customHeight="true" outlineLevel="0" collapsed="false">
      <c r="A10684" s="1" t="n">
        <v>3</v>
      </c>
      <c r="B10684" s="76" t="n">
        <v>46279</v>
      </c>
      <c r="C10684" s="1" t="n">
        <v>100</v>
      </c>
      <c r="D10684" s="1" t="s">
        <v>3988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3972</v>
      </c>
      <c r="N10684" s="1" t="n">
        <v>9.981</v>
      </c>
      <c r="O10684" s="1" t="n">
        <v>440.49</v>
      </c>
      <c r="P10684" s="1" t="s">
        <v>3814</v>
      </c>
    </row>
    <row r="10685" customFormat="false" ht="15" hidden="false" customHeight="true" outlineLevel="0" collapsed="false">
      <c r="A10685" s="1" t="n">
        <v>3</v>
      </c>
      <c r="B10685" s="76" t="n">
        <v>46279</v>
      </c>
      <c r="C10685" s="1" t="n">
        <v>100</v>
      </c>
      <c r="D10685" s="1" t="s">
        <v>3988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3973</v>
      </c>
      <c r="N10685" s="1" t="n">
        <v>17.255</v>
      </c>
      <c r="O10685" s="1" t="n">
        <v>821.25</v>
      </c>
      <c r="P10685" s="1" t="s">
        <v>3814</v>
      </c>
    </row>
    <row r="10686" customFormat="false" ht="15" hidden="false" customHeight="true" outlineLevel="0" collapsed="false">
      <c r="A10686" s="1" t="n">
        <v>3</v>
      </c>
      <c r="B10686" s="76" t="n">
        <v>46279</v>
      </c>
      <c r="C10686" s="1" t="n">
        <v>100</v>
      </c>
      <c r="D10686" s="1" t="s">
        <v>3988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3974</v>
      </c>
      <c r="N10686" s="1" t="n">
        <v>7.24</v>
      </c>
      <c r="O10686" s="1" t="n">
        <v>350.85</v>
      </c>
      <c r="P10686" s="1" t="s">
        <v>3814</v>
      </c>
    </row>
    <row r="10687" customFormat="false" ht="15" hidden="false" customHeight="true" outlineLevel="0" collapsed="false">
      <c r="A10687" s="1" t="n">
        <v>3</v>
      </c>
      <c r="B10687" s="76" t="n">
        <v>46279</v>
      </c>
      <c r="C10687" s="1" t="n">
        <v>100</v>
      </c>
      <c r="D10687" s="1" t="s">
        <v>3988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3975</v>
      </c>
      <c r="N10687" s="1" t="n">
        <v>2.456</v>
      </c>
      <c r="O10687" s="1" t="n">
        <v>108.39</v>
      </c>
      <c r="P10687" s="1" t="s">
        <v>3814</v>
      </c>
    </row>
    <row r="10688" customFormat="false" ht="15" hidden="false" customHeight="true" outlineLevel="0" collapsed="false">
      <c r="A10688" s="1" t="n">
        <v>3</v>
      </c>
      <c r="B10688" s="76" t="n">
        <v>46279</v>
      </c>
      <c r="C10688" s="1" t="n">
        <v>100</v>
      </c>
      <c r="D10688" s="1" t="s">
        <v>3988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3976</v>
      </c>
      <c r="N10688" s="1" t="n">
        <v>3.2</v>
      </c>
      <c r="O10688" s="1" t="n">
        <v>152.3</v>
      </c>
      <c r="P10688" s="1" t="s">
        <v>3814</v>
      </c>
    </row>
    <row r="10689" customFormat="false" ht="15" hidden="false" customHeight="true" outlineLevel="0" collapsed="false">
      <c r="A10689" s="1" t="n">
        <v>3</v>
      </c>
      <c r="B10689" s="76" t="n">
        <v>46279</v>
      </c>
      <c r="C10689" s="1" t="n">
        <v>100</v>
      </c>
      <c r="D10689" s="1" t="s">
        <v>3988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3977</v>
      </c>
      <c r="N10689" s="1" t="n">
        <v>2.894</v>
      </c>
      <c r="O10689" s="1" t="n">
        <v>162.79</v>
      </c>
      <c r="P10689" s="1" t="s">
        <v>3814</v>
      </c>
    </row>
    <row r="10690" customFormat="false" ht="15" hidden="false" customHeight="true" outlineLevel="0" collapsed="false">
      <c r="A10690" s="1" t="n">
        <v>3</v>
      </c>
      <c r="B10690" s="76" t="n">
        <v>46279</v>
      </c>
      <c r="C10690" s="1" t="n">
        <v>100</v>
      </c>
      <c r="D10690" s="1" t="s">
        <v>3988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3987</v>
      </c>
      <c r="N10690" s="1" t="n">
        <v>2.348</v>
      </c>
      <c r="O10690" s="1" t="n">
        <v>83.3</v>
      </c>
      <c r="P10690" s="1" t="s">
        <v>3814</v>
      </c>
    </row>
    <row r="10691" customFormat="false" ht="15" hidden="false" customHeight="true" outlineLevel="0" collapsed="false">
      <c r="A10691" s="1" t="n">
        <v>3</v>
      </c>
      <c r="B10691" s="76" t="n">
        <v>46279</v>
      </c>
      <c r="C10691" s="1" t="n">
        <v>100</v>
      </c>
      <c r="D10691" s="1" t="s">
        <v>3988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3978</v>
      </c>
      <c r="N10691" s="1" t="n">
        <v>3.398</v>
      </c>
      <c r="O10691" s="1" t="n">
        <v>132.32</v>
      </c>
      <c r="P10691" s="1" t="s">
        <v>3814</v>
      </c>
    </row>
    <row r="10692" customFormat="false" ht="15" hidden="false" customHeight="true" outlineLevel="0" collapsed="false">
      <c r="A10692" s="1" t="n">
        <v>3</v>
      </c>
      <c r="B10692" s="76" t="n">
        <v>46279</v>
      </c>
      <c r="C10692" s="1" t="n">
        <v>100</v>
      </c>
      <c r="D10692" s="1" t="s">
        <v>3988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3979</v>
      </c>
      <c r="N10692" s="1" t="n">
        <v>6.17</v>
      </c>
      <c r="O10692" s="1" t="n">
        <v>10.63</v>
      </c>
      <c r="P10692" s="1" t="s">
        <v>3814</v>
      </c>
    </row>
    <row r="10693" customFormat="false" ht="15" hidden="false" customHeight="true" outlineLevel="0" collapsed="false">
      <c r="A10693" s="1" t="n">
        <v>3</v>
      </c>
      <c r="B10693" s="76" t="n">
        <v>46279</v>
      </c>
      <c r="C10693" s="1" t="n">
        <v>100</v>
      </c>
      <c r="D10693" s="1" t="s">
        <v>3988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3980</v>
      </c>
      <c r="N10693" s="1" t="n">
        <v>19.624</v>
      </c>
      <c r="O10693" s="1" t="n">
        <v>50.79</v>
      </c>
      <c r="P10693" s="1" t="s">
        <v>3814</v>
      </c>
    </row>
    <row r="10694" customFormat="false" ht="15" hidden="false" customHeight="true" outlineLevel="0" collapsed="false">
      <c r="A10694" s="1" t="n">
        <v>3</v>
      </c>
      <c r="B10694" s="76" t="n">
        <v>46279</v>
      </c>
      <c r="C10694" s="1" t="n">
        <v>100</v>
      </c>
      <c r="D10694" s="1" t="s">
        <v>3988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3981</v>
      </c>
      <c r="N10694" s="1" t="n">
        <v>1.413</v>
      </c>
      <c r="O10694" s="1" t="n">
        <v>0</v>
      </c>
      <c r="P10694" s="1" t="s">
        <v>3814</v>
      </c>
    </row>
    <row r="10695" customFormat="false" ht="15" hidden="false" customHeight="true" outlineLevel="0" collapsed="false">
      <c r="A10695" s="1" t="n">
        <v>3</v>
      </c>
      <c r="B10695" s="76" t="n">
        <v>46280</v>
      </c>
      <c r="C10695" s="1" t="n">
        <v>1</v>
      </c>
      <c r="D10695" s="1" t="s">
        <v>3848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3870</v>
      </c>
      <c r="N10695" s="1" t="n">
        <v>20</v>
      </c>
      <c r="O10695" s="1" t="n">
        <v>240</v>
      </c>
      <c r="P10695" s="1" t="s">
        <v>3814</v>
      </c>
    </row>
    <row r="10696" customFormat="false" ht="15" hidden="false" customHeight="true" outlineLevel="0" collapsed="false">
      <c r="A10696" s="1" t="n">
        <v>3</v>
      </c>
      <c r="B10696" s="76" t="n">
        <v>46280</v>
      </c>
      <c r="C10696" s="1" t="n">
        <v>6</v>
      </c>
      <c r="D10696" s="1" t="s">
        <v>3819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3817</v>
      </c>
      <c r="N10696" s="1" t="n">
        <v>40</v>
      </c>
      <c r="O10696" s="1" t="n">
        <v>250</v>
      </c>
      <c r="P10696" s="1" t="s">
        <v>3814</v>
      </c>
    </row>
    <row r="10697" customFormat="false" ht="15" hidden="false" customHeight="true" outlineLevel="0" collapsed="false">
      <c r="A10697" s="1" t="n">
        <v>3</v>
      </c>
      <c r="B10697" s="76" t="n">
        <v>46280</v>
      </c>
      <c r="C10697" s="1" t="n">
        <v>6</v>
      </c>
      <c r="D10697" s="1" t="s">
        <v>3819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3813</v>
      </c>
      <c r="N10697" s="1" t="n">
        <v>8</v>
      </c>
      <c r="O10697" s="1" t="n">
        <v>20</v>
      </c>
      <c r="P10697" s="1" t="s">
        <v>3814</v>
      </c>
    </row>
    <row r="10698" customFormat="false" ht="15" hidden="false" customHeight="true" outlineLevel="0" collapsed="false">
      <c r="A10698" s="1" t="n">
        <v>3</v>
      </c>
      <c r="B10698" s="76" t="n">
        <v>46280</v>
      </c>
      <c r="C10698" s="1" t="n">
        <v>6</v>
      </c>
      <c r="D10698" s="1" t="s">
        <v>3819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3816</v>
      </c>
      <c r="N10698" s="1" t="n">
        <v>30</v>
      </c>
      <c r="O10698" s="1" t="n">
        <v>60</v>
      </c>
      <c r="P10698" s="1" t="s">
        <v>3814</v>
      </c>
    </row>
    <row r="10699" customFormat="false" ht="15" hidden="false" customHeight="true" outlineLevel="0" collapsed="false">
      <c r="A10699" s="1" t="n">
        <v>3</v>
      </c>
      <c r="B10699" s="76" t="n">
        <v>46280</v>
      </c>
      <c r="C10699" s="1" t="n">
        <v>6</v>
      </c>
      <c r="D10699" s="1" t="s">
        <v>3819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3852</v>
      </c>
      <c r="N10699" s="1" t="n">
        <v>5</v>
      </c>
      <c r="O10699" s="1" t="n">
        <v>40</v>
      </c>
      <c r="P10699" s="1" t="s">
        <v>3814</v>
      </c>
    </row>
    <row r="10700" customFormat="false" ht="15" hidden="false" customHeight="true" outlineLevel="0" collapsed="false">
      <c r="A10700" s="1" t="n">
        <v>3</v>
      </c>
      <c r="B10700" s="76" t="n">
        <v>46280</v>
      </c>
      <c r="C10700" s="1" t="n">
        <v>6</v>
      </c>
      <c r="D10700" s="1" t="s">
        <v>3819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3855</v>
      </c>
      <c r="N10700" s="1" t="n">
        <v>40</v>
      </c>
      <c r="O10700" s="1" t="n">
        <v>260</v>
      </c>
      <c r="P10700" s="1" t="s">
        <v>3814</v>
      </c>
    </row>
    <row r="10701" customFormat="false" ht="15" hidden="false" customHeight="true" outlineLevel="0" collapsed="false">
      <c r="A10701" s="1" t="n">
        <v>3</v>
      </c>
      <c r="B10701" s="76" t="n">
        <v>46280</v>
      </c>
      <c r="C10701" s="1" t="n">
        <v>6</v>
      </c>
      <c r="D10701" s="1" t="s">
        <v>3819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4004</v>
      </c>
      <c r="N10701" s="1" t="n">
        <v>7</v>
      </c>
      <c r="O10701" s="1" t="n">
        <v>63</v>
      </c>
      <c r="P10701" s="1" t="s">
        <v>3814</v>
      </c>
    </row>
    <row r="10702" customFormat="false" ht="15" hidden="false" customHeight="true" outlineLevel="0" collapsed="false">
      <c r="A10702" s="1" t="n">
        <v>3</v>
      </c>
      <c r="B10702" s="76" t="n">
        <v>46280</v>
      </c>
      <c r="C10702" s="1" t="n">
        <v>6</v>
      </c>
      <c r="D10702" s="1" t="s">
        <v>3819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3857</v>
      </c>
      <c r="N10702" s="1" t="n">
        <v>40</v>
      </c>
      <c r="O10702" s="1" t="n">
        <v>380</v>
      </c>
      <c r="P10702" s="1" t="s">
        <v>3814</v>
      </c>
    </row>
    <row r="10703" customFormat="false" ht="15" hidden="false" customHeight="true" outlineLevel="0" collapsed="false">
      <c r="A10703" s="1" t="n">
        <v>3</v>
      </c>
      <c r="B10703" s="76" t="n">
        <v>46280</v>
      </c>
      <c r="C10703" s="1" t="n">
        <v>6</v>
      </c>
      <c r="D10703" s="1" t="s">
        <v>3819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4005</v>
      </c>
      <c r="N10703" s="1" t="n">
        <v>15</v>
      </c>
      <c r="O10703" s="1" t="n">
        <v>195</v>
      </c>
      <c r="P10703" s="1" t="s">
        <v>3814</v>
      </c>
    </row>
    <row r="10704" customFormat="false" ht="15" hidden="false" customHeight="true" outlineLevel="0" collapsed="false">
      <c r="A10704" s="1" t="n">
        <v>3</v>
      </c>
      <c r="B10704" s="76" t="n">
        <v>46280</v>
      </c>
      <c r="C10704" s="1" t="n">
        <v>6</v>
      </c>
      <c r="D10704" s="1" t="s">
        <v>3819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3859</v>
      </c>
      <c r="N10704" s="1" t="n">
        <v>3</v>
      </c>
      <c r="O10704" s="1" t="n">
        <v>24</v>
      </c>
      <c r="P10704" s="1" t="s">
        <v>3814</v>
      </c>
    </row>
    <row r="10705" customFormat="false" ht="15" hidden="false" customHeight="true" outlineLevel="0" collapsed="false">
      <c r="A10705" s="1" t="n">
        <v>3</v>
      </c>
      <c r="B10705" s="76" t="n">
        <v>46280</v>
      </c>
      <c r="C10705" s="1" t="n">
        <v>6</v>
      </c>
      <c r="D10705" s="1" t="s">
        <v>3819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3860</v>
      </c>
      <c r="N10705" s="1" t="n">
        <v>5</v>
      </c>
      <c r="O10705" s="1" t="n">
        <v>125</v>
      </c>
      <c r="P10705" s="1" t="s">
        <v>3814</v>
      </c>
    </row>
    <row r="10706" customFormat="false" ht="15" hidden="false" customHeight="true" outlineLevel="0" collapsed="false">
      <c r="A10706" s="1" t="n">
        <v>3</v>
      </c>
      <c r="B10706" s="76" t="n">
        <v>46280</v>
      </c>
      <c r="C10706" s="1" t="n">
        <v>6</v>
      </c>
      <c r="D10706" s="1" t="s">
        <v>3819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3861</v>
      </c>
      <c r="N10706" s="1" t="n">
        <v>5</v>
      </c>
      <c r="O10706" s="1" t="n">
        <v>75</v>
      </c>
      <c r="P10706" s="1" t="s">
        <v>3814</v>
      </c>
    </row>
    <row r="10707" customFormat="false" ht="15" hidden="false" customHeight="true" outlineLevel="0" collapsed="false">
      <c r="A10707" s="1" t="n">
        <v>3</v>
      </c>
      <c r="B10707" s="76" t="n">
        <v>46280</v>
      </c>
      <c r="C10707" s="1" t="n">
        <v>6</v>
      </c>
      <c r="D10707" s="1" t="s">
        <v>3819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4006</v>
      </c>
      <c r="N10707" s="1" t="n">
        <v>2</v>
      </c>
      <c r="O10707" s="1" t="n">
        <v>36</v>
      </c>
      <c r="P10707" s="1" t="s">
        <v>3814</v>
      </c>
    </row>
    <row r="10708" customFormat="false" ht="15" hidden="false" customHeight="true" outlineLevel="0" collapsed="false">
      <c r="A10708" s="1" t="n">
        <v>3</v>
      </c>
      <c r="B10708" s="76" t="n">
        <v>46280</v>
      </c>
      <c r="C10708" s="1" t="n">
        <v>6</v>
      </c>
      <c r="D10708" s="1" t="s">
        <v>3819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4007</v>
      </c>
      <c r="N10708" s="1" t="n">
        <v>9.15</v>
      </c>
      <c r="O10708" s="1" t="n">
        <v>82</v>
      </c>
      <c r="P10708" s="1" t="s">
        <v>3814</v>
      </c>
    </row>
    <row r="10709" customFormat="false" ht="15" hidden="false" customHeight="true" outlineLevel="0" collapsed="false">
      <c r="A10709" s="1" t="n">
        <v>3</v>
      </c>
      <c r="B10709" s="76" t="n">
        <v>46280</v>
      </c>
      <c r="C10709" s="1" t="n">
        <v>6</v>
      </c>
      <c r="D10709" s="1" t="s">
        <v>3819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4008</v>
      </c>
      <c r="N10709" s="1" t="n">
        <v>40</v>
      </c>
      <c r="O10709" s="1" t="n">
        <v>320</v>
      </c>
      <c r="P10709" s="1" t="s">
        <v>3814</v>
      </c>
    </row>
    <row r="10710" customFormat="false" ht="15" hidden="false" customHeight="true" outlineLevel="0" collapsed="false">
      <c r="A10710" s="1" t="n">
        <v>3</v>
      </c>
      <c r="B10710" s="76" t="n">
        <v>46280</v>
      </c>
      <c r="C10710" s="1" t="n">
        <v>6</v>
      </c>
      <c r="D10710" s="1" t="s">
        <v>3819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4643</v>
      </c>
      <c r="N10710" s="1" t="n">
        <v>75.52</v>
      </c>
      <c r="O10710" s="1" t="n">
        <v>224</v>
      </c>
      <c r="P10710" s="1" t="s">
        <v>3814</v>
      </c>
    </row>
    <row r="10711" customFormat="false" ht="15" hidden="false" customHeight="true" outlineLevel="0" collapsed="false">
      <c r="A10711" s="1" t="n">
        <v>3</v>
      </c>
      <c r="B10711" s="76" t="n">
        <v>46280</v>
      </c>
      <c r="C10711" s="1" t="n">
        <v>6</v>
      </c>
      <c r="D10711" s="1" t="s">
        <v>3819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4208</v>
      </c>
      <c r="N10711" s="1" t="n">
        <v>5</v>
      </c>
      <c r="O10711" s="1" t="n">
        <v>70</v>
      </c>
      <c r="P10711" s="1" t="s">
        <v>3814</v>
      </c>
    </row>
    <row r="10712" customFormat="false" ht="15" hidden="false" customHeight="true" outlineLevel="0" collapsed="false">
      <c r="A10712" s="1" t="n">
        <v>3</v>
      </c>
      <c r="B10712" s="76" t="n">
        <v>46280</v>
      </c>
      <c r="C10712" s="1" t="n">
        <v>6</v>
      </c>
      <c r="D10712" s="1" t="s">
        <v>3819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3865</v>
      </c>
      <c r="N10712" s="1" t="n">
        <v>20</v>
      </c>
      <c r="O10712" s="1" t="n">
        <v>130</v>
      </c>
      <c r="P10712" s="1" t="s">
        <v>3814</v>
      </c>
    </row>
    <row r="10713" customFormat="false" ht="15" hidden="false" customHeight="true" outlineLevel="0" collapsed="false">
      <c r="A10713" s="1" t="n">
        <v>3</v>
      </c>
      <c r="B10713" s="76" t="n">
        <v>46280</v>
      </c>
      <c r="C10713" s="1" t="n">
        <v>6</v>
      </c>
      <c r="D10713" s="1" t="s">
        <v>3819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4822</v>
      </c>
      <c r="N10713" s="1" t="n">
        <v>2</v>
      </c>
      <c r="O10713" s="1" t="n">
        <v>66</v>
      </c>
      <c r="P10713" s="1" t="s">
        <v>3814</v>
      </c>
    </row>
    <row r="10714" customFormat="false" ht="15" hidden="false" customHeight="true" outlineLevel="0" collapsed="false">
      <c r="A10714" s="1" t="n">
        <v>3</v>
      </c>
      <c r="B10714" s="76" t="n">
        <v>46280</v>
      </c>
      <c r="C10714" s="1" t="n">
        <v>11</v>
      </c>
      <c r="D10714" s="1" t="s">
        <v>3820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4807</v>
      </c>
      <c r="N10714" s="1" t="n">
        <v>60</v>
      </c>
      <c r="O10714" s="1" t="n">
        <v>684</v>
      </c>
      <c r="P10714" s="1" t="s">
        <v>3814</v>
      </c>
    </row>
    <row r="10715" customFormat="false" ht="15" hidden="false" customHeight="true" outlineLevel="0" collapsed="false">
      <c r="A10715" s="1" t="n">
        <v>3</v>
      </c>
      <c r="B10715" s="76" t="n">
        <v>46280</v>
      </c>
      <c r="C10715" s="1" t="n">
        <v>11</v>
      </c>
      <c r="D10715" s="1" t="s">
        <v>3820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5670</v>
      </c>
      <c r="N10715" s="1" t="n">
        <v>48</v>
      </c>
      <c r="O10715" s="1" t="n">
        <v>143.6</v>
      </c>
      <c r="P10715" s="1" t="s">
        <v>3814</v>
      </c>
    </row>
    <row r="10716" customFormat="false" ht="15" hidden="false" customHeight="true" outlineLevel="0" collapsed="false">
      <c r="A10716" s="1" t="n">
        <v>3</v>
      </c>
      <c r="B10716" s="76" t="n">
        <v>46280</v>
      </c>
      <c r="C10716" s="1" t="n">
        <v>11</v>
      </c>
      <c r="D10716" s="1" t="s">
        <v>3820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6177</v>
      </c>
      <c r="N10716" s="1" t="n">
        <v>24</v>
      </c>
      <c r="O10716" s="1" t="n">
        <v>190.9</v>
      </c>
      <c r="P10716" s="1" t="s">
        <v>3814</v>
      </c>
    </row>
    <row r="10717" customFormat="false" ht="15" hidden="false" customHeight="true" outlineLevel="0" collapsed="false">
      <c r="A10717" s="1" t="n">
        <v>3</v>
      </c>
      <c r="B10717" s="76" t="n">
        <v>46280</v>
      </c>
      <c r="C10717" s="1" t="n">
        <v>11</v>
      </c>
      <c r="D10717" s="1" t="s">
        <v>3820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4329</v>
      </c>
      <c r="N10717" s="1" t="n">
        <v>24</v>
      </c>
      <c r="O10717" s="1" t="n">
        <v>213.9</v>
      </c>
      <c r="P10717" s="1" t="s">
        <v>3814</v>
      </c>
    </row>
    <row r="10718" customFormat="false" ht="15" hidden="false" customHeight="true" outlineLevel="0" collapsed="false">
      <c r="A10718" s="1" t="n">
        <v>3</v>
      </c>
      <c r="B10718" s="76" t="n">
        <v>46280</v>
      </c>
      <c r="C10718" s="1" t="n">
        <v>11</v>
      </c>
      <c r="D10718" s="1" t="s">
        <v>3820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5000</v>
      </c>
      <c r="N10718" s="1" t="n">
        <v>12</v>
      </c>
      <c r="O10718" s="1" t="n">
        <v>33</v>
      </c>
      <c r="P10718" s="1" t="s">
        <v>3814</v>
      </c>
    </row>
    <row r="10719" customFormat="false" ht="15" hidden="false" customHeight="true" outlineLevel="0" collapsed="false">
      <c r="A10719" s="1" t="n">
        <v>3</v>
      </c>
      <c r="B10719" s="76" t="n">
        <v>46280</v>
      </c>
      <c r="C10719" s="1" t="n">
        <v>11</v>
      </c>
      <c r="D10719" s="1" t="s">
        <v>3820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5001</v>
      </c>
      <c r="N10719" s="1" t="n">
        <v>24</v>
      </c>
      <c r="O10719" s="1" t="n">
        <v>79</v>
      </c>
      <c r="P10719" s="1" t="s">
        <v>3814</v>
      </c>
    </row>
    <row r="10720" customFormat="false" ht="15" hidden="false" customHeight="true" outlineLevel="0" collapsed="false">
      <c r="A10720" s="1" t="n">
        <v>3</v>
      </c>
      <c r="B10720" s="76" t="n">
        <v>46280</v>
      </c>
      <c r="C10720" s="1" t="n">
        <v>11</v>
      </c>
      <c r="D10720" s="1" t="s">
        <v>3820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5005</v>
      </c>
      <c r="N10720" s="1" t="n">
        <v>24</v>
      </c>
      <c r="O10720" s="1" t="n">
        <v>74</v>
      </c>
      <c r="P10720" s="1" t="s">
        <v>3814</v>
      </c>
    </row>
    <row r="10721" customFormat="false" ht="15" hidden="false" customHeight="true" outlineLevel="0" collapsed="false">
      <c r="A10721" s="1" t="n">
        <v>3</v>
      </c>
      <c r="B10721" s="76" t="n">
        <v>46280</v>
      </c>
      <c r="C10721" s="1" t="n">
        <v>11</v>
      </c>
      <c r="D10721" s="1" t="s">
        <v>3820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6839</v>
      </c>
      <c r="N10721" s="1" t="n">
        <v>24</v>
      </c>
      <c r="O10721" s="1" t="n">
        <v>91.9</v>
      </c>
      <c r="P10721" s="1" t="s">
        <v>3814</v>
      </c>
    </row>
    <row r="10722" customFormat="false" ht="15" hidden="false" customHeight="true" outlineLevel="0" collapsed="false">
      <c r="A10722" s="1" t="n">
        <v>3</v>
      </c>
      <c r="B10722" s="76" t="n">
        <v>46280</v>
      </c>
      <c r="C10722" s="1" t="n">
        <v>11</v>
      </c>
      <c r="D10722" s="1" t="s">
        <v>3820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5714</v>
      </c>
      <c r="N10722" s="1" t="n">
        <v>24</v>
      </c>
      <c r="O10722" s="1" t="n">
        <v>61</v>
      </c>
      <c r="P10722" s="1" t="s">
        <v>3814</v>
      </c>
    </row>
    <row r="10723" customFormat="false" ht="15" hidden="false" customHeight="true" outlineLevel="0" collapsed="false">
      <c r="A10723" s="1" t="n">
        <v>3</v>
      </c>
      <c r="B10723" s="76" t="n">
        <v>46280</v>
      </c>
      <c r="C10723" s="1" t="n">
        <v>11</v>
      </c>
      <c r="D10723" s="1" t="s">
        <v>3820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5863</v>
      </c>
      <c r="N10723" s="1" t="n">
        <v>90</v>
      </c>
      <c r="O10723" s="1" t="n">
        <v>383.7</v>
      </c>
      <c r="P10723" s="1" t="s">
        <v>3814</v>
      </c>
    </row>
    <row r="10724" customFormat="false" ht="15" hidden="false" customHeight="true" outlineLevel="0" collapsed="false">
      <c r="A10724" s="1" t="n">
        <v>3</v>
      </c>
      <c r="B10724" s="76" t="n">
        <v>46280</v>
      </c>
      <c r="C10724" s="1" t="n">
        <v>11</v>
      </c>
      <c r="D10724" s="1" t="s">
        <v>3820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6840</v>
      </c>
      <c r="N10724" s="1" t="n">
        <v>24</v>
      </c>
      <c r="O10724" s="1" t="n">
        <v>60.5</v>
      </c>
      <c r="P10724" s="1" t="s">
        <v>3814</v>
      </c>
    </row>
    <row r="10725" customFormat="false" ht="15" hidden="false" customHeight="true" outlineLevel="0" collapsed="false">
      <c r="A10725" s="1" t="n">
        <v>3</v>
      </c>
      <c r="B10725" s="76" t="n">
        <v>46280</v>
      </c>
      <c r="C10725" s="1" t="n">
        <v>11</v>
      </c>
      <c r="D10725" s="1" t="s">
        <v>3820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4332</v>
      </c>
      <c r="N10725" s="1" t="n">
        <v>60</v>
      </c>
      <c r="O10725" s="1" t="n">
        <v>235.8</v>
      </c>
      <c r="P10725" s="1" t="s">
        <v>3814</v>
      </c>
    </row>
    <row r="10726" customFormat="false" ht="15" hidden="false" customHeight="true" outlineLevel="0" collapsed="false">
      <c r="A10726" s="1" t="n">
        <v>3</v>
      </c>
      <c r="B10726" s="76" t="n">
        <v>46280</v>
      </c>
      <c r="C10726" s="1" t="n">
        <v>11</v>
      </c>
      <c r="D10726" s="1" t="s">
        <v>3820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6841</v>
      </c>
      <c r="N10726" s="1" t="n">
        <v>24</v>
      </c>
      <c r="O10726" s="1" t="n">
        <v>139</v>
      </c>
      <c r="P10726" s="1" t="s">
        <v>3814</v>
      </c>
    </row>
    <row r="10727" customFormat="false" ht="15" hidden="false" customHeight="true" outlineLevel="0" collapsed="false">
      <c r="A10727" s="1" t="n">
        <v>3</v>
      </c>
      <c r="B10727" s="76" t="n">
        <v>46280</v>
      </c>
      <c r="C10727" s="1" t="n">
        <v>11</v>
      </c>
      <c r="D10727" s="1" t="s">
        <v>3820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5809</v>
      </c>
      <c r="N10727" s="1" t="n">
        <v>24</v>
      </c>
      <c r="O10727" s="1" t="n">
        <v>139</v>
      </c>
      <c r="P10727" s="1" t="s">
        <v>3814</v>
      </c>
    </row>
    <row r="10728" customFormat="false" ht="15" hidden="false" customHeight="true" outlineLevel="0" collapsed="false">
      <c r="A10728" s="1" t="n">
        <v>3</v>
      </c>
      <c r="B10728" s="76" t="n">
        <v>46280</v>
      </c>
      <c r="C10728" s="1" t="n">
        <v>11</v>
      </c>
      <c r="D10728" s="1" t="s">
        <v>3820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4834</v>
      </c>
      <c r="N10728" s="1" t="n">
        <v>120</v>
      </c>
      <c r="O10728" s="1" t="n">
        <v>244.2</v>
      </c>
      <c r="P10728" s="1" t="s">
        <v>3814</v>
      </c>
    </row>
    <row r="10729" customFormat="false" ht="15" hidden="false" customHeight="true" outlineLevel="0" collapsed="false">
      <c r="A10729" s="1" t="n">
        <v>3</v>
      </c>
      <c r="B10729" s="76" t="n">
        <v>46280</v>
      </c>
      <c r="C10729" s="1" t="n">
        <v>11</v>
      </c>
      <c r="D10729" s="1" t="s">
        <v>3820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5383</v>
      </c>
      <c r="N10729" s="1" t="n">
        <v>160</v>
      </c>
      <c r="O10729" s="1" t="n">
        <v>609.8</v>
      </c>
      <c r="P10729" s="1" t="s">
        <v>3814</v>
      </c>
    </row>
    <row r="10730" customFormat="false" ht="15" hidden="false" customHeight="true" outlineLevel="0" collapsed="false">
      <c r="A10730" s="1" t="n">
        <v>3</v>
      </c>
      <c r="B10730" s="76" t="n">
        <v>46280</v>
      </c>
      <c r="C10730" s="1" t="n">
        <v>11</v>
      </c>
      <c r="D10730" s="1" t="s">
        <v>3820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4835</v>
      </c>
      <c r="N10730" s="1" t="n">
        <v>120</v>
      </c>
      <c r="O10730" s="1" t="n">
        <v>340</v>
      </c>
      <c r="P10730" s="1" t="s">
        <v>3814</v>
      </c>
    </row>
    <row r="10731" customFormat="false" ht="15" hidden="false" customHeight="true" outlineLevel="0" collapsed="false">
      <c r="A10731" s="1" t="n">
        <v>3</v>
      </c>
      <c r="B10731" s="76" t="n">
        <v>46280</v>
      </c>
      <c r="C10731" s="1" t="n">
        <v>11</v>
      </c>
      <c r="D10731" s="1" t="s">
        <v>3820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4836</v>
      </c>
      <c r="N10731" s="1" t="n">
        <v>24</v>
      </c>
      <c r="O10731" s="1" t="n">
        <v>96</v>
      </c>
      <c r="P10731" s="1" t="s">
        <v>3814</v>
      </c>
    </row>
    <row r="10732" customFormat="false" ht="15" hidden="false" customHeight="true" outlineLevel="0" collapsed="false">
      <c r="A10732" s="1" t="n">
        <v>3</v>
      </c>
      <c r="B10732" s="76" t="n">
        <v>46280</v>
      </c>
      <c r="C10732" s="1" t="n">
        <v>11</v>
      </c>
      <c r="D10732" s="1" t="s">
        <v>3820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5781</v>
      </c>
      <c r="N10732" s="1" t="n">
        <v>14</v>
      </c>
      <c r="O10732" s="1" t="n">
        <v>58.5</v>
      </c>
      <c r="P10732" s="1" t="s">
        <v>3814</v>
      </c>
    </row>
    <row r="10733" customFormat="false" ht="15" hidden="false" customHeight="true" outlineLevel="0" collapsed="false">
      <c r="A10733" s="1" t="n">
        <v>3</v>
      </c>
      <c r="B10733" s="76" t="n">
        <v>46280</v>
      </c>
      <c r="C10733" s="1" t="n">
        <v>11</v>
      </c>
      <c r="D10733" s="1" t="s">
        <v>3820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5723</v>
      </c>
      <c r="N10733" s="1" t="n">
        <v>12</v>
      </c>
      <c r="O10733" s="1" t="n">
        <v>47.5</v>
      </c>
      <c r="P10733" s="1" t="s">
        <v>3814</v>
      </c>
    </row>
    <row r="10734" customFormat="false" ht="15" hidden="false" customHeight="true" outlineLevel="0" collapsed="false">
      <c r="A10734" s="1" t="n">
        <v>3</v>
      </c>
      <c r="B10734" s="76" t="n">
        <v>46280</v>
      </c>
      <c r="C10734" s="1" t="n">
        <v>11</v>
      </c>
      <c r="D10734" s="1" t="s">
        <v>3820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5759</v>
      </c>
      <c r="N10734" s="1" t="n">
        <v>36</v>
      </c>
      <c r="O10734" s="1" t="n">
        <v>342</v>
      </c>
      <c r="P10734" s="1" t="s">
        <v>3814</v>
      </c>
    </row>
    <row r="10735" customFormat="false" ht="15" hidden="false" customHeight="true" outlineLevel="0" collapsed="false">
      <c r="A10735" s="1" t="n">
        <v>3</v>
      </c>
      <c r="B10735" s="76" t="n">
        <v>46280</v>
      </c>
      <c r="C10735" s="1" t="n">
        <v>11</v>
      </c>
      <c r="D10735" s="1" t="s">
        <v>3820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6842</v>
      </c>
      <c r="N10735" s="1" t="n">
        <v>200</v>
      </c>
      <c r="O10735" s="1" t="n">
        <v>339</v>
      </c>
      <c r="P10735" s="1" t="s">
        <v>3814</v>
      </c>
    </row>
    <row r="10736" customFormat="false" ht="15" hidden="false" customHeight="true" outlineLevel="0" collapsed="false">
      <c r="A10736" s="1" t="n">
        <v>3</v>
      </c>
      <c r="B10736" s="76" t="n">
        <v>46280</v>
      </c>
      <c r="C10736" s="1" t="n">
        <v>11</v>
      </c>
      <c r="D10736" s="1" t="s">
        <v>3820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6843</v>
      </c>
      <c r="N10736" s="1" t="n">
        <v>12</v>
      </c>
      <c r="O10736" s="1" t="n">
        <v>100.8</v>
      </c>
      <c r="P10736" s="1" t="s">
        <v>3814</v>
      </c>
    </row>
    <row r="10737" customFormat="false" ht="15" hidden="false" customHeight="true" outlineLevel="0" collapsed="false">
      <c r="A10737" s="1" t="n">
        <v>3</v>
      </c>
      <c r="B10737" s="76" t="n">
        <v>46280</v>
      </c>
      <c r="C10737" s="1" t="n">
        <v>11</v>
      </c>
      <c r="D10737" s="1" t="s">
        <v>3820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6844</v>
      </c>
      <c r="N10737" s="1" t="n">
        <v>6</v>
      </c>
      <c r="O10737" s="1" t="n">
        <v>138</v>
      </c>
      <c r="P10737" s="1" t="s">
        <v>3814</v>
      </c>
    </row>
    <row r="10738" customFormat="false" ht="15" hidden="false" customHeight="true" outlineLevel="0" collapsed="false">
      <c r="A10738" s="1" t="n">
        <v>3</v>
      </c>
      <c r="B10738" s="76" t="n">
        <v>46280</v>
      </c>
      <c r="C10738" s="1" t="n">
        <v>11</v>
      </c>
      <c r="D10738" s="1" t="s">
        <v>3820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4166</v>
      </c>
      <c r="N10738" s="1" t="n">
        <v>100</v>
      </c>
      <c r="O10738" s="1" t="n">
        <v>218</v>
      </c>
      <c r="P10738" s="1" t="s">
        <v>3814</v>
      </c>
    </row>
    <row r="10739" customFormat="false" ht="15" hidden="false" customHeight="true" outlineLevel="0" collapsed="false">
      <c r="A10739" s="1" t="n">
        <v>3</v>
      </c>
      <c r="B10739" s="76" t="n">
        <v>46280</v>
      </c>
      <c r="C10739" s="1" t="n">
        <v>11</v>
      </c>
      <c r="D10739" s="1" t="s">
        <v>3820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4167</v>
      </c>
      <c r="N10739" s="1" t="n">
        <v>100</v>
      </c>
      <c r="O10739" s="1" t="n">
        <v>218</v>
      </c>
      <c r="P10739" s="1" t="s">
        <v>3814</v>
      </c>
    </row>
    <row r="10740" customFormat="false" ht="15" hidden="false" customHeight="true" outlineLevel="0" collapsed="false">
      <c r="A10740" s="1" t="n">
        <v>3</v>
      </c>
      <c r="B10740" s="76" t="n">
        <v>46280</v>
      </c>
      <c r="C10740" s="1" t="n">
        <v>11</v>
      </c>
      <c r="D10740" s="1" t="s">
        <v>3820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4169</v>
      </c>
      <c r="N10740" s="1" t="n">
        <v>150</v>
      </c>
      <c r="O10740" s="1" t="n">
        <v>315</v>
      </c>
      <c r="P10740" s="1" t="s">
        <v>3814</v>
      </c>
    </row>
    <row r="10741" customFormat="false" ht="15" hidden="false" customHeight="true" outlineLevel="0" collapsed="false">
      <c r="A10741" s="1" t="n">
        <v>3</v>
      </c>
      <c r="B10741" s="76" t="n">
        <v>46280</v>
      </c>
      <c r="C10741" s="1" t="n">
        <v>11</v>
      </c>
      <c r="D10741" s="1" t="s">
        <v>3820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4170</v>
      </c>
      <c r="N10741" s="1" t="n">
        <v>50</v>
      </c>
      <c r="O10741" s="1" t="n">
        <v>105</v>
      </c>
      <c r="P10741" s="1" t="s">
        <v>3814</v>
      </c>
    </row>
    <row r="10742" customFormat="false" ht="15" hidden="false" customHeight="true" outlineLevel="0" collapsed="false">
      <c r="A10742" s="1" t="n">
        <v>3</v>
      </c>
      <c r="B10742" s="76" t="n">
        <v>46280</v>
      </c>
      <c r="C10742" s="1" t="n">
        <v>11</v>
      </c>
      <c r="D10742" s="1" t="s">
        <v>3820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4171</v>
      </c>
      <c r="N10742" s="1" t="n">
        <v>100</v>
      </c>
      <c r="O10742" s="1" t="n">
        <v>210</v>
      </c>
      <c r="P10742" s="1" t="s">
        <v>3814</v>
      </c>
    </row>
    <row r="10743" customFormat="false" ht="15" hidden="false" customHeight="true" outlineLevel="0" collapsed="false">
      <c r="A10743" s="1" t="n">
        <v>3</v>
      </c>
      <c r="B10743" s="76" t="n">
        <v>46280</v>
      </c>
      <c r="C10743" s="1" t="n">
        <v>11</v>
      </c>
      <c r="D10743" s="1" t="s">
        <v>3820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5983</v>
      </c>
      <c r="N10743" s="1" t="n">
        <v>6</v>
      </c>
      <c r="O10743" s="1" t="n">
        <v>42.72</v>
      </c>
      <c r="P10743" s="1" t="s">
        <v>3814</v>
      </c>
    </row>
    <row r="10744" customFormat="false" ht="15" hidden="false" customHeight="true" outlineLevel="0" collapsed="false">
      <c r="A10744" s="1" t="n">
        <v>3</v>
      </c>
      <c r="B10744" s="76" t="n">
        <v>46280</v>
      </c>
      <c r="C10744" s="1" t="n">
        <v>11</v>
      </c>
      <c r="D10744" s="1" t="s">
        <v>3820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6845</v>
      </c>
      <c r="N10744" s="1" t="n">
        <v>15</v>
      </c>
      <c r="O10744" s="1" t="n">
        <v>31.5</v>
      </c>
      <c r="P10744" s="1" t="s">
        <v>3814</v>
      </c>
    </row>
    <row r="10745" customFormat="false" ht="15" hidden="false" customHeight="true" outlineLevel="0" collapsed="false">
      <c r="A10745" s="1" t="n">
        <v>3</v>
      </c>
      <c r="B10745" s="76" t="n">
        <v>46280</v>
      </c>
      <c r="C10745" s="1" t="n">
        <v>11</v>
      </c>
      <c r="D10745" s="1" t="s">
        <v>3820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4172</v>
      </c>
      <c r="N10745" s="1" t="n">
        <v>3</v>
      </c>
      <c r="O10745" s="1" t="n">
        <v>20.67</v>
      </c>
      <c r="P10745" s="1" t="s">
        <v>3814</v>
      </c>
    </row>
    <row r="10746" customFormat="false" ht="15" hidden="false" customHeight="true" outlineLevel="0" collapsed="false">
      <c r="A10746" s="1" t="n">
        <v>3</v>
      </c>
      <c r="B10746" s="76" t="n">
        <v>46280</v>
      </c>
      <c r="C10746" s="1" t="n">
        <v>11</v>
      </c>
      <c r="D10746" s="1" t="s">
        <v>3820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6846</v>
      </c>
      <c r="N10746" s="1" t="n">
        <v>6</v>
      </c>
      <c r="O10746" s="1" t="n">
        <v>188.88</v>
      </c>
      <c r="P10746" s="1" t="s">
        <v>3814</v>
      </c>
    </row>
    <row r="10747" customFormat="false" ht="15" hidden="false" customHeight="true" outlineLevel="0" collapsed="false">
      <c r="A10747" s="1" t="n">
        <v>3</v>
      </c>
      <c r="B10747" s="76" t="n">
        <v>46280</v>
      </c>
      <c r="C10747" s="1" t="n">
        <v>11</v>
      </c>
      <c r="D10747" s="1" t="s">
        <v>3820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4173</v>
      </c>
      <c r="N10747" s="1" t="n">
        <v>25</v>
      </c>
      <c r="O10747" s="1" t="n">
        <v>52.5</v>
      </c>
      <c r="P10747" s="1" t="s">
        <v>3814</v>
      </c>
    </row>
    <row r="10748" customFormat="false" ht="15" hidden="false" customHeight="true" outlineLevel="0" collapsed="false">
      <c r="A10748" s="1" t="n">
        <v>3</v>
      </c>
      <c r="B10748" s="76" t="n">
        <v>46280</v>
      </c>
      <c r="C10748" s="1" t="n">
        <v>11</v>
      </c>
      <c r="D10748" s="1" t="s">
        <v>3820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4174</v>
      </c>
      <c r="N10748" s="1" t="n">
        <v>25</v>
      </c>
      <c r="O10748" s="1" t="n">
        <v>71.25</v>
      </c>
      <c r="P10748" s="1" t="s">
        <v>3814</v>
      </c>
    </row>
    <row r="10749" customFormat="false" ht="15" hidden="false" customHeight="true" outlineLevel="0" collapsed="false">
      <c r="A10749" s="1" t="n">
        <v>3</v>
      </c>
      <c r="B10749" s="76" t="n">
        <v>46280</v>
      </c>
      <c r="C10749" s="1" t="n">
        <v>11</v>
      </c>
      <c r="D10749" s="1" t="s">
        <v>3820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6847</v>
      </c>
      <c r="N10749" s="1" t="n">
        <v>15</v>
      </c>
      <c r="O10749" s="1" t="n">
        <v>42.75</v>
      </c>
      <c r="P10749" s="1" t="s">
        <v>3814</v>
      </c>
    </row>
    <row r="10750" customFormat="false" ht="15" hidden="false" customHeight="true" outlineLevel="0" collapsed="false">
      <c r="A10750" s="1" t="n">
        <v>3</v>
      </c>
      <c r="B10750" s="76" t="n">
        <v>46280</v>
      </c>
      <c r="C10750" s="1" t="n">
        <v>11</v>
      </c>
      <c r="D10750" s="1" t="s">
        <v>3820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6848</v>
      </c>
      <c r="N10750" s="1" t="n">
        <v>6</v>
      </c>
      <c r="O10750" s="1" t="n">
        <v>103.8</v>
      </c>
      <c r="P10750" s="1" t="s">
        <v>3814</v>
      </c>
    </row>
    <row r="10751" customFormat="false" ht="15" hidden="false" customHeight="true" outlineLevel="0" collapsed="false">
      <c r="A10751" s="1" t="n">
        <v>3</v>
      </c>
      <c r="B10751" s="76" t="n">
        <v>46280</v>
      </c>
      <c r="C10751" s="1" t="n">
        <v>11</v>
      </c>
      <c r="D10751" s="1" t="s">
        <v>3820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6849</v>
      </c>
      <c r="N10751" s="1" t="n">
        <v>25</v>
      </c>
      <c r="O10751" s="1" t="n">
        <v>71.25</v>
      </c>
      <c r="P10751" s="1" t="s">
        <v>3814</v>
      </c>
    </row>
    <row r="10752" customFormat="false" ht="15" hidden="false" customHeight="true" outlineLevel="0" collapsed="false">
      <c r="A10752" s="1" t="n">
        <v>3</v>
      </c>
      <c r="B10752" s="76" t="n">
        <v>46280</v>
      </c>
      <c r="C10752" s="1" t="n">
        <v>11</v>
      </c>
      <c r="D10752" s="1" t="s">
        <v>3820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6850</v>
      </c>
      <c r="N10752" s="1" t="n">
        <v>15</v>
      </c>
      <c r="O10752" s="1" t="n">
        <v>31.5</v>
      </c>
      <c r="P10752" s="1" t="s">
        <v>3814</v>
      </c>
    </row>
    <row r="10753" customFormat="false" ht="15" hidden="false" customHeight="true" outlineLevel="0" collapsed="false">
      <c r="A10753" s="1" t="n">
        <v>3</v>
      </c>
      <c r="B10753" s="76" t="n">
        <v>46280</v>
      </c>
      <c r="C10753" s="1" t="n">
        <v>11</v>
      </c>
      <c r="D10753" s="1" t="s">
        <v>3820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4175</v>
      </c>
      <c r="N10753" s="1" t="n">
        <v>24</v>
      </c>
      <c r="O10753" s="1" t="n">
        <v>100.8</v>
      </c>
      <c r="P10753" s="1" t="s">
        <v>3814</v>
      </c>
    </row>
    <row r="10754" customFormat="false" ht="15" hidden="false" customHeight="true" outlineLevel="0" collapsed="false">
      <c r="A10754" s="1" t="n">
        <v>3</v>
      </c>
      <c r="B10754" s="76" t="n">
        <v>46280</v>
      </c>
      <c r="C10754" s="1" t="n">
        <v>11</v>
      </c>
      <c r="D10754" s="1" t="s">
        <v>3820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4176</v>
      </c>
      <c r="N10754" s="1" t="n">
        <v>24</v>
      </c>
      <c r="O10754" s="1" t="n">
        <v>100.8</v>
      </c>
      <c r="P10754" s="1" t="s">
        <v>3814</v>
      </c>
    </row>
    <row r="10755" customFormat="false" ht="15" hidden="false" customHeight="true" outlineLevel="0" collapsed="false">
      <c r="A10755" s="1" t="n">
        <v>3</v>
      </c>
      <c r="B10755" s="76" t="n">
        <v>46280</v>
      </c>
      <c r="C10755" s="1" t="n">
        <v>11</v>
      </c>
      <c r="D10755" s="1" t="s">
        <v>3820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4177</v>
      </c>
      <c r="N10755" s="1" t="n">
        <v>12</v>
      </c>
      <c r="O10755" s="1" t="n">
        <v>50.4</v>
      </c>
      <c r="P10755" s="1" t="s">
        <v>3814</v>
      </c>
    </row>
    <row r="10756" customFormat="false" ht="15" hidden="false" customHeight="true" outlineLevel="0" collapsed="false">
      <c r="A10756" s="1" t="n">
        <v>3</v>
      </c>
      <c r="B10756" s="76" t="n">
        <v>46280</v>
      </c>
      <c r="C10756" s="1" t="n">
        <v>11</v>
      </c>
      <c r="D10756" s="1" t="s">
        <v>3820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6851</v>
      </c>
      <c r="N10756" s="1" t="n">
        <v>12</v>
      </c>
      <c r="O10756" s="1" t="n">
        <v>50.4</v>
      </c>
      <c r="P10756" s="1" t="s">
        <v>3814</v>
      </c>
    </row>
    <row r="10757" customFormat="false" ht="15" hidden="false" customHeight="true" outlineLevel="0" collapsed="false">
      <c r="A10757" s="1" t="n">
        <v>3</v>
      </c>
      <c r="B10757" s="76" t="n">
        <v>46280</v>
      </c>
      <c r="C10757" s="1" t="n">
        <v>11</v>
      </c>
      <c r="D10757" s="1" t="s">
        <v>3820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4178</v>
      </c>
      <c r="N10757" s="1" t="n">
        <v>96</v>
      </c>
      <c r="O10757" s="1" t="n">
        <v>403.2</v>
      </c>
      <c r="P10757" s="1" t="s">
        <v>3814</v>
      </c>
    </row>
    <row r="10758" customFormat="false" ht="15" hidden="false" customHeight="true" outlineLevel="0" collapsed="false">
      <c r="A10758" s="1" t="n">
        <v>3</v>
      </c>
      <c r="B10758" s="76" t="n">
        <v>46280</v>
      </c>
      <c r="C10758" s="1" t="n">
        <v>11</v>
      </c>
      <c r="D10758" s="1" t="s">
        <v>3820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4179</v>
      </c>
      <c r="N10758" s="1" t="n">
        <v>12</v>
      </c>
      <c r="O10758" s="1" t="n">
        <v>50.4</v>
      </c>
      <c r="P10758" s="1" t="s">
        <v>3814</v>
      </c>
    </row>
    <row r="10759" customFormat="false" ht="15" hidden="false" customHeight="true" outlineLevel="0" collapsed="false">
      <c r="A10759" s="1" t="n">
        <v>3</v>
      </c>
      <c r="B10759" s="76" t="n">
        <v>46280</v>
      </c>
      <c r="C10759" s="1" t="n">
        <v>11</v>
      </c>
      <c r="D10759" s="1" t="s">
        <v>3820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4180</v>
      </c>
      <c r="N10759" s="1" t="n">
        <v>24</v>
      </c>
      <c r="O10759" s="1" t="n">
        <v>100.8</v>
      </c>
      <c r="P10759" s="1" t="s">
        <v>3814</v>
      </c>
    </row>
    <row r="10760" customFormat="false" ht="15" hidden="false" customHeight="true" outlineLevel="0" collapsed="false">
      <c r="A10760" s="1" t="n">
        <v>3</v>
      </c>
      <c r="B10760" s="76" t="n">
        <v>46280</v>
      </c>
      <c r="C10760" s="1" t="n">
        <v>11</v>
      </c>
      <c r="D10760" s="1" t="s">
        <v>3820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4181</v>
      </c>
      <c r="N10760" s="1" t="n">
        <v>24</v>
      </c>
      <c r="O10760" s="1" t="n">
        <v>100.8</v>
      </c>
      <c r="P10760" s="1" t="s">
        <v>3814</v>
      </c>
    </row>
    <row r="10761" customFormat="false" ht="15" hidden="false" customHeight="true" outlineLevel="0" collapsed="false">
      <c r="A10761" s="1" t="n">
        <v>3</v>
      </c>
      <c r="B10761" s="76" t="n">
        <v>46280</v>
      </c>
      <c r="C10761" s="1" t="n">
        <v>11</v>
      </c>
      <c r="D10761" s="1" t="s">
        <v>3820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6852</v>
      </c>
      <c r="N10761" s="1" t="n">
        <v>10</v>
      </c>
      <c r="O10761" s="1" t="n">
        <v>77.8</v>
      </c>
      <c r="P10761" s="1" t="s">
        <v>3814</v>
      </c>
    </row>
    <row r="10762" customFormat="false" ht="15" hidden="false" customHeight="true" outlineLevel="0" collapsed="false">
      <c r="A10762" s="1" t="n">
        <v>3</v>
      </c>
      <c r="B10762" s="76" t="n">
        <v>46280</v>
      </c>
      <c r="C10762" s="1" t="n">
        <v>11</v>
      </c>
      <c r="D10762" s="1" t="s">
        <v>3820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4182</v>
      </c>
      <c r="N10762" s="1" t="n">
        <v>6</v>
      </c>
      <c r="O10762" s="1" t="n">
        <v>25.2</v>
      </c>
      <c r="P10762" s="1" t="s">
        <v>3814</v>
      </c>
    </row>
    <row r="10763" customFormat="false" ht="15" hidden="false" customHeight="true" outlineLevel="0" collapsed="false">
      <c r="A10763" s="1" t="n">
        <v>3</v>
      </c>
      <c r="B10763" s="76" t="n">
        <v>46280</v>
      </c>
      <c r="C10763" s="1" t="n">
        <v>11</v>
      </c>
      <c r="D10763" s="1" t="s">
        <v>3820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4184</v>
      </c>
      <c r="N10763" s="1" t="n">
        <v>12</v>
      </c>
      <c r="O10763" s="1" t="n">
        <v>75.6</v>
      </c>
      <c r="P10763" s="1" t="s">
        <v>3814</v>
      </c>
    </row>
    <row r="10764" customFormat="false" ht="15" hidden="false" customHeight="true" outlineLevel="0" collapsed="false">
      <c r="A10764" s="1" t="n">
        <v>3</v>
      </c>
      <c r="B10764" s="76" t="n">
        <v>46280</v>
      </c>
      <c r="C10764" s="1" t="n">
        <v>11</v>
      </c>
      <c r="D10764" s="1" t="s">
        <v>3820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4185</v>
      </c>
      <c r="N10764" s="1" t="n">
        <v>6</v>
      </c>
      <c r="O10764" s="1" t="n">
        <v>25.2</v>
      </c>
      <c r="P10764" s="1" t="s">
        <v>3814</v>
      </c>
    </row>
    <row r="10765" customFormat="false" ht="15" hidden="false" customHeight="true" outlineLevel="0" collapsed="false">
      <c r="A10765" s="1" t="n">
        <v>3</v>
      </c>
      <c r="B10765" s="76" t="n">
        <v>46280</v>
      </c>
      <c r="C10765" s="1" t="n">
        <v>11</v>
      </c>
      <c r="D10765" s="1" t="s">
        <v>3820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6853</v>
      </c>
      <c r="N10765" s="1" t="n">
        <v>10</v>
      </c>
      <c r="O10765" s="1" t="n">
        <v>75.2</v>
      </c>
      <c r="P10765" s="1" t="s">
        <v>3814</v>
      </c>
    </row>
    <row r="10766" customFormat="false" ht="15" hidden="false" customHeight="true" outlineLevel="0" collapsed="false">
      <c r="A10766" s="1" t="n">
        <v>3</v>
      </c>
      <c r="B10766" s="76" t="n">
        <v>46280</v>
      </c>
      <c r="C10766" s="1" t="n">
        <v>11</v>
      </c>
      <c r="D10766" s="1" t="s">
        <v>3820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6854</v>
      </c>
      <c r="N10766" s="1" t="n">
        <v>6</v>
      </c>
      <c r="O10766" s="1" t="n">
        <v>37.8</v>
      </c>
      <c r="P10766" s="1" t="s">
        <v>3814</v>
      </c>
    </row>
    <row r="10767" customFormat="false" ht="15" hidden="false" customHeight="true" outlineLevel="0" collapsed="false">
      <c r="A10767" s="1" t="n">
        <v>3</v>
      </c>
      <c r="B10767" s="76" t="n">
        <v>46280</v>
      </c>
      <c r="C10767" s="1" t="n">
        <v>11</v>
      </c>
      <c r="D10767" s="1" t="s">
        <v>3820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4189</v>
      </c>
      <c r="N10767" s="1" t="n">
        <v>50</v>
      </c>
      <c r="O10767" s="1" t="n">
        <v>105</v>
      </c>
      <c r="P10767" s="1" t="s">
        <v>3814</v>
      </c>
    </row>
    <row r="10768" customFormat="false" ht="15" hidden="false" customHeight="true" outlineLevel="0" collapsed="false">
      <c r="A10768" s="1" t="n">
        <v>3</v>
      </c>
      <c r="B10768" s="76" t="n">
        <v>46280</v>
      </c>
      <c r="C10768" s="1" t="n">
        <v>11</v>
      </c>
      <c r="D10768" s="1" t="s">
        <v>3820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4190</v>
      </c>
      <c r="N10768" s="1" t="n">
        <v>8</v>
      </c>
      <c r="O10768" s="1" t="n">
        <v>39.28</v>
      </c>
      <c r="P10768" s="1" t="s">
        <v>3814</v>
      </c>
    </row>
    <row r="10769" customFormat="false" ht="15" hidden="false" customHeight="true" outlineLevel="0" collapsed="false">
      <c r="A10769" s="1" t="n">
        <v>3</v>
      </c>
      <c r="B10769" s="76" t="n">
        <v>46280</v>
      </c>
      <c r="C10769" s="1" t="n">
        <v>11</v>
      </c>
      <c r="D10769" s="1" t="s">
        <v>3820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4191</v>
      </c>
      <c r="N10769" s="1" t="n">
        <v>8</v>
      </c>
      <c r="O10769" s="1" t="n">
        <v>39.28</v>
      </c>
      <c r="P10769" s="1" t="s">
        <v>3814</v>
      </c>
    </row>
    <row r="10770" customFormat="false" ht="15" hidden="false" customHeight="true" outlineLevel="0" collapsed="false">
      <c r="A10770" s="1" t="n">
        <v>3</v>
      </c>
      <c r="B10770" s="76" t="n">
        <v>46280</v>
      </c>
      <c r="C10770" s="1" t="n">
        <v>11</v>
      </c>
      <c r="D10770" s="1" t="s">
        <v>3820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4192</v>
      </c>
      <c r="N10770" s="1" t="n">
        <v>8</v>
      </c>
      <c r="O10770" s="1" t="n">
        <v>39.28</v>
      </c>
      <c r="P10770" s="1" t="s">
        <v>3814</v>
      </c>
    </row>
    <row r="10771" customFormat="false" ht="15" hidden="false" customHeight="true" outlineLevel="0" collapsed="false">
      <c r="A10771" s="1" t="n">
        <v>3</v>
      </c>
      <c r="B10771" s="76" t="n">
        <v>46280</v>
      </c>
      <c r="C10771" s="1" t="n">
        <v>11</v>
      </c>
      <c r="D10771" s="1" t="s">
        <v>3820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4193</v>
      </c>
      <c r="N10771" s="1" t="n">
        <v>8</v>
      </c>
      <c r="O10771" s="1" t="n">
        <v>39.28</v>
      </c>
      <c r="P10771" s="1" t="s">
        <v>3814</v>
      </c>
    </row>
    <row r="10772" customFormat="false" ht="15" hidden="false" customHeight="true" outlineLevel="0" collapsed="false">
      <c r="A10772" s="1" t="n">
        <v>3</v>
      </c>
      <c r="B10772" s="76" t="n">
        <v>46280</v>
      </c>
      <c r="C10772" s="1" t="n">
        <v>11</v>
      </c>
      <c r="D10772" s="1" t="s">
        <v>3820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4194</v>
      </c>
      <c r="N10772" s="1" t="n">
        <v>10</v>
      </c>
      <c r="O10772" s="1" t="n">
        <v>81.3</v>
      </c>
      <c r="P10772" s="1" t="s">
        <v>3814</v>
      </c>
    </row>
    <row r="10773" customFormat="false" ht="15" hidden="false" customHeight="true" outlineLevel="0" collapsed="false">
      <c r="A10773" s="1" t="n">
        <v>3</v>
      </c>
      <c r="B10773" s="76" t="n">
        <v>46280</v>
      </c>
      <c r="C10773" s="1" t="n">
        <v>11</v>
      </c>
      <c r="D10773" s="1" t="s">
        <v>3820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4197</v>
      </c>
      <c r="N10773" s="1" t="n">
        <v>50</v>
      </c>
      <c r="O10773" s="1" t="n">
        <v>105</v>
      </c>
      <c r="P10773" s="1" t="s">
        <v>3814</v>
      </c>
    </row>
    <row r="10774" customFormat="false" ht="15" hidden="false" customHeight="true" outlineLevel="0" collapsed="false">
      <c r="A10774" s="1" t="n">
        <v>3</v>
      </c>
      <c r="B10774" s="76" t="n">
        <v>46280</v>
      </c>
      <c r="C10774" s="1" t="n">
        <v>11</v>
      </c>
      <c r="D10774" s="1" t="s">
        <v>3820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5986</v>
      </c>
      <c r="N10774" s="1" t="n">
        <v>3</v>
      </c>
      <c r="O10774" s="1" t="n">
        <v>20.67</v>
      </c>
      <c r="P10774" s="1" t="s">
        <v>3814</v>
      </c>
    </row>
    <row r="10775" customFormat="false" ht="15" hidden="false" customHeight="true" outlineLevel="0" collapsed="false">
      <c r="A10775" s="1" t="n">
        <v>3</v>
      </c>
      <c r="B10775" s="76" t="n">
        <v>46280</v>
      </c>
      <c r="C10775" s="1" t="n">
        <v>11</v>
      </c>
      <c r="D10775" s="1" t="s">
        <v>3820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6855</v>
      </c>
      <c r="N10775" s="1" t="n">
        <v>40</v>
      </c>
      <c r="O10775" s="1" t="n">
        <v>87.2</v>
      </c>
      <c r="P10775" s="1" t="s">
        <v>3814</v>
      </c>
    </row>
    <row r="10776" customFormat="false" ht="15" hidden="false" customHeight="true" outlineLevel="0" collapsed="false">
      <c r="A10776" s="1" t="n">
        <v>3</v>
      </c>
      <c r="B10776" s="76" t="n">
        <v>46280</v>
      </c>
      <c r="C10776" s="1" t="n">
        <v>11</v>
      </c>
      <c r="D10776" s="1" t="s">
        <v>3820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6856</v>
      </c>
      <c r="N10776" s="1" t="n">
        <v>40</v>
      </c>
      <c r="O10776" s="1" t="n">
        <v>87.2</v>
      </c>
      <c r="P10776" s="1" t="s">
        <v>3814</v>
      </c>
    </row>
    <row r="10777" customFormat="false" ht="15" hidden="false" customHeight="true" outlineLevel="0" collapsed="false">
      <c r="A10777" s="1" t="n">
        <v>3</v>
      </c>
      <c r="B10777" s="76" t="n">
        <v>46281</v>
      </c>
      <c r="C10777" s="1" t="n">
        <v>6</v>
      </c>
      <c r="D10777" s="1" t="s">
        <v>3819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3813</v>
      </c>
      <c r="N10777" s="1" t="n">
        <v>6</v>
      </c>
      <c r="O10777" s="1" t="n">
        <v>15</v>
      </c>
      <c r="P10777" s="1" t="s">
        <v>3814</v>
      </c>
    </row>
    <row r="10778" customFormat="false" ht="15" hidden="false" customHeight="true" outlineLevel="0" collapsed="false">
      <c r="A10778" s="1" t="n">
        <v>3</v>
      </c>
      <c r="B10778" s="76" t="n">
        <v>46281</v>
      </c>
      <c r="C10778" s="1" t="n">
        <v>6</v>
      </c>
      <c r="D10778" s="1" t="s">
        <v>3819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3815</v>
      </c>
      <c r="N10778" s="1" t="n">
        <v>6</v>
      </c>
      <c r="O10778" s="1" t="n">
        <v>48</v>
      </c>
      <c r="P10778" s="1" t="s">
        <v>3814</v>
      </c>
    </row>
    <row r="10779" customFormat="false" ht="15" hidden="false" customHeight="true" outlineLevel="0" collapsed="false">
      <c r="A10779" s="1" t="n">
        <v>3</v>
      </c>
      <c r="B10779" s="76" t="n">
        <v>46281</v>
      </c>
      <c r="C10779" s="1" t="n">
        <v>6</v>
      </c>
      <c r="D10779" s="1" t="s">
        <v>3819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3816</v>
      </c>
      <c r="N10779" s="1" t="n">
        <v>50</v>
      </c>
      <c r="O10779" s="1" t="n">
        <v>100</v>
      </c>
      <c r="P10779" s="1" t="s">
        <v>3814</v>
      </c>
    </row>
    <row r="10780" customFormat="false" ht="15" hidden="false" customHeight="true" outlineLevel="0" collapsed="false">
      <c r="A10780" s="1" t="n">
        <v>3</v>
      </c>
      <c r="B10780" s="76" t="n">
        <v>46281</v>
      </c>
      <c r="C10780" s="1" t="n">
        <v>6</v>
      </c>
      <c r="D10780" s="1" t="s">
        <v>3819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3817</v>
      </c>
      <c r="N10780" s="1" t="n">
        <v>20</v>
      </c>
      <c r="O10780" s="1" t="n">
        <v>125</v>
      </c>
      <c r="P10780" s="1" t="s">
        <v>3814</v>
      </c>
    </row>
    <row r="10781" customFormat="false" ht="15" hidden="false" customHeight="true" outlineLevel="0" collapsed="false">
      <c r="A10781" s="1" t="n">
        <v>3</v>
      </c>
      <c r="B10781" s="76" t="n">
        <v>46281</v>
      </c>
      <c r="C10781" s="1" t="n">
        <v>6</v>
      </c>
      <c r="D10781" s="1" t="s">
        <v>3819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3818</v>
      </c>
      <c r="N10781" s="1" t="n">
        <v>20</v>
      </c>
      <c r="O10781" s="1" t="n">
        <v>300</v>
      </c>
      <c r="P10781" s="1" t="s">
        <v>3814</v>
      </c>
    </row>
    <row r="10782" customFormat="false" ht="15" hidden="false" customHeight="true" outlineLevel="0" collapsed="false">
      <c r="A10782" s="1" t="n">
        <v>3</v>
      </c>
      <c r="B10782" s="76" t="n">
        <v>46281</v>
      </c>
      <c r="C10782" s="1" t="n">
        <v>11</v>
      </c>
      <c r="D10782" s="1" t="s">
        <v>3820</v>
      </c>
      <c r="E10782" s="1" t="n">
        <v>10114</v>
      </c>
      <c r="F10782" s="1" t="s">
        <v>3066</v>
      </c>
      <c r="I10782" s="1" t="n">
        <v>1469</v>
      </c>
      <c r="J10782" s="1" t="n">
        <v>102283</v>
      </c>
      <c r="K10782" s="1" t="n">
        <v>7896984700011</v>
      </c>
      <c r="L10782" s="1" t="s">
        <v>6857</v>
      </c>
      <c r="N10782" s="1" t="n">
        <v>900</v>
      </c>
      <c r="O10782" s="1" t="n">
        <v>2370</v>
      </c>
      <c r="P10782" s="1" t="s">
        <v>3814</v>
      </c>
    </row>
    <row r="10783" customFormat="false" ht="15" hidden="false" customHeight="true" outlineLevel="0" collapsed="false">
      <c r="A10783" s="1" t="n">
        <v>3</v>
      </c>
      <c r="B10783" s="76" t="n">
        <v>46281</v>
      </c>
      <c r="C10783" s="1" t="n">
        <v>11</v>
      </c>
      <c r="D10783" s="1" t="s">
        <v>3820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6003</v>
      </c>
      <c r="N10783" s="1" t="n">
        <v>12</v>
      </c>
      <c r="O10783" s="1" t="n">
        <v>74.4</v>
      </c>
      <c r="P10783" s="1" t="s">
        <v>3814</v>
      </c>
    </row>
    <row r="10784" customFormat="false" ht="15" hidden="false" customHeight="true" outlineLevel="0" collapsed="false">
      <c r="A10784" s="1" t="n">
        <v>3</v>
      </c>
      <c r="B10784" s="76" t="n">
        <v>46281</v>
      </c>
      <c r="C10784" s="1" t="n">
        <v>11</v>
      </c>
      <c r="D10784" s="1" t="s">
        <v>3820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4201</v>
      </c>
      <c r="N10784" s="1" t="n">
        <v>12</v>
      </c>
      <c r="O10784" s="1" t="n">
        <v>90</v>
      </c>
      <c r="P10784" s="1" t="s">
        <v>3814</v>
      </c>
    </row>
    <row r="10785" customFormat="false" ht="15" hidden="false" customHeight="true" outlineLevel="0" collapsed="false">
      <c r="A10785" s="1" t="n">
        <v>3</v>
      </c>
      <c r="B10785" s="76" t="n">
        <v>46281</v>
      </c>
      <c r="C10785" s="1" t="n">
        <v>11</v>
      </c>
      <c r="D10785" s="1" t="s">
        <v>3820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4202</v>
      </c>
      <c r="N10785" s="1" t="n">
        <v>500</v>
      </c>
      <c r="O10785" s="1" t="n">
        <v>300</v>
      </c>
      <c r="P10785" s="1" t="s">
        <v>3814</v>
      </c>
    </row>
    <row r="10786" customFormat="false" ht="15" hidden="false" customHeight="true" outlineLevel="0" collapsed="false">
      <c r="A10786" s="1" t="n">
        <v>3</v>
      </c>
      <c r="B10786" s="76" t="n">
        <v>46282</v>
      </c>
      <c r="C10786" s="1" t="n">
        <v>6</v>
      </c>
      <c r="D10786" s="1" t="s">
        <v>3819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3817</v>
      </c>
      <c r="N10786" s="1" t="n">
        <v>20</v>
      </c>
      <c r="O10786" s="1" t="n">
        <v>125</v>
      </c>
      <c r="P10786" s="1" t="s">
        <v>3814</v>
      </c>
    </row>
    <row r="10787" customFormat="false" ht="15" hidden="false" customHeight="true" outlineLevel="0" collapsed="false">
      <c r="A10787" s="1" t="n">
        <v>3</v>
      </c>
      <c r="B10787" s="76" t="n">
        <v>46282</v>
      </c>
      <c r="C10787" s="1" t="n">
        <v>6</v>
      </c>
      <c r="D10787" s="1" t="s">
        <v>3819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3815</v>
      </c>
      <c r="N10787" s="1" t="n">
        <v>8</v>
      </c>
      <c r="O10787" s="1" t="n">
        <v>64</v>
      </c>
      <c r="P10787" s="1" t="s">
        <v>3814</v>
      </c>
    </row>
    <row r="10788" customFormat="false" ht="15" hidden="false" customHeight="true" outlineLevel="0" collapsed="false">
      <c r="A10788" s="1" t="n">
        <v>3</v>
      </c>
      <c r="B10788" s="76" t="n">
        <v>46282</v>
      </c>
      <c r="C10788" s="1" t="n">
        <v>6</v>
      </c>
      <c r="D10788" s="1" t="s">
        <v>3819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3816</v>
      </c>
      <c r="N10788" s="1" t="n">
        <v>50</v>
      </c>
      <c r="O10788" s="1" t="n">
        <v>100</v>
      </c>
      <c r="P10788" s="1" t="s">
        <v>3814</v>
      </c>
    </row>
    <row r="10789" customFormat="false" ht="15" hidden="false" customHeight="true" outlineLevel="0" collapsed="false">
      <c r="A10789" s="1" t="n">
        <v>3</v>
      </c>
      <c r="B10789" s="76" t="n">
        <v>46282</v>
      </c>
      <c r="C10789" s="1" t="n">
        <v>11</v>
      </c>
      <c r="D10789" s="1" t="s">
        <v>3820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4988</v>
      </c>
      <c r="N10789" s="1" t="n">
        <v>40</v>
      </c>
      <c r="O10789" s="1" t="n">
        <v>112</v>
      </c>
      <c r="P10789" s="1" t="s">
        <v>3814</v>
      </c>
    </row>
    <row r="10790" customFormat="false" ht="15" hidden="false" customHeight="true" outlineLevel="0" collapsed="false">
      <c r="A10790" s="1" t="n">
        <v>3</v>
      </c>
      <c r="B10790" s="76" t="n">
        <v>46282</v>
      </c>
      <c r="C10790" s="1" t="n">
        <v>11</v>
      </c>
      <c r="D10790" s="1" t="s">
        <v>3820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4103</v>
      </c>
      <c r="N10790" s="1" t="n">
        <v>25</v>
      </c>
      <c r="O10790" s="1" t="n">
        <v>137.5</v>
      </c>
      <c r="P10790" s="1" t="s">
        <v>3814</v>
      </c>
    </row>
    <row r="10791" customFormat="false" ht="15" hidden="false" customHeight="true" outlineLevel="0" collapsed="false">
      <c r="A10791" s="1" t="n">
        <v>3</v>
      </c>
      <c r="B10791" s="76" t="n">
        <v>46282</v>
      </c>
      <c r="C10791" s="1" t="n">
        <v>11</v>
      </c>
      <c r="D10791" s="1" t="s">
        <v>3820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4052</v>
      </c>
      <c r="N10791" s="1" t="n">
        <v>2160</v>
      </c>
      <c r="O10791" s="1" t="n">
        <v>1019.4</v>
      </c>
      <c r="P10791" s="1" t="s">
        <v>3814</v>
      </c>
    </row>
    <row r="10792" customFormat="false" ht="15" hidden="false" customHeight="true" outlineLevel="0" collapsed="false">
      <c r="A10792" s="1" t="n">
        <v>3</v>
      </c>
      <c r="B10792" s="76" t="n">
        <v>46282</v>
      </c>
      <c r="C10792" s="1" t="n">
        <v>11</v>
      </c>
      <c r="D10792" s="1" t="s">
        <v>3820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5836</v>
      </c>
      <c r="N10792" s="1" t="n">
        <v>100</v>
      </c>
      <c r="O10792" s="1" t="n">
        <v>99</v>
      </c>
      <c r="P10792" s="1" t="s">
        <v>3814</v>
      </c>
    </row>
    <row r="10793" customFormat="false" ht="15" hidden="false" customHeight="true" outlineLevel="0" collapsed="false">
      <c r="A10793" s="1" t="n">
        <v>3</v>
      </c>
      <c r="B10793" s="76" t="n">
        <v>46282</v>
      </c>
      <c r="C10793" s="1" t="n">
        <v>11</v>
      </c>
      <c r="D10793" s="1" t="s">
        <v>3820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5837</v>
      </c>
      <c r="N10793" s="1" t="n">
        <v>100</v>
      </c>
      <c r="O10793" s="1" t="n">
        <v>99</v>
      </c>
      <c r="P10793" s="1" t="s">
        <v>3814</v>
      </c>
    </row>
    <row r="10794" customFormat="false" ht="15" hidden="false" customHeight="true" outlineLevel="0" collapsed="false">
      <c r="A10794" s="1" t="n">
        <v>3</v>
      </c>
      <c r="B10794" s="76" t="n">
        <v>46282</v>
      </c>
      <c r="C10794" s="1" t="n">
        <v>11</v>
      </c>
      <c r="D10794" s="1" t="s">
        <v>3820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5838</v>
      </c>
      <c r="N10794" s="1" t="n">
        <v>100</v>
      </c>
      <c r="O10794" s="1" t="n">
        <v>99</v>
      </c>
      <c r="P10794" s="1" t="s">
        <v>3814</v>
      </c>
    </row>
    <row r="10795" customFormat="false" ht="15" hidden="false" customHeight="true" outlineLevel="0" collapsed="false">
      <c r="A10795" s="1" t="n">
        <v>3</v>
      </c>
      <c r="B10795" s="76" t="n">
        <v>46282</v>
      </c>
      <c r="C10795" s="1" t="n">
        <v>11</v>
      </c>
      <c r="D10795" s="1" t="s">
        <v>3820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5839</v>
      </c>
      <c r="N10795" s="1" t="n">
        <v>50</v>
      </c>
      <c r="O10795" s="1" t="n">
        <v>120</v>
      </c>
      <c r="P10795" s="1" t="s">
        <v>3814</v>
      </c>
    </row>
    <row r="10796" customFormat="false" ht="15" hidden="false" customHeight="true" outlineLevel="0" collapsed="false">
      <c r="A10796" s="1" t="n">
        <v>3</v>
      </c>
      <c r="B10796" s="76" t="n">
        <v>46282</v>
      </c>
      <c r="C10796" s="1" t="n">
        <v>11</v>
      </c>
      <c r="D10796" s="1" t="s">
        <v>3820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5840</v>
      </c>
      <c r="N10796" s="1" t="n">
        <v>150</v>
      </c>
      <c r="O10796" s="1" t="n">
        <v>387</v>
      </c>
      <c r="P10796" s="1" t="s">
        <v>3814</v>
      </c>
    </row>
    <row r="10797" customFormat="false" ht="15" hidden="false" customHeight="true" outlineLevel="0" collapsed="false">
      <c r="A10797" s="1" t="n">
        <v>3</v>
      </c>
      <c r="B10797" s="76" t="n">
        <v>46282</v>
      </c>
      <c r="C10797" s="1" t="n">
        <v>11</v>
      </c>
      <c r="D10797" s="1" t="s">
        <v>3820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5841</v>
      </c>
      <c r="N10797" s="1" t="n">
        <v>100</v>
      </c>
      <c r="O10797" s="1" t="n">
        <v>246</v>
      </c>
      <c r="P10797" s="1" t="s">
        <v>3814</v>
      </c>
    </row>
    <row r="10798" customFormat="false" ht="15" hidden="false" customHeight="true" outlineLevel="0" collapsed="false">
      <c r="A10798" s="1" t="n">
        <v>3</v>
      </c>
      <c r="B10798" s="76" t="n">
        <v>46282</v>
      </c>
      <c r="C10798" s="1" t="n">
        <v>11</v>
      </c>
      <c r="D10798" s="1" t="s">
        <v>3820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5842</v>
      </c>
      <c r="N10798" s="1" t="n">
        <v>200</v>
      </c>
      <c r="O10798" s="1" t="n">
        <v>596</v>
      </c>
      <c r="P10798" s="1" t="s">
        <v>3814</v>
      </c>
    </row>
    <row r="10799" customFormat="false" ht="15" hidden="false" customHeight="true" outlineLevel="0" collapsed="false">
      <c r="A10799" s="1" t="n">
        <v>3</v>
      </c>
      <c r="B10799" s="76" t="n">
        <v>46282</v>
      </c>
      <c r="C10799" s="1" t="n">
        <v>11</v>
      </c>
      <c r="D10799" s="1" t="s">
        <v>3820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5843</v>
      </c>
      <c r="N10799" s="1" t="n">
        <v>200</v>
      </c>
      <c r="O10799" s="1" t="n">
        <v>540</v>
      </c>
      <c r="P10799" s="1" t="s">
        <v>3814</v>
      </c>
    </row>
    <row r="10800" customFormat="false" ht="15" hidden="false" customHeight="true" outlineLevel="0" collapsed="false">
      <c r="A10800" s="1" t="n">
        <v>3</v>
      </c>
      <c r="B10800" s="76" t="n">
        <v>46282</v>
      </c>
      <c r="C10800" s="1" t="n">
        <v>11</v>
      </c>
      <c r="D10800" s="1" t="s">
        <v>3820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5844</v>
      </c>
      <c r="N10800" s="1" t="n">
        <v>50</v>
      </c>
      <c r="O10800" s="1" t="n">
        <v>189</v>
      </c>
      <c r="P10800" s="1" t="s">
        <v>3814</v>
      </c>
    </row>
    <row r="10801" customFormat="false" ht="15" hidden="false" customHeight="true" outlineLevel="0" collapsed="false">
      <c r="A10801" s="1" t="n">
        <v>3</v>
      </c>
      <c r="B10801" s="76" t="n">
        <v>46282</v>
      </c>
      <c r="C10801" s="1" t="n">
        <v>11</v>
      </c>
      <c r="D10801" s="1" t="s">
        <v>3820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4626</v>
      </c>
      <c r="N10801" s="1" t="n">
        <v>30</v>
      </c>
      <c r="O10801" s="1" t="n">
        <v>105</v>
      </c>
      <c r="P10801" s="1" t="s">
        <v>3814</v>
      </c>
    </row>
    <row r="10802" customFormat="false" ht="15" hidden="false" customHeight="true" outlineLevel="0" collapsed="false">
      <c r="A10802" s="1" t="n">
        <v>3</v>
      </c>
      <c r="B10802" s="76" t="n">
        <v>46282</v>
      </c>
      <c r="C10802" s="1" t="n">
        <v>11</v>
      </c>
      <c r="D10802" s="1" t="s">
        <v>3820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6824</v>
      </c>
      <c r="N10802" s="1" t="n">
        <v>15</v>
      </c>
      <c r="O10802" s="1" t="n">
        <v>105</v>
      </c>
      <c r="P10802" s="1" t="s">
        <v>3814</v>
      </c>
    </row>
    <row r="10803" customFormat="false" ht="15" hidden="false" customHeight="true" outlineLevel="0" collapsed="false">
      <c r="A10803" s="1" t="n">
        <v>3</v>
      </c>
      <c r="B10803" s="76" t="n">
        <v>46282</v>
      </c>
      <c r="C10803" s="1" t="n">
        <v>11</v>
      </c>
      <c r="D10803" s="1" t="s">
        <v>3820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5330</v>
      </c>
      <c r="N10803" s="1" t="n">
        <v>5</v>
      </c>
      <c r="O10803" s="1" t="n">
        <v>25</v>
      </c>
      <c r="P10803" s="1" t="s">
        <v>3814</v>
      </c>
    </row>
    <row r="10804" customFormat="false" ht="15" hidden="false" customHeight="true" outlineLevel="0" collapsed="false">
      <c r="A10804" s="1" t="n">
        <v>3</v>
      </c>
      <c r="B10804" s="76" t="n">
        <v>46282</v>
      </c>
      <c r="C10804" s="1" t="n">
        <v>11</v>
      </c>
      <c r="D10804" s="1" t="s">
        <v>3820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5331</v>
      </c>
      <c r="N10804" s="1" t="n">
        <v>5</v>
      </c>
      <c r="O10804" s="1" t="n">
        <v>25</v>
      </c>
      <c r="P10804" s="1" t="s">
        <v>3814</v>
      </c>
    </row>
    <row r="10805" customFormat="false" ht="15" hidden="false" customHeight="true" outlineLevel="0" collapsed="false">
      <c r="A10805" s="1" t="n">
        <v>3</v>
      </c>
      <c r="B10805" s="76" t="n">
        <v>46282</v>
      </c>
      <c r="C10805" s="1" t="n">
        <v>11</v>
      </c>
      <c r="D10805" s="1" t="s">
        <v>3820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5332</v>
      </c>
      <c r="N10805" s="1" t="n">
        <v>4</v>
      </c>
      <c r="O10805" s="1" t="n">
        <v>32</v>
      </c>
      <c r="P10805" s="1" t="s">
        <v>3814</v>
      </c>
    </row>
    <row r="10806" customFormat="false" ht="15" hidden="false" customHeight="true" outlineLevel="0" collapsed="false">
      <c r="A10806" s="1" t="n">
        <v>3</v>
      </c>
      <c r="B10806" s="76" t="n">
        <v>46282</v>
      </c>
      <c r="C10806" s="1" t="n">
        <v>11</v>
      </c>
      <c r="D10806" s="1" t="s">
        <v>3820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5333</v>
      </c>
      <c r="N10806" s="1" t="n">
        <v>5</v>
      </c>
      <c r="O10806" s="1" t="n">
        <v>35</v>
      </c>
      <c r="P10806" s="1" t="s">
        <v>3814</v>
      </c>
    </row>
    <row r="10807" customFormat="false" ht="15" hidden="false" customHeight="true" outlineLevel="0" collapsed="false">
      <c r="A10807" s="1" t="n">
        <v>3</v>
      </c>
      <c r="B10807" s="76" t="n">
        <v>46282</v>
      </c>
      <c r="C10807" s="1" t="n">
        <v>11</v>
      </c>
      <c r="D10807" s="1" t="s">
        <v>3820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5334</v>
      </c>
      <c r="N10807" s="1" t="n">
        <v>5</v>
      </c>
      <c r="O10807" s="1" t="n">
        <v>35</v>
      </c>
      <c r="P10807" s="1" t="s">
        <v>3814</v>
      </c>
    </row>
    <row r="10808" customFormat="false" ht="15" hidden="false" customHeight="true" outlineLevel="0" collapsed="false">
      <c r="A10808" s="1" t="n">
        <v>3</v>
      </c>
      <c r="B10808" s="76" t="n">
        <v>46282</v>
      </c>
      <c r="C10808" s="1" t="n">
        <v>11</v>
      </c>
      <c r="D10808" s="1" t="s">
        <v>3820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4099</v>
      </c>
      <c r="N10808" s="1" t="n">
        <v>45</v>
      </c>
      <c r="O10808" s="1" t="n">
        <v>315</v>
      </c>
      <c r="P10808" s="1" t="s">
        <v>3814</v>
      </c>
    </row>
    <row r="10809" customFormat="false" ht="15" hidden="false" customHeight="true" outlineLevel="0" collapsed="false">
      <c r="A10809" s="1" t="n">
        <v>3</v>
      </c>
      <c r="B10809" s="76" t="n">
        <v>46282</v>
      </c>
      <c r="C10809" s="1" t="n">
        <v>11</v>
      </c>
      <c r="D10809" s="1" t="s">
        <v>3820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3891</v>
      </c>
      <c r="N10809" s="1" t="n">
        <v>90.8</v>
      </c>
      <c r="O10809" s="1" t="n">
        <v>2905.6</v>
      </c>
      <c r="P10809" s="1" t="s">
        <v>3814</v>
      </c>
    </row>
    <row r="10810" customFormat="false" ht="15" hidden="false" customHeight="true" outlineLevel="0" collapsed="false">
      <c r="A10810" s="1" t="n">
        <v>3</v>
      </c>
      <c r="B10810" s="76" t="n">
        <v>46282</v>
      </c>
      <c r="C10810" s="1" t="n">
        <v>11</v>
      </c>
      <c r="D10810" s="1" t="s">
        <v>3820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4271</v>
      </c>
      <c r="N10810" s="1" t="n">
        <v>6</v>
      </c>
      <c r="O10810" s="1" t="n">
        <v>65.28</v>
      </c>
      <c r="P10810" s="1" t="s">
        <v>3814</v>
      </c>
    </row>
    <row r="10811" customFormat="false" ht="15" hidden="false" customHeight="true" outlineLevel="0" collapsed="false">
      <c r="A10811" s="1" t="n">
        <v>3</v>
      </c>
      <c r="B10811" s="76" t="n">
        <v>46282</v>
      </c>
      <c r="C10811" s="1" t="n">
        <v>11</v>
      </c>
      <c r="D10811" s="1" t="s">
        <v>3820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5865</v>
      </c>
      <c r="N10811" s="1" t="n">
        <v>2</v>
      </c>
      <c r="O10811" s="1" t="n">
        <v>26.38</v>
      </c>
      <c r="P10811" s="1" t="s">
        <v>3814</v>
      </c>
    </row>
    <row r="10812" customFormat="false" ht="15" hidden="false" customHeight="true" outlineLevel="0" collapsed="false">
      <c r="A10812" s="1" t="n">
        <v>3</v>
      </c>
      <c r="B10812" s="76" t="n">
        <v>46282</v>
      </c>
      <c r="C10812" s="1" t="n">
        <v>11</v>
      </c>
      <c r="D10812" s="1" t="s">
        <v>3820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5137</v>
      </c>
      <c r="N10812" s="1" t="n">
        <v>4</v>
      </c>
      <c r="O10812" s="1" t="n">
        <v>52.76</v>
      </c>
      <c r="P10812" s="1" t="s">
        <v>3814</v>
      </c>
    </row>
    <row r="10813" customFormat="false" ht="15" hidden="false" customHeight="true" outlineLevel="0" collapsed="false">
      <c r="A10813" s="1" t="n">
        <v>3</v>
      </c>
      <c r="B10813" s="76" t="n">
        <v>46282</v>
      </c>
      <c r="C10813" s="1" t="n">
        <v>11</v>
      </c>
      <c r="D10813" s="1" t="s">
        <v>3820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4013</v>
      </c>
      <c r="N10813" s="1" t="n">
        <v>27</v>
      </c>
      <c r="O10813" s="1" t="n">
        <v>65.07</v>
      </c>
      <c r="P10813" s="1" t="s">
        <v>3814</v>
      </c>
    </row>
    <row r="10814" customFormat="false" ht="15" hidden="false" customHeight="true" outlineLevel="0" collapsed="false">
      <c r="A10814" s="1" t="n">
        <v>3</v>
      </c>
      <c r="B10814" s="76" t="n">
        <v>46282</v>
      </c>
      <c r="C10814" s="1" t="n">
        <v>11</v>
      </c>
      <c r="D10814" s="1" t="s">
        <v>3820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3893</v>
      </c>
      <c r="N10814" s="1" t="n">
        <v>49.4</v>
      </c>
      <c r="O10814" s="1" t="n">
        <v>1086.8</v>
      </c>
      <c r="P10814" s="1" t="s">
        <v>3814</v>
      </c>
    </row>
    <row r="10815" customFormat="false" ht="15" hidden="false" customHeight="true" outlineLevel="0" collapsed="false">
      <c r="A10815" s="1" t="n">
        <v>3</v>
      </c>
      <c r="B10815" s="76" t="n">
        <v>46282</v>
      </c>
      <c r="C10815" s="1" t="n">
        <v>11</v>
      </c>
      <c r="D10815" s="1" t="s">
        <v>3820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4117</v>
      </c>
      <c r="N10815" s="1" t="n">
        <v>31</v>
      </c>
      <c r="O10815" s="1" t="n">
        <v>589</v>
      </c>
      <c r="P10815" s="1" t="s">
        <v>3814</v>
      </c>
    </row>
    <row r="10816" customFormat="false" ht="15" hidden="false" customHeight="true" outlineLevel="0" collapsed="false">
      <c r="A10816" s="1" t="n">
        <v>3</v>
      </c>
      <c r="B10816" s="76" t="n">
        <v>46282</v>
      </c>
      <c r="C10816" s="1" t="n">
        <v>11</v>
      </c>
      <c r="D10816" s="1" t="s">
        <v>3820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3891</v>
      </c>
      <c r="N10816" s="1" t="n">
        <v>67.4</v>
      </c>
      <c r="O10816" s="1" t="n">
        <v>2156.8</v>
      </c>
      <c r="P10816" s="1" t="s">
        <v>3814</v>
      </c>
    </row>
    <row r="10817" customFormat="false" ht="15" hidden="false" customHeight="true" outlineLevel="0" collapsed="false">
      <c r="A10817" s="1" t="n">
        <v>3</v>
      </c>
      <c r="B10817" s="76" t="n">
        <v>46282</v>
      </c>
      <c r="C10817" s="1" t="n">
        <v>11</v>
      </c>
      <c r="D10817" s="1" t="s">
        <v>3820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6858</v>
      </c>
      <c r="N10817" s="1" t="n">
        <v>24</v>
      </c>
      <c r="O10817" s="1" t="n">
        <v>60.11</v>
      </c>
      <c r="P10817" s="1" t="s">
        <v>3814</v>
      </c>
    </row>
    <row r="10818" customFormat="false" ht="15" hidden="false" customHeight="true" outlineLevel="0" collapsed="false">
      <c r="A10818" s="1" t="n">
        <v>3</v>
      </c>
      <c r="B10818" s="76" t="n">
        <v>46282</v>
      </c>
      <c r="C10818" s="1" t="n">
        <v>11</v>
      </c>
      <c r="D10818" s="1" t="s">
        <v>3820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6859</v>
      </c>
      <c r="N10818" s="1" t="n">
        <v>24</v>
      </c>
      <c r="O10818" s="1" t="n">
        <v>60.11</v>
      </c>
      <c r="P10818" s="1" t="s">
        <v>3814</v>
      </c>
    </row>
    <row r="10819" customFormat="false" ht="15" hidden="false" customHeight="true" outlineLevel="0" collapsed="false">
      <c r="A10819" s="1" t="n">
        <v>3</v>
      </c>
      <c r="B10819" s="76" t="n">
        <v>46282</v>
      </c>
      <c r="C10819" s="1" t="n">
        <v>11</v>
      </c>
      <c r="D10819" s="1" t="s">
        <v>3820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6860</v>
      </c>
      <c r="N10819" s="1" t="n">
        <v>24</v>
      </c>
      <c r="O10819" s="1" t="n">
        <v>60.11</v>
      </c>
      <c r="P10819" s="1" t="s">
        <v>3814</v>
      </c>
    </row>
    <row r="10820" customFormat="false" ht="15" hidden="false" customHeight="true" outlineLevel="0" collapsed="false">
      <c r="A10820" s="1" t="n">
        <v>3</v>
      </c>
      <c r="B10820" s="76" t="n">
        <v>46282</v>
      </c>
      <c r="C10820" s="1" t="n">
        <v>11</v>
      </c>
      <c r="D10820" s="1" t="s">
        <v>3820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6861</v>
      </c>
      <c r="N10820" s="1" t="n">
        <v>4</v>
      </c>
      <c r="O10820" s="1" t="n">
        <v>48.03</v>
      </c>
      <c r="P10820" s="1" t="s">
        <v>3814</v>
      </c>
    </row>
    <row r="10821" customFormat="false" ht="15" hidden="false" customHeight="true" outlineLevel="0" collapsed="false">
      <c r="A10821" s="1" t="n">
        <v>3</v>
      </c>
      <c r="B10821" s="76" t="n">
        <v>46282</v>
      </c>
      <c r="C10821" s="1" t="n">
        <v>11</v>
      </c>
      <c r="D10821" s="1" t="s">
        <v>3820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6862</v>
      </c>
      <c r="N10821" s="1" t="n">
        <v>6</v>
      </c>
      <c r="O10821" s="1" t="n">
        <v>51.86</v>
      </c>
      <c r="P10821" s="1" t="s">
        <v>3814</v>
      </c>
    </row>
    <row r="10822" customFormat="false" ht="15" hidden="false" customHeight="true" outlineLevel="0" collapsed="false">
      <c r="A10822" s="1" t="n">
        <v>3</v>
      </c>
      <c r="B10822" s="76" t="n">
        <v>46282</v>
      </c>
      <c r="C10822" s="1" t="n">
        <v>11</v>
      </c>
      <c r="D10822" s="1" t="s">
        <v>3820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6863</v>
      </c>
      <c r="N10822" s="1" t="n">
        <v>6</v>
      </c>
      <c r="O10822" s="1" t="n">
        <v>51.86</v>
      </c>
      <c r="P10822" s="1" t="s">
        <v>3814</v>
      </c>
    </row>
    <row r="10823" customFormat="false" ht="15" hidden="false" customHeight="true" outlineLevel="0" collapsed="false">
      <c r="A10823" s="1" t="n">
        <v>3</v>
      </c>
      <c r="B10823" s="76" t="n">
        <v>46282</v>
      </c>
      <c r="C10823" s="1" t="n">
        <v>11</v>
      </c>
      <c r="D10823" s="1" t="s">
        <v>3820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6864</v>
      </c>
      <c r="N10823" s="1" t="n">
        <v>6</v>
      </c>
      <c r="O10823" s="1" t="n">
        <v>47.57</v>
      </c>
      <c r="P10823" s="1" t="s">
        <v>3814</v>
      </c>
    </row>
    <row r="10824" customFormat="false" ht="15" hidden="false" customHeight="true" outlineLevel="0" collapsed="false">
      <c r="A10824" s="1" t="n">
        <v>3</v>
      </c>
      <c r="B10824" s="76" t="n">
        <v>46282</v>
      </c>
      <c r="C10824" s="1" t="n">
        <v>11</v>
      </c>
      <c r="D10824" s="1" t="s">
        <v>3820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6865</v>
      </c>
      <c r="N10824" s="1" t="n">
        <v>24</v>
      </c>
      <c r="O10824" s="1" t="n">
        <v>60.11</v>
      </c>
      <c r="P10824" s="1" t="s">
        <v>3814</v>
      </c>
    </row>
    <row r="10825" customFormat="false" ht="15" hidden="false" customHeight="true" outlineLevel="0" collapsed="false">
      <c r="A10825" s="1" t="n">
        <v>3</v>
      </c>
      <c r="B10825" s="76" t="n">
        <v>46282</v>
      </c>
      <c r="C10825" s="1" t="n">
        <v>11</v>
      </c>
      <c r="D10825" s="1" t="s">
        <v>3820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6866</v>
      </c>
      <c r="N10825" s="1" t="n">
        <v>20</v>
      </c>
      <c r="O10825" s="1" t="n">
        <v>89.78</v>
      </c>
      <c r="P10825" s="1" t="s">
        <v>3814</v>
      </c>
    </row>
    <row r="10826" customFormat="false" ht="15" hidden="false" customHeight="true" outlineLevel="0" collapsed="false">
      <c r="A10826" s="1" t="n">
        <v>3</v>
      </c>
      <c r="B10826" s="76" t="n">
        <v>46282</v>
      </c>
      <c r="C10826" s="1" t="n">
        <v>11</v>
      </c>
      <c r="D10826" s="1" t="s">
        <v>3820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3895</v>
      </c>
      <c r="N10826" s="1" t="n">
        <v>36</v>
      </c>
      <c r="O10826" s="1" t="n">
        <v>352.8</v>
      </c>
      <c r="P10826" s="1" t="s">
        <v>3814</v>
      </c>
    </row>
    <row r="10827" customFormat="false" ht="15" hidden="false" customHeight="true" outlineLevel="0" collapsed="false">
      <c r="A10827" s="1" t="n">
        <v>3</v>
      </c>
      <c r="B10827" s="76" t="n">
        <v>46282</v>
      </c>
      <c r="C10827" s="1" t="n">
        <v>11</v>
      </c>
      <c r="D10827" s="1" t="s">
        <v>3820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5732</v>
      </c>
      <c r="N10827" s="1" t="n">
        <v>18</v>
      </c>
      <c r="O10827" s="1" t="n">
        <v>176.4</v>
      </c>
      <c r="P10827" s="1" t="s">
        <v>3814</v>
      </c>
    </row>
    <row r="10828" customFormat="false" ht="15" hidden="false" customHeight="true" outlineLevel="0" collapsed="false">
      <c r="A10828" s="1" t="n">
        <v>3</v>
      </c>
      <c r="B10828" s="76" t="n">
        <v>46282</v>
      </c>
      <c r="C10828" s="1" t="n">
        <v>11</v>
      </c>
      <c r="D10828" s="1" t="s">
        <v>3820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3896</v>
      </c>
      <c r="N10828" s="1" t="n">
        <v>18</v>
      </c>
      <c r="O10828" s="1" t="n">
        <v>176.4</v>
      </c>
      <c r="P10828" s="1" t="s">
        <v>3814</v>
      </c>
    </row>
    <row r="10829" customFormat="false" ht="15" hidden="false" customHeight="true" outlineLevel="0" collapsed="false">
      <c r="A10829" s="1" t="n">
        <v>3</v>
      </c>
      <c r="B10829" s="76" t="n">
        <v>46282</v>
      </c>
      <c r="C10829" s="1" t="n">
        <v>11</v>
      </c>
      <c r="D10829" s="1" t="s">
        <v>3820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6867</v>
      </c>
      <c r="N10829" s="1" t="n">
        <v>16</v>
      </c>
      <c r="O10829" s="1" t="n">
        <v>67.58</v>
      </c>
      <c r="P10829" s="1" t="s">
        <v>3814</v>
      </c>
    </row>
    <row r="10830" customFormat="false" ht="15" hidden="false" customHeight="true" outlineLevel="0" collapsed="false">
      <c r="A10830" s="1" t="n">
        <v>3</v>
      </c>
      <c r="B10830" s="76" t="n">
        <v>46282</v>
      </c>
      <c r="C10830" s="1" t="n">
        <v>11</v>
      </c>
      <c r="D10830" s="1" t="s">
        <v>3820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6868</v>
      </c>
      <c r="N10830" s="1" t="n">
        <v>16</v>
      </c>
      <c r="O10830" s="1" t="n">
        <v>67.58</v>
      </c>
      <c r="P10830" s="1" t="s">
        <v>3814</v>
      </c>
    </row>
    <row r="10831" customFormat="false" ht="15" hidden="false" customHeight="true" outlineLevel="0" collapsed="false">
      <c r="A10831" s="1" t="n">
        <v>3</v>
      </c>
      <c r="B10831" s="76" t="n">
        <v>46282</v>
      </c>
      <c r="C10831" s="1" t="n">
        <v>11</v>
      </c>
      <c r="D10831" s="1" t="s">
        <v>3820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6869</v>
      </c>
      <c r="N10831" s="1" t="n">
        <v>36</v>
      </c>
      <c r="O10831" s="1" t="n">
        <v>61.92</v>
      </c>
      <c r="P10831" s="1" t="s">
        <v>3814</v>
      </c>
    </row>
    <row r="10832" customFormat="false" ht="15" hidden="false" customHeight="true" outlineLevel="0" collapsed="false">
      <c r="A10832" s="1" t="n">
        <v>3</v>
      </c>
      <c r="B10832" s="76" t="n">
        <v>46282</v>
      </c>
      <c r="C10832" s="1" t="n">
        <v>11</v>
      </c>
      <c r="D10832" s="1" t="s">
        <v>3820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6870</v>
      </c>
      <c r="N10832" s="1" t="n">
        <v>36</v>
      </c>
      <c r="O10832" s="1" t="n">
        <v>61.92</v>
      </c>
      <c r="P10832" s="1" t="s">
        <v>3814</v>
      </c>
    </row>
    <row r="10833" customFormat="false" ht="15" hidden="false" customHeight="true" outlineLevel="0" collapsed="false">
      <c r="A10833" s="1" t="n">
        <v>3</v>
      </c>
      <c r="B10833" s="76" t="n">
        <v>46282</v>
      </c>
      <c r="C10833" s="1" t="n">
        <v>11</v>
      </c>
      <c r="D10833" s="1" t="s">
        <v>3820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6871</v>
      </c>
      <c r="N10833" s="1" t="n">
        <v>36</v>
      </c>
      <c r="O10833" s="1" t="n">
        <v>61.92</v>
      </c>
      <c r="P10833" s="1" t="s">
        <v>3814</v>
      </c>
    </row>
    <row r="10834" customFormat="false" ht="15" hidden="false" customHeight="true" outlineLevel="0" collapsed="false">
      <c r="A10834" s="1" t="n">
        <v>3</v>
      </c>
      <c r="B10834" s="76" t="n">
        <v>46282</v>
      </c>
      <c r="C10834" s="1" t="n">
        <v>11</v>
      </c>
      <c r="D10834" s="1" t="s">
        <v>3820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6872</v>
      </c>
      <c r="N10834" s="1" t="n">
        <v>16</v>
      </c>
      <c r="O10834" s="1" t="n">
        <v>67.49</v>
      </c>
      <c r="P10834" s="1" t="s">
        <v>3814</v>
      </c>
    </row>
    <row r="10835" customFormat="false" ht="15" hidden="false" customHeight="true" outlineLevel="0" collapsed="false">
      <c r="A10835" s="1" t="n">
        <v>3</v>
      </c>
      <c r="B10835" s="76" t="n">
        <v>46282</v>
      </c>
      <c r="C10835" s="1" t="n">
        <v>11</v>
      </c>
      <c r="D10835" s="1" t="s">
        <v>3820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6873</v>
      </c>
      <c r="N10835" s="1" t="n">
        <v>36</v>
      </c>
      <c r="O10835" s="1" t="n">
        <v>61.92</v>
      </c>
      <c r="P10835" s="1" t="s">
        <v>3814</v>
      </c>
    </row>
    <row r="10836" customFormat="false" ht="15" hidden="false" customHeight="true" outlineLevel="0" collapsed="false">
      <c r="A10836" s="1" t="n">
        <v>3</v>
      </c>
      <c r="B10836" s="76" t="n">
        <v>46282</v>
      </c>
      <c r="C10836" s="1" t="n">
        <v>11</v>
      </c>
      <c r="D10836" s="1" t="s">
        <v>3820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6874</v>
      </c>
      <c r="N10836" s="1" t="n">
        <v>16</v>
      </c>
      <c r="O10836" s="1" t="n">
        <v>67.58</v>
      </c>
      <c r="P10836" s="1" t="s">
        <v>3814</v>
      </c>
    </row>
    <row r="10837" customFormat="false" ht="15" hidden="false" customHeight="true" outlineLevel="0" collapsed="false">
      <c r="A10837" s="1" t="n">
        <v>3</v>
      </c>
      <c r="B10837" s="76" t="n">
        <v>46282</v>
      </c>
      <c r="C10837" s="1" t="n">
        <v>11</v>
      </c>
      <c r="D10837" s="1" t="s">
        <v>3820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4982</v>
      </c>
      <c r="N10837" s="1" t="n">
        <v>36</v>
      </c>
      <c r="O10837" s="1" t="n">
        <v>157.52</v>
      </c>
      <c r="P10837" s="1" t="s">
        <v>3814</v>
      </c>
    </row>
    <row r="10838" customFormat="false" ht="15" hidden="false" customHeight="true" outlineLevel="0" collapsed="false">
      <c r="A10838" s="1" t="n">
        <v>3</v>
      </c>
      <c r="B10838" s="76" t="n">
        <v>46282</v>
      </c>
      <c r="C10838" s="1" t="n">
        <v>11</v>
      </c>
      <c r="D10838" s="1" t="s">
        <v>3820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6875</v>
      </c>
      <c r="N10838" s="1" t="n">
        <v>36</v>
      </c>
      <c r="O10838" s="1" t="n">
        <v>61.92</v>
      </c>
      <c r="P10838" s="1" t="s">
        <v>3814</v>
      </c>
    </row>
    <row r="10839" customFormat="false" ht="15" hidden="false" customHeight="true" outlineLevel="0" collapsed="false">
      <c r="A10839" s="1" t="n">
        <v>3</v>
      </c>
      <c r="B10839" s="76" t="n">
        <v>46282</v>
      </c>
      <c r="C10839" s="1" t="n">
        <v>11</v>
      </c>
      <c r="D10839" s="1" t="s">
        <v>3820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6876</v>
      </c>
      <c r="N10839" s="1" t="n">
        <v>14</v>
      </c>
      <c r="O10839" s="1" t="n">
        <v>27.11</v>
      </c>
      <c r="P10839" s="1" t="s">
        <v>3814</v>
      </c>
    </row>
    <row r="10840" customFormat="false" ht="15" hidden="false" customHeight="true" outlineLevel="0" collapsed="false">
      <c r="A10840" s="1" t="n">
        <v>3</v>
      </c>
      <c r="B10840" s="76" t="n">
        <v>46282</v>
      </c>
      <c r="C10840" s="1" t="n">
        <v>11</v>
      </c>
      <c r="D10840" s="1" t="s">
        <v>3820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6877</v>
      </c>
      <c r="N10840" s="1" t="n">
        <v>10</v>
      </c>
      <c r="O10840" s="1" t="n">
        <v>46.63</v>
      </c>
      <c r="P10840" s="1" t="s">
        <v>3814</v>
      </c>
    </row>
    <row r="10841" customFormat="false" ht="15" hidden="false" customHeight="true" outlineLevel="0" collapsed="false">
      <c r="A10841" s="1" t="n">
        <v>3</v>
      </c>
      <c r="B10841" s="76" t="n">
        <v>46282</v>
      </c>
      <c r="C10841" s="1" t="n">
        <v>11</v>
      </c>
      <c r="D10841" s="1" t="s">
        <v>3820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3897</v>
      </c>
      <c r="N10841" s="1" t="n">
        <v>24</v>
      </c>
      <c r="O10841" s="1" t="n">
        <v>105.01</v>
      </c>
      <c r="P10841" s="1" t="s">
        <v>3814</v>
      </c>
    </row>
    <row r="10842" customFormat="false" ht="15" hidden="false" customHeight="true" outlineLevel="0" collapsed="false">
      <c r="A10842" s="1" t="n">
        <v>3</v>
      </c>
      <c r="B10842" s="76" t="n">
        <v>46282</v>
      </c>
      <c r="C10842" s="1" t="n">
        <v>11</v>
      </c>
      <c r="D10842" s="1" t="s">
        <v>3820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6878</v>
      </c>
      <c r="N10842" s="1" t="n">
        <v>30</v>
      </c>
      <c r="O10842" s="1" t="n">
        <v>45</v>
      </c>
      <c r="P10842" s="1" t="s">
        <v>3814</v>
      </c>
    </row>
    <row r="10843" customFormat="false" ht="15" hidden="false" customHeight="true" outlineLevel="0" collapsed="false">
      <c r="A10843" s="1" t="n">
        <v>3</v>
      </c>
      <c r="B10843" s="76" t="n">
        <v>46282</v>
      </c>
      <c r="C10843" s="1" t="n">
        <v>11</v>
      </c>
      <c r="D10843" s="1" t="s">
        <v>3820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6879</v>
      </c>
      <c r="N10843" s="1" t="n">
        <v>30</v>
      </c>
      <c r="O10843" s="1" t="n">
        <v>45</v>
      </c>
      <c r="P10843" s="1" t="s">
        <v>3814</v>
      </c>
    </row>
    <row r="10844" customFormat="false" ht="15" hidden="false" customHeight="true" outlineLevel="0" collapsed="false">
      <c r="A10844" s="1" t="n">
        <v>3</v>
      </c>
      <c r="B10844" s="76" t="n">
        <v>46282</v>
      </c>
      <c r="C10844" s="1" t="n">
        <v>11</v>
      </c>
      <c r="D10844" s="1" t="s">
        <v>3820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6880</v>
      </c>
      <c r="N10844" s="1" t="n">
        <v>48</v>
      </c>
      <c r="O10844" s="1" t="n">
        <v>886.38</v>
      </c>
      <c r="P10844" s="1" t="s">
        <v>3814</v>
      </c>
    </row>
    <row r="10845" customFormat="false" ht="15" hidden="false" customHeight="true" outlineLevel="0" collapsed="false">
      <c r="A10845" s="1" t="n">
        <v>3</v>
      </c>
      <c r="B10845" s="76" t="n">
        <v>46282</v>
      </c>
      <c r="C10845" s="1" t="n">
        <v>11</v>
      </c>
      <c r="D10845" s="1" t="s">
        <v>3820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6881</v>
      </c>
      <c r="N10845" s="1" t="n">
        <v>40</v>
      </c>
      <c r="O10845" s="1" t="n">
        <v>738.68</v>
      </c>
      <c r="P10845" s="1" t="s">
        <v>3814</v>
      </c>
    </row>
    <row r="10846" customFormat="false" ht="15" hidden="false" customHeight="true" outlineLevel="0" collapsed="false">
      <c r="A10846" s="1" t="n">
        <v>3</v>
      </c>
      <c r="B10846" s="76" t="n">
        <v>46282</v>
      </c>
      <c r="C10846" s="1" t="n">
        <v>11</v>
      </c>
      <c r="D10846" s="1" t="s">
        <v>3820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6882</v>
      </c>
      <c r="N10846" s="1" t="n">
        <v>36</v>
      </c>
      <c r="O10846" s="1" t="n">
        <v>254.01</v>
      </c>
      <c r="P10846" s="1" t="s">
        <v>3814</v>
      </c>
    </row>
    <row r="10847" customFormat="false" ht="15" hidden="false" customHeight="true" outlineLevel="0" collapsed="false">
      <c r="A10847" s="1" t="n">
        <v>3</v>
      </c>
      <c r="B10847" s="76" t="n">
        <v>46282</v>
      </c>
      <c r="C10847" s="1" t="n">
        <v>11</v>
      </c>
      <c r="D10847" s="1" t="s">
        <v>3820</v>
      </c>
      <c r="E10847" s="1" t="n">
        <v>1734</v>
      </c>
      <c r="F10847" s="1" t="s">
        <v>175</v>
      </c>
      <c r="I10847" s="1" t="n">
        <v>260225</v>
      </c>
      <c r="J10847" s="1" t="n">
        <v>38209</v>
      </c>
      <c r="K10847" s="1" t="n">
        <v>7898055451761</v>
      </c>
      <c r="L10847" s="1" t="s">
        <v>3912</v>
      </c>
      <c r="N10847" s="1" t="n">
        <v>4</v>
      </c>
      <c r="O10847" s="1" t="n">
        <v>86.64</v>
      </c>
      <c r="P10847" s="1" t="s">
        <v>3814</v>
      </c>
    </row>
    <row r="10848" customFormat="false" ht="15" hidden="false" customHeight="true" outlineLevel="0" collapsed="false">
      <c r="A10848" s="1" t="n">
        <v>3</v>
      </c>
      <c r="B10848" s="76" t="n">
        <v>46282</v>
      </c>
      <c r="C10848" s="1" t="n">
        <v>11</v>
      </c>
      <c r="D10848" s="1" t="s">
        <v>3820</v>
      </c>
      <c r="E10848" s="1" t="n">
        <v>1734</v>
      </c>
      <c r="F10848" s="1" t="s">
        <v>175</v>
      </c>
      <c r="I10848" s="1" t="n">
        <v>260225</v>
      </c>
      <c r="J10848" s="1" t="n">
        <v>38201</v>
      </c>
      <c r="K10848" s="1" t="n">
        <v>7898055451587</v>
      </c>
      <c r="L10848" s="1" t="s">
        <v>3913</v>
      </c>
      <c r="N10848" s="1" t="n">
        <v>4</v>
      </c>
      <c r="O10848" s="1" t="n">
        <v>86.64</v>
      </c>
      <c r="P10848" s="1" t="s">
        <v>3814</v>
      </c>
    </row>
    <row r="10849" customFormat="false" ht="15" hidden="false" customHeight="true" outlineLevel="0" collapsed="false">
      <c r="A10849" s="1" t="n">
        <v>3</v>
      </c>
      <c r="B10849" s="76" t="n">
        <v>46282</v>
      </c>
      <c r="C10849" s="1" t="n">
        <v>11</v>
      </c>
      <c r="D10849" s="1" t="s">
        <v>3820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4233</v>
      </c>
      <c r="N10849" s="1" t="n">
        <v>4</v>
      </c>
      <c r="O10849" s="1" t="n">
        <v>54.72</v>
      </c>
      <c r="P10849" s="1" t="s">
        <v>3814</v>
      </c>
    </row>
    <row r="10850" customFormat="false" ht="15" hidden="false" customHeight="true" outlineLevel="0" collapsed="false">
      <c r="A10850" s="1" t="n">
        <v>3</v>
      </c>
      <c r="B10850" s="76" t="n">
        <v>46282</v>
      </c>
      <c r="C10850" s="1" t="n">
        <v>11</v>
      </c>
      <c r="D10850" s="1" t="s">
        <v>3820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4234</v>
      </c>
      <c r="N10850" s="1" t="n">
        <v>4</v>
      </c>
      <c r="O10850" s="1" t="n">
        <v>86.64</v>
      </c>
      <c r="P10850" s="1" t="s">
        <v>3814</v>
      </c>
    </row>
    <row r="10851" customFormat="false" ht="15" hidden="false" customHeight="true" outlineLevel="0" collapsed="false">
      <c r="A10851" s="1" t="n">
        <v>3</v>
      </c>
      <c r="B10851" s="76" t="n">
        <v>46282</v>
      </c>
      <c r="C10851" s="1" t="n">
        <v>11</v>
      </c>
      <c r="D10851" s="1" t="s">
        <v>3820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5541</v>
      </c>
      <c r="N10851" s="1" t="n">
        <v>4</v>
      </c>
      <c r="O10851" s="1" t="n">
        <v>54.72</v>
      </c>
      <c r="P10851" s="1" t="s">
        <v>3814</v>
      </c>
    </row>
    <row r="10852" customFormat="false" ht="15" hidden="false" customHeight="true" outlineLevel="0" collapsed="false">
      <c r="A10852" s="1" t="n">
        <v>3</v>
      </c>
      <c r="B10852" s="76" t="n">
        <v>46282</v>
      </c>
      <c r="C10852" s="1" t="n">
        <v>11</v>
      </c>
      <c r="D10852" s="1" t="s">
        <v>3820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3913</v>
      </c>
      <c r="N10852" s="1" t="n">
        <v>4</v>
      </c>
      <c r="O10852" s="1" t="n">
        <v>86.64</v>
      </c>
      <c r="P10852" s="1" t="s">
        <v>3814</v>
      </c>
    </row>
    <row r="10853" customFormat="false" ht="15" hidden="false" customHeight="true" outlineLevel="0" collapsed="false">
      <c r="A10853" s="1" t="n">
        <v>3</v>
      </c>
      <c r="B10853" s="76" t="n">
        <v>46282</v>
      </c>
      <c r="C10853" s="1" t="n">
        <v>11</v>
      </c>
      <c r="D10853" s="1" t="s">
        <v>3820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4236</v>
      </c>
      <c r="N10853" s="1" t="n">
        <v>4</v>
      </c>
      <c r="O10853" s="1" t="n">
        <v>54.72</v>
      </c>
      <c r="P10853" s="1" t="s">
        <v>3814</v>
      </c>
    </row>
    <row r="10854" customFormat="false" ht="15" hidden="false" customHeight="true" outlineLevel="0" collapsed="false">
      <c r="A10854" s="1" t="n">
        <v>3</v>
      </c>
      <c r="B10854" s="76" t="n">
        <v>46282</v>
      </c>
      <c r="C10854" s="1" t="n">
        <v>11</v>
      </c>
      <c r="D10854" s="1" t="s">
        <v>3820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4237</v>
      </c>
      <c r="N10854" s="1" t="n">
        <v>4</v>
      </c>
      <c r="O10854" s="1" t="n">
        <v>54.72</v>
      </c>
      <c r="P10854" s="1" t="s">
        <v>3814</v>
      </c>
    </row>
    <row r="10855" customFormat="false" ht="15" hidden="false" customHeight="true" outlineLevel="0" collapsed="false">
      <c r="A10855" s="1" t="n">
        <v>3</v>
      </c>
      <c r="B10855" s="76" t="n">
        <v>46282</v>
      </c>
      <c r="C10855" s="1" t="n">
        <v>11</v>
      </c>
      <c r="D10855" s="1" t="s">
        <v>3820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3914</v>
      </c>
      <c r="N10855" s="1" t="n">
        <v>4</v>
      </c>
      <c r="O10855" s="1" t="n">
        <v>86.64</v>
      </c>
      <c r="P10855" s="1" t="s">
        <v>3814</v>
      </c>
    </row>
    <row r="10856" customFormat="false" ht="15" hidden="false" customHeight="true" outlineLevel="0" collapsed="false">
      <c r="A10856" s="1" t="n">
        <v>3</v>
      </c>
      <c r="B10856" s="76" t="n">
        <v>46282</v>
      </c>
      <c r="C10856" s="1" t="n">
        <v>11</v>
      </c>
      <c r="D10856" s="1" t="s">
        <v>3820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3916</v>
      </c>
      <c r="N10856" s="1" t="n">
        <v>4</v>
      </c>
      <c r="O10856" s="1" t="n">
        <v>86.64</v>
      </c>
      <c r="P10856" s="1" t="s">
        <v>3814</v>
      </c>
    </row>
    <row r="10857" customFormat="false" ht="15" hidden="false" customHeight="true" outlineLevel="0" collapsed="false">
      <c r="A10857" s="1" t="n">
        <v>3</v>
      </c>
      <c r="B10857" s="76" t="n">
        <v>46282</v>
      </c>
      <c r="C10857" s="1" t="n">
        <v>11</v>
      </c>
      <c r="D10857" s="1" t="s">
        <v>3820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4774</v>
      </c>
      <c r="N10857" s="1" t="n">
        <v>4</v>
      </c>
      <c r="O10857" s="1" t="n">
        <v>54.72</v>
      </c>
      <c r="P10857" s="1" t="s">
        <v>3814</v>
      </c>
    </row>
    <row r="10858" customFormat="false" ht="15" hidden="false" customHeight="true" outlineLevel="0" collapsed="false">
      <c r="A10858" s="1" t="n">
        <v>3</v>
      </c>
      <c r="B10858" s="76" t="n">
        <v>46282</v>
      </c>
      <c r="C10858" s="1" t="n">
        <v>11</v>
      </c>
      <c r="D10858" s="1" t="s">
        <v>3820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3917</v>
      </c>
      <c r="N10858" s="1" t="n">
        <v>4</v>
      </c>
      <c r="O10858" s="1" t="n">
        <v>86.64</v>
      </c>
      <c r="P10858" s="1" t="s">
        <v>3814</v>
      </c>
    </row>
    <row r="10859" customFormat="false" ht="15" hidden="false" customHeight="true" outlineLevel="0" collapsed="false">
      <c r="A10859" s="1" t="n">
        <v>3</v>
      </c>
      <c r="B10859" s="76" t="n">
        <v>46282</v>
      </c>
      <c r="C10859" s="1" t="n">
        <v>11</v>
      </c>
      <c r="D10859" s="1" t="s">
        <v>3820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6082</v>
      </c>
      <c r="N10859" s="1" t="n">
        <v>4</v>
      </c>
      <c r="O10859" s="1" t="n">
        <v>54.72</v>
      </c>
      <c r="P10859" s="1" t="s">
        <v>3814</v>
      </c>
    </row>
    <row r="10860" customFormat="false" ht="15" hidden="false" customHeight="true" outlineLevel="0" collapsed="false">
      <c r="A10860" s="1" t="n">
        <v>3</v>
      </c>
      <c r="B10860" s="76" t="n">
        <v>46282</v>
      </c>
      <c r="C10860" s="1" t="n">
        <v>11</v>
      </c>
      <c r="D10860" s="1" t="s">
        <v>3820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3918</v>
      </c>
      <c r="N10860" s="1" t="n">
        <v>4</v>
      </c>
      <c r="O10860" s="1" t="n">
        <v>86.64</v>
      </c>
      <c r="P10860" s="1" t="s">
        <v>3814</v>
      </c>
    </row>
    <row r="10861" customFormat="false" ht="15" hidden="false" customHeight="true" outlineLevel="0" collapsed="false">
      <c r="A10861" s="1" t="n">
        <v>3</v>
      </c>
      <c r="B10861" s="76" t="n">
        <v>46282</v>
      </c>
      <c r="C10861" s="1" t="n">
        <v>11</v>
      </c>
      <c r="D10861" s="1" t="s">
        <v>3820</v>
      </c>
      <c r="E10861" s="1" t="n">
        <v>1107</v>
      </c>
      <c r="F10861" s="1" t="s">
        <v>210</v>
      </c>
      <c r="I10861" s="1" t="n">
        <v>460923</v>
      </c>
      <c r="J10861" s="1" t="n">
        <v>23310</v>
      </c>
      <c r="K10861" s="1" t="n">
        <v>7896029018958</v>
      </c>
      <c r="L10861" s="1" t="s">
        <v>5548</v>
      </c>
      <c r="N10861" s="1" t="n">
        <v>144</v>
      </c>
      <c r="O10861" s="1" t="n">
        <v>233.21</v>
      </c>
      <c r="P10861" s="1" t="s">
        <v>3814</v>
      </c>
    </row>
    <row r="10862" customFormat="false" ht="15" hidden="false" customHeight="true" outlineLevel="0" collapsed="false">
      <c r="A10862" s="1" t="n">
        <v>3</v>
      </c>
      <c r="B10862" s="76" t="n">
        <v>46282</v>
      </c>
      <c r="C10862" s="1" t="n">
        <v>11</v>
      </c>
      <c r="D10862" s="1" t="s">
        <v>3820</v>
      </c>
      <c r="E10862" s="1" t="n">
        <v>1107</v>
      </c>
      <c r="F10862" s="1" t="s">
        <v>210</v>
      </c>
      <c r="I10862" s="1" t="n">
        <v>460923</v>
      </c>
      <c r="J10862" s="1" t="n">
        <v>14911</v>
      </c>
      <c r="K10862" s="1" t="n">
        <v>7896029022252</v>
      </c>
      <c r="L10862" s="1" t="s">
        <v>5549</v>
      </c>
      <c r="N10862" s="1" t="n">
        <v>72</v>
      </c>
      <c r="O10862" s="1" t="n">
        <v>135.43</v>
      </c>
      <c r="P10862" s="1" t="s">
        <v>3814</v>
      </c>
    </row>
    <row r="10863" customFormat="false" ht="15" hidden="false" customHeight="true" outlineLevel="0" collapsed="false">
      <c r="A10863" s="1" t="n">
        <v>3</v>
      </c>
      <c r="B10863" s="76" t="n">
        <v>46282</v>
      </c>
      <c r="C10863" s="1" t="n">
        <v>11</v>
      </c>
      <c r="D10863" s="1" t="s">
        <v>3820</v>
      </c>
      <c r="E10863" s="1" t="n">
        <v>1107</v>
      </c>
      <c r="F10863" s="1" t="s">
        <v>210</v>
      </c>
      <c r="I10863" s="1" t="n">
        <v>460923</v>
      </c>
      <c r="J10863" s="1" t="n">
        <v>14912</v>
      </c>
      <c r="K10863" s="1" t="n">
        <v>7896029022245</v>
      </c>
      <c r="L10863" s="1" t="s">
        <v>6883</v>
      </c>
      <c r="N10863" s="1" t="n">
        <v>72</v>
      </c>
      <c r="O10863" s="1" t="n">
        <v>135.43</v>
      </c>
      <c r="P10863" s="1" t="s">
        <v>3814</v>
      </c>
    </row>
    <row r="10864" customFormat="false" ht="15" hidden="false" customHeight="true" outlineLevel="0" collapsed="false">
      <c r="A10864" s="1" t="n">
        <v>3</v>
      </c>
      <c r="B10864" s="76" t="n">
        <v>46282</v>
      </c>
      <c r="C10864" s="1" t="n">
        <v>11</v>
      </c>
      <c r="D10864" s="1" t="s">
        <v>3820</v>
      </c>
      <c r="E10864" s="1" t="n">
        <v>1107</v>
      </c>
      <c r="F10864" s="1" t="s">
        <v>210</v>
      </c>
      <c r="I10864" s="1" t="n">
        <v>460923</v>
      </c>
      <c r="J10864" s="1" t="n">
        <v>15432</v>
      </c>
      <c r="K10864" s="1" t="n">
        <v>7896029022276</v>
      </c>
      <c r="L10864" s="1" t="s">
        <v>5550</v>
      </c>
      <c r="N10864" s="1" t="n">
        <v>72</v>
      </c>
      <c r="O10864" s="1" t="n">
        <v>135.43</v>
      </c>
      <c r="P10864" s="1" t="s">
        <v>3814</v>
      </c>
    </row>
    <row r="10865" customFormat="false" ht="15" hidden="false" customHeight="true" outlineLevel="0" collapsed="false">
      <c r="A10865" s="1" t="n">
        <v>3</v>
      </c>
      <c r="B10865" s="76" t="n">
        <v>46282</v>
      </c>
      <c r="C10865" s="1" t="n">
        <v>11</v>
      </c>
      <c r="D10865" s="1" t="s">
        <v>3820</v>
      </c>
      <c r="E10865" s="1" t="n">
        <v>1107</v>
      </c>
      <c r="F10865" s="1" t="s">
        <v>210</v>
      </c>
      <c r="I10865" s="1" t="n">
        <v>460923</v>
      </c>
      <c r="J10865" s="1" t="n">
        <v>22563</v>
      </c>
      <c r="K10865" s="1" t="n">
        <v>7896029015001</v>
      </c>
      <c r="L10865" s="1" t="s">
        <v>5552</v>
      </c>
      <c r="N10865" s="1" t="n">
        <v>144</v>
      </c>
      <c r="O10865" s="1" t="n">
        <v>270.91</v>
      </c>
      <c r="P10865" s="1" t="s">
        <v>3814</v>
      </c>
    </row>
    <row r="10866" customFormat="false" ht="15" hidden="false" customHeight="true" outlineLevel="0" collapsed="false">
      <c r="A10866" s="1" t="n">
        <v>3</v>
      </c>
      <c r="B10866" s="76" t="n">
        <v>46282</v>
      </c>
      <c r="C10866" s="1" t="n">
        <v>11</v>
      </c>
      <c r="D10866" s="1" t="s">
        <v>3820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6410</v>
      </c>
      <c r="N10866" s="1" t="n">
        <v>72</v>
      </c>
      <c r="O10866" s="1" t="n">
        <v>135.43</v>
      </c>
      <c r="P10866" s="1" t="s">
        <v>3814</v>
      </c>
    </row>
    <row r="10867" customFormat="false" ht="15" hidden="false" customHeight="true" outlineLevel="0" collapsed="false">
      <c r="A10867" s="1" t="n">
        <v>3</v>
      </c>
      <c r="B10867" s="76" t="n">
        <v>46282</v>
      </c>
      <c r="C10867" s="1" t="n">
        <v>11</v>
      </c>
      <c r="D10867" s="1" t="s">
        <v>3820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6411</v>
      </c>
      <c r="N10867" s="1" t="n">
        <v>72</v>
      </c>
      <c r="O10867" s="1" t="n">
        <v>118.78</v>
      </c>
      <c r="P10867" s="1" t="s">
        <v>3814</v>
      </c>
    </row>
    <row r="10868" customFormat="false" ht="15" hidden="false" customHeight="true" outlineLevel="0" collapsed="false">
      <c r="A10868" s="1" t="n">
        <v>3</v>
      </c>
      <c r="B10868" s="76" t="n">
        <v>46282</v>
      </c>
      <c r="C10868" s="1" t="n">
        <v>11</v>
      </c>
      <c r="D10868" s="1" t="s">
        <v>3820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6884</v>
      </c>
      <c r="N10868" s="1" t="n">
        <v>120</v>
      </c>
      <c r="O10868" s="1" t="n">
        <v>230.55</v>
      </c>
      <c r="P10868" s="1" t="s">
        <v>3814</v>
      </c>
    </row>
    <row r="10869" customFormat="false" ht="15" hidden="false" customHeight="true" outlineLevel="0" collapsed="false">
      <c r="A10869" s="1" t="n">
        <v>3</v>
      </c>
      <c r="B10869" s="76" t="n">
        <v>46282</v>
      </c>
      <c r="C10869" s="1" t="n">
        <v>11</v>
      </c>
      <c r="D10869" s="1" t="s">
        <v>3820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6885</v>
      </c>
      <c r="N10869" s="1" t="n">
        <v>120</v>
      </c>
      <c r="O10869" s="1" t="n">
        <v>225.72</v>
      </c>
      <c r="P10869" s="1" t="s">
        <v>3814</v>
      </c>
    </row>
    <row r="10870" customFormat="false" ht="15" hidden="false" customHeight="true" outlineLevel="0" collapsed="false">
      <c r="A10870" s="1" t="n">
        <v>3</v>
      </c>
      <c r="B10870" s="76" t="n">
        <v>46282</v>
      </c>
      <c r="C10870" s="1" t="n">
        <v>11</v>
      </c>
      <c r="D10870" s="1" t="s">
        <v>3820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6886</v>
      </c>
      <c r="N10870" s="1" t="n">
        <v>120</v>
      </c>
      <c r="O10870" s="1" t="n">
        <v>225.72</v>
      </c>
      <c r="P10870" s="1" t="s">
        <v>3814</v>
      </c>
    </row>
    <row r="10871" customFormat="false" ht="15" hidden="false" customHeight="true" outlineLevel="0" collapsed="false">
      <c r="A10871" s="1" t="n">
        <v>3</v>
      </c>
      <c r="B10871" s="76" t="n">
        <v>46282</v>
      </c>
      <c r="C10871" s="1" t="n">
        <v>11</v>
      </c>
      <c r="D10871" s="1" t="s">
        <v>3820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6887</v>
      </c>
      <c r="N10871" s="1" t="n">
        <v>120</v>
      </c>
      <c r="O10871" s="1" t="n">
        <v>230.55</v>
      </c>
      <c r="P10871" s="1" t="s">
        <v>3814</v>
      </c>
    </row>
    <row r="10872" customFormat="false" ht="15" hidden="false" customHeight="true" outlineLevel="0" collapsed="false">
      <c r="A10872" s="1" t="n">
        <v>3</v>
      </c>
      <c r="B10872" s="76" t="n">
        <v>46282</v>
      </c>
      <c r="C10872" s="1" t="n">
        <v>11</v>
      </c>
      <c r="D10872" s="1" t="s">
        <v>3820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6888</v>
      </c>
      <c r="N10872" s="1" t="n">
        <v>120</v>
      </c>
      <c r="O10872" s="1" t="n">
        <v>225.72</v>
      </c>
      <c r="P10872" s="1" t="s">
        <v>3814</v>
      </c>
    </row>
    <row r="10873" customFormat="false" ht="15" hidden="false" customHeight="true" outlineLevel="0" collapsed="false">
      <c r="A10873" s="1" t="n">
        <v>3</v>
      </c>
      <c r="B10873" s="76" t="n">
        <v>46282</v>
      </c>
      <c r="C10873" s="1" t="n">
        <v>11</v>
      </c>
      <c r="D10873" s="1" t="s">
        <v>3820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6889</v>
      </c>
      <c r="N10873" s="1" t="n">
        <v>120</v>
      </c>
      <c r="O10873" s="1" t="n">
        <v>219.69</v>
      </c>
      <c r="P10873" s="1" t="s">
        <v>3814</v>
      </c>
    </row>
    <row r="10874" customFormat="false" ht="15" hidden="false" customHeight="true" outlineLevel="0" collapsed="false">
      <c r="A10874" s="1" t="n">
        <v>3</v>
      </c>
      <c r="B10874" s="76" t="n">
        <v>46282</v>
      </c>
      <c r="C10874" s="1" t="n">
        <v>11</v>
      </c>
      <c r="D10874" s="1" t="s">
        <v>3820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5558</v>
      </c>
      <c r="N10874" s="1" t="n">
        <v>72</v>
      </c>
      <c r="O10874" s="1" t="n">
        <v>135.43</v>
      </c>
      <c r="P10874" s="1" t="s">
        <v>3814</v>
      </c>
    </row>
    <row r="10875" customFormat="false" ht="15" hidden="false" customHeight="true" outlineLevel="0" collapsed="false">
      <c r="A10875" s="1" t="n">
        <v>3</v>
      </c>
      <c r="B10875" s="76" t="n">
        <v>46282</v>
      </c>
      <c r="C10875" s="1" t="n">
        <v>11</v>
      </c>
      <c r="D10875" s="1" t="s">
        <v>3820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4698</v>
      </c>
      <c r="N10875" s="1" t="n">
        <v>90</v>
      </c>
      <c r="O10875" s="1" t="n">
        <v>225</v>
      </c>
      <c r="P10875" s="1" t="s">
        <v>3814</v>
      </c>
    </row>
    <row r="10876" customFormat="false" ht="15" hidden="false" customHeight="true" outlineLevel="0" collapsed="false">
      <c r="A10876" s="1" t="n">
        <v>3</v>
      </c>
      <c r="B10876" s="76" t="n">
        <v>46282</v>
      </c>
      <c r="C10876" s="1" t="n">
        <v>11</v>
      </c>
      <c r="D10876" s="1" t="s">
        <v>3820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3998</v>
      </c>
      <c r="N10876" s="1" t="n">
        <v>12</v>
      </c>
      <c r="O10876" s="1" t="n">
        <v>128.04</v>
      </c>
      <c r="P10876" s="1" t="s">
        <v>3814</v>
      </c>
    </row>
    <row r="10877" customFormat="false" ht="15" hidden="false" customHeight="true" outlineLevel="0" collapsed="false">
      <c r="A10877" s="1" t="n">
        <v>3</v>
      </c>
      <c r="B10877" s="76" t="n">
        <v>46282</v>
      </c>
      <c r="C10877" s="1" t="n">
        <v>11</v>
      </c>
      <c r="D10877" s="1" t="s">
        <v>3820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3999</v>
      </c>
      <c r="N10877" s="1" t="n">
        <v>10</v>
      </c>
      <c r="O10877" s="1" t="n">
        <v>68.6</v>
      </c>
      <c r="P10877" s="1" t="s">
        <v>3814</v>
      </c>
    </row>
    <row r="10878" customFormat="false" ht="15" hidden="false" customHeight="true" outlineLevel="0" collapsed="false">
      <c r="A10878" s="1" t="n">
        <v>3</v>
      </c>
      <c r="B10878" s="76" t="n">
        <v>46282</v>
      </c>
      <c r="C10878" s="1" t="n">
        <v>11</v>
      </c>
      <c r="D10878" s="1" t="s">
        <v>3820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4000</v>
      </c>
      <c r="N10878" s="1" t="n">
        <v>12</v>
      </c>
      <c r="O10878" s="1" t="n">
        <v>164.4</v>
      </c>
      <c r="P10878" s="1" t="s">
        <v>3814</v>
      </c>
    </row>
    <row r="10879" customFormat="false" ht="15" hidden="false" customHeight="true" outlineLevel="0" collapsed="false">
      <c r="A10879" s="1" t="n">
        <v>3</v>
      </c>
      <c r="B10879" s="76" t="n">
        <v>46282</v>
      </c>
      <c r="C10879" s="1" t="n">
        <v>11</v>
      </c>
      <c r="D10879" s="1" t="s">
        <v>3820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4001</v>
      </c>
      <c r="N10879" s="1" t="n">
        <v>7</v>
      </c>
      <c r="O10879" s="1" t="n">
        <v>87.92</v>
      </c>
      <c r="P10879" s="1" t="s">
        <v>3814</v>
      </c>
    </row>
    <row r="10880" customFormat="false" ht="15" hidden="false" customHeight="true" outlineLevel="0" collapsed="false">
      <c r="A10880" s="1" t="n">
        <v>3</v>
      </c>
      <c r="B10880" s="76" t="n">
        <v>46282</v>
      </c>
      <c r="C10880" s="1" t="n">
        <v>11</v>
      </c>
      <c r="D10880" s="1" t="s">
        <v>3820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4002</v>
      </c>
      <c r="N10880" s="1" t="n">
        <v>7</v>
      </c>
      <c r="O10880" s="1" t="n">
        <v>87.92</v>
      </c>
      <c r="P10880" s="1" t="s">
        <v>3814</v>
      </c>
    </row>
    <row r="10881" customFormat="false" ht="15" hidden="false" customHeight="true" outlineLevel="0" collapsed="false">
      <c r="A10881" s="1" t="n">
        <v>3</v>
      </c>
      <c r="B10881" s="76" t="n">
        <v>46282</v>
      </c>
      <c r="C10881" s="1" t="n">
        <v>11</v>
      </c>
      <c r="D10881" s="1" t="s">
        <v>3820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4003</v>
      </c>
      <c r="N10881" s="1" t="n">
        <v>12</v>
      </c>
      <c r="O10881" s="1" t="n">
        <v>139.68</v>
      </c>
      <c r="P10881" s="1" t="s">
        <v>3814</v>
      </c>
    </row>
    <row r="10882" customFormat="false" ht="15" hidden="false" customHeight="true" outlineLevel="0" collapsed="false">
      <c r="A10882" s="1" t="n">
        <v>3</v>
      </c>
      <c r="B10882" s="76" t="n">
        <v>46282</v>
      </c>
      <c r="C10882" s="1" t="n">
        <v>22</v>
      </c>
      <c r="D10882" s="1" t="s">
        <v>3967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3982</v>
      </c>
      <c r="N10882" s="1" t="n">
        <v>3.578</v>
      </c>
      <c r="O10882" s="1" t="n">
        <v>87.55</v>
      </c>
      <c r="P10882" s="1" t="s">
        <v>3814</v>
      </c>
    </row>
    <row r="10883" customFormat="false" ht="15" hidden="false" customHeight="true" outlineLevel="0" collapsed="false">
      <c r="A10883" s="1" t="n">
        <v>3</v>
      </c>
      <c r="B10883" s="76" t="n">
        <v>46282</v>
      </c>
      <c r="C10883" s="1" t="n">
        <v>22</v>
      </c>
      <c r="D10883" s="1" t="s">
        <v>3967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3968</v>
      </c>
      <c r="N10883" s="1" t="n">
        <v>2.958</v>
      </c>
      <c r="O10883" s="1" t="n">
        <v>99.84</v>
      </c>
      <c r="P10883" s="1" t="s">
        <v>3814</v>
      </c>
    </row>
    <row r="10884" customFormat="false" ht="15" hidden="false" customHeight="true" outlineLevel="0" collapsed="false">
      <c r="A10884" s="1" t="n">
        <v>3</v>
      </c>
      <c r="B10884" s="76" t="n">
        <v>46282</v>
      </c>
      <c r="C10884" s="1" t="n">
        <v>22</v>
      </c>
      <c r="D10884" s="1" t="s">
        <v>3967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3986</v>
      </c>
      <c r="N10884" s="1" t="n">
        <v>4.11</v>
      </c>
      <c r="O10884" s="1" t="n">
        <v>117.91</v>
      </c>
      <c r="P10884" s="1" t="s">
        <v>3814</v>
      </c>
    </row>
    <row r="10885" customFormat="false" ht="15" hidden="false" customHeight="true" outlineLevel="0" collapsed="false">
      <c r="A10885" s="1" t="n">
        <v>3</v>
      </c>
      <c r="B10885" s="76" t="n">
        <v>46282</v>
      </c>
      <c r="C10885" s="1" t="n">
        <v>22</v>
      </c>
      <c r="D10885" s="1" t="s">
        <v>3967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3969</v>
      </c>
      <c r="N10885" s="1" t="n">
        <v>16.35</v>
      </c>
      <c r="O10885" s="1" t="n">
        <v>565.66</v>
      </c>
      <c r="P10885" s="1" t="s">
        <v>3814</v>
      </c>
    </row>
    <row r="10886" customFormat="false" ht="15" hidden="false" customHeight="true" outlineLevel="0" collapsed="false">
      <c r="A10886" s="1" t="n">
        <v>3</v>
      </c>
      <c r="B10886" s="76" t="n">
        <v>46282</v>
      </c>
      <c r="C10886" s="1" t="n">
        <v>22</v>
      </c>
      <c r="D10886" s="1" t="s">
        <v>3967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3970</v>
      </c>
      <c r="N10886" s="1" t="n">
        <v>3.59</v>
      </c>
      <c r="O10886" s="1" t="n">
        <v>142.38</v>
      </c>
      <c r="P10886" s="1" t="s">
        <v>3814</v>
      </c>
    </row>
    <row r="10887" customFormat="false" ht="15" hidden="false" customHeight="true" outlineLevel="0" collapsed="false">
      <c r="A10887" s="1" t="n">
        <v>3</v>
      </c>
      <c r="B10887" s="76" t="n">
        <v>46282</v>
      </c>
      <c r="C10887" s="1" t="n">
        <v>22</v>
      </c>
      <c r="D10887" s="1" t="s">
        <v>3967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3971</v>
      </c>
      <c r="N10887" s="1" t="n">
        <v>7.865</v>
      </c>
      <c r="O10887" s="1" t="n">
        <v>311.94</v>
      </c>
      <c r="P10887" s="1" t="s">
        <v>3814</v>
      </c>
    </row>
    <row r="10888" customFormat="false" ht="15" hidden="false" customHeight="true" outlineLevel="0" collapsed="false">
      <c r="A10888" s="1" t="n">
        <v>3</v>
      </c>
      <c r="B10888" s="76" t="n">
        <v>46282</v>
      </c>
      <c r="C10888" s="1" t="n">
        <v>22</v>
      </c>
      <c r="D10888" s="1" t="s">
        <v>3967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3972</v>
      </c>
      <c r="N10888" s="1" t="n">
        <v>6.71</v>
      </c>
      <c r="O10888" s="1" t="n">
        <v>288.78</v>
      </c>
      <c r="P10888" s="1" t="s">
        <v>3814</v>
      </c>
    </row>
    <row r="10889" customFormat="false" ht="15" hidden="false" customHeight="true" outlineLevel="0" collapsed="false">
      <c r="A10889" s="1" t="n">
        <v>3</v>
      </c>
      <c r="B10889" s="76" t="n">
        <v>46282</v>
      </c>
      <c r="C10889" s="1" t="n">
        <v>22</v>
      </c>
      <c r="D10889" s="1" t="s">
        <v>3967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3973</v>
      </c>
      <c r="N10889" s="1" t="n">
        <v>12.275</v>
      </c>
      <c r="O10889" s="1" t="n">
        <v>569.73</v>
      </c>
      <c r="P10889" s="1" t="s">
        <v>3814</v>
      </c>
    </row>
    <row r="10890" customFormat="false" ht="15" hidden="false" customHeight="true" outlineLevel="0" collapsed="false">
      <c r="A10890" s="1" t="n">
        <v>3</v>
      </c>
      <c r="B10890" s="76" t="n">
        <v>46282</v>
      </c>
      <c r="C10890" s="1" t="n">
        <v>22</v>
      </c>
      <c r="D10890" s="1" t="s">
        <v>3967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3974</v>
      </c>
      <c r="N10890" s="1" t="n">
        <v>5.888</v>
      </c>
      <c r="O10890" s="1" t="n">
        <v>278.25</v>
      </c>
      <c r="P10890" s="1" t="s">
        <v>3814</v>
      </c>
    </row>
    <row r="10891" customFormat="false" ht="15" hidden="false" customHeight="true" outlineLevel="0" collapsed="false">
      <c r="A10891" s="1" t="n">
        <v>3</v>
      </c>
      <c r="B10891" s="76" t="n">
        <v>46282</v>
      </c>
      <c r="C10891" s="1" t="n">
        <v>22</v>
      </c>
      <c r="D10891" s="1" t="s">
        <v>3967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3975</v>
      </c>
      <c r="N10891" s="1" t="n">
        <v>1.582</v>
      </c>
      <c r="O10891" s="1" t="n">
        <v>68.09</v>
      </c>
      <c r="P10891" s="1" t="s">
        <v>3814</v>
      </c>
    </row>
    <row r="10892" customFormat="false" ht="15" hidden="false" customHeight="true" outlineLevel="0" collapsed="false">
      <c r="A10892" s="1" t="n">
        <v>3</v>
      </c>
      <c r="B10892" s="76" t="n">
        <v>46282</v>
      </c>
      <c r="C10892" s="1" t="n">
        <v>22</v>
      </c>
      <c r="D10892" s="1" t="s">
        <v>3967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3976</v>
      </c>
      <c r="N10892" s="1" t="n">
        <v>2.366</v>
      </c>
      <c r="O10892" s="1" t="n">
        <v>109.81</v>
      </c>
      <c r="P10892" s="1" t="s">
        <v>3814</v>
      </c>
    </row>
    <row r="10893" customFormat="false" ht="15" hidden="false" customHeight="true" outlineLevel="0" collapsed="false">
      <c r="A10893" s="1" t="n">
        <v>3</v>
      </c>
      <c r="B10893" s="76" t="n">
        <v>46282</v>
      </c>
      <c r="C10893" s="1" t="n">
        <v>22</v>
      </c>
      <c r="D10893" s="1" t="s">
        <v>3967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3977</v>
      </c>
      <c r="N10893" s="1" t="n">
        <v>1.988</v>
      </c>
      <c r="O10893" s="1" t="n">
        <v>109.05</v>
      </c>
      <c r="P10893" s="1" t="s">
        <v>3814</v>
      </c>
    </row>
    <row r="10894" customFormat="false" ht="15" hidden="false" customHeight="true" outlineLevel="0" collapsed="false">
      <c r="A10894" s="1" t="n">
        <v>3</v>
      </c>
      <c r="B10894" s="76" t="n">
        <v>46282</v>
      </c>
      <c r="C10894" s="1" t="n">
        <v>22</v>
      </c>
      <c r="D10894" s="1" t="s">
        <v>3967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3987</v>
      </c>
      <c r="N10894" s="1" t="n">
        <v>0.802</v>
      </c>
      <c r="O10894" s="1" t="n">
        <v>27.75</v>
      </c>
      <c r="P10894" s="1" t="s">
        <v>3814</v>
      </c>
    </row>
    <row r="10895" customFormat="false" ht="15" hidden="false" customHeight="true" outlineLevel="0" collapsed="false">
      <c r="A10895" s="1" t="n">
        <v>3</v>
      </c>
      <c r="B10895" s="76" t="n">
        <v>46282</v>
      </c>
      <c r="C10895" s="1" t="n">
        <v>22</v>
      </c>
      <c r="D10895" s="1" t="s">
        <v>3967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3978</v>
      </c>
      <c r="N10895" s="1" t="n">
        <v>2.35</v>
      </c>
      <c r="O10895" s="1" t="n">
        <v>89.24</v>
      </c>
      <c r="P10895" s="1" t="s">
        <v>3814</v>
      </c>
    </row>
    <row r="10896" customFormat="false" ht="15" hidden="false" customHeight="true" outlineLevel="0" collapsed="false">
      <c r="A10896" s="1" t="n">
        <v>3</v>
      </c>
      <c r="B10896" s="76" t="n">
        <v>46282</v>
      </c>
      <c r="C10896" s="1" t="n">
        <v>22</v>
      </c>
      <c r="D10896" s="1" t="s">
        <v>3967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3979</v>
      </c>
      <c r="N10896" s="1" t="n">
        <v>5.542</v>
      </c>
      <c r="O10896" s="1" t="n">
        <v>9.31</v>
      </c>
      <c r="P10896" s="1" t="s">
        <v>3814</v>
      </c>
    </row>
    <row r="10897" customFormat="false" ht="15" hidden="false" customHeight="true" outlineLevel="0" collapsed="false">
      <c r="A10897" s="1" t="n">
        <v>3</v>
      </c>
      <c r="B10897" s="76" t="n">
        <v>46282</v>
      </c>
      <c r="C10897" s="1" t="n">
        <v>22</v>
      </c>
      <c r="D10897" s="1" t="s">
        <v>3967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3980</v>
      </c>
      <c r="N10897" s="1" t="n">
        <v>12.015</v>
      </c>
      <c r="O10897" s="1" t="n">
        <v>30.32</v>
      </c>
      <c r="P10897" s="1" t="s">
        <v>3814</v>
      </c>
    </row>
    <row r="10898" customFormat="false" ht="15" hidden="false" customHeight="true" outlineLevel="0" collapsed="false">
      <c r="A10898" s="1" t="n">
        <v>3</v>
      </c>
      <c r="B10898" s="76" t="n">
        <v>46282</v>
      </c>
      <c r="C10898" s="1" t="n">
        <v>22</v>
      </c>
      <c r="D10898" s="1" t="s">
        <v>3967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3981</v>
      </c>
      <c r="N10898" s="1" t="n">
        <v>0.831</v>
      </c>
      <c r="O10898" s="1" t="n">
        <v>0</v>
      </c>
      <c r="P10898" s="1" t="s">
        <v>3814</v>
      </c>
    </row>
    <row r="10899" customFormat="false" ht="15" hidden="false" customHeight="true" outlineLevel="0" collapsed="false">
      <c r="A10899" s="1" t="n">
        <v>3</v>
      </c>
      <c r="B10899" s="76" t="n">
        <v>46282</v>
      </c>
      <c r="C10899" s="1" t="n">
        <v>22</v>
      </c>
      <c r="D10899" s="1" t="s">
        <v>3967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3982</v>
      </c>
      <c r="N10899" s="1" t="n">
        <v>2.422</v>
      </c>
      <c r="O10899" s="1" t="n">
        <v>54.19</v>
      </c>
      <c r="P10899" s="1" t="s">
        <v>3814</v>
      </c>
    </row>
    <row r="10900" customFormat="false" ht="15" hidden="false" customHeight="true" outlineLevel="0" collapsed="false">
      <c r="A10900" s="1" t="n">
        <v>3</v>
      </c>
      <c r="B10900" s="76" t="n">
        <v>46282</v>
      </c>
      <c r="C10900" s="1" t="n">
        <v>22</v>
      </c>
      <c r="D10900" s="1" t="s">
        <v>3967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3983</v>
      </c>
      <c r="N10900" s="1" t="n">
        <v>7.35</v>
      </c>
      <c r="O10900" s="1" t="n">
        <v>175.8</v>
      </c>
      <c r="P10900" s="1" t="s">
        <v>3814</v>
      </c>
    </row>
    <row r="10901" customFormat="false" ht="15" hidden="false" customHeight="true" outlineLevel="0" collapsed="false">
      <c r="A10901" s="1" t="n">
        <v>3</v>
      </c>
      <c r="B10901" s="76" t="n">
        <v>46282</v>
      </c>
      <c r="C10901" s="1" t="n">
        <v>22</v>
      </c>
      <c r="D10901" s="1" t="s">
        <v>3967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3984</v>
      </c>
      <c r="N10901" s="1" t="n">
        <v>14.049</v>
      </c>
      <c r="O10901" s="1" t="n">
        <v>346.87</v>
      </c>
      <c r="P10901" s="1" t="s">
        <v>3814</v>
      </c>
    </row>
    <row r="10902" customFormat="false" ht="15" hidden="false" customHeight="true" outlineLevel="0" collapsed="false">
      <c r="A10902" s="1" t="n">
        <v>3</v>
      </c>
      <c r="B10902" s="76" t="n">
        <v>46282</v>
      </c>
      <c r="C10902" s="1" t="n">
        <v>22</v>
      </c>
      <c r="D10902" s="1" t="s">
        <v>3967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3985</v>
      </c>
      <c r="N10902" s="1" t="n">
        <v>14.242</v>
      </c>
      <c r="O10902" s="1" t="n">
        <v>384.62</v>
      </c>
      <c r="P10902" s="1" t="s">
        <v>3814</v>
      </c>
    </row>
    <row r="10903" customFormat="false" ht="15" hidden="false" customHeight="true" outlineLevel="0" collapsed="false">
      <c r="A10903" s="1" t="n">
        <v>3</v>
      </c>
      <c r="B10903" s="76" t="n">
        <v>46282</v>
      </c>
      <c r="C10903" s="1" t="n">
        <v>22</v>
      </c>
      <c r="D10903" s="1" t="s">
        <v>3967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4199</v>
      </c>
      <c r="N10903" s="1" t="n">
        <v>26.395</v>
      </c>
      <c r="O10903" s="1" t="n">
        <v>449.65</v>
      </c>
      <c r="P10903" s="1" t="s">
        <v>3814</v>
      </c>
    </row>
    <row r="10904" customFormat="false" ht="15" hidden="false" customHeight="true" outlineLevel="0" collapsed="false">
      <c r="A10904" s="1" t="n">
        <v>3</v>
      </c>
      <c r="B10904" s="76" t="n">
        <v>46282</v>
      </c>
      <c r="C10904" s="1" t="n">
        <v>22</v>
      </c>
      <c r="D10904" s="1" t="s">
        <v>3967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3986</v>
      </c>
      <c r="N10904" s="1" t="n">
        <v>4.282</v>
      </c>
      <c r="O10904" s="1" t="n">
        <v>112.33</v>
      </c>
      <c r="P10904" s="1" t="s">
        <v>3814</v>
      </c>
    </row>
    <row r="10905" customFormat="false" ht="15" hidden="false" customHeight="true" outlineLevel="0" collapsed="false">
      <c r="A10905" s="1" t="n">
        <v>3</v>
      </c>
      <c r="B10905" s="76" t="n">
        <v>46282</v>
      </c>
      <c r="C10905" s="1" t="n">
        <v>22</v>
      </c>
      <c r="D10905" s="1" t="s">
        <v>3967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3987</v>
      </c>
      <c r="N10905" s="1" t="n">
        <v>4.588</v>
      </c>
      <c r="O10905" s="1" t="n">
        <v>139.35</v>
      </c>
      <c r="P10905" s="1" t="s">
        <v>3814</v>
      </c>
    </row>
    <row r="10906" customFormat="false" ht="15" hidden="false" customHeight="true" outlineLevel="0" collapsed="false">
      <c r="A10906" s="1" t="n">
        <v>3</v>
      </c>
      <c r="B10906" s="76" t="n">
        <v>46282</v>
      </c>
      <c r="C10906" s="1" t="n">
        <v>22</v>
      </c>
      <c r="D10906" s="1" t="s">
        <v>3967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3979</v>
      </c>
      <c r="N10906" s="1" t="n">
        <v>2.894</v>
      </c>
      <c r="O10906" s="1" t="n">
        <v>4.44</v>
      </c>
      <c r="P10906" s="1" t="s">
        <v>3814</v>
      </c>
    </row>
    <row r="10907" customFormat="false" ht="15" hidden="false" customHeight="true" outlineLevel="0" collapsed="false">
      <c r="A10907" s="1" t="n">
        <v>3</v>
      </c>
      <c r="B10907" s="76" t="n">
        <v>46282</v>
      </c>
      <c r="C10907" s="1" t="n">
        <v>22</v>
      </c>
      <c r="D10907" s="1" t="s">
        <v>3967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3980</v>
      </c>
      <c r="N10907" s="1" t="n">
        <v>3.7</v>
      </c>
      <c r="O10907" s="1" t="n">
        <v>8.54</v>
      </c>
      <c r="P10907" s="1" t="s">
        <v>3814</v>
      </c>
    </row>
    <row r="10908" customFormat="false" ht="15" hidden="false" customHeight="true" outlineLevel="0" collapsed="false">
      <c r="A10908" s="1" t="n">
        <v>3</v>
      </c>
      <c r="B10908" s="76" t="n">
        <v>46282</v>
      </c>
      <c r="C10908" s="1" t="n">
        <v>22</v>
      </c>
      <c r="D10908" s="1" t="s">
        <v>3967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3981</v>
      </c>
      <c r="N10908" s="1" t="n">
        <v>0.017</v>
      </c>
      <c r="O10908" s="1" t="n">
        <v>0</v>
      </c>
      <c r="P10908" s="1" t="s">
        <v>3814</v>
      </c>
    </row>
    <row r="10909" customFormat="false" ht="15" hidden="false" customHeight="true" outlineLevel="0" collapsed="false">
      <c r="A10909" s="1" t="n">
        <v>3</v>
      </c>
      <c r="B10909" s="76" t="n">
        <v>46282</v>
      </c>
      <c r="C10909" s="1" t="n">
        <v>22</v>
      </c>
      <c r="D10909" s="1" t="s">
        <v>3967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3981</v>
      </c>
      <c r="N10909" s="1" t="n">
        <v>0.461</v>
      </c>
      <c r="O10909" s="1" t="n">
        <v>0.01</v>
      </c>
      <c r="P10909" s="1" t="s">
        <v>3814</v>
      </c>
    </row>
    <row r="10910" customFormat="false" ht="15" hidden="false" customHeight="true" outlineLevel="0" collapsed="false">
      <c r="A10910" s="1" t="n">
        <v>3</v>
      </c>
      <c r="B10910" s="76" t="n">
        <v>46282</v>
      </c>
      <c r="C10910" s="1" t="n">
        <v>22</v>
      </c>
      <c r="D10910" s="1" t="s">
        <v>3967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3982</v>
      </c>
      <c r="N10910" s="1" t="n">
        <v>2.676</v>
      </c>
      <c r="O10910" s="1" t="n">
        <v>65.45</v>
      </c>
      <c r="P10910" s="1" t="s">
        <v>3814</v>
      </c>
    </row>
    <row r="10911" customFormat="false" ht="15" hidden="false" customHeight="true" outlineLevel="0" collapsed="false">
      <c r="A10911" s="1" t="n">
        <v>3</v>
      </c>
      <c r="B10911" s="76" t="n">
        <v>46282</v>
      </c>
      <c r="C10911" s="1" t="n">
        <v>22</v>
      </c>
      <c r="D10911" s="1" t="s">
        <v>3967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3968</v>
      </c>
      <c r="N10911" s="1" t="n">
        <v>2.322</v>
      </c>
      <c r="O10911" s="1" t="n">
        <v>78.34</v>
      </c>
      <c r="P10911" s="1" t="s">
        <v>3814</v>
      </c>
    </row>
    <row r="10912" customFormat="false" ht="15" hidden="false" customHeight="true" outlineLevel="0" collapsed="false">
      <c r="A10912" s="1" t="n">
        <v>3</v>
      </c>
      <c r="B10912" s="76" t="n">
        <v>46282</v>
      </c>
      <c r="C10912" s="1" t="n">
        <v>22</v>
      </c>
      <c r="D10912" s="1" t="s">
        <v>3967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3986</v>
      </c>
      <c r="N10912" s="1" t="n">
        <v>2.48</v>
      </c>
      <c r="O10912" s="1" t="n">
        <v>71.12</v>
      </c>
      <c r="P10912" s="1" t="s">
        <v>3814</v>
      </c>
    </row>
    <row r="10913" customFormat="false" ht="15" hidden="false" customHeight="true" outlineLevel="0" collapsed="false">
      <c r="A10913" s="1" t="n">
        <v>3</v>
      </c>
      <c r="B10913" s="76" t="n">
        <v>46282</v>
      </c>
      <c r="C10913" s="1" t="n">
        <v>22</v>
      </c>
      <c r="D10913" s="1" t="s">
        <v>3967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3969</v>
      </c>
      <c r="N10913" s="1" t="n">
        <v>12.065</v>
      </c>
      <c r="O10913" s="1" t="n">
        <v>417.25</v>
      </c>
      <c r="P10913" s="1" t="s">
        <v>3814</v>
      </c>
    </row>
    <row r="10914" customFormat="false" ht="15" hidden="false" customHeight="true" outlineLevel="0" collapsed="false">
      <c r="A10914" s="1" t="n">
        <v>3</v>
      </c>
      <c r="B10914" s="76" t="n">
        <v>46282</v>
      </c>
      <c r="C10914" s="1" t="n">
        <v>22</v>
      </c>
      <c r="D10914" s="1" t="s">
        <v>3967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3970</v>
      </c>
      <c r="N10914" s="1" t="n">
        <v>2.61</v>
      </c>
      <c r="O10914" s="1" t="n">
        <v>103.48</v>
      </c>
      <c r="P10914" s="1" t="s">
        <v>3814</v>
      </c>
    </row>
    <row r="10915" customFormat="false" ht="15" hidden="false" customHeight="true" outlineLevel="0" collapsed="false">
      <c r="A10915" s="1" t="n">
        <v>3</v>
      </c>
      <c r="B10915" s="76" t="n">
        <v>46282</v>
      </c>
      <c r="C10915" s="1" t="n">
        <v>22</v>
      </c>
      <c r="D10915" s="1" t="s">
        <v>3967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3971</v>
      </c>
      <c r="N10915" s="1" t="n">
        <v>6.075</v>
      </c>
      <c r="O10915" s="1" t="n">
        <v>240.85</v>
      </c>
      <c r="P10915" s="1" t="s">
        <v>3814</v>
      </c>
    </row>
    <row r="10916" customFormat="false" ht="15" hidden="false" customHeight="true" outlineLevel="0" collapsed="false">
      <c r="A10916" s="1" t="n">
        <v>3</v>
      </c>
      <c r="B10916" s="76" t="n">
        <v>46282</v>
      </c>
      <c r="C10916" s="1" t="n">
        <v>22</v>
      </c>
      <c r="D10916" s="1" t="s">
        <v>3967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3972</v>
      </c>
      <c r="N10916" s="1" t="n">
        <v>5.54</v>
      </c>
      <c r="O10916" s="1" t="n">
        <v>238.34</v>
      </c>
      <c r="P10916" s="1" t="s">
        <v>3814</v>
      </c>
    </row>
    <row r="10917" customFormat="false" ht="15" hidden="false" customHeight="true" outlineLevel="0" collapsed="false">
      <c r="A10917" s="1" t="n">
        <v>3</v>
      </c>
      <c r="B10917" s="76" t="n">
        <v>46282</v>
      </c>
      <c r="C10917" s="1" t="n">
        <v>22</v>
      </c>
      <c r="D10917" s="1" t="s">
        <v>3967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3973</v>
      </c>
      <c r="N10917" s="1" t="n">
        <v>9.035</v>
      </c>
      <c r="O10917" s="1" t="n">
        <v>419.18</v>
      </c>
      <c r="P10917" s="1" t="s">
        <v>3814</v>
      </c>
    </row>
    <row r="10918" customFormat="false" ht="15" hidden="false" customHeight="true" outlineLevel="0" collapsed="false">
      <c r="A10918" s="1" t="n">
        <v>3</v>
      </c>
      <c r="B10918" s="76" t="n">
        <v>46282</v>
      </c>
      <c r="C10918" s="1" t="n">
        <v>22</v>
      </c>
      <c r="D10918" s="1" t="s">
        <v>3967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3974</v>
      </c>
      <c r="N10918" s="1" t="n">
        <v>3.912</v>
      </c>
      <c r="O10918" s="1" t="n">
        <v>184.8</v>
      </c>
      <c r="P10918" s="1" t="s">
        <v>3814</v>
      </c>
    </row>
    <row r="10919" customFormat="false" ht="15" hidden="false" customHeight="true" outlineLevel="0" collapsed="false">
      <c r="A10919" s="1" t="n">
        <v>3</v>
      </c>
      <c r="B10919" s="76" t="n">
        <v>46282</v>
      </c>
      <c r="C10919" s="1" t="n">
        <v>22</v>
      </c>
      <c r="D10919" s="1" t="s">
        <v>3967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3975</v>
      </c>
      <c r="N10919" s="1" t="n">
        <v>1.542</v>
      </c>
      <c r="O10919" s="1" t="n">
        <v>66.34</v>
      </c>
      <c r="P10919" s="1" t="s">
        <v>3814</v>
      </c>
    </row>
    <row r="10920" customFormat="false" ht="15" hidden="false" customHeight="true" outlineLevel="0" collapsed="false">
      <c r="A10920" s="1" t="n">
        <v>3</v>
      </c>
      <c r="B10920" s="76" t="n">
        <v>46282</v>
      </c>
      <c r="C10920" s="1" t="n">
        <v>22</v>
      </c>
      <c r="D10920" s="1" t="s">
        <v>3967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3976</v>
      </c>
      <c r="N10920" s="1" t="n">
        <v>1.794</v>
      </c>
      <c r="O10920" s="1" t="n">
        <v>83.23</v>
      </c>
      <c r="P10920" s="1" t="s">
        <v>3814</v>
      </c>
    </row>
    <row r="10921" customFormat="false" ht="15" hidden="false" customHeight="true" outlineLevel="0" collapsed="false">
      <c r="A10921" s="1" t="n">
        <v>3</v>
      </c>
      <c r="B10921" s="76" t="n">
        <v>46282</v>
      </c>
      <c r="C10921" s="1" t="n">
        <v>22</v>
      </c>
      <c r="D10921" s="1" t="s">
        <v>3967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3977</v>
      </c>
      <c r="N10921" s="1" t="n">
        <v>1.572</v>
      </c>
      <c r="O10921" s="1" t="n">
        <v>86.2</v>
      </c>
      <c r="P10921" s="1" t="s">
        <v>3814</v>
      </c>
    </row>
    <row r="10922" customFormat="false" ht="15" hidden="false" customHeight="true" outlineLevel="0" collapsed="false">
      <c r="A10922" s="1" t="n">
        <v>3</v>
      </c>
      <c r="B10922" s="76" t="n">
        <v>46282</v>
      </c>
      <c r="C10922" s="1" t="n">
        <v>22</v>
      </c>
      <c r="D10922" s="1" t="s">
        <v>3967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3987</v>
      </c>
      <c r="N10922" s="1" t="n">
        <v>0.216</v>
      </c>
      <c r="O10922" s="1" t="n">
        <v>7.47</v>
      </c>
      <c r="P10922" s="1" t="s">
        <v>3814</v>
      </c>
    </row>
    <row r="10923" customFormat="false" ht="15" hidden="false" customHeight="true" outlineLevel="0" collapsed="false">
      <c r="A10923" s="1" t="n">
        <v>3</v>
      </c>
      <c r="B10923" s="76" t="n">
        <v>46282</v>
      </c>
      <c r="C10923" s="1" t="n">
        <v>22</v>
      </c>
      <c r="D10923" s="1" t="s">
        <v>3967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3978</v>
      </c>
      <c r="N10923" s="1" t="n">
        <v>1.71</v>
      </c>
      <c r="O10923" s="1" t="n">
        <v>64.91</v>
      </c>
      <c r="P10923" s="1" t="s">
        <v>3814</v>
      </c>
    </row>
    <row r="10924" customFormat="false" ht="15" hidden="false" customHeight="true" outlineLevel="0" collapsed="false">
      <c r="A10924" s="1" t="n">
        <v>3</v>
      </c>
      <c r="B10924" s="76" t="n">
        <v>46282</v>
      </c>
      <c r="C10924" s="1" t="n">
        <v>22</v>
      </c>
      <c r="D10924" s="1" t="s">
        <v>3967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3979</v>
      </c>
      <c r="N10924" s="1" t="n">
        <v>3.182</v>
      </c>
      <c r="O10924" s="1" t="n">
        <v>5.34</v>
      </c>
      <c r="P10924" s="1" t="s">
        <v>3814</v>
      </c>
    </row>
    <row r="10925" customFormat="false" ht="15" hidden="false" customHeight="true" outlineLevel="0" collapsed="false">
      <c r="A10925" s="1" t="n">
        <v>3</v>
      </c>
      <c r="B10925" s="76" t="n">
        <v>46282</v>
      </c>
      <c r="C10925" s="1" t="n">
        <v>22</v>
      </c>
      <c r="D10925" s="1" t="s">
        <v>3967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3980</v>
      </c>
      <c r="N10925" s="1" t="n">
        <v>9.71</v>
      </c>
      <c r="O10925" s="1" t="n">
        <v>24.5</v>
      </c>
      <c r="P10925" s="1" t="s">
        <v>3814</v>
      </c>
    </row>
    <row r="10926" customFormat="false" ht="15" hidden="false" customHeight="true" outlineLevel="0" collapsed="false">
      <c r="A10926" s="1" t="n">
        <v>3</v>
      </c>
      <c r="B10926" s="76" t="n">
        <v>46282</v>
      </c>
      <c r="C10926" s="1" t="n">
        <v>22</v>
      </c>
      <c r="D10926" s="1" t="s">
        <v>3967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3981</v>
      </c>
      <c r="N10926" s="1" t="n">
        <v>0.959</v>
      </c>
      <c r="O10926" s="1" t="n">
        <v>0</v>
      </c>
      <c r="P10926" s="1" t="s">
        <v>3814</v>
      </c>
    </row>
    <row r="10927" customFormat="false" ht="15" hidden="false" customHeight="true" outlineLevel="0" collapsed="false">
      <c r="A10927" s="1" t="n">
        <v>3</v>
      </c>
      <c r="B10927" s="76" t="n">
        <v>46282</v>
      </c>
      <c r="C10927" s="1" t="n">
        <v>100</v>
      </c>
      <c r="D10927" s="1" t="s">
        <v>3988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3982</v>
      </c>
      <c r="N10927" s="1" t="n">
        <v>3.578</v>
      </c>
      <c r="O10927" s="1" t="n">
        <v>87.55</v>
      </c>
      <c r="P10927" s="1" t="s">
        <v>3814</v>
      </c>
    </row>
    <row r="10928" customFormat="false" ht="15" hidden="false" customHeight="true" outlineLevel="0" collapsed="false">
      <c r="A10928" s="1" t="n">
        <v>3</v>
      </c>
      <c r="B10928" s="76" t="n">
        <v>46282</v>
      </c>
      <c r="C10928" s="1" t="n">
        <v>100</v>
      </c>
      <c r="D10928" s="1" t="s">
        <v>3988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3968</v>
      </c>
      <c r="N10928" s="1" t="n">
        <v>2.958</v>
      </c>
      <c r="O10928" s="1" t="n">
        <v>99.84</v>
      </c>
      <c r="P10928" s="1" t="s">
        <v>3814</v>
      </c>
    </row>
    <row r="10929" customFormat="false" ht="15" hidden="false" customHeight="true" outlineLevel="0" collapsed="false">
      <c r="A10929" s="1" t="n">
        <v>3</v>
      </c>
      <c r="B10929" s="76" t="n">
        <v>46282</v>
      </c>
      <c r="C10929" s="1" t="n">
        <v>100</v>
      </c>
      <c r="D10929" s="1" t="s">
        <v>3988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3986</v>
      </c>
      <c r="N10929" s="1" t="n">
        <v>4.11</v>
      </c>
      <c r="O10929" s="1" t="n">
        <v>117.91</v>
      </c>
      <c r="P10929" s="1" t="s">
        <v>3814</v>
      </c>
    </row>
    <row r="10930" customFormat="false" ht="15" hidden="false" customHeight="true" outlineLevel="0" collapsed="false">
      <c r="A10930" s="1" t="n">
        <v>3</v>
      </c>
      <c r="B10930" s="76" t="n">
        <v>46282</v>
      </c>
      <c r="C10930" s="1" t="n">
        <v>100</v>
      </c>
      <c r="D10930" s="1" t="s">
        <v>3988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3969</v>
      </c>
      <c r="N10930" s="1" t="n">
        <v>16.35</v>
      </c>
      <c r="O10930" s="1" t="n">
        <v>565.66</v>
      </c>
      <c r="P10930" s="1" t="s">
        <v>3814</v>
      </c>
    </row>
    <row r="10931" customFormat="false" ht="15" hidden="false" customHeight="true" outlineLevel="0" collapsed="false">
      <c r="A10931" s="1" t="n">
        <v>3</v>
      </c>
      <c r="B10931" s="76" t="n">
        <v>46282</v>
      </c>
      <c r="C10931" s="1" t="n">
        <v>100</v>
      </c>
      <c r="D10931" s="1" t="s">
        <v>3988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3970</v>
      </c>
      <c r="N10931" s="1" t="n">
        <v>3.59</v>
      </c>
      <c r="O10931" s="1" t="n">
        <v>142.38</v>
      </c>
      <c r="P10931" s="1" t="s">
        <v>3814</v>
      </c>
    </row>
    <row r="10932" customFormat="false" ht="15" hidden="false" customHeight="true" outlineLevel="0" collapsed="false">
      <c r="A10932" s="1" t="n">
        <v>3</v>
      </c>
      <c r="B10932" s="76" t="n">
        <v>46282</v>
      </c>
      <c r="C10932" s="1" t="n">
        <v>100</v>
      </c>
      <c r="D10932" s="1" t="s">
        <v>3988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3971</v>
      </c>
      <c r="N10932" s="1" t="n">
        <v>7.865</v>
      </c>
      <c r="O10932" s="1" t="n">
        <v>311.94</v>
      </c>
      <c r="P10932" s="1" t="s">
        <v>3814</v>
      </c>
    </row>
    <row r="10933" customFormat="false" ht="15" hidden="false" customHeight="true" outlineLevel="0" collapsed="false">
      <c r="A10933" s="1" t="n">
        <v>3</v>
      </c>
      <c r="B10933" s="76" t="n">
        <v>46282</v>
      </c>
      <c r="C10933" s="1" t="n">
        <v>100</v>
      </c>
      <c r="D10933" s="1" t="s">
        <v>3988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3972</v>
      </c>
      <c r="N10933" s="1" t="n">
        <v>6.71</v>
      </c>
      <c r="O10933" s="1" t="n">
        <v>288.78</v>
      </c>
      <c r="P10933" s="1" t="s">
        <v>3814</v>
      </c>
    </row>
    <row r="10934" customFormat="false" ht="15" hidden="false" customHeight="true" outlineLevel="0" collapsed="false">
      <c r="A10934" s="1" t="n">
        <v>3</v>
      </c>
      <c r="B10934" s="76" t="n">
        <v>46282</v>
      </c>
      <c r="C10934" s="1" t="n">
        <v>100</v>
      </c>
      <c r="D10934" s="1" t="s">
        <v>3988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3973</v>
      </c>
      <c r="N10934" s="1" t="n">
        <v>12.275</v>
      </c>
      <c r="O10934" s="1" t="n">
        <v>569.73</v>
      </c>
      <c r="P10934" s="1" t="s">
        <v>3814</v>
      </c>
    </row>
    <row r="10935" customFormat="false" ht="15" hidden="false" customHeight="true" outlineLevel="0" collapsed="false">
      <c r="A10935" s="1" t="n">
        <v>3</v>
      </c>
      <c r="B10935" s="76" t="n">
        <v>46282</v>
      </c>
      <c r="C10935" s="1" t="n">
        <v>100</v>
      </c>
      <c r="D10935" s="1" t="s">
        <v>3988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3974</v>
      </c>
      <c r="N10935" s="1" t="n">
        <v>5.888</v>
      </c>
      <c r="O10935" s="1" t="n">
        <v>278.25</v>
      </c>
      <c r="P10935" s="1" t="s">
        <v>3814</v>
      </c>
    </row>
    <row r="10936" customFormat="false" ht="15" hidden="false" customHeight="true" outlineLevel="0" collapsed="false">
      <c r="A10936" s="1" t="n">
        <v>3</v>
      </c>
      <c r="B10936" s="76" t="n">
        <v>46282</v>
      </c>
      <c r="C10936" s="1" t="n">
        <v>100</v>
      </c>
      <c r="D10936" s="1" t="s">
        <v>3988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3975</v>
      </c>
      <c r="N10936" s="1" t="n">
        <v>1.582</v>
      </c>
      <c r="O10936" s="1" t="n">
        <v>68.09</v>
      </c>
      <c r="P10936" s="1" t="s">
        <v>3814</v>
      </c>
    </row>
    <row r="10937" customFormat="false" ht="15" hidden="false" customHeight="true" outlineLevel="0" collapsed="false">
      <c r="A10937" s="1" t="n">
        <v>3</v>
      </c>
      <c r="B10937" s="76" t="n">
        <v>46282</v>
      </c>
      <c r="C10937" s="1" t="n">
        <v>100</v>
      </c>
      <c r="D10937" s="1" t="s">
        <v>3988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3976</v>
      </c>
      <c r="N10937" s="1" t="n">
        <v>2.366</v>
      </c>
      <c r="O10937" s="1" t="n">
        <v>109.81</v>
      </c>
      <c r="P10937" s="1" t="s">
        <v>3814</v>
      </c>
    </row>
    <row r="10938" customFormat="false" ht="15" hidden="false" customHeight="true" outlineLevel="0" collapsed="false">
      <c r="A10938" s="1" t="n">
        <v>3</v>
      </c>
      <c r="B10938" s="76" t="n">
        <v>46282</v>
      </c>
      <c r="C10938" s="1" t="n">
        <v>100</v>
      </c>
      <c r="D10938" s="1" t="s">
        <v>3988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3977</v>
      </c>
      <c r="N10938" s="1" t="n">
        <v>1.988</v>
      </c>
      <c r="O10938" s="1" t="n">
        <v>109.05</v>
      </c>
      <c r="P10938" s="1" t="s">
        <v>3814</v>
      </c>
    </row>
    <row r="10939" customFormat="false" ht="15" hidden="false" customHeight="true" outlineLevel="0" collapsed="false">
      <c r="A10939" s="1" t="n">
        <v>3</v>
      </c>
      <c r="B10939" s="76" t="n">
        <v>46282</v>
      </c>
      <c r="C10939" s="1" t="n">
        <v>100</v>
      </c>
      <c r="D10939" s="1" t="s">
        <v>3988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3987</v>
      </c>
      <c r="N10939" s="1" t="n">
        <v>0.802</v>
      </c>
      <c r="O10939" s="1" t="n">
        <v>27.75</v>
      </c>
      <c r="P10939" s="1" t="s">
        <v>3814</v>
      </c>
    </row>
    <row r="10940" customFormat="false" ht="15" hidden="false" customHeight="true" outlineLevel="0" collapsed="false">
      <c r="A10940" s="1" t="n">
        <v>3</v>
      </c>
      <c r="B10940" s="76" t="n">
        <v>46282</v>
      </c>
      <c r="C10940" s="1" t="n">
        <v>100</v>
      </c>
      <c r="D10940" s="1" t="s">
        <v>3988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3978</v>
      </c>
      <c r="N10940" s="1" t="n">
        <v>2.35</v>
      </c>
      <c r="O10940" s="1" t="n">
        <v>89.24</v>
      </c>
      <c r="P10940" s="1" t="s">
        <v>3814</v>
      </c>
    </row>
    <row r="10941" customFormat="false" ht="15" hidden="false" customHeight="true" outlineLevel="0" collapsed="false">
      <c r="A10941" s="1" t="n">
        <v>3</v>
      </c>
      <c r="B10941" s="76" t="n">
        <v>46282</v>
      </c>
      <c r="C10941" s="1" t="n">
        <v>100</v>
      </c>
      <c r="D10941" s="1" t="s">
        <v>3988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3979</v>
      </c>
      <c r="N10941" s="1" t="n">
        <v>5.542</v>
      </c>
      <c r="O10941" s="1" t="n">
        <v>9.31</v>
      </c>
      <c r="P10941" s="1" t="s">
        <v>3814</v>
      </c>
    </row>
    <row r="10942" customFormat="false" ht="15" hidden="false" customHeight="true" outlineLevel="0" collapsed="false">
      <c r="A10942" s="1" t="n">
        <v>3</v>
      </c>
      <c r="B10942" s="76" t="n">
        <v>46282</v>
      </c>
      <c r="C10942" s="1" t="n">
        <v>100</v>
      </c>
      <c r="D10942" s="1" t="s">
        <v>3988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3980</v>
      </c>
      <c r="N10942" s="1" t="n">
        <v>12.015</v>
      </c>
      <c r="O10942" s="1" t="n">
        <v>30.32</v>
      </c>
      <c r="P10942" s="1" t="s">
        <v>3814</v>
      </c>
    </row>
    <row r="10943" customFormat="false" ht="15" hidden="false" customHeight="true" outlineLevel="0" collapsed="false">
      <c r="A10943" s="1" t="n">
        <v>3</v>
      </c>
      <c r="B10943" s="76" t="n">
        <v>46282</v>
      </c>
      <c r="C10943" s="1" t="n">
        <v>100</v>
      </c>
      <c r="D10943" s="1" t="s">
        <v>3988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3981</v>
      </c>
      <c r="N10943" s="1" t="n">
        <v>0.831</v>
      </c>
      <c r="O10943" s="1" t="n">
        <v>0</v>
      </c>
      <c r="P10943" s="1" t="s">
        <v>3814</v>
      </c>
    </row>
    <row r="10944" customFormat="false" ht="15" hidden="false" customHeight="true" outlineLevel="0" collapsed="false">
      <c r="A10944" s="1" t="n">
        <v>3</v>
      </c>
      <c r="B10944" s="76" t="n">
        <v>46282</v>
      </c>
      <c r="C10944" s="1" t="n">
        <v>100</v>
      </c>
      <c r="D10944" s="1" t="s">
        <v>3988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4199</v>
      </c>
      <c r="N10944" s="1" t="n">
        <v>26.395</v>
      </c>
      <c r="O10944" s="1" t="n">
        <v>449.65</v>
      </c>
      <c r="P10944" s="1" t="s">
        <v>3814</v>
      </c>
    </row>
    <row r="10945" customFormat="false" ht="15" hidden="false" customHeight="true" outlineLevel="0" collapsed="false">
      <c r="A10945" s="1" t="n">
        <v>3</v>
      </c>
      <c r="B10945" s="76" t="n">
        <v>46282</v>
      </c>
      <c r="C10945" s="1" t="n">
        <v>100</v>
      </c>
      <c r="D10945" s="1" t="s">
        <v>3988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3987</v>
      </c>
      <c r="N10945" s="1" t="n">
        <v>4.588</v>
      </c>
      <c r="O10945" s="1" t="n">
        <v>139.35</v>
      </c>
      <c r="P10945" s="1" t="s">
        <v>3814</v>
      </c>
    </row>
    <row r="10946" customFormat="false" ht="15" hidden="false" customHeight="true" outlineLevel="0" collapsed="false">
      <c r="A10946" s="1" t="n">
        <v>3</v>
      </c>
      <c r="B10946" s="76" t="n">
        <v>46282</v>
      </c>
      <c r="C10946" s="1" t="n">
        <v>100</v>
      </c>
      <c r="D10946" s="1" t="s">
        <v>3988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3981</v>
      </c>
      <c r="N10946" s="1" t="n">
        <v>0.017</v>
      </c>
      <c r="O10946" s="1" t="n">
        <v>0</v>
      </c>
      <c r="P10946" s="1" t="s">
        <v>3814</v>
      </c>
    </row>
    <row r="10947" customFormat="false" ht="15" hidden="false" customHeight="true" outlineLevel="0" collapsed="false">
      <c r="A10947" s="1" t="n">
        <v>3</v>
      </c>
      <c r="B10947" s="76" t="n">
        <v>46282</v>
      </c>
      <c r="C10947" s="1" t="n">
        <v>100</v>
      </c>
      <c r="D10947" s="1" t="s">
        <v>3988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3982</v>
      </c>
      <c r="N10947" s="1" t="n">
        <v>2.422</v>
      </c>
      <c r="O10947" s="1" t="n">
        <v>54.19</v>
      </c>
      <c r="P10947" s="1" t="s">
        <v>3814</v>
      </c>
    </row>
    <row r="10948" customFormat="false" ht="15" hidden="false" customHeight="true" outlineLevel="0" collapsed="false">
      <c r="A10948" s="1" t="n">
        <v>3</v>
      </c>
      <c r="B10948" s="76" t="n">
        <v>46282</v>
      </c>
      <c r="C10948" s="1" t="n">
        <v>100</v>
      </c>
      <c r="D10948" s="1" t="s">
        <v>3988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3983</v>
      </c>
      <c r="N10948" s="1" t="n">
        <v>7.35</v>
      </c>
      <c r="O10948" s="1" t="n">
        <v>175.8</v>
      </c>
      <c r="P10948" s="1" t="s">
        <v>3814</v>
      </c>
    </row>
    <row r="10949" customFormat="false" ht="15" hidden="false" customHeight="true" outlineLevel="0" collapsed="false">
      <c r="A10949" s="1" t="n">
        <v>3</v>
      </c>
      <c r="B10949" s="76" t="n">
        <v>46282</v>
      </c>
      <c r="C10949" s="1" t="n">
        <v>100</v>
      </c>
      <c r="D10949" s="1" t="s">
        <v>3988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3984</v>
      </c>
      <c r="N10949" s="1" t="n">
        <v>14.049</v>
      </c>
      <c r="O10949" s="1" t="n">
        <v>346.87</v>
      </c>
      <c r="P10949" s="1" t="s">
        <v>3814</v>
      </c>
    </row>
    <row r="10950" customFormat="false" ht="15" hidden="false" customHeight="true" outlineLevel="0" collapsed="false">
      <c r="A10950" s="1" t="n">
        <v>3</v>
      </c>
      <c r="B10950" s="76" t="n">
        <v>46282</v>
      </c>
      <c r="C10950" s="1" t="n">
        <v>100</v>
      </c>
      <c r="D10950" s="1" t="s">
        <v>3988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3985</v>
      </c>
      <c r="N10950" s="1" t="n">
        <v>14.242</v>
      </c>
      <c r="O10950" s="1" t="n">
        <v>384.62</v>
      </c>
      <c r="P10950" s="1" t="s">
        <v>3814</v>
      </c>
    </row>
    <row r="10951" customFormat="false" ht="15" hidden="false" customHeight="true" outlineLevel="0" collapsed="false">
      <c r="A10951" s="1" t="n">
        <v>3</v>
      </c>
      <c r="B10951" s="76" t="n">
        <v>46282</v>
      </c>
      <c r="C10951" s="1" t="n">
        <v>100</v>
      </c>
      <c r="D10951" s="1" t="s">
        <v>3988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3986</v>
      </c>
      <c r="N10951" s="1" t="n">
        <v>4.282</v>
      </c>
      <c r="O10951" s="1" t="n">
        <v>112.33</v>
      </c>
      <c r="P10951" s="1" t="s">
        <v>3814</v>
      </c>
    </row>
    <row r="10952" customFormat="false" ht="15" hidden="false" customHeight="true" outlineLevel="0" collapsed="false">
      <c r="A10952" s="1" t="n">
        <v>3</v>
      </c>
      <c r="B10952" s="76" t="n">
        <v>46282</v>
      </c>
      <c r="C10952" s="1" t="n">
        <v>100</v>
      </c>
      <c r="D10952" s="1" t="s">
        <v>3988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3979</v>
      </c>
      <c r="N10952" s="1" t="n">
        <v>2.894</v>
      </c>
      <c r="O10952" s="1" t="n">
        <v>4.44</v>
      </c>
      <c r="P10952" s="1" t="s">
        <v>3814</v>
      </c>
    </row>
    <row r="10953" customFormat="false" ht="15" hidden="false" customHeight="true" outlineLevel="0" collapsed="false">
      <c r="A10953" s="1" t="n">
        <v>3</v>
      </c>
      <c r="B10953" s="76" t="n">
        <v>46282</v>
      </c>
      <c r="C10953" s="1" t="n">
        <v>100</v>
      </c>
      <c r="D10953" s="1" t="s">
        <v>3988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3980</v>
      </c>
      <c r="N10953" s="1" t="n">
        <v>3.7</v>
      </c>
      <c r="O10953" s="1" t="n">
        <v>8.54</v>
      </c>
      <c r="P10953" s="1" t="s">
        <v>3814</v>
      </c>
    </row>
    <row r="10954" customFormat="false" ht="15" hidden="false" customHeight="true" outlineLevel="0" collapsed="false">
      <c r="A10954" s="1" t="n">
        <v>3</v>
      </c>
      <c r="B10954" s="76" t="n">
        <v>46282</v>
      </c>
      <c r="C10954" s="1" t="n">
        <v>100</v>
      </c>
      <c r="D10954" s="1" t="s">
        <v>3988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3981</v>
      </c>
      <c r="N10954" s="1" t="n">
        <v>0.461</v>
      </c>
      <c r="O10954" s="1" t="n">
        <v>0.01</v>
      </c>
      <c r="P10954" s="1" t="s">
        <v>3814</v>
      </c>
    </row>
    <row r="10955" customFormat="false" ht="15" hidden="false" customHeight="true" outlineLevel="0" collapsed="false">
      <c r="A10955" s="1" t="n">
        <v>3</v>
      </c>
      <c r="B10955" s="76" t="n">
        <v>46282</v>
      </c>
      <c r="C10955" s="1" t="n">
        <v>100</v>
      </c>
      <c r="D10955" s="1" t="s">
        <v>3988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3982</v>
      </c>
      <c r="N10955" s="1" t="n">
        <v>2.676</v>
      </c>
      <c r="O10955" s="1" t="n">
        <v>65.45</v>
      </c>
      <c r="P10955" s="1" t="s">
        <v>3814</v>
      </c>
    </row>
    <row r="10956" customFormat="false" ht="15" hidden="false" customHeight="true" outlineLevel="0" collapsed="false">
      <c r="A10956" s="1" t="n">
        <v>3</v>
      </c>
      <c r="B10956" s="76" t="n">
        <v>46282</v>
      </c>
      <c r="C10956" s="1" t="n">
        <v>100</v>
      </c>
      <c r="D10956" s="1" t="s">
        <v>3988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3968</v>
      </c>
      <c r="N10956" s="1" t="n">
        <v>2.322</v>
      </c>
      <c r="O10956" s="1" t="n">
        <v>78.34</v>
      </c>
      <c r="P10956" s="1" t="s">
        <v>3814</v>
      </c>
    </row>
    <row r="10957" customFormat="false" ht="15" hidden="false" customHeight="true" outlineLevel="0" collapsed="false">
      <c r="A10957" s="1" t="n">
        <v>3</v>
      </c>
      <c r="B10957" s="76" t="n">
        <v>46282</v>
      </c>
      <c r="C10957" s="1" t="n">
        <v>100</v>
      </c>
      <c r="D10957" s="1" t="s">
        <v>3988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3986</v>
      </c>
      <c r="N10957" s="1" t="n">
        <v>2.48</v>
      </c>
      <c r="O10957" s="1" t="n">
        <v>71.12</v>
      </c>
      <c r="P10957" s="1" t="s">
        <v>3814</v>
      </c>
    </row>
    <row r="10958" customFormat="false" ht="15" hidden="false" customHeight="true" outlineLevel="0" collapsed="false">
      <c r="A10958" s="1" t="n">
        <v>3</v>
      </c>
      <c r="B10958" s="76" t="n">
        <v>46282</v>
      </c>
      <c r="C10958" s="1" t="n">
        <v>100</v>
      </c>
      <c r="D10958" s="1" t="s">
        <v>3988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3969</v>
      </c>
      <c r="N10958" s="1" t="n">
        <v>12.065</v>
      </c>
      <c r="O10958" s="1" t="n">
        <v>417.25</v>
      </c>
      <c r="P10958" s="1" t="s">
        <v>3814</v>
      </c>
    </row>
    <row r="10959" customFormat="false" ht="15" hidden="false" customHeight="true" outlineLevel="0" collapsed="false">
      <c r="A10959" s="1" t="n">
        <v>3</v>
      </c>
      <c r="B10959" s="76" t="n">
        <v>46282</v>
      </c>
      <c r="C10959" s="1" t="n">
        <v>100</v>
      </c>
      <c r="D10959" s="1" t="s">
        <v>3988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3970</v>
      </c>
      <c r="N10959" s="1" t="n">
        <v>2.61</v>
      </c>
      <c r="O10959" s="1" t="n">
        <v>103.48</v>
      </c>
      <c r="P10959" s="1" t="s">
        <v>3814</v>
      </c>
    </row>
    <row r="10960" customFormat="false" ht="15" hidden="false" customHeight="true" outlineLevel="0" collapsed="false">
      <c r="A10960" s="1" t="n">
        <v>3</v>
      </c>
      <c r="B10960" s="76" t="n">
        <v>46282</v>
      </c>
      <c r="C10960" s="1" t="n">
        <v>100</v>
      </c>
      <c r="D10960" s="1" t="s">
        <v>3988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3971</v>
      </c>
      <c r="N10960" s="1" t="n">
        <v>6.075</v>
      </c>
      <c r="O10960" s="1" t="n">
        <v>240.85</v>
      </c>
      <c r="P10960" s="1" t="s">
        <v>3814</v>
      </c>
    </row>
    <row r="10961" customFormat="false" ht="15" hidden="false" customHeight="true" outlineLevel="0" collapsed="false">
      <c r="A10961" s="1" t="n">
        <v>3</v>
      </c>
      <c r="B10961" s="76" t="n">
        <v>46282</v>
      </c>
      <c r="C10961" s="1" t="n">
        <v>100</v>
      </c>
      <c r="D10961" s="1" t="s">
        <v>3988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3972</v>
      </c>
      <c r="N10961" s="1" t="n">
        <v>5.54</v>
      </c>
      <c r="O10961" s="1" t="n">
        <v>238.34</v>
      </c>
      <c r="P10961" s="1" t="s">
        <v>3814</v>
      </c>
    </row>
    <row r="10962" customFormat="false" ht="15" hidden="false" customHeight="true" outlineLevel="0" collapsed="false">
      <c r="A10962" s="1" t="n">
        <v>3</v>
      </c>
      <c r="B10962" s="76" t="n">
        <v>46282</v>
      </c>
      <c r="C10962" s="1" t="n">
        <v>100</v>
      </c>
      <c r="D10962" s="1" t="s">
        <v>3988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3973</v>
      </c>
      <c r="N10962" s="1" t="n">
        <v>9.035</v>
      </c>
      <c r="O10962" s="1" t="n">
        <v>419.18</v>
      </c>
      <c r="P10962" s="1" t="s">
        <v>3814</v>
      </c>
    </row>
    <row r="10963" customFormat="false" ht="15" hidden="false" customHeight="true" outlineLevel="0" collapsed="false">
      <c r="A10963" s="1" t="n">
        <v>3</v>
      </c>
      <c r="B10963" s="76" t="n">
        <v>46282</v>
      </c>
      <c r="C10963" s="1" t="n">
        <v>100</v>
      </c>
      <c r="D10963" s="1" t="s">
        <v>3988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3974</v>
      </c>
      <c r="N10963" s="1" t="n">
        <v>3.912</v>
      </c>
      <c r="O10963" s="1" t="n">
        <v>184.8</v>
      </c>
      <c r="P10963" s="1" t="s">
        <v>3814</v>
      </c>
    </row>
    <row r="10964" customFormat="false" ht="15" hidden="false" customHeight="true" outlineLevel="0" collapsed="false">
      <c r="A10964" s="1" t="n">
        <v>3</v>
      </c>
      <c r="B10964" s="76" t="n">
        <v>46282</v>
      </c>
      <c r="C10964" s="1" t="n">
        <v>100</v>
      </c>
      <c r="D10964" s="1" t="s">
        <v>3988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3975</v>
      </c>
      <c r="N10964" s="1" t="n">
        <v>1.542</v>
      </c>
      <c r="O10964" s="1" t="n">
        <v>66.34</v>
      </c>
      <c r="P10964" s="1" t="s">
        <v>3814</v>
      </c>
    </row>
    <row r="10965" customFormat="false" ht="15" hidden="false" customHeight="true" outlineLevel="0" collapsed="false">
      <c r="A10965" s="1" t="n">
        <v>3</v>
      </c>
      <c r="B10965" s="76" t="n">
        <v>46282</v>
      </c>
      <c r="C10965" s="1" t="n">
        <v>100</v>
      </c>
      <c r="D10965" s="1" t="s">
        <v>3988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3976</v>
      </c>
      <c r="N10965" s="1" t="n">
        <v>1.794</v>
      </c>
      <c r="O10965" s="1" t="n">
        <v>83.23</v>
      </c>
      <c r="P10965" s="1" t="s">
        <v>3814</v>
      </c>
    </row>
    <row r="10966" customFormat="false" ht="15" hidden="false" customHeight="true" outlineLevel="0" collapsed="false">
      <c r="A10966" s="1" t="n">
        <v>3</v>
      </c>
      <c r="B10966" s="76" t="n">
        <v>46282</v>
      </c>
      <c r="C10966" s="1" t="n">
        <v>100</v>
      </c>
      <c r="D10966" s="1" t="s">
        <v>3988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3977</v>
      </c>
      <c r="N10966" s="1" t="n">
        <v>1.572</v>
      </c>
      <c r="O10966" s="1" t="n">
        <v>86.2</v>
      </c>
      <c r="P10966" s="1" t="s">
        <v>3814</v>
      </c>
    </row>
    <row r="10967" customFormat="false" ht="15" hidden="false" customHeight="true" outlineLevel="0" collapsed="false">
      <c r="A10967" s="1" t="n">
        <v>3</v>
      </c>
      <c r="B10967" s="76" t="n">
        <v>46282</v>
      </c>
      <c r="C10967" s="1" t="n">
        <v>100</v>
      </c>
      <c r="D10967" s="1" t="s">
        <v>3988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3987</v>
      </c>
      <c r="N10967" s="1" t="n">
        <v>0.216</v>
      </c>
      <c r="O10967" s="1" t="n">
        <v>7.47</v>
      </c>
      <c r="P10967" s="1" t="s">
        <v>3814</v>
      </c>
    </row>
    <row r="10968" customFormat="false" ht="15" hidden="false" customHeight="true" outlineLevel="0" collapsed="false">
      <c r="A10968" s="1" t="n">
        <v>3</v>
      </c>
      <c r="B10968" s="76" t="n">
        <v>46282</v>
      </c>
      <c r="C10968" s="1" t="n">
        <v>100</v>
      </c>
      <c r="D10968" s="1" t="s">
        <v>3988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3978</v>
      </c>
      <c r="N10968" s="1" t="n">
        <v>1.71</v>
      </c>
      <c r="O10968" s="1" t="n">
        <v>64.91</v>
      </c>
      <c r="P10968" s="1" t="s">
        <v>3814</v>
      </c>
    </row>
    <row r="10969" customFormat="false" ht="15" hidden="false" customHeight="true" outlineLevel="0" collapsed="false">
      <c r="A10969" s="1" t="n">
        <v>3</v>
      </c>
      <c r="B10969" s="76" t="n">
        <v>46282</v>
      </c>
      <c r="C10969" s="1" t="n">
        <v>100</v>
      </c>
      <c r="D10969" s="1" t="s">
        <v>3988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3979</v>
      </c>
      <c r="N10969" s="1" t="n">
        <v>3.182</v>
      </c>
      <c r="O10969" s="1" t="n">
        <v>5.34</v>
      </c>
      <c r="P10969" s="1" t="s">
        <v>3814</v>
      </c>
    </row>
    <row r="10970" customFormat="false" ht="15" hidden="false" customHeight="true" outlineLevel="0" collapsed="false">
      <c r="A10970" s="1" t="n">
        <v>3</v>
      </c>
      <c r="B10970" s="76" t="n">
        <v>46282</v>
      </c>
      <c r="C10970" s="1" t="n">
        <v>100</v>
      </c>
      <c r="D10970" s="1" t="s">
        <v>3988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3980</v>
      </c>
      <c r="N10970" s="1" t="n">
        <v>9.71</v>
      </c>
      <c r="O10970" s="1" t="n">
        <v>24.5</v>
      </c>
      <c r="P10970" s="1" t="s">
        <v>3814</v>
      </c>
    </row>
    <row r="10971" customFormat="false" ht="15" hidden="false" customHeight="true" outlineLevel="0" collapsed="false">
      <c r="A10971" s="1" t="n">
        <v>3</v>
      </c>
      <c r="B10971" s="76" t="n">
        <v>46282</v>
      </c>
      <c r="C10971" s="1" t="n">
        <v>100</v>
      </c>
      <c r="D10971" s="1" t="s">
        <v>3988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3981</v>
      </c>
      <c r="N10971" s="1" t="n">
        <v>0.959</v>
      </c>
      <c r="O10971" s="1" t="n">
        <v>0</v>
      </c>
      <c r="P10971" s="1" t="s">
        <v>3814</v>
      </c>
    </row>
    <row r="10972" customFormat="false" ht="15" hidden="false" customHeight="true" outlineLevel="0" collapsed="false">
      <c r="A10972" s="1" t="n">
        <v>3</v>
      </c>
      <c r="B10972" s="76" t="n">
        <v>46283</v>
      </c>
      <c r="C10972" s="1" t="n">
        <v>1</v>
      </c>
      <c r="D10972" s="1" t="s">
        <v>3848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3989</v>
      </c>
      <c r="N10972" s="1" t="n">
        <v>50</v>
      </c>
      <c r="O10972" s="1" t="n">
        <v>475</v>
      </c>
      <c r="P10972" s="1" t="s">
        <v>3814</v>
      </c>
    </row>
    <row r="10973" customFormat="false" ht="15" hidden="false" customHeight="true" outlineLevel="0" collapsed="false">
      <c r="A10973" s="1" t="n">
        <v>3</v>
      </c>
      <c r="B10973" s="76" t="n">
        <v>46283</v>
      </c>
      <c r="C10973" s="1" t="n">
        <v>1</v>
      </c>
      <c r="D10973" s="1" t="s">
        <v>3848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3990</v>
      </c>
      <c r="N10973" s="1" t="n">
        <v>30</v>
      </c>
      <c r="O10973" s="1" t="n">
        <v>144</v>
      </c>
      <c r="P10973" s="1" t="s">
        <v>3814</v>
      </c>
    </row>
    <row r="10974" customFormat="false" ht="15" hidden="false" customHeight="true" outlineLevel="0" collapsed="false">
      <c r="A10974" s="1" t="n">
        <v>3</v>
      </c>
      <c r="B10974" s="76" t="n">
        <v>46283</v>
      </c>
      <c r="C10974" s="1" t="n">
        <v>1</v>
      </c>
      <c r="D10974" s="1" t="s">
        <v>3848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3866</v>
      </c>
      <c r="N10974" s="1" t="n">
        <v>20</v>
      </c>
      <c r="O10974" s="1" t="n">
        <v>160</v>
      </c>
      <c r="P10974" s="1" t="s">
        <v>3814</v>
      </c>
    </row>
    <row r="10975" customFormat="false" ht="15" hidden="false" customHeight="true" outlineLevel="0" collapsed="false">
      <c r="A10975" s="1" t="n">
        <v>3</v>
      </c>
      <c r="B10975" s="76" t="n">
        <v>46283</v>
      </c>
      <c r="C10975" s="1" t="n">
        <v>1</v>
      </c>
      <c r="D10975" s="1" t="s">
        <v>3848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3867</v>
      </c>
      <c r="N10975" s="1" t="n">
        <v>5</v>
      </c>
      <c r="O10975" s="1" t="n">
        <v>50</v>
      </c>
      <c r="P10975" s="1" t="s">
        <v>3814</v>
      </c>
    </row>
    <row r="10976" customFormat="false" ht="15" hidden="false" customHeight="true" outlineLevel="0" collapsed="false">
      <c r="A10976" s="1" t="n">
        <v>3</v>
      </c>
      <c r="B10976" s="76" t="n">
        <v>46283</v>
      </c>
      <c r="C10976" s="1" t="n">
        <v>1</v>
      </c>
      <c r="D10976" s="1" t="s">
        <v>3848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3868</v>
      </c>
      <c r="N10976" s="1" t="n">
        <v>5</v>
      </c>
      <c r="O10976" s="1" t="n">
        <v>60</v>
      </c>
      <c r="P10976" s="1" t="s">
        <v>3814</v>
      </c>
    </row>
    <row r="10977" customFormat="false" ht="15" hidden="false" customHeight="true" outlineLevel="0" collapsed="false">
      <c r="A10977" s="1" t="n">
        <v>3</v>
      </c>
      <c r="B10977" s="76" t="n">
        <v>46283</v>
      </c>
      <c r="C10977" s="1" t="n">
        <v>6</v>
      </c>
      <c r="D10977" s="1" t="s">
        <v>3819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3817</v>
      </c>
      <c r="N10977" s="1" t="n">
        <v>20</v>
      </c>
      <c r="O10977" s="1" t="n">
        <v>125</v>
      </c>
      <c r="P10977" s="1" t="s">
        <v>3814</v>
      </c>
    </row>
    <row r="10978" customFormat="false" ht="15" hidden="false" customHeight="true" outlineLevel="0" collapsed="false">
      <c r="A10978" s="1" t="n">
        <v>3</v>
      </c>
      <c r="B10978" s="76" t="n">
        <v>46283</v>
      </c>
      <c r="C10978" s="1" t="n">
        <v>6</v>
      </c>
      <c r="D10978" s="1" t="s">
        <v>3819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3816</v>
      </c>
      <c r="N10978" s="1" t="n">
        <v>40</v>
      </c>
      <c r="O10978" s="1" t="n">
        <v>80</v>
      </c>
      <c r="P10978" s="1" t="s">
        <v>3814</v>
      </c>
    </row>
    <row r="10979" customFormat="false" ht="15" hidden="false" customHeight="true" outlineLevel="0" collapsed="false">
      <c r="A10979" s="1" t="n">
        <v>3</v>
      </c>
      <c r="B10979" s="76" t="n">
        <v>46283</v>
      </c>
      <c r="C10979" s="1" t="n">
        <v>6</v>
      </c>
      <c r="D10979" s="1" t="s">
        <v>3819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3853</v>
      </c>
      <c r="N10979" s="1" t="n">
        <v>24</v>
      </c>
      <c r="O10979" s="1" t="n">
        <v>150</v>
      </c>
      <c r="P10979" s="1" t="s">
        <v>3814</v>
      </c>
    </row>
    <row r="10980" customFormat="false" ht="15" hidden="false" customHeight="true" outlineLevel="0" collapsed="false">
      <c r="A10980" s="1" t="n">
        <v>3</v>
      </c>
      <c r="B10980" s="76" t="n">
        <v>46283</v>
      </c>
      <c r="C10980" s="1" t="n">
        <v>6</v>
      </c>
      <c r="D10980" s="1" t="s">
        <v>3819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3855</v>
      </c>
      <c r="N10980" s="1" t="n">
        <v>20</v>
      </c>
      <c r="O10980" s="1" t="n">
        <v>145</v>
      </c>
      <c r="P10980" s="1" t="s">
        <v>3814</v>
      </c>
    </row>
    <row r="10981" customFormat="false" ht="15" hidden="false" customHeight="true" outlineLevel="0" collapsed="false">
      <c r="A10981" s="1" t="n">
        <v>3</v>
      </c>
      <c r="B10981" s="76" t="n">
        <v>46283</v>
      </c>
      <c r="C10981" s="1" t="n">
        <v>6</v>
      </c>
      <c r="D10981" s="1" t="s">
        <v>3819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3857</v>
      </c>
      <c r="N10981" s="1" t="n">
        <v>20</v>
      </c>
      <c r="O10981" s="1" t="n">
        <v>140</v>
      </c>
      <c r="P10981" s="1" t="s">
        <v>3814</v>
      </c>
    </row>
    <row r="10982" customFormat="false" ht="15" hidden="false" customHeight="true" outlineLevel="0" collapsed="false">
      <c r="A10982" s="1" t="n">
        <v>3</v>
      </c>
      <c r="B10982" s="76" t="n">
        <v>46283</v>
      </c>
      <c r="C10982" s="1" t="n">
        <v>6</v>
      </c>
      <c r="D10982" s="1" t="s">
        <v>3819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4005</v>
      </c>
      <c r="N10982" s="1" t="n">
        <v>15</v>
      </c>
      <c r="O10982" s="1" t="n">
        <v>200</v>
      </c>
      <c r="P10982" s="1" t="s">
        <v>3814</v>
      </c>
    </row>
    <row r="10983" customFormat="false" ht="15" hidden="false" customHeight="true" outlineLevel="0" collapsed="false">
      <c r="A10983" s="1" t="n">
        <v>3</v>
      </c>
      <c r="B10983" s="76" t="n">
        <v>46283</v>
      </c>
      <c r="C10983" s="1" t="n">
        <v>6</v>
      </c>
      <c r="D10983" s="1" t="s">
        <v>3819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3859</v>
      </c>
      <c r="N10983" s="1" t="n">
        <v>3</v>
      </c>
      <c r="O10983" s="1" t="n">
        <v>24</v>
      </c>
      <c r="P10983" s="1" t="s">
        <v>3814</v>
      </c>
    </row>
    <row r="10984" customFormat="false" ht="15" hidden="false" customHeight="true" outlineLevel="0" collapsed="false">
      <c r="A10984" s="1" t="n">
        <v>3</v>
      </c>
      <c r="B10984" s="76" t="n">
        <v>46283</v>
      </c>
      <c r="C10984" s="1" t="n">
        <v>6</v>
      </c>
      <c r="D10984" s="1" t="s">
        <v>3819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3860</v>
      </c>
      <c r="N10984" s="1" t="n">
        <v>10</v>
      </c>
      <c r="O10984" s="1" t="n">
        <v>280</v>
      </c>
      <c r="P10984" s="1" t="s">
        <v>3814</v>
      </c>
    </row>
    <row r="10985" customFormat="false" ht="15" hidden="false" customHeight="true" outlineLevel="0" collapsed="false">
      <c r="A10985" s="1" t="n">
        <v>3</v>
      </c>
      <c r="B10985" s="76" t="n">
        <v>46283</v>
      </c>
      <c r="C10985" s="1" t="n">
        <v>6</v>
      </c>
      <c r="D10985" s="1" t="s">
        <v>3819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3861</v>
      </c>
      <c r="N10985" s="1" t="n">
        <v>10</v>
      </c>
      <c r="O10985" s="1" t="n">
        <v>130</v>
      </c>
      <c r="P10985" s="1" t="s">
        <v>3814</v>
      </c>
    </row>
    <row r="10986" customFormat="false" ht="15" hidden="false" customHeight="true" outlineLevel="0" collapsed="false">
      <c r="A10986" s="1" t="n">
        <v>3</v>
      </c>
      <c r="B10986" s="76" t="n">
        <v>46283</v>
      </c>
      <c r="C10986" s="1" t="n">
        <v>6</v>
      </c>
      <c r="D10986" s="1" t="s">
        <v>3819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4006</v>
      </c>
      <c r="N10986" s="1" t="n">
        <v>2</v>
      </c>
      <c r="O10986" s="1" t="n">
        <v>30</v>
      </c>
      <c r="P10986" s="1" t="s">
        <v>3814</v>
      </c>
    </row>
    <row r="10987" customFormat="false" ht="15" hidden="false" customHeight="true" outlineLevel="0" collapsed="false">
      <c r="A10987" s="1" t="n">
        <v>3</v>
      </c>
      <c r="B10987" s="76" t="n">
        <v>46283</v>
      </c>
      <c r="C10987" s="1" t="n">
        <v>6</v>
      </c>
      <c r="D10987" s="1" t="s">
        <v>3819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4007</v>
      </c>
      <c r="N10987" s="1" t="n">
        <v>8.4</v>
      </c>
      <c r="O10987" s="1" t="n">
        <v>75</v>
      </c>
      <c r="P10987" s="1" t="s">
        <v>3814</v>
      </c>
    </row>
    <row r="10988" customFormat="false" ht="15" hidden="false" customHeight="true" outlineLevel="0" collapsed="false">
      <c r="A10988" s="1" t="n">
        <v>3</v>
      </c>
      <c r="B10988" s="76" t="n">
        <v>46283</v>
      </c>
      <c r="C10988" s="1" t="n">
        <v>6</v>
      </c>
      <c r="D10988" s="1" t="s">
        <v>3819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4008</v>
      </c>
      <c r="N10988" s="1" t="n">
        <v>20</v>
      </c>
      <c r="O10988" s="1" t="n">
        <v>160</v>
      </c>
      <c r="P10988" s="1" t="s">
        <v>3814</v>
      </c>
    </row>
    <row r="10989" customFormat="false" ht="15" hidden="false" customHeight="true" outlineLevel="0" collapsed="false">
      <c r="A10989" s="1" t="n">
        <v>3</v>
      </c>
      <c r="B10989" s="76" t="n">
        <v>46283</v>
      </c>
      <c r="C10989" s="1" t="n">
        <v>6</v>
      </c>
      <c r="D10989" s="1" t="s">
        <v>3819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4643</v>
      </c>
      <c r="N10989" s="1" t="n">
        <v>41.4</v>
      </c>
      <c r="O10989" s="1" t="n">
        <v>120</v>
      </c>
      <c r="P10989" s="1" t="s">
        <v>3814</v>
      </c>
    </row>
    <row r="10990" customFormat="false" ht="15" hidden="false" customHeight="true" outlineLevel="0" collapsed="false">
      <c r="A10990" s="1" t="n">
        <v>3</v>
      </c>
      <c r="B10990" s="76" t="n">
        <v>46283</v>
      </c>
      <c r="C10990" s="1" t="n">
        <v>11</v>
      </c>
      <c r="D10990" s="1" t="s">
        <v>3820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4281</v>
      </c>
      <c r="N10990" s="1" t="n">
        <v>40</v>
      </c>
      <c r="O10990" s="1" t="n">
        <v>375.2</v>
      </c>
      <c r="P10990" s="1" t="s">
        <v>3814</v>
      </c>
    </row>
    <row r="10991" customFormat="false" ht="15" hidden="false" customHeight="true" outlineLevel="0" collapsed="false">
      <c r="A10991" s="1" t="n">
        <v>3</v>
      </c>
      <c r="B10991" s="76" t="n">
        <v>46283</v>
      </c>
      <c r="C10991" s="1" t="n">
        <v>11</v>
      </c>
      <c r="D10991" s="1" t="s">
        <v>3820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4100</v>
      </c>
      <c r="N10991" s="1" t="n">
        <v>18</v>
      </c>
      <c r="O10991" s="1" t="n">
        <v>180</v>
      </c>
      <c r="P10991" s="1" t="s">
        <v>3814</v>
      </c>
    </row>
    <row r="10992" customFormat="false" ht="15" hidden="false" customHeight="true" outlineLevel="0" collapsed="false">
      <c r="A10992" s="1" t="n">
        <v>3</v>
      </c>
      <c r="B10992" s="76" t="n">
        <v>46283</v>
      </c>
      <c r="C10992" s="1" t="n">
        <v>11</v>
      </c>
      <c r="D10992" s="1" t="s">
        <v>3820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3850</v>
      </c>
      <c r="N10992" s="1" t="n">
        <v>20</v>
      </c>
      <c r="O10992" s="1" t="n">
        <v>140</v>
      </c>
      <c r="P10992" s="1" t="s">
        <v>3814</v>
      </c>
    </row>
    <row r="10993" customFormat="false" ht="15" hidden="false" customHeight="true" outlineLevel="0" collapsed="false">
      <c r="A10993" s="1" t="n">
        <v>3</v>
      </c>
      <c r="B10993" s="76" t="n">
        <v>46283</v>
      </c>
      <c r="C10993" s="1" t="n">
        <v>11</v>
      </c>
      <c r="D10993" s="1" t="s">
        <v>3820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6890</v>
      </c>
      <c r="N10993" s="1" t="n">
        <v>24</v>
      </c>
      <c r="O10993" s="1" t="n">
        <v>842.4</v>
      </c>
      <c r="P10993" s="1" t="s">
        <v>3814</v>
      </c>
    </row>
    <row r="10994" customFormat="false" ht="15" hidden="false" customHeight="true" outlineLevel="0" collapsed="false">
      <c r="A10994" s="1" t="n">
        <v>3</v>
      </c>
      <c r="B10994" s="76" t="n">
        <v>46283</v>
      </c>
      <c r="C10994" s="1" t="n">
        <v>11</v>
      </c>
      <c r="D10994" s="1" t="s">
        <v>3820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6891</v>
      </c>
      <c r="N10994" s="1" t="n">
        <v>24</v>
      </c>
      <c r="O10994" s="1" t="n">
        <v>777.36</v>
      </c>
      <c r="P10994" s="1" t="s">
        <v>3814</v>
      </c>
    </row>
    <row r="10995" customFormat="false" ht="15" hidden="false" customHeight="true" outlineLevel="0" collapsed="false">
      <c r="A10995" s="1" t="n">
        <v>3</v>
      </c>
      <c r="B10995" s="76" t="n">
        <v>46284</v>
      </c>
      <c r="C10995" s="1" t="n">
        <v>1</v>
      </c>
      <c r="D10995" s="1" t="s">
        <v>3848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3849</v>
      </c>
      <c r="N10995" s="1" t="n">
        <v>120</v>
      </c>
      <c r="O10995" s="1" t="n">
        <v>180</v>
      </c>
      <c r="P10995" s="1" t="s">
        <v>3814</v>
      </c>
    </row>
    <row r="10996" customFormat="false" ht="15" hidden="false" customHeight="true" outlineLevel="0" collapsed="false">
      <c r="A10996" s="1" t="n">
        <v>3</v>
      </c>
      <c r="B10996" s="76" t="n">
        <v>46284</v>
      </c>
      <c r="C10996" s="1" t="n">
        <v>6</v>
      </c>
      <c r="D10996" s="1" t="s">
        <v>3819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3817</v>
      </c>
      <c r="N10996" s="1" t="n">
        <v>20</v>
      </c>
      <c r="O10996" s="1" t="n">
        <v>125</v>
      </c>
      <c r="P10996" s="1" t="s">
        <v>3814</v>
      </c>
    </row>
    <row r="10997" customFormat="false" ht="15" hidden="false" customHeight="true" outlineLevel="0" collapsed="false">
      <c r="A10997" s="1" t="n">
        <v>3</v>
      </c>
      <c r="B10997" s="76" t="n">
        <v>46284</v>
      </c>
      <c r="C10997" s="1" t="n">
        <v>6</v>
      </c>
      <c r="D10997" s="1" t="s">
        <v>3819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3813</v>
      </c>
      <c r="N10997" s="1" t="n">
        <v>14</v>
      </c>
      <c r="O10997" s="1" t="n">
        <v>35</v>
      </c>
      <c r="P10997" s="1" t="s">
        <v>3814</v>
      </c>
    </row>
    <row r="10998" customFormat="false" ht="15" hidden="false" customHeight="true" outlineLevel="0" collapsed="false">
      <c r="A10998" s="1" t="n">
        <v>3</v>
      </c>
      <c r="B10998" s="76" t="n">
        <v>46284</v>
      </c>
      <c r="C10998" s="1" t="n">
        <v>6</v>
      </c>
      <c r="D10998" s="1" t="s">
        <v>3819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3815</v>
      </c>
      <c r="N10998" s="1" t="n">
        <v>13</v>
      </c>
      <c r="O10998" s="1" t="n">
        <v>104</v>
      </c>
      <c r="P10998" s="1" t="s">
        <v>3814</v>
      </c>
    </row>
    <row r="10999" customFormat="false" ht="15" hidden="false" customHeight="true" outlineLevel="0" collapsed="false">
      <c r="A10999" s="1" t="n">
        <v>3</v>
      </c>
      <c r="B10999" s="76" t="n">
        <v>46284</v>
      </c>
      <c r="C10999" s="1" t="n">
        <v>6</v>
      </c>
      <c r="D10999" s="1" t="s">
        <v>3819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3816</v>
      </c>
      <c r="N10999" s="1" t="n">
        <v>110</v>
      </c>
      <c r="O10999" s="1" t="n">
        <v>220</v>
      </c>
      <c r="P10999" s="1" t="s">
        <v>3814</v>
      </c>
    </row>
    <row r="11000" customFormat="false" ht="15" hidden="false" customHeight="true" outlineLevel="0" collapsed="false">
      <c r="A11000" s="1" t="n">
        <v>3</v>
      </c>
      <c r="B11000" s="76" t="n">
        <v>46284</v>
      </c>
      <c r="C11000" s="1" t="n">
        <v>11</v>
      </c>
      <c r="D11000" s="1" t="s">
        <v>3820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5443</v>
      </c>
      <c r="N11000" s="1" t="n">
        <v>12</v>
      </c>
      <c r="O11000" s="1" t="n">
        <v>35.71</v>
      </c>
      <c r="P11000" s="1" t="s">
        <v>3814</v>
      </c>
    </row>
    <row r="11001" customFormat="false" ht="15" hidden="false" customHeight="true" outlineLevel="0" collapsed="false">
      <c r="A11001" s="1" t="n">
        <v>3</v>
      </c>
      <c r="B11001" s="76" t="n">
        <v>46284</v>
      </c>
      <c r="C11001" s="1" t="n">
        <v>11</v>
      </c>
      <c r="D11001" s="1" t="s">
        <v>3820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4065</v>
      </c>
      <c r="N11001" s="1" t="n">
        <v>12</v>
      </c>
      <c r="O11001" s="1" t="n">
        <v>35.71</v>
      </c>
      <c r="P11001" s="1" t="s">
        <v>3814</v>
      </c>
    </row>
    <row r="11002" customFormat="false" ht="15" hidden="false" customHeight="true" outlineLevel="0" collapsed="false">
      <c r="A11002" s="1" t="n">
        <v>3</v>
      </c>
      <c r="B11002" s="76" t="n">
        <v>46284</v>
      </c>
      <c r="C11002" s="1" t="n">
        <v>11</v>
      </c>
      <c r="D11002" s="1" t="s">
        <v>3820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5444</v>
      </c>
      <c r="N11002" s="1" t="n">
        <v>12</v>
      </c>
      <c r="O11002" s="1" t="n">
        <v>41.68</v>
      </c>
      <c r="P11002" s="1" t="s">
        <v>3814</v>
      </c>
    </row>
    <row r="11003" customFormat="false" ht="15" hidden="false" customHeight="true" outlineLevel="0" collapsed="false">
      <c r="A11003" s="1" t="n">
        <v>3</v>
      </c>
      <c r="B11003" s="76" t="n">
        <v>46284</v>
      </c>
      <c r="C11003" s="1" t="n">
        <v>11</v>
      </c>
      <c r="D11003" s="1" t="s">
        <v>3820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4067</v>
      </c>
      <c r="N11003" s="1" t="n">
        <v>24</v>
      </c>
      <c r="O11003" s="1" t="n">
        <v>143.1</v>
      </c>
      <c r="P11003" s="1" t="s">
        <v>3814</v>
      </c>
    </row>
    <row r="11004" customFormat="false" ht="15" hidden="false" customHeight="true" outlineLevel="0" collapsed="false">
      <c r="A11004" s="1" t="n">
        <v>3</v>
      </c>
      <c r="B11004" s="76" t="n">
        <v>46284</v>
      </c>
      <c r="C11004" s="1" t="n">
        <v>11</v>
      </c>
      <c r="D11004" s="1" t="s">
        <v>3820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4068</v>
      </c>
      <c r="N11004" s="1" t="n">
        <v>60</v>
      </c>
      <c r="O11004" s="1" t="n">
        <v>403.73</v>
      </c>
      <c r="P11004" s="1" t="s">
        <v>3814</v>
      </c>
    </row>
    <row r="11005" customFormat="false" ht="15" hidden="false" customHeight="true" outlineLevel="0" collapsed="false">
      <c r="A11005" s="1" t="n">
        <v>3</v>
      </c>
      <c r="B11005" s="76" t="n">
        <v>46284</v>
      </c>
      <c r="C11005" s="1" t="n">
        <v>11</v>
      </c>
      <c r="D11005" s="1" t="s">
        <v>3820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4071</v>
      </c>
      <c r="N11005" s="1" t="n">
        <v>24</v>
      </c>
      <c r="O11005" s="1" t="n">
        <v>70.64</v>
      </c>
      <c r="P11005" s="1" t="s">
        <v>3814</v>
      </c>
    </row>
    <row r="11006" customFormat="false" ht="15" hidden="false" customHeight="true" outlineLevel="0" collapsed="false">
      <c r="A11006" s="1" t="n">
        <v>3</v>
      </c>
      <c r="B11006" s="76" t="n">
        <v>46284</v>
      </c>
      <c r="C11006" s="1" t="n">
        <v>11</v>
      </c>
      <c r="D11006" s="1" t="s">
        <v>3820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5445</v>
      </c>
      <c r="N11006" s="1" t="n">
        <v>6</v>
      </c>
      <c r="O11006" s="1" t="n">
        <v>33.26</v>
      </c>
      <c r="P11006" s="1" t="s">
        <v>3814</v>
      </c>
    </row>
    <row r="11007" customFormat="false" ht="15" hidden="false" customHeight="true" outlineLevel="0" collapsed="false">
      <c r="A11007" s="1" t="n">
        <v>3</v>
      </c>
      <c r="B11007" s="76" t="n">
        <v>46284</v>
      </c>
      <c r="C11007" s="1" t="n">
        <v>11</v>
      </c>
      <c r="D11007" s="1" t="s">
        <v>3820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5446</v>
      </c>
      <c r="N11007" s="1" t="n">
        <v>24</v>
      </c>
      <c r="O11007" s="1" t="n">
        <v>70.64</v>
      </c>
      <c r="P11007" s="1" t="s">
        <v>3814</v>
      </c>
    </row>
    <row r="11008" customFormat="false" ht="15" hidden="false" customHeight="true" outlineLevel="0" collapsed="false">
      <c r="A11008" s="1" t="n">
        <v>3</v>
      </c>
      <c r="B11008" s="76" t="n">
        <v>46284</v>
      </c>
      <c r="C11008" s="1" t="n">
        <v>11</v>
      </c>
      <c r="D11008" s="1" t="s">
        <v>3820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5447</v>
      </c>
      <c r="N11008" s="1" t="n">
        <v>6</v>
      </c>
      <c r="O11008" s="1" t="n">
        <v>33.26</v>
      </c>
      <c r="P11008" s="1" t="s">
        <v>3814</v>
      </c>
    </row>
    <row r="11009" customFormat="false" ht="15" hidden="false" customHeight="true" outlineLevel="0" collapsed="false">
      <c r="A11009" s="1" t="n">
        <v>3</v>
      </c>
      <c r="B11009" s="76" t="n">
        <v>46284</v>
      </c>
      <c r="C11009" s="1" t="n">
        <v>11</v>
      </c>
      <c r="D11009" s="1" t="s">
        <v>3820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6892</v>
      </c>
      <c r="N11009" s="1" t="n">
        <v>6</v>
      </c>
      <c r="O11009" s="1" t="n">
        <v>33.26</v>
      </c>
      <c r="P11009" s="1" t="s">
        <v>3814</v>
      </c>
    </row>
    <row r="11010" customFormat="false" ht="15" hidden="false" customHeight="true" outlineLevel="0" collapsed="false">
      <c r="A11010" s="1" t="n">
        <v>3</v>
      </c>
      <c r="B11010" s="76" t="n">
        <v>46284</v>
      </c>
      <c r="C11010" s="1" t="n">
        <v>11</v>
      </c>
      <c r="D11010" s="1" t="s">
        <v>3820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4074</v>
      </c>
      <c r="N11010" s="1" t="n">
        <v>30</v>
      </c>
      <c r="O11010" s="1" t="n">
        <v>85.52018</v>
      </c>
      <c r="P11010" s="1" t="s">
        <v>3814</v>
      </c>
    </row>
    <row r="11011" customFormat="false" ht="15" hidden="false" customHeight="true" outlineLevel="0" collapsed="false">
      <c r="A11011" s="1" t="n">
        <v>3</v>
      </c>
      <c r="B11011" s="76" t="n">
        <v>46284</v>
      </c>
      <c r="C11011" s="1" t="n">
        <v>11</v>
      </c>
      <c r="D11011" s="1" t="s">
        <v>3820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4074</v>
      </c>
      <c r="N11011" s="1" t="n">
        <v>15</v>
      </c>
      <c r="O11011" s="1" t="n">
        <v>40.159934</v>
      </c>
      <c r="P11011" s="1" t="s">
        <v>3814</v>
      </c>
    </row>
    <row r="11012" customFormat="false" ht="15" hidden="false" customHeight="true" outlineLevel="0" collapsed="false">
      <c r="A11012" s="1" t="n">
        <v>3</v>
      </c>
      <c r="B11012" s="76" t="n">
        <v>46284</v>
      </c>
      <c r="C11012" s="1" t="n">
        <v>11</v>
      </c>
      <c r="D11012" s="1" t="s">
        <v>3820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4433</v>
      </c>
      <c r="N11012" s="1" t="n">
        <v>8</v>
      </c>
      <c r="O11012" s="1" t="n">
        <v>29.74989</v>
      </c>
      <c r="P11012" s="1" t="s">
        <v>3814</v>
      </c>
    </row>
    <row r="11013" customFormat="false" ht="15" hidden="false" customHeight="true" outlineLevel="0" collapsed="false">
      <c r="A11013" s="1" t="n">
        <v>3</v>
      </c>
      <c r="B11013" s="76" t="n">
        <v>46284</v>
      </c>
      <c r="C11013" s="1" t="n">
        <v>11</v>
      </c>
      <c r="D11013" s="1" t="s">
        <v>3820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5449</v>
      </c>
      <c r="N11013" s="1" t="n">
        <v>6</v>
      </c>
      <c r="O11013" s="1" t="n">
        <v>33.26</v>
      </c>
      <c r="P11013" s="1" t="s">
        <v>3814</v>
      </c>
    </row>
    <row r="11014" customFormat="false" ht="15" hidden="false" customHeight="true" outlineLevel="0" collapsed="false">
      <c r="A11014" s="1" t="n">
        <v>3</v>
      </c>
      <c r="B11014" s="76" t="n">
        <v>46284</v>
      </c>
      <c r="C11014" s="1" t="n">
        <v>11</v>
      </c>
      <c r="D11014" s="1" t="s">
        <v>3820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5450</v>
      </c>
      <c r="N11014" s="1" t="n">
        <v>15</v>
      </c>
      <c r="O11014" s="1" t="n">
        <v>41.49011</v>
      </c>
      <c r="P11014" s="1" t="s">
        <v>3814</v>
      </c>
    </row>
    <row r="11015" customFormat="false" ht="15" hidden="false" customHeight="true" outlineLevel="0" collapsed="false">
      <c r="A11015" s="1" t="n">
        <v>3</v>
      </c>
      <c r="B11015" s="76" t="n">
        <v>46284</v>
      </c>
      <c r="C11015" s="1" t="n">
        <v>11</v>
      </c>
      <c r="D11015" s="1" t="s">
        <v>3820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4076</v>
      </c>
      <c r="N11015" s="1" t="n">
        <v>4</v>
      </c>
      <c r="O11015" s="1" t="n">
        <v>33.2</v>
      </c>
      <c r="P11015" s="1" t="s">
        <v>3814</v>
      </c>
    </row>
    <row r="11016" customFormat="false" ht="15" hidden="false" customHeight="true" outlineLevel="0" collapsed="false">
      <c r="A11016" s="1" t="n">
        <v>3</v>
      </c>
      <c r="B11016" s="76" t="n">
        <v>46284</v>
      </c>
      <c r="C11016" s="1" t="n">
        <v>11</v>
      </c>
      <c r="D11016" s="1" t="s">
        <v>3820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4077</v>
      </c>
      <c r="N11016" s="1" t="n">
        <v>32</v>
      </c>
      <c r="O11016" s="1" t="n">
        <v>94.0202</v>
      </c>
      <c r="P11016" s="1" t="s">
        <v>3814</v>
      </c>
    </row>
    <row r="11017" customFormat="false" ht="15" hidden="false" customHeight="true" outlineLevel="0" collapsed="false">
      <c r="A11017" s="1" t="n">
        <v>3</v>
      </c>
      <c r="B11017" s="76" t="n">
        <v>46284</v>
      </c>
      <c r="C11017" s="1" t="n">
        <v>11</v>
      </c>
      <c r="D11017" s="1" t="s">
        <v>3820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4434</v>
      </c>
      <c r="N11017" s="1" t="n">
        <v>60</v>
      </c>
      <c r="O11017" s="1" t="n">
        <v>171.060078</v>
      </c>
      <c r="P11017" s="1" t="s">
        <v>3814</v>
      </c>
    </row>
    <row r="11018" customFormat="false" ht="15" hidden="false" customHeight="true" outlineLevel="0" collapsed="false">
      <c r="A11018" s="1" t="n">
        <v>3</v>
      </c>
      <c r="B11018" s="76" t="n">
        <v>46284</v>
      </c>
      <c r="C11018" s="1" t="n">
        <v>11</v>
      </c>
      <c r="D11018" s="1" t="s">
        <v>3820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4435</v>
      </c>
      <c r="N11018" s="1" t="n">
        <v>120</v>
      </c>
      <c r="O11018" s="1" t="n">
        <v>693.469924</v>
      </c>
      <c r="P11018" s="1" t="s">
        <v>3814</v>
      </c>
    </row>
    <row r="11019" customFormat="false" ht="15" hidden="false" customHeight="true" outlineLevel="0" collapsed="false">
      <c r="A11019" s="1" t="n">
        <v>3</v>
      </c>
      <c r="B11019" s="76" t="n">
        <v>46284</v>
      </c>
      <c r="C11019" s="1" t="n">
        <v>11</v>
      </c>
      <c r="D11019" s="1" t="s">
        <v>3820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6564</v>
      </c>
      <c r="N11019" s="1" t="n">
        <v>15</v>
      </c>
      <c r="O11019" s="1" t="n">
        <v>35.27</v>
      </c>
      <c r="P11019" s="1" t="s">
        <v>3814</v>
      </c>
    </row>
    <row r="11020" customFormat="false" ht="15" hidden="false" customHeight="true" outlineLevel="0" collapsed="false">
      <c r="A11020" s="1" t="n">
        <v>3</v>
      </c>
      <c r="B11020" s="76" t="n">
        <v>46284</v>
      </c>
      <c r="C11020" s="1" t="n">
        <v>11</v>
      </c>
      <c r="D11020" s="1" t="s">
        <v>3820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4437</v>
      </c>
      <c r="N11020" s="1" t="n">
        <v>60</v>
      </c>
      <c r="O11020" s="1" t="n">
        <v>243.880018</v>
      </c>
      <c r="P11020" s="1" t="s">
        <v>3814</v>
      </c>
    </row>
    <row r="11021" customFormat="false" ht="15" hidden="false" customHeight="true" outlineLevel="0" collapsed="false">
      <c r="A11021" s="1" t="n">
        <v>3</v>
      </c>
      <c r="B11021" s="76" t="n">
        <v>46284</v>
      </c>
      <c r="C11021" s="1" t="n">
        <v>11</v>
      </c>
      <c r="D11021" s="1" t="s">
        <v>3820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4438</v>
      </c>
      <c r="N11021" s="1" t="n">
        <v>15</v>
      </c>
      <c r="O11021" s="1" t="n">
        <v>45.379916</v>
      </c>
      <c r="P11021" s="1" t="s">
        <v>3814</v>
      </c>
    </row>
    <row r="11022" customFormat="false" ht="15" hidden="false" customHeight="true" outlineLevel="0" collapsed="false">
      <c r="A11022" s="1" t="n">
        <v>3</v>
      </c>
      <c r="B11022" s="76" t="n">
        <v>46284</v>
      </c>
      <c r="C11022" s="1" t="n">
        <v>11</v>
      </c>
      <c r="D11022" s="1" t="s">
        <v>3820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6167</v>
      </c>
      <c r="N11022" s="1" t="n">
        <v>4</v>
      </c>
      <c r="O11022" s="1" t="n">
        <v>33.2</v>
      </c>
      <c r="P11022" s="1" t="s">
        <v>3814</v>
      </c>
    </row>
    <row r="11023" customFormat="false" ht="15" hidden="false" customHeight="true" outlineLevel="0" collapsed="false">
      <c r="A11023" s="1" t="n">
        <v>3</v>
      </c>
      <c r="B11023" s="76" t="n">
        <v>46284</v>
      </c>
      <c r="C11023" s="1" t="n">
        <v>11</v>
      </c>
      <c r="D11023" s="1" t="s">
        <v>3820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4994</v>
      </c>
      <c r="N11023" s="1" t="n">
        <v>24</v>
      </c>
      <c r="O11023" s="1" t="n">
        <v>139.579872</v>
      </c>
      <c r="P11023" s="1" t="s">
        <v>3814</v>
      </c>
    </row>
    <row r="11024" customFormat="false" ht="15" hidden="false" customHeight="true" outlineLevel="0" collapsed="false">
      <c r="A11024" s="1" t="n">
        <v>3</v>
      </c>
      <c r="B11024" s="76" t="n">
        <v>46284</v>
      </c>
      <c r="C11024" s="1" t="n">
        <v>11</v>
      </c>
      <c r="D11024" s="1" t="s">
        <v>3820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5453</v>
      </c>
      <c r="N11024" s="1" t="n">
        <v>16</v>
      </c>
      <c r="O11024" s="1" t="n">
        <v>76.130114</v>
      </c>
      <c r="P11024" s="1" t="s">
        <v>3814</v>
      </c>
    </row>
    <row r="11025" customFormat="false" ht="15" hidden="false" customHeight="true" outlineLevel="0" collapsed="false">
      <c r="A11025" s="1" t="n">
        <v>3</v>
      </c>
      <c r="B11025" s="76" t="n">
        <v>46284</v>
      </c>
      <c r="C11025" s="1" t="n">
        <v>11</v>
      </c>
      <c r="D11025" s="1" t="s">
        <v>3820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5989</v>
      </c>
      <c r="N11025" s="1" t="n">
        <v>24</v>
      </c>
      <c r="O11025" s="1" t="n">
        <v>70.64</v>
      </c>
      <c r="P11025" s="1" t="s">
        <v>3814</v>
      </c>
    </row>
    <row r="11026" customFormat="false" ht="15" hidden="false" customHeight="true" outlineLevel="0" collapsed="false">
      <c r="A11026" s="1" t="n">
        <v>3</v>
      </c>
      <c r="B11026" s="76" t="n">
        <v>46284</v>
      </c>
      <c r="C11026" s="1" t="n">
        <v>11</v>
      </c>
      <c r="D11026" s="1" t="s">
        <v>3820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4995</v>
      </c>
      <c r="N11026" s="1" t="n">
        <v>48</v>
      </c>
      <c r="O11026" s="1" t="n">
        <v>215.89001</v>
      </c>
      <c r="P11026" s="1" t="s">
        <v>3814</v>
      </c>
    </row>
    <row r="11027" customFormat="false" ht="15" hidden="false" customHeight="true" outlineLevel="0" collapsed="false">
      <c r="A11027" s="1" t="n">
        <v>3</v>
      </c>
      <c r="B11027" s="76" t="n">
        <v>46284</v>
      </c>
      <c r="C11027" s="1" t="n">
        <v>11</v>
      </c>
      <c r="D11027" s="1" t="s">
        <v>3820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4441</v>
      </c>
      <c r="N11027" s="1" t="n">
        <v>30</v>
      </c>
      <c r="O11027" s="1" t="n">
        <v>88.149917</v>
      </c>
      <c r="P11027" s="1" t="s">
        <v>3814</v>
      </c>
    </row>
    <row r="11028" customFormat="false" ht="15" hidden="false" customHeight="true" outlineLevel="0" collapsed="false">
      <c r="A11028" s="1" t="n">
        <v>3</v>
      </c>
      <c r="B11028" s="76" t="n">
        <v>46284</v>
      </c>
      <c r="C11028" s="1" t="n">
        <v>11</v>
      </c>
      <c r="D11028" s="1" t="s">
        <v>3820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4082</v>
      </c>
      <c r="N11028" s="1" t="n">
        <v>12</v>
      </c>
      <c r="O11028" s="1" t="n">
        <v>81.59</v>
      </c>
      <c r="P11028" s="1" t="s">
        <v>3814</v>
      </c>
    </row>
    <row r="11029" customFormat="false" ht="15" hidden="false" customHeight="true" outlineLevel="0" collapsed="false">
      <c r="A11029" s="1" t="n">
        <v>3</v>
      </c>
      <c r="B11029" s="76" t="n">
        <v>46284</v>
      </c>
      <c r="C11029" s="1" t="n">
        <v>11</v>
      </c>
      <c r="D11029" s="1" t="s">
        <v>3820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4083</v>
      </c>
      <c r="N11029" s="1" t="n">
        <v>80</v>
      </c>
      <c r="O11029" s="1" t="n">
        <v>381.060117</v>
      </c>
      <c r="P11029" s="1" t="s">
        <v>3814</v>
      </c>
    </row>
    <row r="11030" customFormat="false" ht="15" hidden="false" customHeight="true" outlineLevel="0" collapsed="false">
      <c r="A11030" s="1" t="n">
        <v>3</v>
      </c>
      <c r="B11030" s="76" t="n">
        <v>46284</v>
      </c>
      <c r="C11030" s="1" t="n">
        <v>11</v>
      </c>
      <c r="D11030" s="1" t="s">
        <v>3820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4443</v>
      </c>
      <c r="N11030" s="1" t="n">
        <v>16</v>
      </c>
      <c r="O11030" s="1" t="n">
        <v>55.410157</v>
      </c>
      <c r="P11030" s="1" t="s">
        <v>3814</v>
      </c>
    </row>
    <row r="11031" customFormat="false" ht="15" hidden="false" customHeight="true" outlineLevel="0" collapsed="false">
      <c r="A11031" s="1" t="n">
        <v>3</v>
      </c>
      <c r="B11031" s="76" t="n">
        <v>46284</v>
      </c>
      <c r="C11031" s="1" t="n">
        <v>11</v>
      </c>
      <c r="D11031" s="1" t="s">
        <v>3820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5455</v>
      </c>
      <c r="N11031" s="1" t="n">
        <v>16</v>
      </c>
      <c r="O11031" s="1" t="n">
        <v>87.200079</v>
      </c>
      <c r="P11031" s="1" t="s">
        <v>3814</v>
      </c>
    </row>
    <row r="11032" customFormat="false" ht="15" hidden="false" customHeight="true" outlineLevel="0" collapsed="false">
      <c r="A11032" s="1" t="n">
        <v>3</v>
      </c>
      <c r="B11032" s="76" t="n">
        <v>46284</v>
      </c>
      <c r="C11032" s="1" t="n">
        <v>11</v>
      </c>
      <c r="D11032" s="1" t="s">
        <v>3820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6319</v>
      </c>
      <c r="N11032" s="1" t="n">
        <v>24</v>
      </c>
      <c r="O11032" s="1" t="n">
        <v>142.01</v>
      </c>
      <c r="P11032" s="1" t="s">
        <v>3814</v>
      </c>
    </row>
    <row r="11033" customFormat="false" ht="15" hidden="false" customHeight="true" outlineLevel="0" collapsed="false">
      <c r="A11033" s="1" t="n">
        <v>3</v>
      </c>
      <c r="B11033" s="76" t="n">
        <v>46284</v>
      </c>
      <c r="C11033" s="1" t="n">
        <v>11</v>
      </c>
      <c r="D11033" s="1" t="s">
        <v>3820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4086</v>
      </c>
      <c r="N11033" s="1" t="n">
        <v>6</v>
      </c>
      <c r="O11033" s="1" t="n">
        <v>33.26</v>
      </c>
      <c r="P11033" s="1" t="s">
        <v>3814</v>
      </c>
    </row>
    <row r="11034" customFormat="false" ht="15" hidden="false" customHeight="true" outlineLevel="0" collapsed="false">
      <c r="A11034" s="1" t="n">
        <v>3</v>
      </c>
      <c r="B11034" s="76" t="n">
        <v>46284</v>
      </c>
      <c r="C11034" s="1" t="n">
        <v>11</v>
      </c>
      <c r="D11034" s="1" t="s">
        <v>3820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6320</v>
      </c>
      <c r="N11034" s="1" t="n">
        <v>8</v>
      </c>
      <c r="O11034" s="1" t="n">
        <v>36.560246</v>
      </c>
      <c r="P11034" s="1" t="s">
        <v>3814</v>
      </c>
    </row>
    <row r="11035" customFormat="false" ht="15" hidden="false" customHeight="true" outlineLevel="0" collapsed="false">
      <c r="A11035" s="1" t="n">
        <v>3</v>
      </c>
      <c r="B11035" s="76" t="n">
        <v>46284</v>
      </c>
      <c r="C11035" s="1" t="n">
        <v>11</v>
      </c>
      <c r="D11035" s="1" t="s">
        <v>3820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4088</v>
      </c>
      <c r="N11035" s="1" t="n">
        <v>120</v>
      </c>
      <c r="O11035" s="1" t="n">
        <v>446.159994</v>
      </c>
      <c r="P11035" s="1" t="s">
        <v>3814</v>
      </c>
    </row>
    <row r="11036" customFormat="false" ht="15" hidden="false" customHeight="true" outlineLevel="0" collapsed="false">
      <c r="A11036" s="1" t="n">
        <v>3</v>
      </c>
      <c r="B11036" s="76" t="n">
        <v>46284</v>
      </c>
      <c r="C11036" s="1" t="n">
        <v>11</v>
      </c>
      <c r="D11036" s="1" t="s">
        <v>3820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4446</v>
      </c>
      <c r="N11036" s="1" t="n">
        <v>72</v>
      </c>
      <c r="O11036" s="1" t="n">
        <v>478.639903</v>
      </c>
      <c r="P11036" s="1" t="s">
        <v>3814</v>
      </c>
    </row>
    <row r="11037" customFormat="false" ht="15" hidden="false" customHeight="true" outlineLevel="0" collapsed="false">
      <c r="A11037" s="1" t="n">
        <v>3</v>
      </c>
      <c r="B11037" s="76" t="n">
        <v>46284</v>
      </c>
      <c r="C11037" s="1" t="n">
        <v>11</v>
      </c>
      <c r="D11037" s="1" t="s">
        <v>3820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5458</v>
      </c>
      <c r="N11037" s="1" t="n">
        <v>24</v>
      </c>
      <c r="O11037" s="1" t="n">
        <v>196.92</v>
      </c>
      <c r="P11037" s="1" t="s">
        <v>3814</v>
      </c>
    </row>
    <row r="11038" customFormat="false" ht="15" hidden="false" customHeight="true" outlineLevel="0" collapsed="false">
      <c r="A11038" s="1" t="n">
        <v>3</v>
      </c>
      <c r="B11038" s="76" t="n">
        <v>46284</v>
      </c>
      <c r="C11038" s="1" t="n">
        <v>11</v>
      </c>
      <c r="D11038" s="1" t="s">
        <v>3820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5991</v>
      </c>
      <c r="N11038" s="1" t="n">
        <v>8</v>
      </c>
      <c r="O11038" s="1" t="n">
        <v>28.550195</v>
      </c>
      <c r="P11038" s="1" t="s">
        <v>3814</v>
      </c>
    </row>
    <row r="11039" customFormat="false" ht="15" hidden="false" customHeight="true" outlineLevel="0" collapsed="false">
      <c r="A11039" s="1" t="n">
        <v>3</v>
      </c>
      <c r="B11039" s="76" t="n">
        <v>46284</v>
      </c>
      <c r="C11039" s="1" t="n">
        <v>11</v>
      </c>
      <c r="D11039" s="1" t="s">
        <v>3820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6321</v>
      </c>
      <c r="N11039" s="1" t="n">
        <v>15</v>
      </c>
      <c r="O11039" s="1" t="n">
        <v>38.889933</v>
      </c>
      <c r="P11039" s="1" t="s">
        <v>3814</v>
      </c>
    </row>
    <row r="11040" customFormat="false" ht="15" hidden="false" customHeight="true" outlineLevel="0" collapsed="false">
      <c r="A11040" s="1" t="n">
        <v>3</v>
      </c>
      <c r="B11040" s="76" t="n">
        <v>46284</v>
      </c>
      <c r="C11040" s="1" t="n">
        <v>11</v>
      </c>
      <c r="D11040" s="1" t="s">
        <v>3820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6322</v>
      </c>
      <c r="N11040" s="1" t="n">
        <v>12</v>
      </c>
      <c r="O11040" s="1" t="n">
        <v>36.44</v>
      </c>
      <c r="P11040" s="1" t="s">
        <v>3814</v>
      </c>
    </row>
    <row r="11041" customFormat="false" ht="15" hidden="false" customHeight="true" outlineLevel="0" collapsed="false">
      <c r="A11041" s="1" t="n">
        <v>3</v>
      </c>
      <c r="B11041" s="76" t="n">
        <v>46284</v>
      </c>
      <c r="C11041" s="1" t="n">
        <v>11</v>
      </c>
      <c r="D11041" s="1" t="s">
        <v>3820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6322</v>
      </c>
      <c r="N11041" s="1" t="n">
        <v>12</v>
      </c>
      <c r="O11041" s="1" t="n">
        <v>25.51</v>
      </c>
      <c r="P11041" s="1" t="s">
        <v>3814</v>
      </c>
    </row>
    <row r="11042" customFormat="false" ht="15" hidden="false" customHeight="true" outlineLevel="0" collapsed="false">
      <c r="A11042" s="1" t="n">
        <v>3</v>
      </c>
      <c r="B11042" s="76" t="n">
        <v>46284</v>
      </c>
      <c r="C11042" s="1" t="n">
        <v>11</v>
      </c>
      <c r="D11042" s="1" t="s">
        <v>3820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5665</v>
      </c>
      <c r="N11042" s="1" t="n">
        <v>24</v>
      </c>
      <c r="O11042" s="1" t="n">
        <v>75.12</v>
      </c>
      <c r="P11042" s="1" t="s">
        <v>3814</v>
      </c>
    </row>
    <row r="11043" customFormat="false" ht="15" hidden="false" customHeight="true" outlineLevel="0" collapsed="false">
      <c r="A11043" s="1" t="n">
        <v>3</v>
      </c>
      <c r="B11043" s="76" t="n">
        <v>46284</v>
      </c>
      <c r="C11043" s="1" t="n">
        <v>11</v>
      </c>
      <c r="D11043" s="1" t="s">
        <v>3820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5171</v>
      </c>
      <c r="N11043" s="1" t="n">
        <v>24</v>
      </c>
      <c r="O11043" s="1" t="n">
        <v>75.12</v>
      </c>
      <c r="P11043" s="1" t="s">
        <v>3814</v>
      </c>
    </row>
    <row r="11044" customFormat="false" ht="15" hidden="false" customHeight="true" outlineLevel="0" collapsed="false">
      <c r="A11044" s="1" t="n">
        <v>3</v>
      </c>
      <c r="B11044" s="76" t="n">
        <v>46284</v>
      </c>
      <c r="C11044" s="1" t="n">
        <v>11</v>
      </c>
      <c r="D11044" s="1" t="s">
        <v>3820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4731</v>
      </c>
      <c r="N11044" s="1" t="n">
        <v>48</v>
      </c>
      <c r="O11044" s="1" t="n">
        <v>173.28</v>
      </c>
      <c r="P11044" s="1" t="s">
        <v>3814</v>
      </c>
    </row>
    <row r="11045" customFormat="false" ht="15" hidden="false" customHeight="true" outlineLevel="0" collapsed="false">
      <c r="A11045" s="1" t="n">
        <v>3</v>
      </c>
      <c r="B11045" s="76" t="n">
        <v>46284</v>
      </c>
      <c r="C11045" s="1" t="n">
        <v>11</v>
      </c>
      <c r="D11045" s="1" t="s">
        <v>3820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4409</v>
      </c>
      <c r="N11045" s="1" t="n">
        <v>48</v>
      </c>
      <c r="O11045" s="1" t="n">
        <v>211.2</v>
      </c>
      <c r="P11045" s="1" t="s">
        <v>3814</v>
      </c>
    </row>
    <row r="11046" customFormat="false" ht="15" hidden="false" customHeight="true" outlineLevel="0" collapsed="false">
      <c r="A11046" s="1" t="n">
        <v>3</v>
      </c>
      <c r="B11046" s="76" t="n">
        <v>46284</v>
      </c>
      <c r="C11046" s="1" t="n">
        <v>11</v>
      </c>
      <c r="D11046" s="1" t="s">
        <v>3820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5130</v>
      </c>
      <c r="N11046" s="1" t="n">
        <v>12</v>
      </c>
      <c r="O11046" s="1" t="n">
        <v>82.44</v>
      </c>
      <c r="P11046" s="1" t="s">
        <v>3814</v>
      </c>
    </row>
    <row r="11047" customFormat="false" ht="15" hidden="false" customHeight="true" outlineLevel="0" collapsed="false">
      <c r="A11047" s="1" t="n">
        <v>3</v>
      </c>
      <c r="B11047" s="76" t="n">
        <v>46284</v>
      </c>
      <c r="C11047" s="1" t="n">
        <v>11</v>
      </c>
      <c r="D11047" s="1" t="s">
        <v>3820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4326</v>
      </c>
      <c r="N11047" s="1" t="n">
        <v>60</v>
      </c>
      <c r="O11047" s="1" t="n">
        <v>412.2</v>
      </c>
      <c r="P11047" s="1" t="s">
        <v>3814</v>
      </c>
    </row>
    <row r="11048" customFormat="false" ht="15" hidden="false" customHeight="true" outlineLevel="0" collapsed="false">
      <c r="A11048" s="1" t="n">
        <v>3</v>
      </c>
      <c r="B11048" s="76" t="n">
        <v>46284</v>
      </c>
      <c r="C11048" s="1" t="n">
        <v>11</v>
      </c>
      <c r="D11048" s="1" t="s">
        <v>3820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6893</v>
      </c>
      <c r="N11048" s="1" t="n">
        <v>144</v>
      </c>
      <c r="O11048" s="1" t="n">
        <v>162.72</v>
      </c>
      <c r="P11048" s="1" t="s">
        <v>3814</v>
      </c>
    </row>
    <row r="11049" customFormat="false" ht="15" hidden="false" customHeight="true" outlineLevel="0" collapsed="false">
      <c r="A11049" s="1" t="n">
        <v>3</v>
      </c>
      <c r="B11049" s="76" t="n">
        <v>46284</v>
      </c>
      <c r="C11049" s="1" t="n">
        <v>11</v>
      </c>
      <c r="D11049" s="1" t="s">
        <v>3820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4990</v>
      </c>
      <c r="N11049" s="1" t="n">
        <v>24</v>
      </c>
      <c r="O11049" s="1" t="n">
        <v>194.4</v>
      </c>
      <c r="P11049" s="1" t="s">
        <v>3814</v>
      </c>
    </row>
    <row r="11050" customFormat="false" ht="15" hidden="false" customHeight="true" outlineLevel="0" collapsed="false">
      <c r="A11050" s="1" t="n">
        <v>3</v>
      </c>
      <c r="B11050" s="76" t="n">
        <v>46284</v>
      </c>
      <c r="C11050" s="1" t="n">
        <v>11</v>
      </c>
      <c r="D11050" s="1" t="s">
        <v>3820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4991</v>
      </c>
      <c r="N11050" s="1" t="n">
        <v>6</v>
      </c>
      <c r="O11050" s="1" t="n">
        <v>48.6</v>
      </c>
      <c r="P11050" s="1" t="s">
        <v>3814</v>
      </c>
    </row>
    <row r="11051" customFormat="false" ht="15" hidden="false" customHeight="true" outlineLevel="0" collapsed="false">
      <c r="A11051" s="1" t="n">
        <v>3</v>
      </c>
      <c r="B11051" s="76" t="n">
        <v>46286</v>
      </c>
      <c r="C11051" s="1" t="n">
        <v>6</v>
      </c>
      <c r="D11051" s="1" t="s">
        <v>3819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3813</v>
      </c>
      <c r="N11051" s="1" t="n">
        <v>8</v>
      </c>
      <c r="O11051" s="1" t="n">
        <v>20</v>
      </c>
      <c r="P11051" s="1" t="s">
        <v>3814</v>
      </c>
    </row>
    <row r="11052" customFormat="false" ht="15" hidden="false" customHeight="true" outlineLevel="0" collapsed="false">
      <c r="A11052" s="1" t="n">
        <v>3</v>
      </c>
      <c r="B11052" s="76" t="n">
        <v>46286</v>
      </c>
      <c r="C11052" s="1" t="n">
        <v>6</v>
      </c>
      <c r="D11052" s="1" t="s">
        <v>3819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3815</v>
      </c>
      <c r="N11052" s="1" t="n">
        <v>7</v>
      </c>
      <c r="O11052" s="1" t="n">
        <v>56</v>
      </c>
      <c r="P11052" s="1" t="s">
        <v>3814</v>
      </c>
    </row>
    <row r="11053" customFormat="false" ht="15" hidden="false" customHeight="true" outlineLevel="0" collapsed="false">
      <c r="A11053" s="1" t="n">
        <v>3</v>
      </c>
      <c r="B11053" s="76" t="n">
        <v>46286</v>
      </c>
      <c r="C11053" s="1" t="n">
        <v>6</v>
      </c>
      <c r="D11053" s="1" t="s">
        <v>3819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3817</v>
      </c>
      <c r="N11053" s="1" t="n">
        <v>40</v>
      </c>
      <c r="O11053" s="1" t="n">
        <v>250</v>
      </c>
      <c r="P11053" s="1" t="s">
        <v>3814</v>
      </c>
    </row>
    <row r="11054" customFormat="false" ht="15" hidden="false" customHeight="true" outlineLevel="0" collapsed="false">
      <c r="A11054" s="1" t="n">
        <v>3</v>
      </c>
      <c r="B11054" s="76" t="n">
        <v>46286</v>
      </c>
      <c r="C11054" s="1" t="n">
        <v>6</v>
      </c>
      <c r="D11054" s="1" t="s">
        <v>3819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4451</v>
      </c>
      <c r="N11054" s="1" t="n">
        <v>50</v>
      </c>
      <c r="O11054" s="1" t="n">
        <v>700</v>
      </c>
      <c r="P11054" s="1" t="s">
        <v>3814</v>
      </c>
    </row>
    <row r="11055" customFormat="false" ht="15" hidden="false" customHeight="true" outlineLevel="0" collapsed="false">
      <c r="A11055" s="1" t="n">
        <v>3</v>
      </c>
      <c r="B11055" s="76" t="n">
        <v>46286</v>
      </c>
      <c r="C11055" s="1" t="n">
        <v>11</v>
      </c>
      <c r="D11055" s="1" t="s">
        <v>3820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3870</v>
      </c>
      <c r="N11055" s="1" t="n">
        <v>20</v>
      </c>
      <c r="O11055" s="1" t="n">
        <v>240</v>
      </c>
      <c r="P11055" s="1" t="s">
        <v>3814</v>
      </c>
    </row>
    <row r="11056" customFormat="false" ht="15" hidden="false" customHeight="true" outlineLevel="0" collapsed="false">
      <c r="A11056" s="1" t="n">
        <v>3</v>
      </c>
      <c r="B11056" s="76" t="n">
        <v>46286</v>
      </c>
      <c r="C11056" s="1" t="n">
        <v>11</v>
      </c>
      <c r="D11056" s="1" t="s">
        <v>3820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4098</v>
      </c>
      <c r="N11056" s="1" t="n">
        <v>18</v>
      </c>
      <c r="O11056" s="1" t="n">
        <v>216</v>
      </c>
      <c r="P11056" s="1" t="s">
        <v>3814</v>
      </c>
    </row>
    <row r="11057" customFormat="false" ht="15" hidden="false" customHeight="true" outlineLevel="0" collapsed="false">
      <c r="A11057" s="1" t="n">
        <v>3</v>
      </c>
      <c r="B11057" s="76" t="n">
        <v>46286</v>
      </c>
      <c r="C11057" s="1" t="n">
        <v>11</v>
      </c>
      <c r="D11057" s="1" t="s">
        <v>3820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4051</v>
      </c>
      <c r="N11057" s="1" t="n">
        <v>1080</v>
      </c>
      <c r="O11057" s="1" t="n">
        <v>555</v>
      </c>
      <c r="P11057" s="1" t="s">
        <v>3814</v>
      </c>
    </row>
    <row r="11058" customFormat="false" ht="15" hidden="false" customHeight="true" outlineLevel="0" collapsed="false">
      <c r="A11058" s="1" t="n">
        <v>3</v>
      </c>
      <c r="B11058" s="76" t="n">
        <v>46286</v>
      </c>
      <c r="C11058" s="1" t="n">
        <v>11</v>
      </c>
      <c r="D11058" s="1" t="s">
        <v>3820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4052</v>
      </c>
      <c r="N11058" s="1" t="n">
        <v>1800</v>
      </c>
      <c r="O11058" s="1" t="n">
        <v>900</v>
      </c>
      <c r="P11058" s="1" t="s">
        <v>3814</v>
      </c>
    </row>
    <row r="11059" customFormat="false" ht="15" hidden="false" customHeight="true" outlineLevel="0" collapsed="false">
      <c r="A11059" s="1" t="n">
        <v>3</v>
      </c>
      <c r="B11059" s="76" t="n">
        <v>46286</v>
      </c>
      <c r="C11059" s="1" t="n">
        <v>11</v>
      </c>
      <c r="D11059" s="1" t="s">
        <v>3820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4054</v>
      </c>
      <c r="N11059" s="1" t="n">
        <v>12</v>
      </c>
      <c r="O11059" s="1" t="n">
        <v>45</v>
      </c>
      <c r="P11059" s="1" t="s">
        <v>3814</v>
      </c>
    </row>
    <row r="11060" customFormat="false" ht="15" hidden="false" customHeight="true" outlineLevel="0" collapsed="false">
      <c r="A11060" s="1" t="n">
        <v>3</v>
      </c>
      <c r="B11060" s="76" t="n">
        <v>46286</v>
      </c>
      <c r="C11060" s="1" t="n">
        <v>11</v>
      </c>
      <c r="D11060" s="1" t="s">
        <v>3820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4055</v>
      </c>
      <c r="N11060" s="1" t="n">
        <v>9</v>
      </c>
      <c r="O11060" s="1" t="n">
        <v>55</v>
      </c>
      <c r="P11060" s="1" t="s">
        <v>3814</v>
      </c>
    </row>
    <row r="11061" customFormat="false" ht="15" hidden="false" customHeight="true" outlineLevel="0" collapsed="false">
      <c r="A11061" s="1" t="n">
        <v>3</v>
      </c>
      <c r="B11061" s="76" t="n">
        <v>46286</v>
      </c>
      <c r="C11061" s="1" t="n">
        <v>11</v>
      </c>
      <c r="D11061" s="1" t="s">
        <v>3820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4056</v>
      </c>
      <c r="N11061" s="1" t="n">
        <v>9</v>
      </c>
      <c r="O11061" s="1" t="n">
        <v>80</v>
      </c>
      <c r="P11061" s="1" t="s">
        <v>3814</v>
      </c>
    </row>
    <row r="11062" customFormat="false" ht="15" hidden="false" customHeight="true" outlineLevel="0" collapsed="false">
      <c r="A11062" s="1" t="n">
        <v>3</v>
      </c>
      <c r="B11062" s="76" t="n">
        <v>46286</v>
      </c>
      <c r="C11062" s="1" t="n">
        <v>11</v>
      </c>
      <c r="D11062" s="1" t="s">
        <v>3820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4057</v>
      </c>
      <c r="N11062" s="1" t="n">
        <v>30</v>
      </c>
      <c r="O11062" s="1" t="n">
        <v>57</v>
      </c>
      <c r="P11062" s="1" t="s">
        <v>3814</v>
      </c>
    </row>
    <row r="11063" customFormat="false" ht="15" hidden="false" customHeight="true" outlineLevel="0" collapsed="false">
      <c r="A11063" s="1" t="n">
        <v>3</v>
      </c>
      <c r="B11063" s="76" t="n">
        <v>46286</v>
      </c>
      <c r="C11063" s="1" t="n">
        <v>11</v>
      </c>
      <c r="D11063" s="1" t="s">
        <v>3820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5741</v>
      </c>
      <c r="N11063" s="1" t="n">
        <v>5</v>
      </c>
      <c r="O11063" s="1" t="n">
        <v>20.25</v>
      </c>
      <c r="P11063" s="1" t="s">
        <v>3814</v>
      </c>
    </row>
    <row r="11064" customFormat="false" ht="15" hidden="false" customHeight="true" outlineLevel="0" collapsed="false">
      <c r="A11064" s="1" t="n">
        <v>3</v>
      </c>
      <c r="B11064" s="76" t="n">
        <v>46286</v>
      </c>
      <c r="C11064" s="1" t="n">
        <v>11</v>
      </c>
      <c r="D11064" s="1" t="s">
        <v>3820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4058</v>
      </c>
      <c r="N11064" s="1" t="n">
        <v>20</v>
      </c>
      <c r="O11064" s="1" t="n">
        <v>61</v>
      </c>
      <c r="P11064" s="1" t="s">
        <v>3814</v>
      </c>
    </row>
    <row r="11065" customFormat="false" ht="15" hidden="false" customHeight="true" outlineLevel="0" collapsed="false">
      <c r="A11065" s="1" t="n">
        <v>3</v>
      </c>
      <c r="B11065" s="76" t="n">
        <v>46286</v>
      </c>
      <c r="C11065" s="1" t="n">
        <v>11</v>
      </c>
      <c r="D11065" s="1" t="s">
        <v>3820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4059</v>
      </c>
      <c r="N11065" s="1" t="n">
        <v>9</v>
      </c>
      <c r="O11065" s="1" t="n">
        <v>70.65</v>
      </c>
      <c r="P11065" s="1" t="s">
        <v>3814</v>
      </c>
    </row>
    <row r="11066" customFormat="false" ht="15" hidden="false" customHeight="true" outlineLevel="0" collapsed="false">
      <c r="A11066" s="1" t="n">
        <v>3</v>
      </c>
      <c r="B11066" s="76" t="n">
        <v>46286</v>
      </c>
      <c r="C11066" s="1" t="n">
        <v>11</v>
      </c>
      <c r="D11066" s="1" t="s">
        <v>3820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4060</v>
      </c>
      <c r="N11066" s="1" t="n">
        <v>40</v>
      </c>
      <c r="O11066" s="1" t="n">
        <v>136</v>
      </c>
      <c r="P11066" s="1" t="s">
        <v>3814</v>
      </c>
    </row>
    <row r="11067" customFormat="false" ht="15" hidden="false" customHeight="true" outlineLevel="0" collapsed="false">
      <c r="A11067" s="1" t="n">
        <v>3</v>
      </c>
      <c r="B11067" s="76" t="n">
        <v>46286</v>
      </c>
      <c r="C11067" s="1" t="n">
        <v>11</v>
      </c>
      <c r="D11067" s="1" t="s">
        <v>3820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5742</v>
      </c>
      <c r="N11067" s="1" t="n">
        <v>5</v>
      </c>
      <c r="O11067" s="1" t="n">
        <v>20.25</v>
      </c>
      <c r="P11067" s="1" t="s">
        <v>3814</v>
      </c>
    </row>
    <row r="11068" customFormat="false" ht="15" hidden="false" customHeight="true" outlineLevel="0" collapsed="false">
      <c r="A11068" s="1" t="n">
        <v>3</v>
      </c>
      <c r="B11068" s="76" t="n">
        <v>46286</v>
      </c>
      <c r="C11068" s="1" t="n">
        <v>11</v>
      </c>
      <c r="D11068" s="1" t="s">
        <v>3820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4061</v>
      </c>
      <c r="N11068" s="1" t="n">
        <v>40</v>
      </c>
      <c r="O11068" s="1" t="n">
        <v>136</v>
      </c>
      <c r="P11068" s="1" t="s">
        <v>3814</v>
      </c>
    </row>
    <row r="11069" customFormat="false" ht="15" hidden="false" customHeight="true" outlineLevel="0" collapsed="false">
      <c r="A11069" s="1" t="n">
        <v>3</v>
      </c>
      <c r="B11069" s="76" t="n">
        <v>46286</v>
      </c>
      <c r="C11069" s="1" t="n">
        <v>11</v>
      </c>
      <c r="D11069" s="1" t="s">
        <v>3820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5743</v>
      </c>
      <c r="N11069" s="1" t="n">
        <v>5</v>
      </c>
      <c r="O11069" s="1" t="n">
        <v>20.25</v>
      </c>
      <c r="P11069" s="1" t="s">
        <v>3814</v>
      </c>
    </row>
    <row r="11070" customFormat="false" ht="15" hidden="false" customHeight="true" outlineLevel="0" collapsed="false">
      <c r="A11070" s="1" t="n">
        <v>3</v>
      </c>
      <c r="B11070" s="76" t="n">
        <v>46286</v>
      </c>
      <c r="C11070" s="1" t="n">
        <v>11</v>
      </c>
      <c r="D11070" s="1" t="s">
        <v>3820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5744</v>
      </c>
      <c r="N11070" s="1" t="n">
        <v>2</v>
      </c>
      <c r="O11070" s="1" t="n">
        <v>15.7</v>
      </c>
      <c r="P11070" s="1" t="s">
        <v>3814</v>
      </c>
    </row>
    <row r="11071" customFormat="false" ht="15" hidden="false" customHeight="true" outlineLevel="0" collapsed="false">
      <c r="A11071" s="1" t="n">
        <v>3</v>
      </c>
      <c r="B11071" s="76" t="n">
        <v>46286</v>
      </c>
      <c r="C11071" s="1" t="n">
        <v>11</v>
      </c>
      <c r="D11071" s="1" t="s">
        <v>3820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5745</v>
      </c>
      <c r="N11071" s="1" t="n">
        <v>2</v>
      </c>
      <c r="O11071" s="1" t="n">
        <v>15.7</v>
      </c>
      <c r="P11071" s="1" t="s">
        <v>3814</v>
      </c>
    </row>
    <row r="11072" customFormat="false" ht="15" hidden="false" customHeight="true" outlineLevel="0" collapsed="false">
      <c r="A11072" s="1" t="n">
        <v>3</v>
      </c>
      <c r="B11072" s="76" t="n">
        <v>46286</v>
      </c>
      <c r="C11072" s="1" t="n">
        <v>11</v>
      </c>
      <c r="D11072" s="1" t="s">
        <v>3820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5746</v>
      </c>
      <c r="N11072" s="1" t="n">
        <v>3</v>
      </c>
      <c r="O11072" s="1" t="n">
        <v>23.55</v>
      </c>
      <c r="P11072" s="1" t="s">
        <v>3814</v>
      </c>
    </row>
    <row r="11073" customFormat="false" ht="15" hidden="false" customHeight="true" outlineLevel="0" collapsed="false">
      <c r="A11073" s="1" t="n">
        <v>3</v>
      </c>
      <c r="B11073" s="76" t="n">
        <v>46286</v>
      </c>
      <c r="C11073" s="1" t="n">
        <v>11</v>
      </c>
      <c r="D11073" s="1" t="s">
        <v>3820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5747</v>
      </c>
      <c r="N11073" s="1" t="n">
        <v>2</v>
      </c>
      <c r="O11073" s="1" t="n">
        <v>15.7</v>
      </c>
      <c r="P11073" s="1" t="s">
        <v>3814</v>
      </c>
    </row>
    <row r="11074" customFormat="false" ht="15" hidden="false" customHeight="true" outlineLevel="0" collapsed="false">
      <c r="A11074" s="1" t="n">
        <v>3</v>
      </c>
      <c r="B11074" s="76" t="n">
        <v>46286</v>
      </c>
      <c r="C11074" s="1" t="n">
        <v>11</v>
      </c>
      <c r="D11074" s="1" t="s">
        <v>3820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4062</v>
      </c>
      <c r="N11074" s="1" t="n">
        <v>20</v>
      </c>
      <c r="O11074" s="1" t="n">
        <v>81</v>
      </c>
      <c r="P11074" s="1" t="s">
        <v>3814</v>
      </c>
    </row>
    <row r="11075" customFormat="false" ht="15" hidden="false" customHeight="true" outlineLevel="0" collapsed="false">
      <c r="A11075" s="1" t="n">
        <v>3</v>
      </c>
      <c r="B11075" s="76" t="n">
        <v>46286</v>
      </c>
      <c r="C11075" s="1" t="n">
        <v>11</v>
      </c>
      <c r="D11075" s="1" t="s">
        <v>3820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5749</v>
      </c>
      <c r="N11075" s="1" t="n">
        <v>5</v>
      </c>
      <c r="O11075" s="1" t="n">
        <v>20.25</v>
      </c>
      <c r="P11075" s="1" t="s">
        <v>3814</v>
      </c>
    </row>
    <row r="11076" customFormat="false" ht="15" hidden="false" customHeight="true" outlineLevel="0" collapsed="false">
      <c r="A11076" s="1" t="n">
        <v>3</v>
      </c>
      <c r="B11076" s="76" t="n">
        <v>46286</v>
      </c>
      <c r="C11076" s="1" t="n">
        <v>11</v>
      </c>
      <c r="D11076" s="1" t="s">
        <v>3820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5037</v>
      </c>
      <c r="N11076" s="1" t="n">
        <v>40</v>
      </c>
      <c r="O11076" s="1" t="n">
        <v>536</v>
      </c>
      <c r="P11076" s="1" t="s">
        <v>3814</v>
      </c>
    </row>
    <row r="11077" customFormat="false" ht="15" hidden="false" customHeight="true" outlineLevel="0" collapsed="false">
      <c r="A11077" s="1" t="n">
        <v>3</v>
      </c>
      <c r="B11077" s="76" t="n">
        <v>46286</v>
      </c>
      <c r="C11077" s="1" t="n">
        <v>11</v>
      </c>
      <c r="D11077" s="1" t="s">
        <v>3820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4351</v>
      </c>
      <c r="N11077" s="1" t="n">
        <v>40</v>
      </c>
      <c r="O11077" s="1" t="n">
        <v>552</v>
      </c>
      <c r="P11077" s="1" t="s">
        <v>3814</v>
      </c>
    </row>
    <row r="11078" customFormat="false" ht="15" hidden="false" customHeight="true" outlineLevel="0" collapsed="false">
      <c r="A11078" s="1" t="n">
        <v>3</v>
      </c>
      <c r="B11078" s="76" t="n">
        <v>46286</v>
      </c>
      <c r="C11078" s="1" t="n">
        <v>11</v>
      </c>
      <c r="D11078" s="1" t="s">
        <v>3820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4354</v>
      </c>
      <c r="N11078" s="1" t="n">
        <v>50</v>
      </c>
      <c r="O11078" s="1" t="n">
        <v>287.5</v>
      </c>
      <c r="P11078" s="1" t="s">
        <v>3814</v>
      </c>
    </row>
    <row r="11079" customFormat="false" ht="15" hidden="false" customHeight="true" outlineLevel="0" collapsed="false">
      <c r="A11079" s="1" t="n">
        <v>3</v>
      </c>
      <c r="B11079" s="76" t="n">
        <v>46286</v>
      </c>
      <c r="C11079" s="1" t="n">
        <v>11</v>
      </c>
      <c r="D11079" s="1" t="s">
        <v>3820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4803</v>
      </c>
      <c r="N11079" s="1" t="n">
        <v>48</v>
      </c>
      <c r="O11079" s="1" t="n">
        <v>288</v>
      </c>
      <c r="P11079" s="1" t="s">
        <v>3814</v>
      </c>
    </row>
    <row r="11080" customFormat="false" ht="15" hidden="false" customHeight="true" outlineLevel="0" collapsed="false">
      <c r="A11080" s="1" t="n">
        <v>3</v>
      </c>
      <c r="B11080" s="76" t="n">
        <v>46286</v>
      </c>
      <c r="C11080" s="1" t="n">
        <v>11</v>
      </c>
      <c r="D11080" s="1" t="s">
        <v>3820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4276</v>
      </c>
      <c r="N11080" s="1" t="n">
        <v>10</v>
      </c>
      <c r="O11080" s="1" t="n">
        <v>43.2</v>
      </c>
      <c r="P11080" s="1" t="s">
        <v>3814</v>
      </c>
    </row>
    <row r="11081" customFormat="false" ht="15" hidden="false" customHeight="true" outlineLevel="0" collapsed="false">
      <c r="A11081" s="1" t="n">
        <v>3</v>
      </c>
      <c r="B11081" s="76" t="n">
        <v>46286</v>
      </c>
      <c r="C11081" s="1" t="n">
        <v>11</v>
      </c>
      <c r="D11081" s="1" t="s">
        <v>3820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4277</v>
      </c>
      <c r="N11081" s="1" t="n">
        <v>20</v>
      </c>
      <c r="O11081" s="1" t="n">
        <v>84.4</v>
      </c>
      <c r="P11081" s="1" t="s">
        <v>3814</v>
      </c>
    </row>
    <row r="11082" customFormat="false" ht="15" hidden="false" customHeight="true" outlineLevel="0" collapsed="false">
      <c r="A11082" s="1" t="n">
        <v>3</v>
      </c>
      <c r="B11082" s="76" t="n">
        <v>46286</v>
      </c>
      <c r="C11082" s="1" t="n">
        <v>11</v>
      </c>
      <c r="D11082" s="1" t="s">
        <v>3820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4383</v>
      </c>
      <c r="N11082" s="1" t="n">
        <v>24</v>
      </c>
      <c r="O11082" s="1" t="n">
        <v>79.68</v>
      </c>
      <c r="P11082" s="1" t="s">
        <v>3814</v>
      </c>
    </row>
    <row r="11083" customFormat="false" ht="15" hidden="false" customHeight="true" outlineLevel="0" collapsed="false">
      <c r="A11083" s="1" t="n">
        <v>3</v>
      </c>
      <c r="B11083" s="76" t="n">
        <v>46286</v>
      </c>
      <c r="C11083" s="1" t="n">
        <v>11</v>
      </c>
      <c r="D11083" s="1" t="s">
        <v>3820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5118</v>
      </c>
      <c r="N11083" s="1" t="n">
        <v>12</v>
      </c>
      <c r="O11083" s="1" t="n">
        <v>25.2</v>
      </c>
      <c r="P11083" s="1" t="s">
        <v>3814</v>
      </c>
    </row>
    <row r="11084" customFormat="false" ht="15" hidden="false" customHeight="true" outlineLevel="0" collapsed="false">
      <c r="A11084" s="1" t="n">
        <v>3</v>
      </c>
      <c r="B11084" s="76" t="n">
        <v>46286</v>
      </c>
      <c r="C11084" s="1" t="n">
        <v>11</v>
      </c>
      <c r="D11084" s="1" t="s">
        <v>3820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4834</v>
      </c>
      <c r="N11084" s="1" t="n">
        <v>80</v>
      </c>
      <c r="O11084" s="1" t="n">
        <v>152</v>
      </c>
      <c r="P11084" s="1" t="s">
        <v>3814</v>
      </c>
    </row>
    <row r="11085" customFormat="false" ht="15" hidden="false" customHeight="true" outlineLevel="0" collapsed="false">
      <c r="A11085" s="1" t="n">
        <v>3</v>
      </c>
      <c r="B11085" s="76" t="n">
        <v>46286</v>
      </c>
      <c r="C11085" s="1" t="n">
        <v>11</v>
      </c>
      <c r="D11085" s="1" t="s">
        <v>3820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3844</v>
      </c>
      <c r="N11085" s="1" t="n">
        <v>60</v>
      </c>
      <c r="O11085" s="1" t="n">
        <v>592.2</v>
      </c>
      <c r="P11085" s="1" t="s">
        <v>3814</v>
      </c>
    </row>
    <row r="11086" customFormat="false" ht="15" hidden="false" customHeight="true" outlineLevel="0" collapsed="false">
      <c r="A11086" s="1" t="n">
        <v>3</v>
      </c>
      <c r="B11086" s="76" t="n">
        <v>46286</v>
      </c>
      <c r="C11086" s="1" t="n">
        <v>11</v>
      </c>
      <c r="D11086" s="1" t="s">
        <v>3820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6894</v>
      </c>
      <c r="N11086" s="1" t="n">
        <v>90</v>
      </c>
      <c r="O11086" s="1" t="n">
        <v>231.3</v>
      </c>
      <c r="P11086" s="1" t="s">
        <v>3814</v>
      </c>
    </row>
    <row r="11087" customFormat="false" ht="15" hidden="false" customHeight="true" outlineLevel="0" collapsed="false">
      <c r="A11087" s="1" t="n">
        <v>3</v>
      </c>
      <c r="B11087" s="76" t="n">
        <v>46286</v>
      </c>
      <c r="C11087" s="1" t="n">
        <v>11</v>
      </c>
      <c r="D11087" s="1" t="s">
        <v>3820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5041</v>
      </c>
      <c r="N11087" s="1" t="n">
        <v>24</v>
      </c>
      <c r="O11087" s="1" t="n">
        <v>126.72</v>
      </c>
      <c r="P11087" s="1" t="s">
        <v>3814</v>
      </c>
    </row>
    <row r="11088" customFormat="false" ht="15" hidden="false" customHeight="true" outlineLevel="0" collapsed="false">
      <c r="A11088" s="1" t="n">
        <v>3</v>
      </c>
      <c r="B11088" s="76" t="n">
        <v>46286</v>
      </c>
      <c r="C11088" s="1" t="n">
        <v>11</v>
      </c>
      <c r="D11088" s="1" t="s">
        <v>3820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5042</v>
      </c>
      <c r="N11088" s="1" t="n">
        <v>12</v>
      </c>
      <c r="O11088" s="1" t="n">
        <v>56.88</v>
      </c>
      <c r="P11088" s="1" t="s">
        <v>3814</v>
      </c>
    </row>
    <row r="11089" customFormat="false" ht="15" hidden="false" customHeight="true" outlineLevel="0" collapsed="false">
      <c r="A11089" s="1" t="n">
        <v>3</v>
      </c>
      <c r="B11089" s="76" t="n">
        <v>46286</v>
      </c>
      <c r="C11089" s="1" t="n">
        <v>11</v>
      </c>
      <c r="D11089" s="1" t="s">
        <v>3820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3851</v>
      </c>
      <c r="N11089" s="1" t="n">
        <v>18</v>
      </c>
      <c r="O11089" s="1" t="n">
        <v>108.9</v>
      </c>
      <c r="P11089" s="1" t="s">
        <v>3814</v>
      </c>
    </row>
    <row r="11090" customFormat="false" ht="15" hidden="false" customHeight="true" outlineLevel="0" collapsed="false">
      <c r="A11090" s="1" t="n">
        <v>3</v>
      </c>
      <c r="B11090" s="76" t="n">
        <v>46286</v>
      </c>
      <c r="C11090" s="1" t="n">
        <v>11</v>
      </c>
      <c r="D11090" s="1" t="s">
        <v>3820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4989</v>
      </c>
      <c r="N11090" s="1" t="n">
        <v>125</v>
      </c>
      <c r="O11090" s="1" t="n">
        <v>1550</v>
      </c>
      <c r="P11090" s="1" t="s">
        <v>3814</v>
      </c>
    </row>
    <row r="11091" customFormat="false" ht="15" hidden="false" customHeight="true" outlineLevel="0" collapsed="false">
      <c r="A11091" s="1" t="n">
        <v>3</v>
      </c>
      <c r="B11091" s="76" t="n">
        <v>46286</v>
      </c>
      <c r="C11091" s="1" t="n">
        <v>11</v>
      </c>
      <c r="D11091" s="1" t="s">
        <v>3820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4419</v>
      </c>
      <c r="N11091" s="1" t="n">
        <v>6</v>
      </c>
      <c r="O11091" s="1" t="n">
        <v>48.9</v>
      </c>
      <c r="P11091" s="1" t="s">
        <v>3814</v>
      </c>
    </row>
    <row r="11092" customFormat="false" ht="15" hidden="false" customHeight="true" outlineLevel="0" collapsed="false">
      <c r="A11092" s="1" t="n">
        <v>3</v>
      </c>
      <c r="B11092" s="76" t="n">
        <v>46286</v>
      </c>
      <c r="C11092" s="1" t="n">
        <v>11</v>
      </c>
      <c r="D11092" s="1" t="s">
        <v>3820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6895</v>
      </c>
      <c r="N11092" s="1" t="n">
        <v>3</v>
      </c>
      <c r="O11092" s="1" t="n">
        <v>17.07</v>
      </c>
      <c r="P11092" s="1" t="s">
        <v>3814</v>
      </c>
    </row>
    <row r="11093" customFormat="false" ht="15" hidden="false" customHeight="true" outlineLevel="0" collapsed="false">
      <c r="A11093" s="1" t="n">
        <v>3</v>
      </c>
      <c r="B11093" s="76" t="n">
        <v>46286</v>
      </c>
      <c r="C11093" s="1" t="n">
        <v>11</v>
      </c>
      <c r="D11093" s="1" t="s">
        <v>3820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6896</v>
      </c>
      <c r="N11093" s="1" t="n">
        <v>3</v>
      </c>
      <c r="O11093" s="1" t="n">
        <v>9.63</v>
      </c>
      <c r="P11093" s="1" t="s">
        <v>3814</v>
      </c>
    </row>
    <row r="11094" customFormat="false" ht="15" hidden="false" customHeight="true" outlineLevel="0" collapsed="false">
      <c r="A11094" s="1" t="n">
        <v>3</v>
      </c>
      <c r="B11094" s="76" t="n">
        <v>46286</v>
      </c>
      <c r="C11094" s="1" t="n">
        <v>11</v>
      </c>
      <c r="D11094" s="1" t="s">
        <v>3820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6895</v>
      </c>
      <c r="N11094" s="1" t="n">
        <v>3</v>
      </c>
      <c r="O11094" s="1" t="n">
        <v>17.07</v>
      </c>
      <c r="P11094" s="1" t="s">
        <v>3814</v>
      </c>
    </row>
    <row r="11095" customFormat="false" ht="15" hidden="false" customHeight="true" outlineLevel="0" collapsed="false">
      <c r="A11095" s="1" t="n">
        <v>3</v>
      </c>
      <c r="B11095" s="76" t="n">
        <v>46286</v>
      </c>
      <c r="C11095" s="1" t="n">
        <v>11</v>
      </c>
      <c r="D11095" s="1" t="s">
        <v>3820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6897</v>
      </c>
      <c r="N11095" s="1" t="n">
        <v>3</v>
      </c>
      <c r="O11095" s="1" t="n">
        <v>9.63</v>
      </c>
      <c r="P11095" s="1" t="s">
        <v>3814</v>
      </c>
    </row>
    <row r="11096" customFormat="false" ht="15" hidden="false" customHeight="true" outlineLevel="0" collapsed="false">
      <c r="A11096" s="1" t="n">
        <v>3</v>
      </c>
      <c r="B11096" s="76" t="n">
        <v>46286</v>
      </c>
      <c r="C11096" s="1" t="n">
        <v>11</v>
      </c>
      <c r="D11096" s="1" t="s">
        <v>3820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6898</v>
      </c>
      <c r="N11096" s="1" t="n">
        <v>3</v>
      </c>
      <c r="O11096" s="1" t="n">
        <v>17.07</v>
      </c>
      <c r="P11096" s="1" t="s">
        <v>3814</v>
      </c>
    </row>
    <row r="11097" customFormat="false" ht="15" hidden="false" customHeight="true" outlineLevel="0" collapsed="false">
      <c r="A11097" s="1" t="n">
        <v>3</v>
      </c>
      <c r="B11097" s="76" t="n">
        <v>46286</v>
      </c>
      <c r="C11097" s="1" t="n">
        <v>11</v>
      </c>
      <c r="D11097" s="1" t="s">
        <v>3820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4251</v>
      </c>
      <c r="N11097" s="1" t="n">
        <v>20</v>
      </c>
      <c r="O11097" s="1" t="n">
        <v>159.45</v>
      </c>
      <c r="P11097" s="1" t="s">
        <v>3814</v>
      </c>
    </row>
    <row r="11098" customFormat="false" ht="15" hidden="false" customHeight="true" outlineLevel="0" collapsed="false">
      <c r="A11098" s="1" t="n">
        <v>3</v>
      </c>
      <c r="B11098" s="76" t="n">
        <v>46286</v>
      </c>
      <c r="C11098" s="1" t="n">
        <v>11</v>
      </c>
      <c r="D11098" s="1" t="s">
        <v>3820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3907</v>
      </c>
      <c r="N11098" s="1" t="n">
        <v>20</v>
      </c>
      <c r="O11098" s="1" t="n">
        <v>159.45</v>
      </c>
      <c r="P11098" s="1" t="s">
        <v>3814</v>
      </c>
    </row>
    <row r="11099" customFormat="false" ht="15" hidden="false" customHeight="true" outlineLevel="0" collapsed="false">
      <c r="A11099" s="1" t="n">
        <v>3</v>
      </c>
      <c r="B11099" s="76" t="n">
        <v>46286</v>
      </c>
      <c r="C11099" s="1" t="n">
        <v>11</v>
      </c>
      <c r="D11099" s="1" t="s">
        <v>3820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4252</v>
      </c>
      <c r="N11099" s="1" t="n">
        <v>20</v>
      </c>
      <c r="O11099" s="1" t="n">
        <v>56.65</v>
      </c>
      <c r="P11099" s="1" t="s">
        <v>3814</v>
      </c>
    </row>
    <row r="11100" customFormat="false" ht="15" hidden="false" customHeight="true" outlineLevel="0" collapsed="false">
      <c r="A11100" s="1" t="n">
        <v>3</v>
      </c>
      <c r="B11100" s="76" t="n">
        <v>46286</v>
      </c>
      <c r="C11100" s="1" t="n">
        <v>11</v>
      </c>
      <c r="D11100" s="1" t="s">
        <v>3820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3908</v>
      </c>
      <c r="N11100" s="1" t="n">
        <v>30</v>
      </c>
      <c r="O11100" s="1" t="n">
        <v>78.68</v>
      </c>
      <c r="P11100" s="1" t="s">
        <v>3814</v>
      </c>
    </row>
    <row r="11101" customFormat="false" ht="15" hidden="false" customHeight="true" outlineLevel="0" collapsed="false">
      <c r="A11101" s="1" t="n">
        <v>3</v>
      </c>
      <c r="B11101" s="76" t="n">
        <v>46286</v>
      </c>
      <c r="C11101" s="1" t="n">
        <v>11</v>
      </c>
      <c r="D11101" s="1" t="s">
        <v>3820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4741</v>
      </c>
      <c r="N11101" s="1" t="n">
        <v>20</v>
      </c>
      <c r="O11101" s="1" t="n">
        <v>56.65</v>
      </c>
      <c r="P11101" s="1" t="s">
        <v>3814</v>
      </c>
    </row>
    <row r="11102" customFormat="false" ht="15" hidden="false" customHeight="true" outlineLevel="0" collapsed="false">
      <c r="A11102" s="1" t="n">
        <v>3</v>
      </c>
      <c r="B11102" s="76" t="n">
        <v>46286</v>
      </c>
      <c r="C11102" s="1" t="n">
        <v>11</v>
      </c>
      <c r="D11102" s="1" t="s">
        <v>3820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6899</v>
      </c>
      <c r="N11102" s="1" t="n">
        <v>20</v>
      </c>
      <c r="O11102" s="1" t="n">
        <v>54.55</v>
      </c>
      <c r="P11102" s="1" t="s">
        <v>3814</v>
      </c>
    </row>
    <row r="11103" customFormat="false" ht="15" hidden="false" customHeight="true" outlineLevel="0" collapsed="false">
      <c r="A11103" s="1" t="n">
        <v>3</v>
      </c>
      <c r="B11103" s="76" t="n">
        <v>46286</v>
      </c>
      <c r="C11103" s="1" t="n">
        <v>11</v>
      </c>
      <c r="D11103" s="1" t="s">
        <v>3820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5254</v>
      </c>
      <c r="N11103" s="1" t="n">
        <v>270</v>
      </c>
      <c r="O11103" s="1" t="n">
        <v>349.41</v>
      </c>
      <c r="P11103" s="1" t="s">
        <v>3814</v>
      </c>
    </row>
    <row r="11104" customFormat="false" ht="15" hidden="false" customHeight="true" outlineLevel="0" collapsed="false">
      <c r="A11104" s="1" t="n">
        <v>3</v>
      </c>
      <c r="B11104" s="76" t="n">
        <v>46286</v>
      </c>
      <c r="C11104" s="1" t="n">
        <v>11</v>
      </c>
      <c r="D11104" s="1" t="s">
        <v>3820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5255</v>
      </c>
      <c r="N11104" s="1" t="n">
        <v>27</v>
      </c>
      <c r="O11104" s="1" t="n">
        <v>68.7</v>
      </c>
      <c r="P11104" s="1" t="s">
        <v>3814</v>
      </c>
    </row>
    <row r="11105" customFormat="false" ht="15" hidden="false" customHeight="true" outlineLevel="0" collapsed="false">
      <c r="A11105" s="1" t="n">
        <v>3</v>
      </c>
      <c r="B11105" s="76" t="n">
        <v>46286</v>
      </c>
      <c r="C11105" s="1" t="n">
        <v>11</v>
      </c>
      <c r="D11105" s="1" t="s">
        <v>3820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6900</v>
      </c>
      <c r="N11105" s="1" t="n">
        <v>27</v>
      </c>
      <c r="O11105" s="1" t="n">
        <v>45.51</v>
      </c>
      <c r="P11105" s="1" t="s">
        <v>3814</v>
      </c>
    </row>
    <row r="11106" customFormat="false" ht="15" hidden="false" customHeight="true" outlineLevel="0" collapsed="false">
      <c r="A11106" s="1" t="n">
        <v>3</v>
      </c>
      <c r="B11106" s="76" t="n">
        <v>46286</v>
      </c>
      <c r="C11106" s="1" t="n">
        <v>11</v>
      </c>
      <c r="D11106" s="1" t="s">
        <v>3820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5225</v>
      </c>
      <c r="N11106" s="1" t="n">
        <v>96</v>
      </c>
      <c r="O11106" s="1" t="n">
        <v>114.9</v>
      </c>
      <c r="P11106" s="1" t="s">
        <v>3814</v>
      </c>
    </row>
    <row r="11107" customFormat="false" ht="15" hidden="false" customHeight="true" outlineLevel="0" collapsed="false">
      <c r="A11107" s="1" t="n">
        <v>3</v>
      </c>
      <c r="B11107" s="76" t="n">
        <v>46286</v>
      </c>
      <c r="C11107" s="1" t="n">
        <v>11</v>
      </c>
      <c r="D11107" s="1" t="s">
        <v>3820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6901</v>
      </c>
      <c r="N11107" s="1" t="n">
        <v>12</v>
      </c>
      <c r="O11107" s="1" t="n">
        <v>72.33</v>
      </c>
      <c r="P11107" s="1" t="s">
        <v>3814</v>
      </c>
    </row>
    <row r="11108" customFormat="false" ht="15" hidden="false" customHeight="true" outlineLevel="0" collapsed="false">
      <c r="A11108" s="1" t="n">
        <v>3</v>
      </c>
      <c r="B11108" s="76" t="n">
        <v>46286</v>
      </c>
      <c r="C11108" s="1" t="n">
        <v>11</v>
      </c>
      <c r="D11108" s="1" t="s">
        <v>3820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6902</v>
      </c>
      <c r="N11108" s="1" t="n">
        <v>27</v>
      </c>
      <c r="O11108" s="1" t="n">
        <v>45.51</v>
      </c>
      <c r="P11108" s="1" t="s">
        <v>3814</v>
      </c>
    </row>
    <row r="11109" customFormat="false" ht="15" hidden="false" customHeight="true" outlineLevel="0" collapsed="false">
      <c r="A11109" s="1" t="n">
        <v>3</v>
      </c>
      <c r="B11109" s="76" t="n">
        <v>46286</v>
      </c>
      <c r="C11109" s="1" t="n">
        <v>11</v>
      </c>
      <c r="D11109" s="1" t="s">
        <v>3820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4781</v>
      </c>
      <c r="N11109" s="1" t="n">
        <v>20</v>
      </c>
      <c r="O11109" s="1" t="n">
        <v>132.42</v>
      </c>
      <c r="P11109" s="1" t="s">
        <v>3814</v>
      </c>
    </row>
    <row r="11110" customFormat="false" ht="15" hidden="false" customHeight="true" outlineLevel="0" collapsed="false">
      <c r="A11110" s="1" t="n">
        <v>3</v>
      </c>
      <c r="B11110" s="76" t="n">
        <v>46286</v>
      </c>
      <c r="C11110" s="1" t="n">
        <v>11</v>
      </c>
      <c r="D11110" s="1" t="s">
        <v>3820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6903</v>
      </c>
      <c r="N11110" s="1" t="n">
        <v>20</v>
      </c>
      <c r="O11110" s="1" t="n">
        <v>162.59</v>
      </c>
      <c r="P11110" s="1" t="s">
        <v>3814</v>
      </c>
    </row>
    <row r="11111" customFormat="false" ht="15" hidden="false" customHeight="true" outlineLevel="0" collapsed="false">
      <c r="A11111" s="1" t="n">
        <v>3</v>
      </c>
      <c r="B11111" s="76" t="n">
        <v>46286</v>
      </c>
      <c r="C11111" s="1" t="n">
        <v>11</v>
      </c>
      <c r="D11111" s="1" t="s">
        <v>3820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6904</v>
      </c>
      <c r="N11111" s="1" t="n">
        <v>12</v>
      </c>
      <c r="O11111" s="1" t="n">
        <v>20.9</v>
      </c>
      <c r="P11111" s="1" t="s">
        <v>3814</v>
      </c>
    </row>
    <row r="11112" customFormat="false" ht="15" hidden="false" customHeight="true" outlineLevel="0" collapsed="false">
      <c r="A11112" s="1" t="n">
        <v>3</v>
      </c>
      <c r="B11112" s="76" t="n">
        <v>46286</v>
      </c>
      <c r="C11112" s="1" t="n">
        <v>11</v>
      </c>
      <c r="D11112" s="1" t="s">
        <v>3820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6905</v>
      </c>
      <c r="N11112" s="1" t="n">
        <v>27</v>
      </c>
      <c r="O11112" s="1" t="n">
        <v>45.51</v>
      </c>
      <c r="P11112" s="1" t="s">
        <v>3814</v>
      </c>
    </row>
    <row r="11113" customFormat="false" ht="15" hidden="false" customHeight="true" outlineLevel="0" collapsed="false">
      <c r="A11113" s="1" t="n">
        <v>3</v>
      </c>
      <c r="B11113" s="76" t="n">
        <v>46286</v>
      </c>
      <c r="C11113" s="1" t="n">
        <v>11</v>
      </c>
      <c r="D11113" s="1" t="s">
        <v>3820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4788</v>
      </c>
      <c r="N11113" s="1" t="n">
        <v>24</v>
      </c>
      <c r="O11113" s="1" t="n">
        <v>114.33</v>
      </c>
      <c r="P11113" s="1" t="s">
        <v>3814</v>
      </c>
    </row>
    <row r="11114" customFormat="false" ht="15" hidden="false" customHeight="true" outlineLevel="0" collapsed="false">
      <c r="A11114" s="1" t="n">
        <v>3</v>
      </c>
      <c r="B11114" s="76" t="n">
        <v>46286</v>
      </c>
      <c r="C11114" s="1" t="n">
        <v>11</v>
      </c>
      <c r="D11114" s="1" t="s">
        <v>3820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4789</v>
      </c>
      <c r="N11114" s="1" t="n">
        <v>48</v>
      </c>
      <c r="O11114" s="1" t="n">
        <v>230.5</v>
      </c>
      <c r="P11114" s="1" t="s">
        <v>3814</v>
      </c>
    </row>
    <row r="11115" customFormat="false" ht="15" hidden="false" customHeight="true" outlineLevel="0" collapsed="false">
      <c r="A11115" s="1" t="n">
        <v>3</v>
      </c>
      <c r="B11115" s="76" t="n">
        <v>46286</v>
      </c>
      <c r="C11115" s="1" t="n">
        <v>11</v>
      </c>
      <c r="D11115" s="1" t="s">
        <v>3820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6906</v>
      </c>
      <c r="N11115" s="1" t="n">
        <v>50</v>
      </c>
      <c r="O11115" s="1" t="n">
        <v>232.49</v>
      </c>
      <c r="P11115" s="1" t="s">
        <v>3814</v>
      </c>
    </row>
    <row r="11116" customFormat="false" ht="15" hidden="false" customHeight="true" outlineLevel="0" collapsed="false">
      <c r="A11116" s="1" t="n">
        <v>3</v>
      </c>
      <c r="B11116" s="76" t="n">
        <v>46286</v>
      </c>
      <c r="C11116" s="1" t="n">
        <v>11</v>
      </c>
      <c r="D11116" s="1" t="s">
        <v>3820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5034</v>
      </c>
      <c r="N11116" s="1" t="n">
        <v>60</v>
      </c>
      <c r="O11116" s="1" t="n">
        <v>676.69</v>
      </c>
      <c r="P11116" s="1" t="s">
        <v>3814</v>
      </c>
    </row>
    <row r="11117" customFormat="false" ht="15" hidden="false" customHeight="true" outlineLevel="0" collapsed="false">
      <c r="A11117" s="1" t="n">
        <v>3</v>
      </c>
      <c r="B11117" s="76" t="n">
        <v>46286</v>
      </c>
      <c r="C11117" s="1" t="n">
        <v>11</v>
      </c>
      <c r="D11117" s="1" t="s">
        <v>3820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6907</v>
      </c>
      <c r="N11117" s="1" t="n">
        <v>12</v>
      </c>
      <c r="O11117" s="1" t="n">
        <v>87.1</v>
      </c>
      <c r="P11117" s="1" t="s">
        <v>3814</v>
      </c>
    </row>
    <row r="11118" customFormat="false" ht="15" hidden="false" customHeight="true" outlineLevel="0" collapsed="false">
      <c r="A11118" s="1" t="n">
        <v>3</v>
      </c>
      <c r="B11118" s="76" t="n">
        <v>46286</v>
      </c>
      <c r="C11118" s="1" t="n">
        <v>11</v>
      </c>
      <c r="D11118" s="1" t="s">
        <v>3820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6908</v>
      </c>
      <c r="N11118" s="1" t="n">
        <v>12</v>
      </c>
      <c r="O11118" s="1" t="n">
        <v>72.33</v>
      </c>
      <c r="P11118" s="1" t="s">
        <v>3814</v>
      </c>
    </row>
    <row r="11119" customFormat="false" ht="15" hidden="false" customHeight="true" outlineLevel="0" collapsed="false">
      <c r="A11119" s="1" t="n">
        <v>3</v>
      </c>
      <c r="B11119" s="76" t="n">
        <v>46286</v>
      </c>
      <c r="C11119" s="1" t="n">
        <v>11</v>
      </c>
      <c r="D11119" s="1" t="s">
        <v>3820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6909</v>
      </c>
      <c r="N11119" s="1" t="n">
        <v>12</v>
      </c>
      <c r="O11119" s="1" t="n">
        <v>91.94</v>
      </c>
      <c r="P11119" s="1" t="s">
        <v>3814</v>
      </c>
    </row>
    <row r="11120" customFormat="false" ht="15" hidden="false" customHeight="true" outlineLevel="0" collapsed="false">
      <c r="A11120" s="1" t="n">
        <v>3</v>
      </c>
      <c r="B11120" s="76" t="n">
        <v>46286</v>
      </c>
      <c r="C11120" s="1" t="n">
        <v>11</v>
      </c>
      <c r="D11120" s="1" t="s">
        <v>3820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6910</v>
      </c>
      <c r="N11120" s="1" t="n">
        <v>12</v>
      </c>
      <c r="O11120" s="1" t="n">
        <v>72.33</v>
      </c>
      <c r="P11120" s="1" t="s">
        <v>3814</v>
      </c>
    </row>
    <row r="11121" customFormat="false" ht="15" hidden="false" customHeight="true" outlineLevel="0" collapsed="false">
      <c r="A11121" s="1" t="n">
        <v>3</v>
      </c>
      <c r="B11121" s="76" t="n">
        <v>46286</v>
      </c>
      <c r="C11121" s="1" t="n">
        <v>11</v>
      </c>
      <c r="D11121" s="1" t="s">
        <v>3820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4121</v>
      </c>
      <c r="N11121" s="1" t="n">
        <v>60</v>
      </c>
      <c r="O11121" s="1" t="n">
        <v>1016.42</v>
      </c>
      <c r="P11121" s="1" t="s">
        <v>3814</v>
      </c>
    </row>
    <row r="11122" customFormat="false" ht="15" hidden="false" customHeight="true" outlineLevel="0" collapsed="false">
      <c r="A11122" s="1" t="n">
        <v>3</v>
      </c>
      <c r="B11122" s="76" t="n">
        <v>46286</v>
      </c>
      <c r="C11122" s="1" t="n">
        <v>11</v>
      </c>
      <c r="D11122" s="1" t="s">
        <v>3820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4837</v>
      </c>
      <c r="N11122" s="1" t="n">
        <v>24</v>
      </c>
      <c r="O11122" s="1" t="n">
        <v>21.74</v>
      </c>
      <c r="P11122" s="1" t="s">
        <v>3814</v>
      </c>
    </row>
    <row r="11123" customFormat="false" ht="15" hidden="false" customHeight="true" outlineLevel="0" collapsed="false">
      <c r="A11123" s="1" t="n">
        <v>3</v>
      </c>
      <c r="B11123" s="76" t="n">
        <v>46286</v>
      </c>
      <c r="C11123" s="1" t="n">
        <v>11</v>
      </c>
      <c r="D11123" s="1" t="s">
        <v>3820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4122</v>
      </c>
      <c r="N11123" s="1" t="n">
        <v>24</v>
      </c>
      <c r="O11123" s="1" t="n">
        <v>21.74</v>
      </c>
      <c r="P11123" s="1" t="s">
        <v>3814</v>
      </c>
    </row>
    <row r="11124" customFormat="false" ht="15" hidden="false" customHeight="true" outlineLevel="0" collapsed="false">
      <c r="A11124" s="1" t="n">
        <v>3</v>
      </c>
      <c r="B11124" s="76" t="n">
        <v>46286</v>
      </c>
      <c r="C11124" s="1" t="n">
        <v>11</v>
      </c>
      <c r="D11124" s="1" t="s">
        <v>3820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4123</v>
      </c>
      <c r="N11124" s="1" t="n">
        <v>24</v>
      </c>
      <c r="O11124" s="1" t="n">
        <v>21.74</v>
      </c>
      <c r="P11124" s="1" t="s">
        <v>3814</v>
      </c>
    </row>
    <row r="11125" customFormat="false" ht="15" hidden="false" customHeight="true" outlineLevel="0" collapsed="false">
      <c r="A11125" s="1" t="n">
        <v>3</v>
      </c>
      <c r="B11125" s="76" t="n">
        <v>46286</v>
      </c>
      <c r="C11125" s="1" t="n">
        <v>11</v>
      </c>
      <c r="D11125" s="1" t="s">
        <v>3820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4124</v>
      </c>
      <c r="N11125" s="1" t="n">
        <v>20</v>
      </c>
      <c r="O11125" s="1" t="n">
        <v>319.98</v>
      </c>
      <c r="P11125" s="1" t="s">
        <v>3814</v>
      </c>
    </row>
    <row r="11126" customFormat="false" ht="15" hidden="false" customHeight="true" outlineLevel="0" collapsed="false">
      <c r="A11126" s="1" t="n">
        <v>3</v>
      </c>
      <c r="B11126" s="76" t="n">
        <v>46286</v>
      </c>
      <c r="C11126" s="1" t="n">
        <v>11</v>
      </c>
      <c r="D11126" s="1" t="s">
        <v>3820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4125</v>
      </c>
      <c r="N11126" s="1" t="n">
        <v>60</v>
      </c>
      <c r="O11126" s="1" t="n">
        <v>988.18</v>
      </c>
      <c r="P11126" s="1" t="s">
        <v>3814</v>
      </c>
    </row>
    <row r="11127" customFormat="false" ht="15" hidden="false" customHeight="true" outlineLevel="0" collapsed="false">
      <c r="A11127" s="1" t="n">
        <v>3</v>
      </c>
      <c r="B11127" s="76" t="n">
        <v>46286</v>
      </c>
      <c r="C11127" s="1" t="n">
        <v>11</v>
      </c>
      <c r="D11127" s="1" t="s">
        <v>3820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4127</v>
      </c>
      <c r="N11127" s="1" t="n">
        <v>10</v>
      </c>
      <c r="O11127" s="1" t="n">
        <v>145.87</v>
      </c>
      <c r="P11127" s="1" t="s">
        <v>3814</v>
      </c>
    </row>
    <row r="11128" customFormat="false" ht="15" hidden="false" customHeight="true" outlineLevel="0" collapsed="false">
      <c r="A11128" s="1" t="n">
        <v>3</v>
      </c>
      <c r="B11128" s="76" t="n">
        <v>46286</v>
      </c>
      <c r="C11128" s="1" t="n">
        <v>11</v>
      </c>
      <c r="D11128" s="1" t="s">
        <v>3820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4128</v>
      </c>
      <c r="N11128" s="1" t="n">
        <v>30</v>
      </c>
      <c r="O11128" s="1" t="n">
        <v>367.04</v>
      </c>
      <c r="P11128" s="1" t="s">
        <v>3814</v>
      </c>
    </row>
    <row r="11129" customFormat="false" ht="15" hidden="false" customHeight="true" outlineLevel="0" collapsed="false">
      <c r="A11129" s="1" t="n">
        <v>3</v>
      </c>
      <c r="B11129" s="76" t="n">
        <v>46286</v>
      </c>
      <c r="C11129" s="1" t="n">
        <v>11</v>
      </c>
      <c r="D11129" s="1" t="s">
        <v>3820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4129</v>
      </c>
      <c r="N11129" s="1" t="n">
        <v>60</v>
      </c>
      <c r="O11129" s="1" t="n">
        <v>621.15</v>
      </c>
      <c r="P11129" s="1" t="s">
        <v>3814</v>
      </c>
    </row>
    <row r="11130" customFormat="false" ht="15" hidden="false" customHeight="true" outlineLevel="0" collapsed="false">
      <c r="A11130" s="1" t="n">
        <v>3</v>
      </c>
      <c r="B11130" s="76" t="n">
        <v>46286</v>
      </c>
      <c r="C11130" s="1" t="n">
        <v>11</v>
      </c>
      <c r="D11130" s="1" t="s">
        <v>3820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4130</v>
      </c>
      <c r="N11130" s="1" t="n">
        <v>80</v>
      </c>
      <c r="O11130" s="1" t="n">
        <v>1054.07</v>
      </c>
      <c r="P11130" s="1" t="s">
        <v>3814</v>
      </c>
    </row>
    <row r="11131" customFormat="false" ht="15" hidden="false" customHeight="true" outlineLevel="0" collapsed="false">
      <c r="A11131" s="1" t="n">
        <v>3</v>
      </c>
      <c r="B11131" s="76" t="n">
        <v>46286</v>
      </c>
      <c r="C11131" s="1" t="n">
        <v>11</v>
      </c>
      <c r="D11131" s="1" t="s">
        <v>3820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6911</v>
      </c>
      <c r="N11131" s="1" t="n">
        <v>10</v>
      </c>
      <c r="O11131" s="1" t="n">
        <v>103.52</v>
      </c>
      <c r="P11131" s="1" t="s">
        <v>3814</v>
      </c>
    </row>
    <row r="11132" customFormat="false" ht="15" hidden="false" customHeight="true" outlineLevel="0" collapsed="false">
      <c r="A11132" s="1" t="n">
        <v>3</v>
      </c>
      <c r="B11132" s="76" t="n">
        <v>46286</v>
      </c>
      <c r="C11132" s="1" t="n">
        <v>11</v>
      </c>
      <c r="D11132" s="1" t="s">
        <v>3820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4839</v>
      </c>
      <c r="N11132" s="1" t="n">
        <v>30</v>
      </c>
      <c r="O11132" s="1" t="n">
        <v>451.74</v>
      </c>
      <c r="P11132" s="1" t="s">
        <v>3814</v>
      </c>
    </row>
    <row r="11133" customFormat="false" ht="15" hidden="false" customHeight="true" outlineLevel="0" collapsed="false">
      <c r="A11133" s="1" t="n">
        <v>3</v>
      </c>
      <c r="B11133" s="76" t="n">
        <v>46286</v>
      </c>
      <c r="C11133" s="1" t="n">
        <v>11</v>
      </c>
      <c r="D11133" s="1" t="s">
        <v>3820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5579</v>
      </c>
      <c r="N11133" s="1" t="n">
        <v>10</v>
      </c>
      <c r="O11133" s="1" t="n">
        <v>103.52</v>
      </c>
      <c r="P11133" s="1" t="s">
        <v>3814</v>
      </c>
    </row>
    <row r="11134" customFormat="false" ht="15" hidden="false" customHeight="true" outlineLevel="0" collapsed="false">
      <c r="A11134" s="1" t="n">
        <v>3</v>
      </c>
      <c r="B11134" s="76" t="n">
        <v>46286</v>
      </c>
      <c r="C11134" s="1" t="n">
        <v>11</v>
      </c>
      <c r="D11134" s="1" t="s">
        <v>3820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6912</v>
      </c>
      <c r="N11134" s="1" t="n">
        <v>6</v>
      </c>
      <c r="O11134" s="1" t="n">
        <v>73.8</v>
      </c>
      <c r="P11134" s="1" t="s">
        <v>3814</v>
      </c>
    </row>
    <row r="11135" customFormat="false" ht="15" hidden="false" customHeight="true" outlineLevel="0" collapsed="false">
      <c r="A11135" s="1" t="n">
        <v>3</v>
      </c>
      <c r="B11135" s="76" t="n">
        <v>46286</v>
      </c>
      <c r="C11135" s="1" t="n">
        <v>11</v>
      </c>
      <c r="D11135" s="1" t="s">
        <v>3820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6913</v>
      </c>
      <c r="N11135" s="1" t="n">
        <v>12</v>
      </c>
      <c r="O11135" s="1" t="n">
        <v>156</v>
      </c>
      <c r="P11135" s="1" t="s">
        <v>3814</v>
      </c>
    </row>
    <row r="11136" customFormat="false" ht="15" hidden="false" customHeight="true" outlineLevel="0" collapsed="false">
      <c r="A11136" s="1" t="n">
        <v>3</v>
      </c>
      <c r="B11136" s="76" t="n">
        <v>46286</v>
      </c>
      <c r="C11136" s="1" t="n">
        <v>11</v>
      </c>
      <c r="D11136" s="1" t="s">
        <v>3820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6914</v>
      </c>
      <c r="N11136" s="1" t="n">
        <v>36</v>
      </c>
      <c r="O11136" s="1" t="n">
        <v>194.4</v>
      </c>
      <c r="P11136" s="1" t="s">
        <v>3814</v>
      </c>
    </row>
    <row r="11137" customFormat="false" ht="15" hidden="false" customHeight="true" outlineLevel="0" collapsed="false">
      <c r="A11137" s="1" t="n">
        <v>3</v>
      </c>
      <c r="B11137" s="76" t="n">
        <v>46286</v>
      </c>
      <c r="C11137" s="1" t="n">
        <v>11</v>
      </c>
      <c r="D11137" s="1" t="s">
        <v>3820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6915</v>
      </c>
      <c r="N11137" s="1" t="n">
        <v>3</v>
      </c>
      <c r="O11137" s="1" t="n">
        <v>48</v>
      </c>
      <c r="P11137" s="1" t="s">
        <v>3814</v>
      </c>
    </row>
    <row r="11138" customFormat="false" ht="15" hidden="false" customHeight="true" outlineLevel="0" collapsed="false">
      <c r="A11138" s="1" t="n">
        <v>3</v>
      </c>
      <c r="B11138" s="76" t="n">
        <v>46286</v>
      </c>
      <c r="C11138" s="1" t="n">
        <v>11</v>
      </c>
      <c r="D11138" s="1" t="s">
        <v>3820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6916</v>
      </c>
      <c r="N11138" s="1" t="n">
        <v>6</v>
      </c>
      <c r="O11138" s="1" t="n">
        <v>75.6</v>
      </c>
      <c r="P11138" s="1" t="s">
        <v>3814</v>
      </c>
    </row>
    <row r="11139" customFormat="false" ht="15" hidden="false" customHeight="true" outlineLevel="0" collapsed="false">
      <c r="A11139" s="1" t="n">
        <v>3</v>
      </c>
      <c r="B11139" s="76" t="n">
        <v>46286</v>
      </c>
      <c r="C11139" s="1" t="n">
        <v>11</v>
      </c>
      <c r="D11139" s="1" t="s">
        <v>3820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6917</v>
      </c>
      <c r="N11139" s="1" t="n">
        <v>25</v>
      </c>
      <c r="O11139" s="1" t="n">
        <v>135</v>
      </c>
      <c r="P11139" s="1" t="s">
        <v>3814</v>
      </c>
    </row>
    <row r="11140" customFormat="false" ht="15" hidden="false" customHeight="true" outlineLevel="0" collapsed="false">
      <c r="A11140" s="1" t="n">
        <v>3</v>
      </c>
      <c r="B11140" s="76" t="n">
        <v>46286</v>
      </c>
      <c r="C11140" s="1" t="n">
        <v>11</v>
      </c>
      <c r="D11140" s="1" t="s">
        <v>3820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6918</v>
      </c>
      <c r="N11140" s="1" t="n">
        <v>6</v>
      </c>
      <c r="O11140" s="1" t="n">
        <v>89.7</v>
      </c>
      <c r="P11140" s="1" t="s">
        <v>3814</v>
      </c>
    </row>
    <row r="11141" customFormat="false" ht="15" hidden="false" customHeight="true" outlineLevel="0" collapsed="false">
      <c r="A11141" s="1" t="n">
        <v>3</v>
      </c>
      <c r="B11141" s="76" t="n">
        <v>46286</v>
      </c>
      <c r="C11141" s="1" t="n">
        <v>11</v>
      </c>
      <c r="D11141" s="1" t="s">
        <v>3820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6919</v>
      </c>
      <c r="N11141" s="1" t="n">
        <v>3</v>
      </c>
      <c r="O11141" s="1" t="n">
        <v>47.7</v>
      </c>
      <c r="P11141" s="1" t="s">
        <v>3814</v>
      </c>
    </row>
    <row r="11142" customFormat="false" ht="15" hidden="false" customHeight="true" outlineLevel="0" collapsed="false">
      <c r="A11142" s="1" t="n">
        <v>3</v>
      </c>
      <c r="B11142" s="76" t="n">
        <v>46286</v>
      </c>
      <c r="C11142" s="1" t="n">
        <v>11</v>
      </c>
      <c r="D11142" s="1" t="s">
        <v>3820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6920</v>
      </c>
      <c r="N11142" s="1" t="n">
        <v>20</v>
      </c>
      <c r="O11142" s="1" t="n">
        <v>72</v>
      </c>
      <c r="P11142" s="1" t="s">
        <v>3814</v>
      </c>
    </row>
    <row r="11143" customFormat="false" ht="15" hidden="false" customHeight="true" outlineLevel="0" collapsed="false">
      <c r="A11143" s="1" t="n">
        <v>3</v>
      </c>
      <c r="B11143" s="76" t="n">
        <v>46286</v>
      </c>
      <c r="C11143" s="1" t="n">
        <v>11</v>
      </c>
      <c r="D11143" s="1" t="s">
        <v>3820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6921</v>
      </c>
      <c r="N11143" s="1" t="n">
        <v>6</v>
      </c>
      <c r="O11143" s="1" t="n">
        <v>81</v>
      </c>
      <c r="P11143" s="1" t="s">
        <v>3814</v>
      </c>
    </row>
    <row r="11144" customFormat="false" ht="15" hidden="false" customHeight="true" outlineLevel="0" collapsed="false">
      <c r="A11144" s="1" t="n">
        <v>3</v>
      </c>
      <c r="B11144" s="76" t="n">
        <v>46286</v>
      </c>
      <c r="C11144" s="1" t="n">
        <v>11</v>
      </c>
      <c r="D11144" s="1" t="s">
        <v>3820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6922</v>
      </c>
      <c r="N11144" s="1" t="n">
        <v>10</v>
      </c>
      <c r="O11144" s="1" t="n">
        <v>73</v>
      </c>
      <c r="P11144" s="1" t="s">
        <v>3814</v>
      </c>
    </row>
    <row r="11145" customFormat="false" ht="15" hidden="false" customHeight="true" outlineLevel="0" collapsed="false">
      <c r="A11145" s="1" t="n">
        <v>3</v>
      </c>
      <c r="B11145" s="76" t="n">
        <v>46286</v>
      </c>
      <c r="C11145" s="1" t="n">
        <v>11</v>
      </c>
      <c r="D11145" s="1" t="s">
        <v>3820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6923</v>
      </c>
      <c r="N11145" s="1" t="n">
        <v>2</v>
      </c>
      <c r="O11145" s="1" t="n">
        <v>19.2</v>
      </c>
      <c r="P11145" s="1" t="s">
        <v>3814</v>
      </c>
    </row>
    <row r="11146" customFormat="false" ht="15" hidden="false" customHeight="true" outlineLevel="0" collapsed="false">
      <c r="A11146" s="1" t="n">
        <v>3</v>
      </c>
      <c r="B11146" s="76" t="n">
        <v>46286</v>
      </c>
      <c r="C11146" s="1" t="n">
        <v>11</v>
      </c>
      <c r="D11146" s="1" t="s">
        <v>3820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6924</v>
      </c>
      <c r="N11146" s="1" t="n">
        <v>3</v>
      </c>
      <c r="O11146" s="1" t="n">
        <v>41.7</v>
      </c>
      <c r="P11146" s="1" t="s">
        <v>3814</v>
      </c>
    </row>
    <row r="11147" customFormat="false" ht="15" hidden="false" customHeight="true" outlineLevel="0" collapsed="false">
      <c r="A11147" s="1" t="n">
        <v>3</v>
      </c>
      <c r="B11147" s="76" t="n">
        <v>46286</v>
      </c>
      <c r="C11147" s="1" t="n">
        <v>11</v>
      </c>
      <c r="D11147" s="1" t="s">
        <v>3820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6925</v>
      </c>
      <c r="N11147" s="1" t="n">
        <v>6</v>
      </c>
      <c r="O11147" s="1" t="n">
        <v>89.7</v>
      </c>
      <c r="P11147" s="1" t="s">
        <v>3814</v>
      </c>
    </row>
    <row r="11148" customFormat="false" ht="15" hidden="false" customHeight="true" outlineLevel="0" collapsed="false">
      <c r="A11148" s="1" t="n">
        <v>3</v>
      </c>
      <c r="B11148" s="76" t="n">
        <v>46286</v>
      </c>
      <c r="C11148" s="1" t="n">
        <v>11</v>
      </c>
      <c r="D11148" s="1" t="s">
        <v>3820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6926</v>
      </c>
      <c r="N11148" s="1" t="n">
        <v>12</v>
      </c>
      <c r="O11148" s="1" t="n">
        <v>174</v>
      </c>
      <c r="P11148" s="1" t="s">
        <v>3814</v>
      </c>
    </row>
    <row r="11149" customFormat="false" ht="15" hidden="false" customHeight="true" outlineLevel="0" collapsed="false">
      <c r="A11149" s="1" t="n">
        <v>3</v>
      </c>
      <c r="B11149" s="76" t="n">
        <v>46286</v>
      </c>
      <c r="C11149" s="1" t="n">
        <v>11</v>
      </c>
      <c r="D11149" s="1" t="s">
        <v>3820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5395</v>
      </c>
      <c r="N11149" s="1" t="n">
        <v>24</v>
      </c>
      <c r="O11149" s="1" t="n">
        <v>264</v>
      </c>
      <c r="P11149" s="1" t="s">
        <v>3814</v>
      </c>
    </row>
    <row r="11150" customFormat="false" ht="15" hidden="false" customHeight="true" outlineLevel="0" collapsed="false">
      <c r="A11150" s="1" t="n">
        <v>3</v>
      </c>
      <c r="B11150" s="76" t="n">
        <v>46286</v>
      </c>
      <c r="C11150" s="1" t="n">
        <v>11</v>
      </c>
      <c r="D11150" s="1" t="s">
        <v>3820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5396</v>
      </c>
      <c r="N11150" s="1" t="n">
        <v>24</v>
      </c>
      <c r="O11150" s="1" t="n">
        <v>228</v>
      </c>
      <c r="P11150" s="1" t="s">
        <v>3814</v>
      </c>
    </row>
    <row r="11151" customFormat="false" ht="15" hidden="false" customHeight="true" outlineLevel="0" collapsed="false">
      <c r="A11151" s="1" t="n">
        <v>3</v>
      </c>
      <c r="B11151" s="76" t="n">
        <v>46286</v>
      </c>
      <c r="C11151" s="1" t="n">
        <v>11</v>
      </c>
      <c r="D11151" s="1" t="s">
        <v>3820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6927</v>
      </c>
      <c r="N11151" s="1" t="n">
        <v>70</v>
      </c>
      <c r="O11151" s="1" t="n">
        <v>299</v>
      </c>
      <c r="P11151" s="1" t="s">
        <v>3814</v>
      </c>
    </row>
    <row r="11152" customFormat="false" ht="15" hidden="false" customHeight="true" outlineLevel="0" collapsed="false">
      <c r="A11152" s="1" t="n">
        <v>3</v>
      </c>
      <c r="B11152" s="76" t="n">
        <v>46286</v>
      </c>
      <c r="C11152" s="1" t="n">
        <v>11</v>
      </c>
      <c r="D11152" s="1" t="s">
        <v>3820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5399</v>
      </c>
      <c r="N11152" s="1" t="n">
        <v>5</v>
      </c>
      <c r="O11152" s="1" t="n">
        <v>310</v>
      </c>
      <c r="P11152" s="1" t="s">
        <v>3814</v>
      </c>
    </row>
    <row r="11153" customFormat="false" ht="15" hidden="false" customHeight="true" outlineLevel="0" collapsed="false">
      <c r="A11153" s="1" t="n">
        <v>3</v>
      </c>
      <c r="B11153" s="76" t="n">
        <v>46286</v>
      </c>
      <c r="C11153" s="1" t="n">
        <v>11</v>
      </c>
      <c r="D11153" s="1" t="s">
        <v>3820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6928</v>
      </c>
      <c r="N11153" s="1" t="n">
        <v>10</v>
      </c>
      <c r="O11153" s="1" t="n">
        <v>100</v>
      </c>
      <c r="P11153" s="1" t="s">
        <v>3814</v>
      </c>
    </row>
    <row r="11154" customFormat="false" ht="15" hidden="false" customHeight="true" outlineLevel="0" collapsed="false">
      <c r="A11154" s="1" t="n">
        <v>3</v>
      </c>
      <c r="B11154" s="76" t="n">
        <v>46286</v>
      </c>
      <c r="C11154" s="1" t="n">
        <v>11</v>
      </c>
      <c r="D11154" s="1" t="s">
        <v>3820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6929</v>
      </c>
      <c r="N11154" s="1" t="n">
        <v>3</v>
      </c>
      <c r="O11154" s="1" t="n">
        <v>18.9</v>
      </c>
      <c r="P11154" s="1" t="s">
        <v>3814</v>
      </c>
    </row>
    <row r="11155" customFormat="false" ht="15" hidden="false" customHeight="true" outlineLevel="0" collapsed="false">
      <c r="A11155" s="1" t="n">
        <v>3</v>
      </c>
      <c r="B11155" s="76" t="n">
        <v>46286</v>
      </c>
      <c r="C11155" s="1" t="n">
        <v>11</v>
      </c>
      <c r="D11155" s="1" t="s">
        <v>3820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6930</v>
      </c>
      <c r="N11155" s="1" t="n">
        <v>3</v>
      </c>
      <c r="O11155" s="1" t="n">
        <v>9.6</v>
      </c>
      <c r="P11155" s="1" t="s">
        <v>3814</v>
      </c>
    </row>
    <row r="11156" customFormat="false" ht="15" hidden="false" customHeight="true" outlineLevel="0" collapsed="false">
      <c r="A11156" s="1" t="n">
        <v>3</v>
      </c>
      <c r="B11156" s="76" t="n">
        <v>46286</v>
      </c>
      <c r="C11156" s="1" t="n">
        <v>11</v>
      </c>
      <c r="D11156" s="1" t="s">
        <v>3820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3963</v>
      </c>
      <c r="N11156" s="1" t="n">
        <v>50</v>
      </c>
      <c r="O11156" s="1" t="n">
        <v>949</v>
      </c>
      <c r="P11156" s="1" t="s">
        <v>3814</v>
      </c>
    </row>
    <row r="11157" customFormat="false" ht="15" hidden="false" customHeight="true" outlineLevel="0" collapsed="false">
      <c r="A11157" s="1" t="n">
        <v>3</v>
      </c>
      <c r="B11157" s="76" t="n">
        <v>46286</v>
      </c>
      <c r="C11157" s="1" t="n">
        <v>11</v>
      </c>
      <c r="D11157" s="1" t="s">
        <v>3820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3964</v>
      </c>
      <c r="N11157" s="1" t="n">
        <v>10</v>
      </c>
      <c r="O11157" s="1" t="n">
        <v>229.8</v>
      </c>
      <c r="P11157" s="1" t="s">
        <v>3814</v>
      </c>
    </row>
    <row r="11158" customFormat="false" ht="15" hidden="false" customHeight="true" outlineLevel="0" collapsed="false">
      <c r="A11158" s="1" t="n">
        <v>3</v>
      </c>
      <c r="B11158" s="76" t="n">
        <v>46286</v>
      </c>
      <c r="C11158" s="1" t="n">
        <v>11</v>
      </c>
      <c r="D11158" s="1" t="s">
        <v>3820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4653</v>
      </c>
      <c r="N11158" s="1" t="n">
        <v>180</v>
      </c>
      <c r="O11158" s="1" t="n">
        <v>263.47</v>
      </c>
      <c r="P11158" s="1" t="s">
        <v>3814</v>
      </c>
    </row>
    <row r="11159" customFormat="false" ht="15" hidden="false" customHeight="true" outlineLevel="0" collapsed="false">
      <c r="A11159" s="1" t="n">
        <v>3</v>
      </c>
      <c r="B11159" s="76" t="n">
        <v>46286</v>
      </c>
      <c r="C11159" s="1" t="n">
        <v>11</v>
      </c>
      <c r="D11159" s="1" t="s">
        <v>3820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4159</v>
      </c>
      <c r="N11159" s="1" t="n">
        <v>6</v>
      </c>
      <c r="O11159" s="1" t="n">
        <v>35.55</v>
      </c>
      <c r="P11159" s="1" t="s">
        <v>3814</v>
      </c>
    </row>
    <row r="11160" customFormat="false" ht="15" hidden="false" customHeight="true" outlineLevel="0" collapsed="false">
      <c r="A11160" s="1" t="n">
        <v>3</v>
      </c>
      <c r="B11160" s="76" t="n">
        <v>46286</v>
      </c>
      <c r="C11160" s="1" t="n">
        <v>11</v>
      </c>
      <c r="D11160" s="1" t="s">
        <v>3820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4162</v>
      </c>
      <c r="N11160" s="1" t="n">
        <v>6</v>
      </c>
      <c r="O11160" s="1" t="n">
        <v>36.63</v>
      </c>
      <c r="P11160" s="1" t="s">
        <v>3814</v>
      </c>
    </row>
    <row r="11161" customFormat="false" ht="15" hidden="false" customHeight="true" outlineLevel="0" collapsed="false">
      <c r="A11161" s="1" t="n">
        <v>3</v>
      </c>
      <c r="B11161" s="76" t="n">
        <v>46286</v>
      </c>
      <c r="C11161" s="1" t="n">
        <v>11</v>
      </c>
      <c r="D11161" s="1" t="s">
        <v>3820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4150</v>
      </c>
      <c r="N11161" s="1" t="n">
        <v>6</v>
      </c>
      <c r="O11161" s="1" t="n">
        <v>35.55</v>
      </c>
      <c r="P11161" s="1" t="s">
        <v>3814</v>
      </c>
    </row>
    <row r="11162" customFormat="false" ht="15" hidden="false" customHeight="true" outlineLevel="0" collapsed="false">
      <c r="A11162" s="1" t="n">
        <v>3</v>
      </c>
      <c r="B11162" s="76" t="n">
        <v>46286</v>
      </c>
      <c r="C11162" s="1" t="n">
        <v>11</v>
      </c>
      <c r="D11162" s="1" t="s">
        <v>3820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5621</v>
      </c>
      <c r="N11162" s="1" t="n">
        <v>60</v>
      </c>
      <c r="O11162" s="1" t="n">
        <v>87.81</v>
      </c>
      <c r="P11162" s="1" t="s">
        <v>3814</v>
      </c>
    </row>
    <row r="11163" customFormat="false" ht="15" hidden="false" customHeight="true" outlineLevel="0" collapsed="false">
      <c r="A11163" s="1" t="n">
        <v>3</v>
      </c>
      <c r="B11163" s="76" t="n">
        <v>46286</v>
      </c>
      <c r="C11163" s="1" t="n">
        <v>11</v>
      </c>
      <c r="D11163" s="1" t="s">
        <v>3820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5981</v>
      </c>
      <c r="N11163" s="1" t="n">
        <v>27</v>
      </c>
      <c r="O11163" s="1" t="n">
        <v>70.68</v>
      </c>
      <c r="P11163" s="1" t="s">
        <v>3814</v>
      </c>
    </row>
    <row r="11164" customFormat="false" ht="15" hidden="false" customHeight="true" outlineLevel="0" collapsed="false">
      <c r="A11164" s="1" t="n">
        <v>3</v>
      </c>
      <c r="B11164" s="76" t="n">
        <v>46286</v>
      </c>
      <c r="C11164" s="1" t="n">
        <v>11</v>
      </c>
      <c r="D11164" s="1" t="s">
        <v>3820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6931</v>
      </c>
      <c r="N11164" s="1" t="n">
        <v>12</v>
      </c>
      <c r="O11164" s="1" t="n">
        <v>31.72</v>
      </c>
      <c r="P11164" s="1" t="s">
        <v>3814</v>
      </c>
    </row>
    <row r="11165" customFormat="false" ht="15" hidden="false" customHeight="true" outlineLevel="0" collapsed="false">
      <c r="A11165" s="1" t="n">
        <v>3</v>
      </c>
      <c r="B11165" s="76" t="n">
        <v>46286</v>
      </c>
      <c r="C11165" s="1" t="n">
        <v>11</v>
      </c>
      <c r="D11165" s="1" t="s">
        <v>3820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4397</v>
      </c>
      <c r="N11165" s="1" t="n">
        <v>27</v>
      </c>
      <c r="O11165" s="1" t="n">
        <v>110.7</v>
      </c>
      <c r="P11165" s="1" t="s">
        <v>3814</v>
      </c>
    </row>
    <row r="11166" customFormat="false" ht="15" hidden="false" customHeight="true" outlineLevel="0" collapsed="false">
      <c r="A11166" s="1" t="n">
        <v>3</v>
      </c>
      <c r="B11166" s="76" t="n">
        <v>46286</v>
      </c>
      <c r="C11166" s="1" t="n">
        <v>11</v>
      </c>
      <c r="D11166" s="1" t="s">
        <v>3820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4398</v>
      </c>
      <c r="N11166" s="1" t="n">
        <v>180</v>
      </c>
      <c r="O11166" s="1" t="n">
        <v>450</v>
      </c>
      <c r="P11166" s="1" t="s">
        <v>3814</v>
      </c>
    </row>
    <row r="11167" customFormat="false" ht="15" hidden="false" customHeight="true" outlineLevel="0" collapsed="false">
      <c r="A11167" s="1" t="n">
        <v>3</v>
      </c>
      <c r="B11167" s="76" t="n">
        <v>46286</v>
      </c>
      <c r="C11167" s="1" t="n">
        <v>11</v>
      </c>
      <c r="D11167" s="1" t="s">
        <v>3820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5764</v>
      </c>
      <c r="N11167" s="1" t="n">
        <v>12</v>
      </c>
      <c r="O11167" s="1" t="n">
        <v>132.6</v>
      </c>
      <c r="P11167" s="1" t="s">
        <v>3814</v>
      </c>
    </row>
    <row r="11168" customFormat="false" ht="15" hidden="false" customHeight="true" outlineLevel="0" collapsed="false">
      <c r="A11168" s="1" t="n">
        <v>3</v>
      </c>
      <c r="B11168" s="76" t="n">
        <v>46286</v>
      </c>
      <c r="C11168" s="1" t="n">
        <v>11</v>
      </c>
      <c r="D11168" s="1" t="s">
        <v>3820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5296</v>
      </c>
      <c r="N11168" s="1" t="n">
        <v>36</v>
      </c>
      <c r="O11168" s="1" t="n">
        <v>108</v>
      </c>
      <c r="P11168" s="1" t="s">
        <v>3814</v>
      </c>
    </row>
    <row r="11169" customFormat="false" ht="15" hidden="false" customHeight="true" outlineLevel="0" collapsed="false">
      <c r="A11169" s="1" t="n">
        <v>3</v>
      </c>
      <c r="B11169" s="76" t="n">
        <v>46286</v>
      </c>
      <c r="C11169" s="1" t="n">
        <v>11</v>
      </c>
      <c r="D11169" s="1" t="s">
        <v>3820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6209</v>
      </c>
      <c r="N11169" s="1" t="n">
        <v>12</v>
      </c>
      <c r="O11169" s="1" t="n">
        <v>13.2</v>
      </c>
      <c r="P11169" s="1" t="s">
        <v>3814</v>
      </c>
    </row>
    <row r="11170" customFormat="false" ht="15" hidden="false" customHeight="true" outlineLevel="0" collapsed="false">
      <c r="A11170" s="1" t="n">
        <v>3</v>
      </c>
      <c r="B11170" s="76" t="n">
        <v>46286</v>
      </c>
      <c r="C11170" s="1" t="n">
        <v>11</v>
      </c>
      <c r="D11170" s="1" t="s">
        <v>3820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5767</v>
      </c>
      <c r="N11170" s="1" t="n">
        <v>12</v>
      </c>
      <c r="O11170" s="1" t="n">
        <v>59.4</v>
      </c>
      <c r="P11170" s="1" t="s">
        <v>3814</v>
      </c>
    </row>
    <row r="11171" customFormat="false" ht="15" hidden="false" customHeight="true" outlineLevel="0" collapsed="false">
      <c r="A11171" s="1" t="n">
        <v>3</v>
      </c>
      <c r="B11171" s="76" t="n">
        <v>46286</v>
      </c>
      <c r="C11171" s="1" t="n">
        <v>11</v>
      </c>
      <c r="D11171" s="1" t="s">
        <v>3820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5768</v>
      </c>
      <c r="N11171" s="1" t="n">
        <v>12</v>
      </c>
      <c r="O11171" s="1" t="n">
        <v>81.6</v>
      </c>
      <c r="P11171" s="1" t="s">
        <v>3814</v>
      </c>
    </row>
    <row r="11172" customFormat="false" ht="15" hidden="false" customHeight="true" outlineLevel="0" collapsed="false">
      <c r="A11172" s="1" t="n">
        <v>3</v>
      </c>
      <c r="B11172" s="76" t="n">
        <v>46286</v>
      </c>
      <c r="C11172" s="1" t="n">
        <v>11</v>
      </c>
      <c r="D11172" s="1" t="s">
        <v>3820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5770</v>
      </c>
      <c r="N11172" s="1" t="n">
        <v>8</v>
      </c>
      <c r="O11172" s="1" t="n">
        <v>60.8</v>
      </c>
      <c r="P11172" s="1" t="s">
        <v>3814</v>
      </c>
    </row>
    <row r="11173" customFormat="false" ht="15" hidden="false" customHeight="true" outlineLevel="0" collapsed="false">
      <c r="A11173" s="1" t="n">
        <v>3</v>
      </c>
      <c r="B11173" s="76" t="n">
        <v>46286</v>
      </c>
      <c r="C11173" s="1" t="n">
        <v>11</v>
      </c>
      <c r="D11173" s="1" t="s">
        <v>3820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6547</v>
      </c>
      <c r="N11173" s="1" t="n">
        <v>12</v>
      </c>
      <c r="O11173" s="1" t="n">
        <v>13.2</v>
      </c>
      <c r="P11173" s="1" t="s">
        <v>3814</v>
      </c>
    </row>
    <row r="11174" customFormat="false" ht="15" hidden="false" customHeight="true" outlineLevel="0" collapsed="false">
      <c r="A11174" s="1" t="n">
        <v>3</v>
      </c>
      <c r="B11174" s="76" t="n">
        <v>46286</v>
      </c>
      <c r="C11174" s="1" t="n">
        <v>11</v>
      </c>
      <c r="D11174" s="1" t="s">
        <v>3820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6548</v>
      </c>
      <c r="N11174" s="1" t="n">
        <v>24</v>
      </c>
      <c r="O11174" s="1" t="n">
        <v>26.4</v>
      </c>
      <c r="P11174" s="1" t="s">
        <v>3814</v>
      </c>
    </row>
    <row r="11175" customFormat="false" ht="15" hidden="false" customHeight="true" outlineLevel="0" collapsed="false">
      <c r="A11175" s="1" t="n">
        <v>3</v>
      </c>
      <c r="B11175" s="76" t="n">
        <v>46286</v>
      </c>
      <c r="C11175" s="1" t="n">
        <v>11</v>
      </c>
      <c r="D11175" s="1" t="s">
        <v>3820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5773</v>
      </c>
      <c r="N11175" s="1" t="n">
        <v>12</v>
      </c>
      <c r="O11175" s="1" t="n">
        <v>114</v>
      </c>
      <c r="P11175" s="1" t="s">
        <v>3814</v>
      </c>
    </row>
    <row r="11176" customFormat="false" ht="15" hidden="false" customHeight="true" outlineLevel="0" collapsed="false">
      <c r="A11176" s="1" t="n">
        <v>3</v>
      </c>
      <c r="B11176" s="76" t="n">
        <v>46286</v>
      </c>
      <c r="C11176" s="1" t="n">
        <v>11</v>
      </c>
      <c r="D11176" s="1" t="s">
        <v>3820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4400</v>
      </c>
      <c r="N11176" s="1" t="n">
        <v>18</v>
      </c>
      <c r="O11176" s="1" t="n">
        <v>86.4</v>
      </c>
      <c r="P11176" s="1" t="s">
        <v>3814</v>
      </c>
    </row>
    <row r="11177" customFormat="false" ht="15" hidden="false" customHeight="true" outlineLevel="0" collapsed="false">
      <c r="A11177" s="1" t="n">
        <v>3</v>
      </c>
      <c r="B11177" s="76" t="n">
        <v>46286</v>
      </c>
      <c r="C11177" s="1" t="n">
        <v>11</v>
      </c>
      <c r="D11177" s="1" t="s">
        <v>3820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5302</v>
      </c>
      <c r="N11177" s="1" t="n">
        <v>24</v>
      </c>
      <c r="O11177" s="1" t="n">
        <v>56.4</v>
      </c>
      <c r="P11177" s="1" t="s">
        <v>3814</v>
      </c>
    </row>
    <row r="11178" customFormat="false" ht="15" hidden="false" customHeight="true" outlineLevel="0" collapsed="false">
      <c r="A11178" s="1" t="n">
        <v>3</v>
      </c>
      <c r="B11178" s="76" t="n">
        <v>46286</v>
      </c>
      <c r="C11178" s="1" t="n">
        <v>11</v>
      </c>
      <c r="D11178" s="1" t="s">
        <v>3820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4401</v>
      </c>
      <c r="N11178" s="1" t="n">
        <v>36</v>
      </c>
      <c r="O11178" s="1" t="n">
        <v>104.4</v>
      </c>
      <c r="P11178" s="1" t="s">
        <v>3814</v>
      </c>
    </row>
    <row r="11179" customFormat="false" ht="15" hidden="false" customHeight="true" outlineLevel="0" collapsed="false">
      <c r="A11179" s="1" t="n">
        <v>3</v>
      </c>
      <c r="B11179" s="76" t="n">
        <v>46286</v>
      </c>
      <c r="C11179" s="1" t="n">
        <v>11</v>
      </c>
      <c r="D11179" s="1" t="s">
        <v>3820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4402</v>
      </c>
      <c r="N11179" s="1" t="n">
        <v>18</v>
      </c>
      <c r="O11179" s="1" t="n">
        <v>81</v>
      </c>
      <c r="P11179" s="1" t="s">
        <v>3814</v>
      </c>
    </row>
    <row r="11180" customFormat="false" ht="15" hidden="false" customHeight="true" outlineLevel="0" collapsed="false">
      <c r="A11180" s="1" t="n">
        <v>3</v>
      </c>
      <c r="B11180" s="76" t="n">
        <v>46286</v>
      </c>
      <c r="C11180" s="1" t="n">
        <v>11</v>
      </c>
      <c r="D11180" s="1" t="s">
        <v>3820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4404</v>
      </c>
      <c r="N11180" s="1" t="n">
        <v>18</v>
      </c>
      <c r="O11180" s="1" t="n">
        <v>81</v>
      </c>
      <c r="P11180" s="1" t="s">
        <v>3814</v>
      </c>
    </row>
    <row r="11181" customFormat="false" ht="15" hidden="false" customHeight="true" outlineLevel="0" collapsed="false">
      <c r="A11181" s="1" t="n">
        <v>3</v>
      </c>
      <c r="B11181" s="76" t="n">
        <v>46286</v>
      </c>
      <c r="C11181" s="1" t="n">
        <v>11</v>
      </c>
      <c r="D11181" s="1" t="s">
        <v>3820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6129</v>
      </c>
      <c r="N11181" s="1" t="n">
        <v>9</v>
      </c>
      <c r="O11181" s="1" t="n">
        <v>34.2</v>
      </c>
      <c r="P11181" s="1" t="s">
        <v>3814</v>
      </c>
    </row>
    <row r="11182" customFormat="false" ht="15" hidden="false" customHeight="true" outlineLevel="0" collapsed="false">
      <c r="A11182" s="1" t="n">
        <v>3</v>
      </c>
      <c r="B11182" s="76" t="n">
        <v>46286</v>
      </c>
      <c r="C11182" s="1" t="n">
        <v>11</v>
      </c>
      <c r="D11182" s="1" t="s">
        <v>3820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4406</v>
      </c>
      <c r="N11182" s="1" t="n">
        <v>27</v>
      </c>
      <c r="O11182" s="1" t="n">
        <v>110.7</v>
      </c>
      <c r="P11182" s="1" t="s">
        <v>3814</v>
      </c>
    </row>
    <row r="11183" customFormat="false" ht="15" hidden="false" customHeight="true" outlineLevel="0" collapsed="false">
      <c r="A11183" s="1" t="n">
        <v>3</v>
      </c>
      <c r="B11183" s="76" t="n">
        <v>46286</v>
      </c>
      <c r="C11183" s="1" t="n">
        <v>11</v>
      </c>
      <c r="D11183" s="1" t="s">
        <v>3820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6555</v>
      </c>
      <c r="N11183" s="1" t="n">
        <v>12</v>
      </c>
      <c r="O11183" s="1" t="n">
        <v>30</v>
      </c>
      <c r="P11183" s="1" t="s">
        <v>3814</v>
      </c>
    </row>
    <row r="11184" customFormat="false" ht="15" hidden="false" customHeight="true" outlineLevel="0" collapsed="false">
      <c r="A11184" s="1" t="n">
        <v>3</v>
      </c>
      <c r="B11184" s="76" t="n">
        <v>46286</v>
      </c>
      <c r="C11184" s="1" t="n">
        <v>11</v>
      </c>
      <c r="D11184" s="1" t="s">
        <v>3820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6932</v>
      </c>
      <c r="N11184" s="1" t="n">
        <v>6</v>
      </c>
      <c r="O11184" s="1" t="n">
        <v>40.8</v>
      </c>
      <c r="P11184" s="1" t="s">
        <v>3814</v>
      </c>
    </row>
    <row r="11185" customFormat="false" ht="15" hidden="false" customHeight="true" outlineLevel="0" collapsed="false">
      <c r="A11185" s="1" t="n">
        <v>3</v>
      </c>
      <c r="B11185" s="76" t="n">
        <v>46286</v>
      </c>
      <c r="C11185" s="1" t="n">
        <v>11</v>
      </c>
      <c r="D11185" s="1" t="s">
        <v>3820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3965</v>
      </c>
      <c r="N11185" s="1" t="n">
        <v>60</v>
      </c>
      <c r="O11185" s="1" t="n">
        <v>468</v>
      </c>
      <c r="P11185" s="1" t="s">
        <v>3814</v>
      </c>
    </row>
    <row r="11186" customFormat="false" ht="15" hidden="false" customHeight="true" outlineLevel="0" collapsed="false">
      <c r="A11186" s="1" t="n">
        <v>3</v>
      </c>
      <c r="B11186" s="76" t="n">
        <v>46286</v>
      </c>
      <c r="C11186" s="1" t="n">
        <v>11</v>
      </c>
      <c r="D11186" s="1" t="s">
        <v>3820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3966</v>
      </c>
      <c r="N11186" s="1" t="n">
        <v>100</v>
      </c>
      <c r="O11186" s="1" t="n">
        <v>730</v>
      </c>
      <c r="P11186" s="1" t="s">
        <v>3814</v>
      </c>
    </row>
    <row r="11187" customFormat="false" ht="15" hidden="false" customHeight="true" outlineLevel="0" collapsed="false">
      <c r="A11187" s="1" t="n">
        <v>3</v>
      </c>
      <c r="B11187" s="76" t="n">
        <v>46286</v>
      </c>
      <c r="C11187" s="1" t="n">
        <v>11</v>
      </c>
      <c r="D11187" s="1" t="s">
        <v>3820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4805</v>
      </c>
      <c r="N11187" s="1" t="n">
        <v>90</v>
      </c>
      <c r="O11187" s="1" t="n">
        <v>1363.5</v>
      </c>
      <c r="P11187" s="1" t="s">
        <v>3814</v>
      </c>
    </row>
    <row r="11188" customFormat="false" ht="15" hidden="false" customHeight="true" outlineLevel="0" collapsed="false">
      <c r="A11188" s="1" t="n">
        <v>3</v>
      </c>
      <c r="B11188" s="76" t="n">
        <v>46286</v>
      </c>
      <c r="C11188" s="1" t="n">
        <v>11</v>
      </c>
      <c r="D11188" s="1" t="s">
        <v>3820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4518</v>
      </c>
      <c r="N11188" s="1" t="n">
        <v>11</v>
      </c>
      <c r="O11188" s="1" t="n">
        <v>290.55</v>
      </c>
      <c r="P11188" s="1" t="s">
        <v>3814</v>
      </c>
    </row>
    <row r="11189" customFormat="false" ht="15" hidden="false" customHeight="true" outlineLevel="0" collapsed="false">
      <c r="A11189" s="1" t="n">
        <v>3</v>
      </c>
      <c r="B11189" s="76" t="n">
        <v>46286</v>
      </c>
      <c r="C11189" s="1" t="n">
        <v>11</v>
      </c>
      <c r="D11189" s="1" t="s">
        <v>3820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4806</v>
      </c>
      <c r="N11189" s="1" t="n">
        <v>20</v>
      </c>
      <c r="O11189" s="1" t="n">
        <v>223.48</v>
      </c>
      <c r="P11189" s="1" t="s">
        <v>3814</v>
      </c>
    </row>
    <row r="11190" customFormat="false" ht="15" hidden="false" customHeight="true" outlineLevel="0" collapsed="false">
      <c r="A11190" s="1" t="n">
        <v>3</v>
      </c>
      <c r="B11190" s="76" t="n">
        <v>46286</v>
      </c>
      <c r="C11190" s="1" t="n">
        <v>11</v>
      </c>
      <c r="D11190" s="1" t="s">
        <v>3820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4522</v>
      </c>
      <c r="N11190" s="1" t="n">
        <v>8</v>
      </c>
      <c r="O11190" s="1" t="n">
        <v>100.79</v>
      </c>
      <c r="P11190" s="1" t="s">
        <v>3814</v>
      </c>
    </row>
    <row r="11191" customFormat="false" ht="15" hidden="false" customHeight="true" outlineLevel="0" collapsed="false">
      <c r="A11191" s="1" t="n">
        <v>3</v>
      </c>
      <c r="B11191" s="76" t="n">
        <v>46286</v>
      </c>
      <c r="C11191" s="1" t="n">
        <v>11</v>
      </c>
      <c r="D11191" s="1" t="s">
        <v>3820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6933</v>
      </c>
      <c r="N11191" s="1" t="n">
        <v>8</v>
      </c>
      <c r="O11191" s="1" t="n">
        <v>119.07</v>
      </c>
      <c r="P11191" s="1" t="s">
        <v>3814</v>
      </c>
    </row>
    <row r="11192" customFormat="false" ht="15" hidden="false" customHeight="true" outlineLevel="0" collapsed="false">
      <c r="A11192" s="1" t="n">
        <v>3</v>
      </c>
      <c r="B11192" s="76" t="n">
        <v>46286</v>
      </c>
      <c r="C11192" s="1" t="n">
        <v>11</v>
      </c>
      <c r="D11192" s="1" t="s">
        <v>3820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4524</v>
      </c>
      <c r="N11192" s="1" t="n">
        <v>12</v>
      </c>
      <c r="O11192" s="1" t="n">
        <v>75.78</v>
      </c>
      <c r="P11192" s="1" t="s">
        <v>3814</v>
      </c>
    </row>
    <row r="11193" customFormat="false" ht="15" hidden="false" customHeight="true" outlineLevel="0" collapsed="false">
      <c r="A11193" s="1" t="n">
        <v>3</v>
      </c>
      <c r="B11193" s="76" t="n">
        <v>46286</v>
      </c>
      <c r="C11193" s="1" t="n">
        <v>11</v>
      </c>
      <c r="D11193" s="1" t="s">
        <v>3820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4808</v>
      </c>
      <c r="N11193" s="1" t="n">
        <v>45</v>
      </c>
      <c r="O11193" s="1" t="n">
        <v>624.6</v>
      </c>
      <c r="P11193" s="1" t="s">
        <v>3814</v>
      </c>
    </row>
    <row r="11194" customFormat="false" ht="15" hidden="false" customHeight="true" outlineLevel="0" collapsed="false">
      <c r="A11194" s="1" t="n">
        <v>3</v>
      </c>
      <c r="B11194" s="76" t="n">
        <v>46286</v>
      </c>
      <c r="C11194" s="1" t="n">
        <v>11</v>
      </c>
      <c r="D11194" s="1" t="s">
        <v>3820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6556</v>
      </c>
      <c r="N11194" s="1" t="n">
        <v>12</v>
      </c>
      <c r="O11194" s="1" t="n">
        <v>119.26</v>
      </c>
      <c r="P11194" s="1" t="s">
        <v>3814</v>
      </c>
    </row>
    <row r="11195" customFormat="false" ht="15" hidden="false" customHeight="true" outlineLevel="0" collapsed="false">
      <c r="A11195" s="1" t="n">
        <v>3</v>
      </c>
      <c r="B11195" s="76" t="n">
        <v>46286</v>
      </c>
      <c r="C11195" s="1" t="n">
        <v>11</v>
      </c>
      <c r="D11195" s="1" t="s">
        <v>3820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4527</v>
      </c>
      <c r="N11195" s="1" t="n">
        <v>180</v>
      </c>
      <c r="O11195" s="1" t="n">
        <v>300.98</v>
      </c>
      <c r="P11195" s="1" t="s">
        <v>3814</v>
      </c>
    </row>
    <row r="11196" customFormat="false" ht="15" hidden="false" customHeight="true" outlineLevel="0" collapsed="false">
      <c r="A11196" s="1" t="n">
        <v>3</v>
      </c>
      <c r="B11196" s="76" t="n">
        <v>46286</v>
      </c>
      <c r="C11196" s="1" t="n">
        <v>11</v>
      </c>
      <c r="D11196" s="1" t="s">
        <v>3820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4809</v>
      </c>
      <c r="N11196" s="1" t="n">
        <v>90</v>
      </c>
      <c r="O11196" s="1" t="n">
        <v>981.9</v>
      </c>
      <c r="P11196" s="1" t="s">
        <v>3814</v>
      </c>
    </row>
    <row r="11197" customFormat="false" ht="15" hidden="false" customHeight="true" outlineLevel="0" collapsed="false">
      <c r="A11197" s="1" t="n">
        <v>3</v>
      </c>
      <c r="B11197" s="76" t="n">
        <v>46286</v>
      </c>
      <c r="C11197" s="1" t="n">
        <v>11</v>
      </c>
      <c r="D11197" s="1" t="s">
        <v>3820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6934</v>
      </c>
      <c r="N11197" s="1" t="n">
        <v>30</v>
      </c>
      <c r="O11197" s="1" t="n">
        <v>231.6</v>
      </c>
      <c r="P11197" s="1" t="s">
        <v>3814</v>
      </c>
    </row>
    <row r="11198" customFormat="false" ht="15" hidden="false" customHeight="true" outlineLevel="0" collapsed="false">
      <c r="A11198" s="1" t="n">
        <v>3</v>
      </c>
      <c r="B11198" s="76" t="n">
        <v>46286</v>
      </c>
      <c r="C11198" s="1" t="n">
        <v>107</v>
      </c>
      <c r="D11198" s="1" t="s">
        <v>4267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3965</v>
      </c>
      <c r="N11198" s="1" t="n">
        <v>1</v>
      </c>
      <c r="O11198" s="1" t="n">
        <v>7.8</v>
      </c>
      <c r="P11198" s="1" t="s">
        <v>3814</v>
      </c>
    </row>
    <row r="11199" customFormat="false" ht="15" hidden="false" customHeight="true" outlineLevel="0" collapsed="false">
      <c r="A11199" s="1" t="n">
        <v>3</v>
      </c>
      <c r="B11199" s="76" t="n">
        <v>46286</v>
      </c>
      <c r="C11199" s="1" t="n">
        <v>107</v>
      </c>
      <c r="D11199" s="1" t="s">
        <v>4267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4400</v>
      </c>
      <c r="N11199" s="1" t="n">
        <v>9</v>
      </c>
      <c r="O11199" s="1" t="n">
        <v>5.4</v>
      </c>
      <c r="P11199" s="1" t="s">
        <v>3814</v>
      </c>
    </row>
    <row r="11200" customFormat="false" ht="15" hidden="false" customHeight="true" outlineLevel="0" collapsed="false">
      <c r="A11200" s="1" t="n">
        <v>3</v>
      </c>
      <c r="B11200" s="76" t="n">
        <v>46286</v>
      </c>
      <c r="C11200" s="1" t="n">
        <v>107</v>
      </c>
      <c r="D11200" s="1" t="s">
        <v>4267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4405</v>
      </c>
      <c r="N11200" s="1" t="n">
        <v>9</v>
      </c>
      <c r="O11200" s="1" t="n">
        <v>29.7</v>
      </c>
      <c r="P11200" s="1" t="s">
        <v>3814</v>
      </c>
    </row>
    <row r="11201" customFormat="false" ht="15" hidden="false" customHeight="true" outlineLevel="0" collapsed="false">
      <c r="A11201" s="1" t="n">
        <v>3</v>
      </c>
      <c r="B11201" s="76" t="n">
        <v>46287</v>
      </c>
      <c r="C11201" s="1" t="n">
        <v>1</v>
      </c>
      <c r="D11201" s="1" t="s">
        <v>3848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4203</v>
      </c>
      <c r="N11201" s="1" t="n">
        <v>10</v>
      </c>
      <c r="O11201" s="1" t="n">
        <v>240</v>
      </c>
      <c r="P11201" s="1" t="s">
        <v>3814</v>
      </c>
    </row>
    <row r="11202" customFormat="false" ht="15" hidden="false" customHeight="true" outlineLevel="0" collapsed="false">
      <c r="A11202" s="1" t="n">
        <v>3</v>
      </c>
      <c r="B11202" s="76" t="n">
        <v>46287</v>
      </c>
      <c r="C11202" s="1" t="n">
        <v>1</v>
      </c>
      <c r="D11202" s="1" t="s">
        <v>3848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4100</v>
      </c>
      <c r="N11202" s="1" t="n">
        <v>18</v>
      </c>
      <c r="O11202" s="1" t="n">
        <v>180</v>
      </c>
      <c r="P11202" s="1" t="s">
        <v>3814</v>
      </c>
    </row>
    <row r="11203" customFormat="false" ht="15" hidden="false" customHeight="true" outlineLevel="0" collapsed="false">
      <c r="A11203" s="1" t="n">
        <v>3</v>
      </c>
      <c r="B11203" s="76" t="n">
        <v>46287</v>
      </c>
      <c r="C11203" s="1" t="n">
        <v>6</v>
      </c>
      <c r="D11203" s="1" t="s">
        <v>3819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3813</v>
      </c>
      <c r="N11203" s="1" t="n">
        <v>10</v>
      </c>
      <c r="O11203" s="1" t="n">
        <v>25</v>
      </c>
      <c r="P11203" s="1" t="s">
        <v>3814</v>
      </c>
    </row>
    <row r="11204" customFormat="false" ht="15" hidden="false" customHeight="true" outlineLevel="0" collapsed="false">
      <c r="A11204" s="1" t="n">
        <v>3</v>
      </c>
      <c r="B11204" s="76" t="n">
        <v>46287</v>
      </c>
      <c r="C11204" s="1" t="n">
        <v>6</v>
      </c>
      <c r="D11204" s="1" t="s">
        <v>3819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3815</v>
      </c>
      <c r="N11204" s="1" t="n">
        <v>10</v>
      </c>
      <c r="O11204" s="1" t="n">
        <v>80</v>
      </c>
      <c r="P11204" s="1" t="s">
        <v>3814</v>
      </c>
    </row>
    <row r="11205" customFormat="false" ht="15" hidden="false" customHeight="true" outlineLevel="0" collapsed="false">
      <c r="A11205" s="1" t="n">
        <v>3</v>
      </c>
      <c r="B11205" s="76" t="n">
        <v>46287</v>
      </c>
      <c r="C11205" s="1" t="n">
        <v>6</v>
      </c>
      <c r="D11205" s="1" t="s">
        <v>3819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3816</v>
      </c>
      <c r="N11205" s="1" t="n">
        <v>50</v>
      </c>
      <c r="O11205" s="1" t="n">
        <v>100</v>
      </c>
      <c r="P11205" s="1" t="s">
        <v>3814</v>
      </c>
    </row>
    <row r="11206" customFormat="false" ht="15" hidden="false" customHeight="true" outlineLevel="0" collapsed="false">
      <c r="A11206" s="1" t="n">
        <v>3</v>
      </c>
      <c r="B11206" s="76" t="n">
        <v>46287</v>
      </c>
      <c r="C11206" s="1" t="n">
        <v>6</v>
      </c>
      <c r="D11206" s="1" t="s">
        <v>3819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3817</v>
      </c>
      <c r="N11206" s="1" t="n">
        <v>20</v>
      </c>
      <c r="O11206" s="1" t="n">
        <v>125</v>
      </c>
      <c r="P11206" s="1" t="s">
        <v>3814</v>
      </c>
    </row>
    <row r="11207" customFormat="false" ht="15" hidden="false" customHeight="true" outlineLevel="0" collapsed="false">
      <c r="A11207" s="1" t="n">
        <v>3</v>
      </c>
      <c r="B11207" s="76" t="n">
        <v>46287</v>
      </c>
      <c r="C11207" s="1" t="n">
        <v>6</v>
      </c>
      <c r="D11207" s="1" t="s">
        <v>3819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3818</v>
      </c>
      <c r="N11207" s="1" t="n">
        <v>20</v>
      </c>
      <c r="O11207" s="1" t="n">
        <v>300</v>
      </c>
      <c r="P11207" s="1" t="s">
        <v>3814</v>
      </c>
    </row>
    <row r="11208" customFormat="false" ht="15" hidden="false" customHeight="true" outlineLevel="0" collapsed="false">
      <c r="A11208" s="1" t="n">
        <v>3</v>
      </c>
      <c r="B11208" s="76" t="n">
        <v>46287</v>
      </c>
      <c r="C11208" s="1" t="n">
        <v>6</v>
      </c>
      <c r="D11208" s="1" t="s">
        <v>3819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3853</v>
      </c>
      <c r="N11208" s="1" t="n">
        <v>5</v>
      </c>
      <c r="O11208" s="1" t="n">
        <v>40</v>
      </c>
      <c r="P11208" s="1" t="s">
        <v>3814</v>
      </c>
    </row>
    <row r="11209" customFormat="false" ht="15" hidden="false" customHeight="true" outlineLevel="0" collapsed="false">
      <c r="A11209" s="1" t="n">
        <v>3</v>
      </c>
      <c r="B11209" s="76" t="n">
        <v>46287</v>
      </c>
      <c r="C11209" s="1" t="n">
        <v>6</v>
      </c>
      <c r="D11209" s="1" t="s">
        <v>3819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3855</v>
      </c>
      <c r="N11209" s="1" t="n">
        <v>20</v>
      </c>
      <c r="O11209" s="1" t="n">
        <v>150</v>
      </c>
      <c r="P11209" s="1" t="s">
        <v>3814</v>
      </c>
    </row>
    <row r="11210" customFormat="false" ht="15" hidden="false" customHeight="true" outlineLevel="0" collapsed="false">
      <c r="A11210" s="1" t="n">
        <v>3</v>
      </c>
      <c r="B11210" s="76" t="n">
        <v>46287</v>
      </c>
      <c r="C11210" s="1" t="n">
        <v>6</v>
      </c>
      <c r="D11210" s="1" t="s">
        <v>3819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4004</v>
      </c>
      <c r="N11210" s="1" t="n">
        <v>5</v>
      </c>
      <c r="O11210" s="1" t="n">
        <v>45</v>
      </c>
      <c r="P11210" s="1" t="s">
        <v>3814</v>
      </c>
    </row>
    <row r="11211" customFormat="false" ht="15" hidden="false" customHeight="true" outlineLevel="0" collapsed="false">
      <c r="A11211" s="1" t="n">
        <v>3</v>
      </c>
      <c r="B11211" s="76" t="n">
        <v>46287</v>
      </c>
      <c r="C11211" s="1" t="n">
        <v>6</v>
      </c>
      <c r="D11211" s="1" t="s">
        <v>3819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3856</v>
      </c>
      <c r="N11211" s="1" t="n">
        <v>22.3</v>
      </c>
      <c r="O11211" s="1" t="n">
        <v>133.5</v>
      </c>
      <c r="P11211" s="1" t="s">
        <v>3814</v>
      </c>
    </row>
    <row r="11212" customFormat="false" ht="15" hidden="false" customHeight="true" outlineLevel="0" collapsed="false">
      <c r="A11212" s="1" t="n">
        <v>3</v>
      </c>
      <c r="B11212" s="76" t="n">
        <v>46287</v>
      </c>
      <c r="C11212" s="1" t="n">
        <v>6</v>
      </c>
      <c r="D11212" s="1" t="s">
        <v>3819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3857</v>
      </c>
      <c r="N11212" s="1" t="n">
        <v>20</v>
      </c>
      <c r="O11212" s="1" t="n">
        <v>180</v>
      </c>
      <c r="P11212" s="1" t="s">
        <v>3814</v>
      </c>
    </row>
    <row r="11213" customFormat="false" ht="15" hidden="false" customHeight="true" outlineLevel="0" collapsed="false">
      <c r="A11213" s="1" t="n">
        <v>3</v>
      </c>
      <c r="B11213" s="76" t="n">
        <v>46287</v>
      </c>
      <c r="C11213" s="1" t="n">
        <v>6</v>
      </c>
      <c r="D11213" s="1" t="s">
        <v>3819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3858</v>
      </c>
      <c r="N11213" s="1" t="n">
        <v>4</v>
      </c>
      <c r="O11213" s="1" t="n">
        <v>40</v>
      </c>
      <c r="P11213" s="1" t="s">
        <v>3814</v>
      </c>
    </row>
    <row r="11214" customFormat="false" ht="15" hidden="false" customHeight="true" outlineLevel="0" collapsed="false">
      <c r="A11214" s="1" t="n">
        <v>3</v>
      </c>
      <c r="B11214" s="76" t="n">
        <v>46287</v>
      </c>
      <c r="C11214" s="1" t="n">
        <v>6</v>
      </c>
      <c r="D11214" s="1" t="s">
        <v>3819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3859</v>
      </c>
      <c r="N11214" s="1" t="n">
        <v>3</v>
      </c>
      <c r="O11214" s="1" t="n">
        <v>21</v>
      </c>
      <c r="P11214" s="1" t="s">
        <v>3814</v>
      </c>
    </row>
    <row r="11215" customFormat="false" ht="15" hidden="false" customHeight="true" outlineLevel="0" collapsed="false">
      <c r="A11215" s="1" t="n">
        <v>3</v>
      </c>
      <c r="B11215" s="76" t="n">
        <v>46287</v>
      </c>
      <c r="C11215" s="1" t="n">
        <v>6</v>
      </c>
      <c r="D11215" s="1" t="s">
        <v>3819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3860</v>
      </c>
      <c r="N11215" s="1" t="n">
        <v>5</v>
      </c>
      <c r="O11215" s="1" t="n">
        <v>140</v>
      </c>
      <c r="P11215" s="1" t="s">
        <v>3814</v>
      </c>
    </row>
    <row r="11216" customFormat="false" ht="15" hidden="false" customHeight="true" outlineLevel="0" collapsed="false">
      <c r="A11216" s="1" t="n">
        <v>3</v>
      </c>
      <c r="B11216" s="76" t="n">
        <v>46287</v>
      </c>
      <c r="C11216" s="1" t="n">
        <v>6</v>
      </c>
      <c r="D11216" s="1" t="s">
        <v>3819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3861</v>
      </c>
      <c r="N11216" s="1" t="n">
        <v>5</v>
      </c>
      <c r="O11216" s="1" t="n">
        <v>65</v>
      </c>
      <c r="P11216" s="1" t="s">
        <v>3814</v>
      </c>
    </row>
    <row r="11217" customFormat="false" ht="15" hidden="false" customHeight="true" outlineLevel="0" collapsed="false">
      <c r="A11217" s="1" t="n">
        <v>3</v>
      </c>
      <c r="B11217" s="76" t="n">
        <v>46287</v>
      </c>
      <c r="C11217" s="1" t="n">
        <v>6</v>
      </c>
      <c r="D11217" s="1" t="s">
        <v>3819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4008</v>
      </c>
      <c r="N11217" s="1" t="n">
        <v>20</v>
      </c>
      <c r="O11217" s="1" t="n">
        <v>160</v>
      </c>
      <c r="P11217" s="1" t="s">
        <v>3814</v>
      </c>
    </row>
    <row r="11218" customFormat="false" ht="15" hidden="false" customHeight="true" outlineLevel="0" collapsed="false">
      <c r="A11218" s="1" t="n">
        <v>3</v>
      </c>
      <c r="B11218" s="76" t="n">
        <v>46287</v>
      </c>
      <c r="C11218" s="1" t="n">
        <v>6</v>
      </c>
      <c r="D11218" s="1" t="s">
        <v>3819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5268</v>
      </c>
      <c r="N11218" s="1" t="n">
        <v>7</v>
      </c>
      <c r="O11218" s="1" t="n">
        <v>56</v>
      </c>
      <c r="P11218" s="1" t="s">
        <v>3814</v>
      </c>
    </row>
    <row r="11219" customFormat="false" ht="15" hidden="false" customHeight="true" outlineLevel="0" collapsed="false">
      <c r="A11219" s="1" t="n">
        <v>3</v>
      </c>
      <c r="B11219" s="76" t="n">
        <v>46287</v>
      </c>
      <c r="C11219" s="1" t="n">
        <v>6</v>
      </c>
      <c r="D11219" s="1" t="s">
        <v>3819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4642</v>
      </c>
      <c r="N11219" s="1" t="n">
        <v>2</v>
      </c>
      <c r="O11219" s="1" t="n">
        <v>70</v>
      </c>
      <c r="P11219" s="1" t="s">
        <v>3814</v>
      </c>
    </row>
    <row r="11220" customFormat="false" ht="15" hidden="false" customHeight="true" outlineLevel="0" collapsed="false">
      <c r="A11220" s="1" t="n">
        <v>3</v>
      </c>
      <c r="B11220" s="76" t="n">
        <v>46287</v>
      </c>
      <c r="C11220" s="1" t="n">
        <v>6</v>
      </c>
      <c r="D11220" s="1" t="s">
        <v>3819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4643</v>
      </c>
      <c r="N11220" s="1" t="n">
        <v>84.6</v>
      </c>
      <c r="O11220" s="1" t="n">
        <v>240</v>
      </c>
      <c r="P11220" s="1" t="s">
        <v>3814</v>
      </c>
    </row>
    <row r="11221" customFormat="false" ht="15" hidden="false" customHeight="true" outlineLevel="0" collapsed="false">
      <c r="A11221" s="1" t="n">
        <v>3</v>
      </c>
      <c r="B11221" s="76" t="n">
        <v>46287</v>
      </c>
      <c r="C11221" s="1" t="n">
        <v>6</v>
      </c>
      <c r="D11221" s="1" t="s">
        <v>3819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4208</v>
      </c>
      <c r="N11221" s="1" t="n">
        <v>4.2</v>
      </c>
      <c r="O11221" s="1" t="n">
        <v>50</v>
      </c>
      <c r="P11221" s="1" t="s">
        <v>3814</v>
      </c>
    </row>
    <row r="11222" customFormat="false" ht="15" hidden="false" customHeight="true" outlineLevel="0" collapsed="false">
      <c r="A11222" s="1" t="n">
        <v>3</v>
      </c>
      <c r="B11222" s="76" t="n">
        <v>46287</v>
      </c>
      <c r="C11222" s="1" t="n">
        <v>6</v>
      </c>
      <c r="D11222" s="1" t="s">
        <v>3819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3865</v>
      </c>
      <c r="N11222" s="1" t="n">
        <v>20</v>
      </c>
      <c r="O11222" s="1" t="n">
        <v>120</v>
      </c>
      <c r="P11222" s="1" t="s">
        <v>3814</v>
      </c>
    </row>
    <row r="11223" customFormat="false" ht="15" hidden="false" customHeight="true" outlineLevel="0" collapsed="false">
      <c r="A11223" s="1" t="n">
        <v>3</v>
      </c>
      <c r="B11223" s="76" t="n">
        <v>46287</v>
      </c>
      <c r="C11223" s="1" t="n">
        <v>6</v>
      </c>
      <c r="D11223" s="1" t="s">
        <v>3819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4009</v>
      </c>
      <c r="N11223" s="1" t="n">
        <v>8.1</v>
      </c>
      <c r="O11223" s="1" t="n">
        <v>113</v>
      </c>
      <c r="P11223" s="1" t="s">
        <v>3814</v>
      </c>
    </row>
    <row r="11224" customFormat="false" ht="15" hidden="false" customHeight="true" outlineLevel="0" collapsed="false">
      <c r="A11224" s="1" t="n">
        <v>3</v>
      </c>
      <c r="B11224" s="76" t="n">
        <v>46287</v>
      </c>
      <c r="C11224" s="1" t="n">
        <v>6</v>
      </c>
      <c r="D11224" s="1" t="s">
        <v>3819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4010</v>
      </c>
      <c r="N11224" s="1" t="n">
        <v>10</v>
      </c>
      <c r="O11224" s="1" t="n">
        <v>60</v>
      </c>
      <c r="P11224" s="1" t="s">
        <v>3814</v>
      </c>
    </row>
    <row r="11225" customFormat="false" ht="15" hidden="false" customHeight="true" outlineLevel="0" collapsed="false">
      <c r="A11225" s="1" t="n">
        <v>3</v>
      </c>
      <c r="B11225" s="76" t="n">
        <v>46287</v>
      </c>
      <c r="C11225" s="1" t="n">
        <v>6</v>
      </c>
      <c r="D11225" s="1" t="s">
        <v>3819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3863</v>
      </c>
      <c r="N11225" s="1" t="n">
        <v>20</v>
      </c>
      <c r="O11225" s="1" t="n">
        <v>60</v>
      </c>
      <c r="P11225" s="1" t="s">
        <v>3814</v>
      </c>
    </row>
    <row r="11226" customFormat="false" ht="15" hidden="false" customHeight="true" outlineLevel="0" collapsed="false">
      <c r="A11226" s="1" t="n">
        <v>3</v>
      </c>
      <c r="B11226" s="76" t="n">
        <v>46287</v>
      </c>
      <c r="C11226" s="1" t="n">
        <v>11</v>
      </c>
      <c r="D11226" s="1" t="s">
        <v>3820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4029</v>
      </c>
      <c r="N11226" s="1" t="n">
        <v>56</v>
      </c>
      <c r="O11226" s="1" t="n">
        <v>184.8</v>
      </c>
      <c r="P11226" s="1" t="s">
        <v>3814</v>
      </c>
    </row>
    <row r="11227" customFormat="false" ht="15" hidden="false" customHeight="true" outlineLevel="0" collapsed="false">
      <c r="A11227" s="1" t="n">
        <v>3</v>
      </c>
      <c r="B11227" s="76" t="n">
        <v>46287</v>
      </c>
      <c r="C11227" s="1" t="n">
        <v>11</v>
      </c>
      <c r="D11227" s="1" t="s">
        <v>3820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4031</v>
      </c>
      <c r="N11227" s="1" t="n">
        <v>4</v>
      </c>
      <c r="O11227" s="1" t="n">
        <v>10.48</v>
      </c>
      <c r="P11227" s="1" t="s">
        <v>3814</v>
      </c>
    </row>
    <row r="11228" customFormat="false" ht="15" hidden="false" customHeight="true" outlineLevel="0" collapsed="false">
      <c r="A11228" s="1" t="n">
        <v>3</v>
      </c>
      <c r="B11228" s="76" t="n">
        <v>46287</v>
      </c>
      <c r="C11228" s="1" t="n">
        <v>11</v>
      </c>
      <c r="D11228" s="1" t="s">
        <v>3820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5827</v>
      </c>
      <c r="N11228" s="1" t="n">
        <v>20</v>
      </c>
      <c r="O11228" s="1" t="n">
        <v>66</v>
      </c>
      <c r="P11228" s="1" t="s">
        <v>3814</v>
      </c>
    </row>
    <row r="11229" customFormat="false" ht="15" hidden="false" customHeight="true" outlineLevel="0" collapsed="false">
      <c r="A11229" s="1" t="n">
        <v>3</v>
      </c>
      <c r="B11229" s="76" t="n">
        <v>46287</v>
      </c>
      <c r="C11229" s="1" t="n">
        <v>11</v>
      </c>
      <c r="D11229" s="1" t="s">
        <v>3820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5828</v>
      </c>
      <c r="N11229" s="1" t="n">
        <v>4</v>
      </c>
      <c r="O11229" s="1" t="n">
        <v>10.48</v>
      </c>
      <c r="P11229" s="1" t="s">
        <v>3814</v>
      </c>
    </row>
    <row r="11230" customFormat="false" ht="15" hidden="false" customHeight="true" outlineLevel="0" collapsed="false">
      <c r="A11230" s="1" t="n">
        <v>3</v>
      </c>
      <c r="B11230" s="76" t="n">
        <v>46287</v>
      </c>
      <c r="C11230" s="1" t="n">
        <v>11</v>
      </c>
      <c r="D11230" s="1" t="s">
        <v>3820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4036</v>
      </c>
      <c r="N11230" s="1" t="n">
        <v>10</v>
      </c>
      <c r="O11230" s="1" t="n">
        <v>37.3</v>
      </c>
      <c r="P11230" s="1" t="s">
        <v>3814</v>
      </c>
    </row>
    <row r="11231" customFormat="false" ht="15" hidden="false" customHeight="true" outlineLevel="0" collapsed="false">
      <c r="A11231" s="1" t="n">
        <v>3</v>
      </c>
      <c r="B11231" s="76" t="n">
        <v>46287</v>
      </c>
      <c r="C11231" s="1" t="n">
        <v>11</v>
      </c>
      <c r="D11231" s="1" t="s">
        <v>3820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4030</v>
      </c>
      <c r="N11231" s="1" t="n">
        <v>10</v>
      </c>
      <c r="O11231" s="1" t="n">
        <v>85.6</v>
      </c>
      <c r="P11231" s="1" t="s">
        <v>3814</v>
      </c>
    </row>
    <row r="11232" customFormat="false" ht="15" hidden="false" customHeight="true" outlineLevel="0" collapsed="false">
      <c r="A11232" s="1" t="n">
        <v>3</v>
      </c>
      <c r="B11232" s="76" t="n">
        <v>46287</v>
      </c>
      <c r="C11232" s="1" t="n">
        <v>11</v>
      </c>
      <c r="D11232" s="1" t="s">
        <v>3820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4042</v>
      </c>
      <c r="N11232" s="1" t="n">
        <v>5</v>
      </c>
      <c r="O11232" s="1" t="n">
        <v>31.7</v>
      </c>
      <c r="P11232" s="1" t="s">
        <v>3814</v>
      </c>
    </row>
    <row r="11233" customFormat="false" ht="15" hidden="false" customHeight="true" outlineLevel="0" collapsed="false">
      <c r="A11233" s="1" t="n">
        <v>3</v>
      </c>
      <c r="B11233" s="76" t="n">
        <v>46287</v>
      </c>
      <c r="C11233" s="1" t="n">
        <v>11</v>
      </c>
      <c r="D11233" s="1" t="s">
        <v>3820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4043</v>
      </c>
      <c r="N11233" s="1" t="n">
        <v>20</v>
      </c>
      <c r="O11233" s="1" t="n">
        <v>66</v>
      </c>
      <c r="P11233" s="1" t="s">
        <v>3814</v>
      </c>
    </row>
    <row r="11234" customFormat="false" ht="15" hidden="false" customHeight="true" outlineLevel="0" collapsed="false">
      <c r="A11234" s="1" t="n">
        <v>3</v>
      </c>
      <c r="B11234" s="76" t="n">
        <v>46287</v>
      </c>
      <c r="C11234" s="1" t="n">
        <v>11</v>
      </c>
      <c r="D11234" s="1" t="s">
        <v>3820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5833</v>
      </c>
      <c r="N11234" s="1" t="n">
        <v>10</v>
      </c>
      <c r="O11234" s="1" t="n">
        <v>33</v>
      </c>
      <c r="P11234" s="1" t="s">
        <v>3814</v>
      </c>
    </row>
    <row r="11235" customFormat="false" ht="15" hidden="false" customHeight="true" outlineLevel="0" collapsed="false">
      <c r="A11235" s="1" t="n">
        <v>3</v>
      </c>
      <c r="B11235" s="76" t="n">
        <v>46287</v>
      </c>
      <c r="C11235" s="1" t="n">
        <v>11</v>
      </c>
      <c r="D11235" s="1" t="s">
        <v>3820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5834</v>
      </c>
      <c r="N11235" s="1" t="n">
        <v>10</v>
      </c>
      <c r="O11235" s="1" t="n">
        <v>33</v>
      </c>
      <c r="P11235" s="1" t="s">
        <v>3814</v>
      </c>
    </row>
    <row r="11236" customFormat="false" ht="15" hidden="false" customHeight="true" outlineLevel="0" collapsed="false">
      <c r="A11236" s="1" t="n">
        <v>3</v>
      </c>
      <c r="B11236" s="76" t="n">
        <v>46287</v>
      </c>
      <c r="C11236" s="1" t="n">
        <v>11</v>
      </c>
      <c r="D11236" s="1" t="s">
        <v>3820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5835</v>
      </c>
      <c r="N11236" s="1" t="n">
        <v>6</v>
      </c>
      <c r="O11236" s="1" t="n">
        <v>44.94</v>
      </c>
      <c r="P11236" s="1" t="s">
        <v>3814</v>
      </c>
    </row>
    <row r="11237" customFormat="false" ht="15" hidden="false" customHeight="true" outlineLevel="0" collapsed="false">
      <c r="A11237" s="1" t="n">
        <v>3</v>
      </c>
      <c r="B11237" s="76" t="n">
        <v>46287</v>
      </c>
      <c r="C11237" s="1" t="n">
        <v>11</v>
      </c>
      <c r="D11237" s="1" t="s">
        <v>3820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6935</v>
      </c>
      <c r="N11237" s="1" t="n">
        <v>6</v>
      </c>
      <c r="O11237" s="1" t="n">
        <v>46.26</v>
      </c>
      <c r="P11237" s="1" t="s">
        <v>3814</v>
      </c>
    </row>
    <row r="11238" customFormat="false" ht="15" hidden="false" customHeight="true" outlineLevel="0" collapsed="false">
      <c r="A11238" s="1" t="n">
        <v>3</v>
      </c>
      <c r="B11238" s="76" t="n">
        <v>46287</v>
      </c>
      <c r="C11238" s="1" t="n">
        <v>11</v>
      </c>
      <c r="D11238" s="1" t="s">
        <v>3820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6681</v>
      </c>
      <c r="N11238" s="1" t="n">
        <v>20</v>
      </c>
      <c r="O11238" s="1" t="n">
        <v>100.2</v>
      </c>
      <c r="P11238" s="1" t="s">
        <v>3814</v>
      </c>
    </row>
    <row r="11239" customFormat="false" ht="15" hidden="false" customHeight="true" outlineLevel="0" collapsed="false">
      <c r="A11239" s="1" t="n">
        <v>3</v>
      </c>
      <c r="B11239" s="76" t="n">
        <v>46288</v>
      </c>
      <c r="C11239" s="1" t="n">
        <v>6</v>
      </c>
      <c r="D11239" s="1" t="s">
        <v>3819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3817</v>
      </c>
      <c r="N11239" s="1" t="n">
        <v>20</v>
      </c>
      <c r="O11239" s="1" t="n">
        <v>125</v>
      </c>
      <c r="P11239" s="1" t="s">
        <v>3814</v>
      </c>
    </row>
    <row r="11240" customFormat="false" ht="15" hidden="false" customHeight="true" outlineLevel="0" collapsed="false">
      <c r="A11240" s="1" t="n">
        <v>3</v>
      </c>
      <c r="B11240" s="76" t="n">
        <v>46288</v>
      </c>
      <c r="C11240" s="1" t="n">
        <v>6</v>
      </c>
      <c r="D11240" s="1" t="s">
        <v>3819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3813</v>
      </c>
      <c r="N11240" s="1" t="n">
        <v>6</v>
      </c>
      <c r="O11240" s="1" t="n">
        <v>15</v>
      </c>
      <c r="P11240" s="1" t="s">
        <v>3814</v>
      </c>
    </row>
    <row r="11241" customFormat="false" ht="15" hidden="false" customHeight="true" outlineLevel="0" collapsed="false">
      <c r="A11241" s="1" t="n">
        <v>3</v>
      </c>
      <c r="B11241" s="76" t="n">
        <v>46288</v>
      </c>
      <c r="C11241" s="1" t="n">
        <v>6</v>
      </c>
      <c r="D11241" s="1" t="s">
        <v>3819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3815</v>
      </c>
      <c r="N11241" s="1" t="n">
        <v>6</v>
      </c>
      <c r="O11241" s="1" t="n">
        <v>48</v>
      </c>
      <c r="P11241" s="1" t="s">
        <v>3814</v>
      </c>
    </row>
    <row r="11242" customFormat="false" ht="15" hidden="false" customHeight="true" outlineLevel="0" collapsed="false">
      <c r="A11242" s="1" t="n">
        <v>3</v>
      </c>
      <c r="B11242" s="76" t="n">
        <v>46288</v>
      </c>
      <c r="C11242" s="1" t="n">
        <v>6</v>
      </c>
      <c r="D11242" s="1" t="s">
        <v>3819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3816</v>
      </c>
      <c r="N11242" s="1" t="n">
        <v>50</v>
      </c>
      <c r="O11242" s="1" t="n">
        <v>100</v>
      </c>
      <c r="P11242" s="1" t="s">
        <v>3814</v>
      </c>
    </row>
    <row r="11243" customFormat="false" ht="15" hidden="false" customHeight="true" outlineLevel="0" collapsed="false">
      <c r="A11243" s="1" t="n">
        <v>3</v>
      </c>
      <c r="B11243" s="76" t="n">
        <v>46288</v>
      </c>
      <c r="C11243" s="1" t="n">
        <v>11</v>
      </c>
      <c r="D11243" s="1" t="s">
        <v>3820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3870</v>
      </c>
      <c r="N11243" s="1" t="n">
        <v>15</v>
      </c>
      <c r="O11243" s="1" t="n">
        <v>180</v>
      </c>
      <c r="P11243" s="1" t="s">
        <v>3814</v>
      </c>
    </row>
    <row r="11244" customFormat="false" ht="15" hidden="false" customHeight="true" outlineLevel="0" collapsed="false">
      <c r="A11244" s="1" t="n">
        <v>3</v>
      </c>
      <c r="B11244" s="76" t="n">
        <v>46288</v>
      </c>
      <c r="C11244" s="1" t="n">
        <v>11</v>
      </c>
      <c r="D11244" s="1" t="s">
        <v>3820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4269</v>
      </c>
      <c r="N11244" s="1" t="n">
        <v>10</v>
      </c>
      <c r="O11244" s="1" t="n">
        <v>54.9</v>
      </c>
      <c r="P11244" s="1" t="s">
        <v>3814</v>
      </c>
    </row>
    <row r="11245" customFormat="false" ht="15" hidden="false" customHeight="true" outlineLevel="0" collapsed="false">
      <c r="A11245" s="1" t="n">
        <v>3</v>
      </c>
      <c r="B11245" s="76" t="n">
        <v>46288</v>
      </c>
      <c r="C11245" s="1" t="n">
        <v>11</v>
      </c>
      <c r="D11245" s="1" t="s">
        <v>3820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4270</v>
      </c>
      <c r="N11245" s="1" t="n">
        <v>10</v>
      </c>
      <c r="O11245" s="1" t="n">
        <v>54.9</v>
      </c>
      <c r="P11245" s="1" t="s">
        <v>3814</v>
      </c>
    </row>
    <row r="11246" customFormat="false" ht="15" hidden="false" customHeight="true" outlineLevel="0" collapsed="false">
      <c r="A11246" s="1" t="n">
        <v>3</v>
      </c>
      <c r="B11246" s="76" t="n">
        <v>46288</v>
      </c>
      <c r="C11246" s="1" t="n">
        <v>11</v>
      </c>
      <c r="D11246" s="1" t="s">
        <v>3820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5140</v>
      </c>
      <c r="N11246" s="1" t="n">
        <v>3</v>
      </c>
      <c r="O11246" s="1" t="n">
        <v>39.57</v>
      </c>
      <c r="P11246" s="1" t="s">
        <v>3814</v>
      </c>
    </row>
    <row r="11247" customFormat="false" ht="15" hidden="false" customHeight="true" outlineLevel="0" collapsed="false">
      <c r="A11247" s="1" t="n">
        <v>3</v>
      </c>
      <c r="B11247" s="76" t="n">
        <v>46288</v>
      </c>
      <c r="C11247" s="1" t="n">
        <v>11</v>
      </c>
      <c r="D11247" s="1" t="s">
        <v>3820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6827</v>
      </c>
      <c r="N11247" s="1" t="n">
        <v>6</v>
      </c>
      <c r="O11247" s="1" t="n">
        <v>46.14</v>
      </c>
      <c r="P11247" s="1" t="s">
        <v>3814</v>
      </c>
    </row>
    <row r="11248" customFormat="false" ht="15" hidden="false" customHeight="true" outlineLevel="0" collapsed="false">
      <c r="A11248" s="1" t="n">
        <v>3</v>
      </c>
      <c r="B11248" s="76" t="n">
        <v>46288</v>
      </c>
      <c r="C11248" s="1" t="n">
        <v>11</v>
      </c>
      <c r="D11248" s="1" t="s">
        <v>3820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5865</v>
      </c>
      <c r="N11248" s="1" t="n">
        <v>3</v>
      </c>
      <c r="O11248" s="1" t="n">
        <v>39.57</v>
      </c>
      <c r="P11248" s="1" t="s">
        <v>3814</v>
      </c>
    </row>
    <row r="11249" customFormat="false" ht="15" hidden="false" customHeight="true" outlineLevel="0" collapsed="false">
      <c r="A11249" s="1" t="n">
        <v>3</v>
      </c>
      <c r="B11249" s="76" t="n">
        <v>46288</v>
      </c>
      <c r="C11249" s="1" t="n">
        <v>11</v>
      </c>
      <c r="D11249" s="1" t="s">
        <v>3820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4012</v>
      </c>
      <c r="N11249" s="1" t="n">
        <v>10</v>
      </c>
      <c r="O11249" s="1" t="n">
        <v>54.9</v>
      </c>
      <c r="P11249" s="1" t="s">
        <v>3814</v>
      </c>
    </row>
    <row r="11250" customFormat="false" ht="15" hidden="false" customHeight="true" outlineLevel="0" collapsed="false">
      <c r="A11250" s="1" t="n">
        <v>3</v>
      </c>
      <c r="B11250" s="76" t="n">
        <v>46288</v>
      </c>
      <c r="C11250" s="1" t="n">
        <v>11</v>
      </c>
      <c r="D11250" s="1" t="s">
        <v>3820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6936</v>
      </c>
      <c r="N11250" s="1" t="n">
        <v>3</v>
      </c>
      <c r="O11250" s="1" t="n">
        <v>39.57</v>
      </c>
      <c r="P11250" s="1" t="s">
        <v>3814</v>
      </c>
    </row>
    <row r="11251" customFormat="false" ht="15" hidden="false" customHeight="true" outlineLevel="0" collapsed="false">
      <c r="A11251" s="1" t="n">
        <v>3</v>
      </c>
      <c r="B11251" s="76" t="n">
        <v>46288</v>
      </c>
      <c r="C11251" s="1" t="n">
        <v>11</v>
      </c>
      <c r="D11251" s="1" t="s">
        <v>3820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6937</v>
      </c>
      <c r="N11251" s="1" t="n">
        <v>3</v>
      </c>
      <c r="O11251" s="1" t="n">
        <v>36.27</v>
      </c>
      <c r="P11251" s="1" t="s">
        <v>3814</v>
      </c>
    </row>
    <row r="11252" customFormat="false" ht="15" hidden="false" customHeight="true" outlineLevel="0" collapsed="false">
      <c r="A11252" s="1" t="n">
        <v>3</v>
      </c>
      <c r="B11252" s="76" t="n">
        <v>46288</v>
      </c>
      <c r="C11252" s="1" t="n">
        <v>11</v>
      </c>
      <c r="D11252" s="1" t="s">
        <v>3820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6938</v>
      </c>
      <c r="N11252" s="1" t="n">
        <v>24</v>
      </c>
      <c r="O11252" s="1" t="n">
        <v>50.4</v>
      </c>
      <c r="P11252" s="1" t="s">
        <v>3814</v>
      </c>
    </row>
    <row r="11253" customFormat="false" ht="15" hidden="false" customHeight="true" outlineLevel="0" collapsed="false">
      <c r="A11253" s="1" t="n">
        <v>3</v>
      </c>
      <c r="B11253" s="76" t="n">
        <v>46288</v>
      </c>
      <c r="C11253" s="1" t="n">
        <v>11</v>
      </c>
      <c r="D11253" s="1" t="s">
        <v>3820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4292</v>
      </c>
      <c r="N11253" s="1" t="n">
        <v>12</v>
      </c>
      <c r="O11253" s="1" t="n">
        <v>34.75</v>
      </c>
      <c r="P11253" s="1" t="s">
        <v>3814</v>
      </c>
    </row>
    <row r="11254" customFormat="false" ht="15" hidden="false" customHeight="true" outlineLevel="0" collapsed="false">
      <c r="A11254" s="1" t="n">
        <v>3</v>
      </c>
      <c r="B11254" s="76" t="n">
        <v>46288</v>
      </c>
      <c r="C11254" s="1" t="n">
        <v>11</v>
      </c>
      <c r="D11254" s="1" t="s">
        <v>3820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5129</v>
      </c>
      <c r="N11254" s="1" t="n">
        <v>27</v>
      </c>
      <c r="O11254" s="1" t="n">
        <v>165.89</v>
      </c>
      <c r="P11254" s="1" t="s">
        <v>3814</v>
      </c>
    </row>
    <row r="11255" customFormat="false" ht="15" hidden="false" customHeight="true" outlineLevel="0" collapsed="false">
      <c r="A11255" s="1" t="n">
        <v>3</v>
      </c>
      <c r="B11255" s="76" t="n">
        <v>46288</v>
      </c>
      <c r="C11255" s="1" t="n">
        <v>11</v>
      </c>
      <c r="D11255" s="1" t="s">
        <v>3820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4330</v>
      </c>
      <c r="N11255" s="1" t="n">
        <v>36</v>
      </c>
      <c r="O11255" s="1" t="n">
        <v>183.45</v>
      </c>
      <c r="P11255" s="1" t="s">
        <v>3814</v>
      </c>
    </row>
    <row r="11256" customFormat="false" ht="15" hidden="false" customHeight="true" outlineLevel="0" collapsed="false">
      <c r="A11256" s="1" t="n">
        <v>3</v>
      </c>
      <c r="B11256" s="76" t="n">
        <v>46288</v>
      </c>
      <c r="C11256" s="1" t="n">
        <v>11</v>
      </c>
      <c r="D11256" s="1" t="s">
        <v>3820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5942</v>
      </c>
      <c r="N11256" s="1" t="n">
        <v>5</v>
      </c>
      <c r="O11256" s="1" t="n">
        <v>204.5</v>
      </c>
      <c r="P11256" s="1" t="s">
        <v>3814</v>
      </c>
    </row>
    <row r="11257" customFormat="false" ht="15" hidden="false" customHeight="true" outlineLevel="0" collapsed="false">
      <c r="A11257" s="1" t="n">
        <v>3</v>
      </c>
      <c r="B11257" s="76" t="n">
        <v>46288</v>
      </c>
      <c r="C11257" s="1" t="n">
        <v>11</v>
      </c>
      <c r="D11257" s="1" t="s">
        <v>3820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5464</v>
      </c>
      <c r="N11257" s="1" t="n">
        <v>80</v>
      </c>
      <c r="O11257" s="1" t="n">
        <v>208.12</v>
      </c>
      <c r="P11257" s="1" t="s">
        <v>3814</v>
      </c>
    </row>
    <row r="11258" customFormat="false" ht="15" hidden="false" customHeight="true" outlineLevel="0" collapsed="false">
      <c r="A11258" s="1" t="n">
        <v>3</v>
      </c>
      <c r="B11258" s="76" t="n">
        <v>46288</v>
      </c>
      <c r="C11258" s="1" t="n">
        <v>11</v>
      </c>
      <c r="D11258" s="1" t="s">
        <v>3820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5465</v>
      </c>
      <c r="N11258" s="1" t="n">
        <v>54</v>
      </c>
      <c r="O11258" s="1" t="n">
        <v>375.74</v>
      </c>
      <c r="P11258" s="1" t="s">
        <v>3814</v>
      </c>
    </row>
    <row r="11259" customFormat="false" ht="15" hidden="false" customHeight="true" outlineLevel="0" collapsed="false">
      <c r="A11259" s="1" t="n">
        <v>3</v>
      </c>
      <c r="B11259" s="76" t="n">
        <v>46288</v>
      </c>
      <c r="C11259" s="1" t="n">
        <v>11</v>
      </c>
      <c r="D11259" s="1" t="s">
        <v>3820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6939</v>
      </c>
      <c r="N11259" s="1" t="n">
        <v>12</v>
      </c>
      <c r="O11259" s="1" t="n">
        <v>96.72</v>
      </c>
      <c r="P11259" s="1" t="s">
        <v>3814</v>
      </c>
    </row>
    <row r="11260" customFormat="false" ht="15" hidden="false" customHeight="true" outlineLevel="0" collapsed="false">
      <c r="A11260" s="1" t="n">
        <v>3</v>
      </c>
      <c r="B11260" s="76" t="n">
        <v>46288</v>
      </c>
      <c r="C11260" s="1" t="n">
        <v>11</v>
      </c>
      <c r="D11260" s="1" t="s">
        <v>3820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5943</v>
      </c>
      <c r="N11260" s="1" t="n">
        <v>10</v>
      </c>
      <c r="O11260" s="1" t="n">
        <v>220.8</v>
      </c>
      <c r="P11260" s="1" t="s">
        <v>3814</v>
      </c>
    </row>
    <row r="11261" customFormat="false" ht="15" hidden="false" customHeight="true" outlineLevel="0" collapsed="false">
      <c r="A11261" s="1" t="n">
        <v>3</v>
      </c>
      <c r="B11261" s="76" t="n">
        <v>46288</v>
      </c>
      <c r="C11261" s="1" t="n">
        <v>11</v>
      </c>
      <c r="D11261" s="1" t="s">
        <v>3820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4383</v>
      </c>
      <c r="N11261" s="1" t="n">
        <v>24</v>
      </c>
      <c r="O11261" s="1" t="n">
        <v>87.26</v>
      </c>
      <c r="P11261" s="1" t="s">
        <v>3814</v>
      </c>
    </row>
    <row r="11262" customFormat="false" ht="15" hidden="false" customHeight="true" outlineLevel="0" collapsed="false">
      <c r="A11262" s="1" t="n">
        <v>3</v>
      </c>
      <c r="B11262" s="76" t="n">
        <v>46288</v>
      </c>
      <c r="C11262" s="1" t="n">
        <v>11</v>
      </c>
      <c r="D11262" s="1" t="s">
        <v>3820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6940</v>
      </c>
      <c r="N11262" s="1" t="n">
        <v>12</v>
      </c>
      <c r="O11262" s="1" t="n">
        <v>61.08</v>
      </c>
      <c r="P11262" s="1" t="s">
        <v>3814</v>
      </c>
    </row>
    <row r="11263" customFormat="false" ht="15" hidden="false" customHeight="true" outlineLevel="0" collapsed="false">
      <c r="A11263" s="1" t="n">
        <v>3</v>
      </c>
      <c r="B11263" s="76" t="n">
        <v>46288</v>
      </c>
      <c r="C11263" s="1" t="n">
        <v>11</v>
      </c>
      <c r="D11263" s="1" t="s">
        <v>3820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6941</v>
      </c>
      <c r="N11263" s="1" t="n">
        <v>12</v>
      </c>
      <c r="O11263" s="1" t="n">
        <v>61.15</v>
      </c>
      <c r="P11263" s="1" t="s">
        <v>3814</v>
      </c>
    </row>
    <row r="11264" customFormat="false" ht="15" hidden="false" customHeight="true" outlineLevel="0" collapsed="false">
      <c r="A11264" s="1" t="n">
        <v>3</v>
      </c>
      <c r="B11264" s="76" t="n">
        <v>46288</v>
      </c>
      <c r="C11264" s="1" t="n">
        <v>11</v>
      </c>
      <c r="D11264" s="1" t="s">
        <v>3820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5229</v>
      </c>
      <c r="N11264" s="1" t="n">
        <v>80</v>
      </c>
      <c r="O11264" s="1" t="n">
        <v>75.64</v>
      </c>
      <c r="P11264" s="1" t="s">
        <v>3814</v>
      </c>
    </row>
    <row r="11265" customFormat="false" ht="15" hidden="false" customHeight="true" outlineLevel="0" collapsed="false">
      <c r="A11265" s="1" t="n">
        <v>3</v>
      </c>
      <c r="B11265" s="76" t="n">
        <v>46288</v>
      </c>
      <c r="C11265" s="1" t="n">
        <v>11</v>
      </c>
      <c r="D11265" s="1" t="s">
        <v>3820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5231</v>
      </c>
      <c r="N11265" s="1" t="n">
        <v>50</v>
      </c>
      <c r="O11265" s="1" t="n">
        <v>171.26</v>
      </c>
      <c r="P11265" s="1" t="s">
        <v>3814</v>
      </c>
    </row>
    <row r="11266" customFormat="false" ht="15" hidden="false" customHeight="true" outlineLevel="0" collapsed="false">
      <c r="A11266" s="1" t="n">
        <v>3</v>
      </c>
      <c r="B11266" s="76" t="n">
        <v>46288</v>
      </c>
      <c r="C11266" s="1" t="n">
        <v>11</v>
      </c>
      <c r="D11266" s="1" t="s">
        <v>3820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4307</v>
      </c>
      <c r="N11266" s="1" t="n">
        <v>12</v>
      </c>
      <c r="O11266" s="1" t="n">
        <v>37.63</v>
      </c>
      <c r="P11266" s="1" t="s">
        <v>3814</v>
      </c>
    </row>
    <row r="11267" customFormat="false" ht="15" hidden="false" customHeight="true" outlineLevel="0" collapsed="false">
      <c r="A11267" s="1" t="n">
        <v>3</v>
      </c>
      <c r="B11267" s="76" t="n">
        <v>46288</v>
      </c>
      <c r="C11267" s="1" t="n">
        <v>11</v>
      </c>
      <c r="D11267" s="1" t="s">
        <v>3820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5063</v>
      </c>
      <c r="N11267" s="1" t="n">
        <v>20</v>
      </c>
      <c r="O11267" s="1" t="n">
        <v>153.6</v>
      </c>
      <c r="P11267" s="1" t="s">
        <v>3814</v>
      </c>
    </row>
    <row r="11268" customFormat="false" ht="15" hidden="false" customHeight="true" outlineLevel="0" collapsed="false">
      <c r="A11268" s="1" t="n">
        <v>3</v>
      </c>
      <c r="B11268" s="76" t="n">
        <v>46288</v>
      </c>
      <c r="C11268" s="1" t="n">
        <v>11</v>
      </c>
      <c r="D11268" s="1" t="s">
        <v>3820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5952</v>
      </c>
      <c r="N11268" s="1" t="n">
        <v>24</v>
      </c>
      <c r="O11268" s="1" t="n">
        <v>60.67</v>
      </c>
      <c r="P11268" s="1" t="s">
        <v>3814</v>
      </c>
    </row>
    <row r="11269" customFormat="false" ht="15" hidden="false" customHeight="true" outlineLevel="0" collapsed="false">
      <c r="A11269" s="1" t="n">
        <v>3</v>
      </c>
      <c r="B11269" s="76" t="n">
        <v>46288</v>
      </c>
      <c r="C11269" s="1" t="n">
        <v>11</v>
      </c>
      <c r="D11269" s="1" t="s">
        <v>3820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6942</v>
      </c>
      <c r="N11269" s="1" t="n">
        <v>12</v>
      </c>
      <c r="O11269" s="1" t="n">
        <v>60.67</v>
      </c>
      <c r="P11269" s="1" t="s">
        <v>3814</v>
      </c>
    </row>
    <row r="11270" customFormat="false" ht="15" hidden="false" customHeight="true" outlineLevel="0" collapsed="false">
      <c r="A11270" s="1" t="n">
        <v>3</v>
      </c>
      <c r="B11270" s="76" t="n">
        <v>46288</v>
      </c>
      <c r="C11270" s="1" t="n">
        <v>11</v>
      </c>
      <c r="D11270" s="1" t="s">
        <v>3820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6943</v>
      </c>
      <c r="N11270" s="1" t="n">
        <v>12</v>
      </c>
      <c r="O11270" s="1" t="n">
        <v>61.15</v>
      </c>
      <c r="P11270" s="1" t="s">
        <v>3814</v>
      </c>
    </row>
    <row r="11271" customFormat="false" ht="15" hidden="false" customHeight="true" outlineLevel="0" collapsed="false">
      <c r="A11271" s="1" t="n">
        <v>3</v>
      </c>
      <c r="B11271" s="76" t="n">
        <v>46288</v>
      </c>
      <c r="C11271" s="1" t="n">
        <v>11</v>
      </c>
      <c r="D11271" s="1" t="s">
        <v>3820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5472</v>
      </c>
      <c r="N11271" s="1" t="n">
        <v>108</v>
      </c>
      <c r="O11271" s="1" t="n">
        <v>366.32</v>
      </c>
      <c r="P11271" s="1" t="s">
        <v>3814</v>
      </c>
    </row>
    <row r="11272" customFormat="false" ht="15" hidden="false" customHeight="true" outlineLevel="0" collapsed="false">
      <c r="A11272" s="1" t="n">
        <v>3</v>
      </c>
      <c r="B11272" s="76" t="n">
        <v>46288</v>
      </c>
      <c r="C11272" s="1" t="n">
        <v>11</v>
      </c>
      <c r="D11272" s="1" t="s">
        <v>3820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6944</v>
      </c>
      <c r="N11272" s="1" t="n">
        <v>12</v>
      </c>
      <c r="O11272" s="1" t="n">
        <v>47.28</v>
      </c>
      <c r="P11272" s="1" t="s">
        <v>3814</v>
      </c>
    </row>
    <row r="11273" customFormat="false" ht="15" hidden="false" customHeight="true" outlineLevel="0" collapsed="false">
      <c r="A11273" s="1" t="n">
        <v>3</v>
      </c>
      <c r="B11273" s="76" t="n">
        <v>46288</v>
      </c>
      <c r="C11273" s="1" t="n">
        <v>11</v>
      </c>
      <c r="D11273" s="1" t="s">
        <v>3820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6945</v>
      </c>
      <c r="N11273" s="1" t="n">
        <v>12</v>
      </c>
      <c r="O11273" s="1" t="n">
        <v>47.28</v>
      </c>
      <c r="P11273" s="1" t="s">
        <v>3814</v>
      </c>
    </row>
    <row r="11274" customFormat="false" ht="15" hidden="false" customHeight="true" outlineLevel="0" collapsed="false">
      <c r="A11274" s="1" t="n">
        <v>3</v>
      </c>
      <c r="B11274" s="76" t="n">
        <v>46288</v>
      </c>
      <c r="C11274" s="1" t="n">
        <v>11</v>
      </c>
      <c r="D11274" s="1" t="s">
        <v>3820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4251</v>
      </c>
      <c r="N11274" s="1" t="n">
        <v>20</v>
      </c>
      <c r="O11274" s="1" t="n">
        <v>159.45</v>
      </c>
      <c r="P11274" s="1" t="s">
        <v>3814</v>
      </c>
    </row>
    <row r="11275" customFormat="false" ht="15" hidden="false" customHeight="true" outlineLevel="0" collapsed="false">
      <c r="A11275" s="1" t="n">
        <v>3</v>
      </c>
      <c r="B11275" s="76" t="n">
        <v>46288</v>
      </c>
      <c r="C11275" s="1" t="n">
        <v>11</v>
      </c>
      <c r="D11275" s="1" t="s">
        <v>3820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4253</v>
      </c>
      <c r="N11275" s="1" t="n">
        <v>20</v>
      </c>
      <c r="O11275" s="1" t="n">
        <v>56.65</v>
      </c>
      <c r="P11275" s="1" t="s">
        <v>3814</v>
      </c>
    </row>
    <row r="11276" customFormat="false" ht="15" hidden="false" customHeight="true" outlineLevel="0" collapsed="false">
      <c r="A11276" s="1" t="n">
        <v>3</v>
      </c>
      <c r="B11276" s="76" t="n">
        <v>46288</v>
      </c>
      <c r="C11276" s="1" t="n">
        <v>11</v>
      </c>
      <c r="D11276" s="1" t="s">
        <v>3820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5222</v>
      </c>
      <c r="N11276" s="1" t="n">
        <v>20</v>
      </c>
      <c r="O11276" s="1" t="n">
        <v>56.65</v>
      </c>
      <c r="P11276" s="1" t="s">
        <v>3814</v>
      </c>
    </row>
    <row r="11277" customFormat="false" ht="15" hidden="false" customHeight="true" outlineLevel="0" collapsed="false">
      <c r="A11277" s="1" t="n">
        <v>3</v>
      </c>
      <c r="B11277" s="76" t="n">
        <v>46288</v>
      </c>
      <c r="C11277" s="1" t="n">
        <v>11</v>
      </c>
      <c r="D11277" s="1" t="s">
        <v>3820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4254</v>
      </c>
      <c r="N11277" s="1" t="n">
        <v>20</v>
      </c>
      <c r="O11277" s="1" t="n">
        <v>159.45</v>
      </c>
      <c r="P11277" s="1" t="s">
        <v>3814</v>
      </c>
    </row>
    <row r="11278" customFormat="false" ht="15" hidden="false" customHeight="true" outlineLevel="0" collapsed="false">
      <c r="A11278" s="1" t="n">
        <v>3</v>
      </c>
      <c r="B11278" s="76" t="n">
        <v>46288</v>
      </c>
      <c r="C11278" s="1" t="n">
        <v>11</v>
      </c>
      <c r="D11278" s="1" t="s">
        <v>3820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4740</v>
      </c>
      <c r="N11278" s="1" t="n">
        <v>30</v>
      </c>
      <c r="O11278" s="1" t="n">
        <v>78.68</v>
      </c>
      <c r="P11278" s="1" t="s">
        <v>3814</v>
      </c>
    </row>
    <row r="11279" customFormat="false" ht="15" hidden="false" customHeight="true" outlineLevel="0" collapsed="false">
      <c r="A11279" s="1" t="n">
        <v>3</v>
      </c>
      <c r="B11279" s="76" t="n">
        <v>46288</v>
      </c>
      <c r="C11279" s="1" t="n">
        <v>11</v>
      </c>
      <c r="D11279" s="1" t="s">
        <v>3820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4255</v>
      </c>
      <c r="N11279" s="1" t="n">
        <v>12</v>
      </c>
      <c r="O11279" s="1" t="n">
        <v>67.98</v>
      </c>
      <c r="P11279" s="1" t="s">
        <v>3814</v>
      </c>
    </row>
    <row r="11280" customFormat="false" ht="15" hidden="false" customHeight="true" outlineLevel="0" collapsed="false">
      <c r="A11280" s="1" t="n">
        <v>3</v>
      </c>
      <c r="B11280" s="76" t="n">
        <v>46288</v>
      </c>
      <c r="C11280" s="1" t="n">
        <v>11</v>
      </c>
      <c r="D11280" s="1" t="s">
        <v>3820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3910</v>
      </c>
      <c r="N11280" s="1" t="n">
        <v>16</v>
      </c>
      <c r="O11280" s="1" t="n">
        <v>82.24</v>
      </c>
      <c r="P11280" s="1" t="s">
        <v>3814</v>
      </c>
    </row>
    <row r="11281" customFormat="false" ht="15" hidden="false" customHeight="true" outlineLevel="0" collapsed="false">
      <c r="A11281" s="1" t="n">
        <v>3</v>
      </c>
      <c r="B11281" s="76" t="n">
        <v>46288</v>
      </c>
      <c r="C11281" s="1" t="n">
        <v>11</v>
      </c>
      <c r="D11281" s="1" t="s">
        <v>3820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6946</v>
      </c>
      <c r="N11281" s="1" t="n">
        <v>20</v>
      </c>
      <c r="O11281" s="1" t="n">
        <v>56.65</v>
      </c>
      <c r="P11281" s="1" t="s">
        <v>3814</v>
      </c>
    </row>
    <row r="11282" customFormat="false" ht="15" hidden="false" customHeight="true" outlineLevel="0" collapsed="false">
      <c r="A11282" s="1" t="n">
        <v>3</v>
      </c>
      <c r="B11282" s="76" t="n">
        <v>46288</v>
      </c>
      <c r="C11282" s="1" t="n">
        <v>11</v>
      </c>
      <c r="D11282" s="1" t="s">
        <v>3820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6899</v>
      </c>
      <c r="N11282" s="1" t="n">
        <v>8</v>
      </c>
      <c r="O11282" s="1" t="n">
        <v>54.55</v>
      </c>
      <c r="P11282" s="1" t="s">
        <v>3814</v>
      </c>
    </row>
    <row r="11283" customFormat="false" ht="15" hidden="false" customHeight="true" outlineLevel="0" collapsed="false">
      <c r="A11283" s="1" t="n">
        <v>3</v>
      </c>
      <c r="B11283" s="76" t="n">
        <v>46288</v>
      </c>
      <c r="C11283" s="1" t="n">
        <v>11</v>
      </c>
      <c r="D11283" s="1" t="s">
        <v>3820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6947</v>
      </c>
      <c r="N11283" s="1" t="n">
        <v>120</v>
      </c>
      <c r="O11283" s="1" t="n">
        <v>77.2</v>
      </c>
      <c r="P11283" s="1" t="s">
        <v>3814</v>
      </c>
    </row>
    <row r="11284" customFormat="false" ht="15" hidden="false" customHeight="true" outlineLevel="0" collapsed="false">
      <c r="A11284" s="1" t="n">
        <v>3</v>
      </c>
      <c r="B11284" s="76" t="n">
        <v>46288</v>
      </c>
      <c r="C11284" s="1" t="n">
        <v>11</v>
      </c>
      <c r="D11284" s="1" t="s">
        <v>3820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5313</v>
      </c>
      <c r="N11284" s="1" t="n">
        <v>6</v>
      </c>
      <c r="O11284" s="1" t="n">
        <v>126</v>
      </c>
      <c r="P11284" s="1" t="s">
        <v>3814</v>
      </c>
    </row>
    <row r="11285" customFormat="false" ht="15" hidden="false" customHeight="true" outlineLevel="0" collapsed="false">
      <c r="A11285" s="1" t="n">
        <v>3</v>
      </c>
      <c r="B11285" s="76" t="n">
        <v>46288</v>
      </c>
      <c r="C11285" s="1" t="n">
        <v>11</v>
      </c>
      <c r="D11285" s="1" t="s">
        <v>3820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6948</v>
      </c>
      <c r="N11285" s="1" t="n">
        <v>20</v>
      </c>
      <c r="O11285" s="1" t="n">
        <v>132</v>
      </c>
      <c r="P11285" s="1" t="s">
        <v>3814</v>
      </c>
    </row>
    <row r="11286" customFormat="false" ht="15" hidden="false" customHeight="true" outlineLevel="0" collapsed="false">
      <c r="A11286" s="1" t="n">
        <v>3</v>
      </c>
      <c r="B11286" s="76" t="n">
        <v>46288</v>
      </c>
      <c r="C11286" s="1" t="n">
        <v>11</v>
      </c>
      <c r="D11286" s="1" t="s">
        <v>3820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5313</v>
      </c>
      <c r="N11286" s="1" t="n">
        <v>5</v>
      </c>
      <c r="O11286" s="1" t="n">
        <v>86.25</v>
      </c>
      <c r="P11286" s="1" t="s">
        <v>3814</v>
      </c>
    </row>
    <row r="11287" customFormat="false" ht="15" hidden="false" customHeight="true" outlineLevel="0" collapsed="false">
      <c r="A11287" s="1" t="n">
        <v>3</v>
      </c>
      <c r="B11287" s="76" t="n">
        <v>46288</v>
      </c>
      <c r="C11287" s="1" t="n">
        <v>11</v>
      </c>
      <c r="D11287" s="1" t="s">
        <v>3820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6949</v>
      </c>
      <c r="N11287" s="1" t="n">
        <v>24</v>
      </c>
      <c r="O11287" s="1" t="n">
        <v>38.7</v>
      </c>
      <c r="P11287" s="1" t="s">
        <v>3814</v>
      </c>
    </row>
    <row r="11288" customFormat="false" ht="15" hidden="false" customHeight="true" outlineLevel="0" collapsed="false">
      <c r="A11288" s="1" t="n">
        <v>3</v>
      </c>
      <c r="B11288" s="76" t="n">
        <v>46288</v>
      </c>
      <c r="C11288" s="1" t="n">
        <v>11</v>
      </c>
      <c r="D11288" s="1" t="s">
        <v>3820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6950</v>
      </c>
      <c r="N11288" s="1" t="n">
        <v>20</v>
      </c>
      <c r="O11288" s="1" t="n">
        <v>84</v>
      </c>
      <c r="P11288" s="1" t="s">
        <v>3814</v>
      </c>
    </row>
    <row r="11289" customFormat="false" ht="15" hidden="false" customHeight="true" outlineLevel="0" collapsed="false">
      <c r="A11289" s="1" t="n">
        <v>3</v>
      </c>
      <c r="B11289" s="76" t="n">
        <v>46288</v>
      </c>
      <c r="C11289" s="1" t="n">
        <v>11</v>
      </c>
      <c r="D11289" s="1" t="s">
        <v>3820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6951</v>
      </c>
      <c r="N11289" s="1" t="n">
        <v>36</v>
      </c>
      <c r="O11289" s="1" t="n">
        <v>43</v>
      </c>
      <c r="P11289" s="1" t="s">
        <v>3814</v>
      </c>
    </row>
    <row r="11290" customFormat="false" ht="15" hidden="false" customHeight="true" outlineLevel="0" collapsed="false">
      <c r="A11290" s="1" t="n">
        <v>3</v>
      </c>
      <c r="B11290" s="76" t="n">
        <v>46288</v>
      </c>
      <c r="C11290" s="1" t="n">
        <v>11</v>
      </c>
      <c r="D11290" s="1" t="s">
        <v>3820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6952</v>
      </c>
      <c r="N11290" s="1" t="n">
        <v>20</v>
      </c>
      <c r="O11290" s="1" t="n">
        <v>112.13</v>
      </c>
      <c r="P11290" s="1" t="s">
        <v>3814</v>
      </c>
    </row>
    <row r="11291" customFormat="false" ht="15" hidden="false" customHeight="true" outlineLevel="0" collapsed="false">
      <c r="A11291" s="1" t="n">
        <v>3</v>
      </c>
      <c r="B11291" s="76" t="n">
        <v>46288</v>
      </c>
      <c r="C11291" s="1" t="n">
        <v>11</v>
      </c>
      <c r="D11291" s="1" t="s">
        <v>3820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6953</v>
      </c>
      <c r="N11291" s="1" t="n">
        <v>12</v>
      </c>
      <c r="O11291" s="1" t="n">
        <v>56</v>
      </c>
      <c r="P11291" s="1" t="s">
        <v>3814</v>
      </c>
    </row>
    <row r="11292" customFormat="false" ht="15" hidden="false" customHeight="true" outlineLevel="0" collapsed="false">
      <c r="A11292" s="1" t="n">
        <v>3</v>
      </c>
      <c r="B11292" s="76" t="n">
        <v>46288</v>
      </c>
      <c r="C11292" s="1" t="n">
        <v>11</v>
      </c>
      <c r="D11292" s="1" t="s">
        <v>3820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5321</v>
      </c>
      <c r="N11292" s="1" t="n">
        <v>100</v>
      </c>
      <c r="O11292" s="1" t="n">
        <v>214.5</v>
      </c>
      <c r="P11292" s="1" t="s">
        <v>3814</v>
      </c>
    </row>
    <row r="11293" customFormat="false" ht="15" hidden="false" customHeight="true" outlineLevel="0" collapsed="false">
      <c r="A11293" s="1" t="n">
        <v>3</v>
      </c>
      <c r="B11293" s="76" t="n">
        <v>46288</v>
      </c>
      <c r="C11293" s="1" t="n">
        <v>11</v>
      </c>
      <c r="D11293" s="1" t="s">
        <v>3820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6954</v>
      </c>
      <c r="N11293" s="1" t="n">
        <v>36</v>
      </c>
      <c r="O11293" s="1" t="n">
        <v>43</v>
      </c>
      <c r="P11293" s="1" t="s">
        <v>3814</v>
      </c>
    </row>
    <row r="11294" customFormat="false" ht="15" hidden="false" customHeight="true" outlineLevel="0" collapsed="false">
      <c r="A11294" s="1" t="n">
        <v>3</v>
      </c>
      <c r="B11294" s="76" t="n">
        <v>46288</v>
      </c>
      <c r="C11294" s="1" t="n">
        <v>11</v>
      </c>
      <c r="D11294" s="1" t="s">
        <v>3820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6955</v>
      </c>
      <c r="N11294" s="1" t="n">
        <v>36</v>
      </c>
      <c r="O11294" s="1" t="n">
        <v>68</v>
      </c>
      <c r="P11294" s="1" t="s">
        <v>3814</v>
      </c>
    </row>
    <row r="11295" customFormat="false" ht="15" hidden="false" customHeight="true" outlineLevel="0" collapsed="false">
      <c r="A11295" s="1" t="n">
        <v>3</v>
      </c>
      <c r="B11295" s="76" t="n">
        <v>46288</v>
      </c>
      <c r="C11295" s="1" t="n">
        <v>11</v>
      </c>
      <c r="D11295" s="1" t="s">
        <v>3820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6955</v>
      </c>
      <c r="N11295" s="1" t="n">
        <v>36</v>
      </c>
      <c r="O11295" s="1" t="n">
        <v>43</v>
      </c>
      <c r="P11295" s="1" t="s">
        <v>3814</v>
      </c>
    </row>
    <row r="11296" customFormat="false" ht="15" hidden="false" customHeight="true" outlineLevel="0" collapsed="false">
      <c r="A11296" s="1" t="n">
        <v>3</v>
      </c>
      <c r="B11296" s="76" t="n">
        <v>46288</v>
      </c>
      <c r="C11296" s="1" t="n">
        <v>11</v>
      </c>
      <c r="D11296" s="1" t="s">
        <v>3820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6956</v>
      </c>
      <c r="N11296" s="1" t="n">
        <v>12</v>
      </c>
      <c r="O11296" s="1" t="n">
        <v>56</v>
      </c>
      <c r="P11296" s="1" t="s">
        <v>3814</v>
      </c>
    </row>
    <row r="11297" customFormat="false" ht="15" hidden="false" customHeight="true" outlineLevel="0" collapsed="false">
      <c r="A11297" s="1" t="n">
        <v>3</v>
      </c>
      <c r="B11297" s="76" t="n">
        <v>46288</v>
      </c>
      <c r="C11297" s="1" t="n">
        <v>11</v>
      </c>
      <c r="D11297" s="1" t="s">
        <v>3820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6957</v>
      </c>
      <c r="N11297" s="1" t="n">
        <v>12</v>
      </c>
      <c r="O11297" s="1" t="n">
        <v>56</v>
      </c>
      <c r="P11297" s="1" t="s">
        <v>3814</v>
      </c>
    </row>
    <row r="11298" customFormat="false" ht="15" hidden="false" customHeight="true" outlineLevel="0" collapsed="false">
      <c r="A11298" s="1" t="n">
        <v>3</v>
      </c>
      <c r="B11298" s="76" t="n">
        <v>46288</v>
      </c>
      <c r="C11298" s="1" t="n">
        <v>11</v>
      </c>
      <c r="D11298" s="1" t="s">
        <v>3820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5323</v>
      </c>
      <c r="N11298" s="1" t="n">
        <v>6</v>
      </c>
      <c r="O11298" s="1" t="n">
        <v>66</v>
      </c>
      <c r="P11298" s="1" t="s">
        <v>3814</v>
      </c>
    </row>
    <row r="11299" customFormat="false" ht="15" hidden="false" customHeight="true" outlineLevel="0" collapsed="false">
      <c r="A11299" s="1" t="n">
        <v>3</v>
      </c>
      <c r="B11299" s="76" t="n">
        <v>46288</v>
      </c>
      <c r="C11299" s="1" t="n">
        <v>11</v>
      </c>
      <c r="D11299" s="1" t="s">
        <v>3820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5324</v>
      </c>
      <c r="N11299" s="1" t="n">
        <v>14</v>
      </c>
      <c r="O11299" s="1" t="n">
        <v>65</v>
      </c>
      <c r="P11299" s="1" t="s">
        <v>3814</v>
      </c>
    </row>
    <row r="11300" customFormat="false" ht="15" hidden="false" customHeight="true" outlineLevel="0" collapsed="false">
      <c r="A11300" s="1" t="n">
        <v>3</v>
      </c>
      <c r="B11300" s="76" t="n">
        <v>46288</v>
      </c>
      <c r="C11300" s="1" t="n">
        <v>11</v>
      </c>
      <c r="D11300" s="1" t="s">
        <v>3820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6958</v>
      </c>
      <c r="N11300" s="1" t="n">
        <v>36</v>
      </c>
      <c r="O11300" s="1" t="n">
        <v>43</v>
      </c>
      <c r="P11300" s="1" t="s">
        <v>3814</v>
      </c>
    </row>
    <row r="11301" customFormat="false" ht="15" hidden="false" customHeight="true" outlineLevel="0" collapsed="false">
      <c r="A11301" s="1" t="n">
        <v>3</v>
      </c>
      <c r="B11301" s="76" t="n">
        <v>46288</v>
      </c>
      <c r="C11301" s="1" t="n">
        <v>11</v>
      </c>
      <c r="D11301" s="1" t="s">
        <v>3820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5327</v>
      </c>
      <c r="N11301" s="1" t="n">
        <v>144</v>
      </c>
      <c r="O11301" s="1" t="n">
        <v>315.36</v>
      </c>
      <c r="P11301" s="1" t="s">
        <v>3814</v>
      </c>
    </row>
    <row r="11302" customFormat="false" ht="15" hidden="false" customHeight="true" outlineLevel="0" collapsed="false">
      <c r="A11302" s="1" t="n">
        <v>3</v>
      </c>
      <c r="B11302" s="76" t="n">
        <v>46288</v>
      </c>
      <c r="C11302" s="1" t="n">
        <v>11</v>
      </c>
      <c r="D11302" s="1" t="s">
        <v>3820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6959</v>
      </c>
      <c r="N11302" s="1" t="n">
        <v>48</v>
      </c>
      <c r="O11302" s="1" t="n">
        <v>87.08</v>
      </c>
      <c r="P11302" s="1" t="s">
        <v>3814</v>
      </c>
    </row>
    <row r="11303" customFormat="false" ht="15" hidden="false" customHeight="true" outlineLevel="0" collapsed="false">
      <c r="A11303" s="1" t="n">
        <v>3</v>
      </c>
      <c r="B11303" s="76" t="n">
        <v>46288</v>
      </c>
      <c r="C11303" s="1" t="n">
        <v>11</v>
      </c>
      <c r="D11303" s="1" t="s">
        <v>3820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4015</v>
      </c>
      <c r="N11303" s="1" t="n">
        <v>5</v>
      </c>
      <c r="O11303" s="1" t="n">
        <v>18.9</v>
      </c>
      <c r="P11303" s="1" t="s">
        <v>3814</v>
      </c>
    </row>
    <row r="11304" customFormat="false" ht="15" hidden="false" customHeight="true" outlineLevel="0" collapsed="false">
      <c r="A11304" s="1" t="n">
        <v>3</v>
      </c>
      <c r="B11304" s="76" t="n">
        <v>46288</v>
      </c>
      <c r="C11304" s="1" t="n">
        <v>11</v>
      </c>
      <c r="D11304" s="1" t="s">
        <v>3820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6248</v>
      </c>
      <c r="N11304" s="1" t="n">
        <v>5</v>
      </c>
      <c r="O11304" s="1" t="n">
        <v>22.7</v>
      </c>
      <c r="P11304" s="1" t="s">
        <v>3814</v>
      </c>
    </row>
    <row r="11305" customFormat="false" ht="15" hidden="false" customHeight="true" outlineLevel="0" collapsed="false">
      <c r="A11305" s="1" t="n">
        <v>3</v>
      </c>
      <c r="B11305" s="76" t="n">
        <v>46288</v>
      </c>
      <c r="C11305" s="1" t="n">
        <v>11</v>
      </c>
      <c r="D11305" s="1" t="s">
        <v>3820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4016</v>
      </c>
      <c r="N11305" s="1" t="n">
        <v>5</v>
      </c>
      <c r="O11305" s="1" t="n">
        <v>22.7</v>
      </c>
      <c r="P11305" s="1" t="s">
        <v>3814</v>
      </c>
    </row>
    <row r="11306" customFormat="false" ht="15" hidden="false" customHeight="true" outlineLevel="0" collapsed="false">
      <c r="A11306" s="1" t="n">
        <v>3</v>
      </c>
      <c r="B11306" s="76" t="n">
        <v>46288</v>
      </c>
      <c r="C11306" s="1" t="n">
        <v>11</v>
      </c>
      <c r="D11306" s="1" t="s">
        <v>3820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4627</v>
      </c>
      <c r="N11306" s="1" t="n">
        <v>6</v>
      </c>
      <c r="O11306" s="1" t="n">
        <v>65.94</v>
      </c>
      <c r="P11306" s="1" t="s">
        <v>3814</v>
      </c>
    </row>
    <row r="11307" customFormat="false" ht="15" hidden="false" customHeight="true" outlineLevel="0" collapsed="false">
      <c r="A11307" s="1" t="n">
        <v>3</v>
      </c>
      <c r="B11307" s="76" t="n">
        <v>46288</v>
      </c>
      <c r="C11307" s="1" t="n">
        <v>11</v>
      </c>
      <c r="D11307" s="1" t="s">
        <v>3820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4049</v>
      </c>
      <c r="N11307" s="1" t="n">
        <v>6</v>
      </c>
      <c r="O11307" s="1" t="n">
        <v>65.94</v>
      </c>
      <c r="P11307" s="1" t="s">
        <v>3814</v>
      </c>
    </row>
    <row r="11308" customFormat="false" ht="15" hidden="false" customHeight="true" outlineLevel="0" collapsed="false">
      <c r="A11308" s="1" t="n">
        <v>3</v>
      </c>
      <c r="B11308" s="76" t="n">
        <v>46288</v>
      </c>
      <c r="C11308" s="1" t="n">
        <v>11</v>
      </c>
      <c r="D11308" s="1" t="s">
        <v>3820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4017</v>
      </c>
      <c r="N11308" s="1" t="n">
        <v>3</v>
      </c>
      <c r="O11308" s="1" t="n">
        <v>27.75</v>
      </c>
      <c r="P11308" s="1" t="s">
        <v>3814</v>
      </c>
    </row>
    <row r="11309" customFormat="false" ht="15" hidden="false" customHeight="true" outlineLevel="0" collapsed="false">
      <c r="A11309" s="1" t="n">
        <v>3</v>
      </c>
      <c r="B11309" s="76" t="n">
        <v>46288</v>
      </c>
      <c r="C11309" s="1" t="n">
        <v>11</v>
      </c>
      <c r="D11309" s="1" t="s">
        <v>3820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4732</v>
      </c>
      <c r="N11309" s="1" t="n">
        <v>3</v>
      </c>
      <c r="O11309" s="1" t="n">
        <v>10.26</v>
      </c>
      <c r="P11309" s="1" t="s">
        <v>3814</v>
      </c>
    </row>
    <row r="11310" customFormat="false" ht="15" hidden="false" customHeight="true" outlineLevel="0" collapsed="false">
      <c r="A11310" s="1" t="n">
        <v>3</v>
      </c>
      <c r="B11310" s="76" t="n">
        <v>46288</v>
      </c>
      <c r="C11310" s="1" t="n">
        <v>11</v>
      </c>
      <c r="D11310" s="1" t="s">
        <v>3820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4628</v>
      </c>
      <c r="N11310" s="1" t="n">
        <v>3</v>
      </c>
      <c r="O11310" s="1" t="n">
        <v>10.26</v>
      </c>
      <c r="P11310" s="1" t="s">
        <v>3814</v>
      </c>
    </row>
    <row r="11311" customFormat="false" ht="15" hidden="false" customHeight="true" outlineLevel="0" collapsed="false">
      <c r="A11311" s="1" t="n">
        <v>3</v>
      </c>
      <c r="B11311" s="76" t="n">
        <v>46288</v>
      </c>
      <c r="C11311" s="1" t="n">
        <v>11</v>
      </c>
      <c r="D11311" s="1" t="s">
        <v>3820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4018</v>
      </c>
      <c r="N11311" s="1" t="n">
        <v>2</v>
      </c>
      <c r="O11311" s="1" t="n">
        <v>24.58</v>
      </c>
      <c r="P11311" s="1" t="s">
        <v>3814</v>
      </c>
    </row>
    <row r="11312" customFormat="false" ht="15" hidden="false" customHeight="true" outlineLevel="0" collapsed="false">
      <c r="A11312" s="1" t="n">
        <v>3</v>
      </c>
      <c r="B11312" s="76" t="n">
        <v>46288</v>
      </c>
      <c r="C11312" s="1" t="n">
        <v>11</v>
      </c>
      <c r="D11312" s="1" t="s">
        <v>3820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4629</v>
      </c>
      <c r="N11312" s="1" t="n">
        <v>3</v>
      </c>
      <c r="O11312" s="1" t="n">
        <v>8.73</v>
      </c>
      <c r="P11312" s="1" t="s">
        <v>3814</v>
      </c>
    </row>
    <row r="11313" customFormat="false" ht="15" hidden="false" customHeight="true" outlineLevel="0" collapsed="false">
      <c r="A11313" s="1" t="n">
        <v>3</v>
      </c>
      <c r="B11313" s="76" t="n">
        <v>46288</v>
      </c>
      <c r="C11313" s="1" t="n">
        <v>11</v>
      </c>
      <c r="D11313" s="1" t="s">
        <v>3820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4022</v>
      </c>
      <c r="N11313" s="1" t="n">
        <v>6</v>
      </c>
      <c r="O11313" s="1" t="n">
        <v>49.14</v>
      </c>
      <c r="P11313" s="1" t="s">
        <v>3814</v>
      </c>
    </row>
    <row r="11314" customFormat="false" ht="15" hidden="false" customHeight="true" outlineLevel="0" collapsed="false">
      <c r="A11314" s="1" t="n">
        <v>3</v>
      </c>
      <c r="B11314" s="76" t="n">
        <v>46288</v>
      </c>
      <c r="C11314" s="1" t="n">
        <v>11</v>
      </c>
      <c r="D11314" s="1" t="s">
        <v>3820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4632</v>
      </c>
      <c r="N11314" s="1" t="n">
        <v>6</v>
      </c>
      <c r="O11314" s="1" t="n">
        <v>77.88</v>
      </c>
      <c r="P11314" s="1" t="s">
        <v>3814</v>
      </c>
    </row>
    <row r="11315" customFormat="false" ht="15" hidden="false" customHeight="true" outlineLevel="0" collapsed="false">
      <c r="A11315" s="1" t="n">
        <v>3</v>
      </c>
      <c r="B11315" s="76" t="n">
        <v>46288</v>
      </c>
      <c r="C11315" s="1" t="n">
        <v>11</v>
      </c>
      <c r="D11315" s="1" t="s">
        <v>3820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4023</v>
      </c>
      <c r="N11315" s="1" t="n">
        <v>6</v>
      </c>
      <c r="O11315" s="1" t="n">
        <v>59.88</v>
      </c>
      <c r="P11315" s="1" t="s">
        <v>3814</v>
      </c>
    </row>
    <row r="11316" customFormat="false" ht="15" hidden="false" customHeight="true" outlineLevel="0" collapsed="false">
      <c r="A11316" s="1" t="n">
        <v>3</v>
      </c>
      <c r="B11316" s="76" t="n">
        <v>46288</v>
      </c>
      <c r="C11316" s="1" t="n">
        <v>11</v>
      </c>
      <c r="D11316" s="1" t="s">
        <v>3820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6252</v>
      </c>
      <c r="N11316" s="1" t="n">
        <v>5</v>
      </c>
      <c r="O11316" s="1" t="n">
        <v>18.9</v>
      </c>
      <c r="P11316" s="1" t="s">
        <v>3814</v>
      </c>
    </row>
    <row r="11317" customFormat="false" ht="15" hidden="false" customHeight="true" outlineLevel="0" collapsed="false">
      <c r="A11317" s="1" t="n">
        <v>3</v>
      </c>
      <c r="B11317" s="76" t="n">
        <v>46288</v>
      </c>
      <c r="C11317" s="1" t="n">
        <v>11</v>
      </c>
      <c r="D11317" s="1" t="s">
        <v>3820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6253</v>
      </c>
      <c r="N11317" s="1" t="n">
        <v>3</v>
      </c>
      <c r="O11317" s="1" t="n">
        <v>13.77</v>
      </c>
      <c r="P11317" s="1" t="s">
        <v>3814</v>
      </c>
    </row>
    <row r="11318" customFormat="false" ht="15" hidden="false" customHeight="true" outlineLevel="0" collapsed="false">
      <c r="A11318" s="1" t="n">
        <v>3</v>
      </c>
      <c r="B11318" s="76" t="n">
        <v>46288</v>
      </c>
      <c r="C11318" s="1" t="n">
        <v>11</v>
      </c>
      <c r="D11318" s="1" t="s">
        <v>3820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4634</v>
      </c>
      <c r="N11318" s="1" t="n">
        <v>3</v>
      </c>
      <c r="O11318" s="1" t="n">
        <v>10.32</v>
      </c>
      <c r="P11318" s="1" t="s">
        <v>3814</v>
      </c>
    </row>
    <row r="11319" customFormat="false" ht="15" hidden="false" customHeight="true" outlineLevel="0" collapsed="false">
      <c r="A11319" s="1" t="n">
        <v>3</v>
      </c>
      <c r="B11319" s="76" t="n">
        <v>46288</v>
      </c>
      <c r="C11319" s="1" t="n">
        <v>11</v>
      </c>
      <c r="D11319" s="1" t="s">
        <v>3820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6254</v>
      </c>
      <c r="N11319" s="1" t="n">
        <v>6</v>
      </c>
      <c r="O11319" s="1" t="n">
        <v>12.34</v>
      </c>
      <c r="P11319" s="1" t="s">
        <v>3814</v>
      </c>
    </row>
    <row r="11320" customFormat="false" ht="15" hidden="false" customHeight="true" outlineLevel="0" collapsed="false">
      <c r="A11320" s="1" t="n">
        <v>3</v>
      </c>
      <c r="B11320" s="76" t="n">
        <v>46288</v>
      </c>
      <c r="C11320" s="1" t="n">
        <v>11</v>
      </c>
      <c r="D11320" s="1" t="s">
        <v>3820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3922</v>
      </c>
      <c r="N11320" s="1" t="n">
        <v>60</v>
      </c>
      <c r="O11320" s="1" t="n">
        <v>558</v>
      </c>
      <c r="P11320" s="1" t="s">
        <v>3814</v>
      </c>
    </row>
    <row r="11321" customFormat="false" ht="15" hidden="false" customHeight="true" outlineLevel="0" collapsed="false">
      <c r="A11321" s="1" t="n">
        <v>3</v>
      </c>
      <c r="B11321" s="76" t="n">
        <v>46288</v>
      </c>
      <c r="C11321" s="1" t="n">
        <v>11</v>
      </c>
      <c r="D11321" s="1" t="s">
        <v>3820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4807</v>
      </c>
      <c r="N11321" s="1" t="n">
        <v>80</v>
      </c>
      <c r="O11321" s="1" t="n">
        <v>847.2</v>
      </c>
      <c r="P11321" s="1" t="s">
        <v>3814</v>
      </c>
    </row>
    <row r="11322" customFormat="false" ht="15" hidden="false" customHeight="true" outlineLevel="0" collapsed="false">
      <c r="A11322" s="1" t="n">
        <v>3</v>
      </c>
      <c r="B11322" s="76" t="n">
        <v>46288</v>
      </c>
      <c r="C11322" s="1" t="n">
        <v>11</v>
      </c>
      <c r="D11322" s="1" t="s">
        <v>3820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4374</v>
      </c>
      <c r="N11322" s="1" t="n">
        <v>120</v>
      </c>
      <c r="O11322" s="1" t="n">
        <v>416.1</v>
      </c>
      <c r="P11322" s="1" t="s">
        <v>3814</v>
      </c>
    </row>
    <row r="11323" customFormat="false" ht="15" hidden="false" customHeight="true" outlineLevel="0" collapsed="false">
      <c r="A11323" s="1" t="n">
        <v>3</v>
      </c>
      <c r="B11323" s="76" t="n">
        <v>46288</v>
      </c>
      <c r="C11323" s="1" t="n">
        <v>11</v>
      </c>
      <c r="D11323" s="1" t="s">
        <v>3820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4521</v>
      </c>
      <c r="N11323" s="1" t="n">
        <v>24</v>
      </c>
      <c r="O11323" s="1" t="n">
        <v>211.08</v>
      </c>
      <c r="P11323" s="1" t="s">
        <v>3814</v>
      </c>
    </row>
    <row r="11324" customFormat="false" ht="15" hidden="false" customHeight="true" outlineLevel="0" collapsed="false">
      <c r="A11324" s="1" t="n">
        <v>3</v>
      </c>
      <c r="B11324" s="76" t="n">
        <v>46288</v>
      </c>
      <c r="C11324" s="1" t="n">
        <v>11</v>
      </c>
      <c r="D11324" s="1" t="s">
        <v>3820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6960</v>
      </c>
      <c r="N11324" s="1" t="n">
        <v>15</v>
      </c>
      <c r="O11324" s="1" t="n">
        <v>63.96</v>
      </c>
      <c r="P11324" s="1" t="s">
        <v>3814</v>
      </c>
    </row>
    <row r="11325" customFormat="false" ht="15" hidden="false" customHeight="true" outlineLevel="0" collapsed="false">
      <c r="A11325" s="1" t="n">
        <v>3</v>
      </c>
      <c r="B11325" s="76" t="n">
        <v>46288</v>
      </c>
      <c r="C11325" s="1" t="n">
        <v>11</v>
      </c>
      <c r="D11325" s="1" t="s">
        <v>3820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4527</v>
      </c>
      <c r="N11325" s="1" t="n">
        <v>180</v>
      </c>
      <c r="O11325" s="1" t="n">
        <v>300.98</v>
      </c>
      <c r="P11325" s="1" t="s">
        <v>3814</v>
      </c>
    </row>
    <row r="11326" customFormat="false" ht="15" hidden="false" customHeight="true" outlineLevel="0" collapsed="false">
      <c r="A11326" s="1" t="n">
        <v>3</v>
      </c>
      <c r="B11326" s="76" t="n">
        <v>46288</v>
      </c>
      <c r="C11326" s="1" t="n">
        <v>11</v>
      </c>
      <c r="D11326" s="1" t="s">
        <v>3820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4809</v>
      </c>
      <c r="N11326" s="1" t="n">
        <v>60</v>
      </c>
      <c r="O11326" s="1" t="n">
        <v>672</v>
      </c>
      <c r="P11326" s="1" t="s">
        <v>3814</v>
      </c>
    </row>
    <row r="11327" customFormat="false" ht="15" hidden="false" customHeight="true" outlineLevel="0" collapsed="false">
      <c r="A11327" s="1" t="n">
        <v>3</v>
      </c>
      <c r="B11327" s="76" t="n">
        <v>46288</v>
      </c>
      <c r="C11327" s="1" t="n">
        <v>11</v>
      </c>
      <c r="D11327" s="1" t="s">
        <v>3820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6559</v>
      </c>
      <c r="N11327" s="1" t="n">
        <v>6</v>
      </c>
      <c r="O11327" s="1" t="n">
        <v>54.84</v>
      </c>
      <c r="P11327" s="1" t="s">
        <v>3814</v>
      </c>
    </row>
    <row r="11328" customFormat="false" ht="15" hidden="false" customHeight="true" outlineLevel="0" collapsed="false">
      <c r="A11328" s="1" t="n">
        <v>3</v>
      </c>
      <c r="B11328" s="76" t="n">
        <v>46288</v>
      </c>
      <c r="C11328" s="1" t="n">
        <v>171</v>
      </c>
      <c r="D11328" s="1" t="s">
        <v>4048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4630</v>
      </c>
      <c r="N11328" s="1" t="n">
        <v>4</v>
      </c>
      <c r="O11328" s="1" t="n">
        <v>18.92</v>
      </c>
      <c r="P11328" s="1" t="s">
        <v>4050</v>
      </c>
    </row>
    <row r="11329" customFormat="false" ht="15" hidden="false" customHeight="true" outlineLevel="0" collapsed="false">
      <c r="A11329" s="1" t="n">
        <v>3</v>
      </c>
      <c r="B11329" s="76" t="n">
        <v>46288</v>
      </c>
      <c r="C11329" s="1" t="n">
        <v>171</v>
      </c>
      <c r="D11329" s="1" t="s">
        <v>4048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4631</v>
      </c>
      <c r="N11329" s="1" t="n">
        <v>4</v>
      </c>
      <c r="O11329" s="1" t="n">
        <v>18.92</v>
      </c>
      <c r="P11329" s="1" t="s">
        <v>4050</v>
      </c>
    </row>
    <row r="11330" customFormat="false" ht="15" hidden="false" customHeight="true" outlineLevel="0" collapsed="false">
      <c r="A11330" s="1" t="n">
        <v>3</v>
      </c>
      <c r="B11330" s="76" t="n">
        <v>46288</v>
      </c>
      <c r="C11330" s="1" t="n">
        <v>171</v>
      </c>
      <c r="D11330" s="1" t="s">
        <v>4048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4022</v>
      </c>
      <c r="N11330" s="1" t="n">
        <v>1</v>
      </c>
      <c r="O11330" s="1" t="n">
        <v>8.19</v>
      </c>
      <c r="P11330" s="1" t="s">
        <v>4050</v>
      </c>
    </row>
    <row r="11331" customFormat="false" ht="15" hidden="false" customHeight="true" outlineLevel="0" collapsed="false">
      <c r="A11331" s="1" t="n">
        <v>3</v>
      </c>
      <c r="B11331" s="76" t="n">
        <v>46289</v>
      </c>
      <c r="C11331" s="1" t="n">
        <v>6</v>
      </c>
      <c r="D11331" s="1" t="s">
        <v>3819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3813</v>
      </c>
      <c r="N11331" s="1" t="n">
        <v>6</v>
      </c>
      <c r="O11331" s="1" t="n">
        <v>15</v>
      </c>
      <c r="P11331" s="1" t="s">
        <v>3814</v>
      </c>
    </row>
    <row r="11332" customFormat="false" ht="15" hidden="false" customHeight="true" outlineLevel="0" collapsed="false">
      <c r="A11332" s="1" t="n">
        <v>3</v>
      </c>
      <c r="B11332" s="76" t="n">
        <v>46289</v>
      </c>
      <c r="C11332" s="1" t="n">
        <v>6</v>
      </c>
      <c r="D11332" s="1" t="s">
        <v>3819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3815</v>
      </c>
      <c r="N11332" s="1" t="n">
        <v>4</v>
      </c>
      <c r="O11332" s="1" t="n">
        <v>32</v>
      </c>
      <c r="P11332" s="1" t="s">
        <v>3814</v>
      </c>
    </row>
    <row r="11333" customFormat="false" ht="15" hidden="false" customHeight="true" outlineLevel="0" collapsed="false">
      <c r="A11333" s="1" t="n">
        <v>3</v>
      </c>
      <c r="B11333" s="76" t="n">
        <v>46289</v>
      </c>
      <c r="C11333" s="1" t="n">
        <v>6</v>
      </c>
      <c r="D11333" s="1" t="s">
        <v>3819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3816</v>
      </c>
      <c r="N11333" s="1" t="n">
        <v>40</v>
      </c>
      <c r="O11333" s="1" t="n">
        <v>40</v>
      </c>
      <c r="P11333" s="1" t="s">
        <v>3814</v>
      </c>
    </row>
    <row r="11334" customFormat="false" ht="15" hidden="false" customHeight="true" outlineLevel="0" collapsed="false">
      <c r="A11334" s="1" t="n">
        <v>3</v>
      </c>
      <c r="B11334" s="76" t="n">
        <v>46289</v>
      </c>
      <c r="C11334" s="1" t="n">
        <v>6</v>
      </c>
      <c r="D11334" s="1" t="s">
        <v>3819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6814</v>
      </c>
      <c r="N11334" s="1" t="n">
        <v>75</v>
      </c>
      <c r="O11334" s="1" t="n">
        <v>390</v>
      </c>
      <c r="P11334" s="1" t="s">
        <v>3814</v>
      </c>
    </row>
    <row r="11335" customFormat="false" ht="15" hidden="false" customHeight="true" outlineLevel="0" collapsed="false">
      <c r="A11335" s="1" t="n">
        <v>3</v>
      </c>
      <c r="B11335" s="76" t="n">
        <v>46289</v>
      </c>
      <c r="C11335" s="1" t="n">
        <v>6</v>
      </c>
      <c r="D11335" s="1" t="s">
        <v>3819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4451</v>
      </c>
      <c r="N11335" s="1" t="n">
        <v>50</v>
      </c>
      <c r="O11335" s="1" t="n">
        <v>650</v>
      </c>
      <c r="P11335" s="1" t="s">
        <v>3814</v>
      </c>
    </row>
    <row r="11336" customFormat="false" ht="15" hidden="false" customHeight="true" outlineLevel="0" collapsed="false">
      <c r="A11336" s="1" t="n">
        <v>3</v>
      </c>
      <c r="B11336" s="76" t="n">
        <v>46289</v>
      </c>
      <c r="C11336" s="1" t="n">
        <v>6</v>
      </c>
      <c r="D11336" s="1" t="s">
        <v>3819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4452</v>
      </c>
      <c r="N11336" s="1" t="n">
        <v>25</v>
      </c>
      <c r="O11336" s="1" t="n">
        <v>120</v>
      </c>
      <c r="P11336" s="1" t="s">
        <v>3814</v>
      </c>
    </row>
    <row r="11337" customFormat="false" ht="15" hidden="false" customHeight="true" outlineLevel="0" collapsed="false">
      <c r="A11337" s="1" t="n">
        <v>3</v>
      </c>
      <c r="B11337" s="76" t="n">
        <v>46289</v>
      </c>
      <c r="C11337" s="1" t="n">
        <v>6</v>
      </c>
      <c r="D11337" s="1" t="s">
        <v>3819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6815</v>
      </c>
      <c r="N11337" s="1" t="n">
        <v>125</v>
      </c>
      <c r="O11337" s="1" t="n">
        <v>1550</v>
      </c>
      <c r="P11337" s="1" t="s">
        <v>3814</v>
      </c>
    </row>
    <row r="11338" customFormat="false" ht="15" hidden="false" customHeight="true" outlineLevel="0" collapsed="false">
      <c r="A11338" s="1" t="n">
        <v>3</v>
      </c>
      <c r="B11338" s="76" t="n">
        <v>46289</v>
      </c>
      <c r="C11338" s="1" t="n">
        <v>6</v>
      </c>
      <c r="D11338" s="1" t="s">
        <v>3819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3817</v>
      </c>
      <c r="N11338" s="1" t="n">
        <v>40</v>
      </c>
      <c r="O11338" s="1" t="n">
        <v>250</v>
      </c>
      <c r="P11338" s="1" t="s">
        <v>3814</v>
      </c>
    </row>
    <row r="11339" customFormat="false" ht="15" hidden="false" customHeight="true" outlineLevel="0" collapsed="false">
      <c r="A11339" s="1" t="n">
        <v>3</v>
      </c>
      <c r="B11339" s="76" t="n">
        <v>46289</v>
      </c>
      <c r="C11339" s="1" t="n">
        <v>11</v>
      </c>
      <c r="D11339" s="1" t="s">
        <v>3820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5330</v>
      </c>
      <c r="N11339" s="1" t="n">
        <v>5</v>
      </c>
      <c r="O11339" s="1" t="n">
        <v>25</v>
      </c>
      <c r="P11339" s="1" t="s">
        <v>3814</v>
      </c>
    </row>
    <row r="11340" customFormat="false" ht="15" hidden="false" customHeight="true" outlineLevel="0" collapsed="false">
      <c r="A11340" s="1" t="n">
        <v>3</v>
      </c>
      <c r="B11340" s="76" t="n">
        <v>46289</v>
      </c>
      <c r="C11340" s="1" t="n">
        <v>11</v>
      </c>
      <c r="D11340" s="1" t="s">
        <v>3820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5331</v>
      </c>
      <c r="N11340" s="1" t="n">
        <v>5</v>
      </c>
      <c r="O11340" s="1" t="n">
        <v>25</v>
      </c>
      <c r="P11340" s="1" t="s">
        <v>3814</v>
      </c>
    </row>
    <row r="11341" customFormat="false" ht="15" hidden="false" customHeight="true" outlineLevel="0" collapsed="false">
      <c r="A11341" s="1" t="n">
        <v>3</v>
      </c>
      <c r="B11341" s="76" t="n">
        <v>46289</v>
      </c>
      <c r="C11341" s="1" t="n">
        <v>11</v>
      </c>
      <c r="D11341" s="1" t="s">
        <v>3820</v>
      </c>
      <c r="E11341" s="1" t="n">
        <v>1722</v>
      </c>
      <c r="F11341" s="1" t="s">
        <v>518</v>
      </c>
      <c r="I11341" s="1" t="n">
        <v>7368</v>
      </c>
      <c r="J11341" s="1" t="n">
        <v>66984</v>
      </c>
      <c r="K11341" s="1" t="n">
        <v>40141707147</v>
      </c>
      <c r="L11341" s="1" t="s">
        <v>5333</v>
      </c>
      <c r="N11341" s="1" t="n">
        <v>5</v>
      </c>
      <c r="O11341" s="1" t="n">
        <v>35</v>
      </c>
      <c r="P11341" s="1" t="s">
        <v>3814</v>
      </c>
    </row>
    <row r="11342" customFormat="false" ht="15" hidden="false" customHeight="true" outlineLevel="0" collapsed="false">
      <c r="A11342" s="1" t="n">
        <v>3</v>
      </c>
      <c r="B11342" s="76" t="n">
        <v>46289</v>
      </c>
      <c r="C11342" s="1" t="n">
        <v>11</v>
      </c>
      <c r="D11342" s="1" t="s">
        <v>3820</v>
      </c>
      <c r="E11342" s="1" t="n">
        <v>1722</v>
      </c>
      <c r="F11342" s="1" t="s">
        <v>518</v>
      </c>
      <c r="I11342" s="1" t="n">
        <v>7368</v>
      </c>
      <c r="J11342" s="1" t="n">
        <v>66985</v>
      </c>
      <c r="K11342" s="1" t="n">
        <v>40141707154</v>
      </c>
      <c r="L11342" s="1" t="s">
        <v>5334</v>
      </c>
      <c r="N11342" s="1" t="n">
        <v>5</v>
      </c>
      <c r="O11342" s="1" t="n">
        <v>35</v>
      </c>
      <c r="P11342" s="1" t="s">
        <v>3814</v>
      </c>
    </row>
    <row r="11343" customFormat="false" ht="15" hidden="false" customHeight="true" outlineLevel="0" collapsed="false">
      <c r="A11343" s="1" t="n">
        <v>3</v>
      </c>
      <c r="B11343" s="76" t="n">
        <v>46289</v>
      </c>
      <c r="C11343" s="1" t="n">
        <v>11</v>
      </c>
      <c r="D11343" s="1" t="s">
        <v>3820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4099</v>
      </c>
      <c r="N11343" s="1" t="n">
        <v>35</v>
      </c>
      <c r="O11343" s="1" t="n">
        <v>245</v>
      </c>
      <c r="P11343" s="1" t="s">
        <v>3814</v>
      </c>
    </row>
    <row r="11344" customFormat="false" ht="15" hidden="false" customHeight="true" outlineLevel="0" collapsed="false">
      <c r="A11344" s="1" t="n">
        <v>3</v>
      </c>
      <c r="B11344" s="76" t="n">
        <v>46289</v>
      </c>
      <c r="C11344" s="1" t="n">
        <v>11</v>
      </c>
      <c r="D11344" s="1" t="s">
        <v>3820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3891</v>
      </c>
      <c r="N11344" s="1" t="n">
        <v>78.8</v>
      </c>
      <c r="O11344" s="1" t="n">
        <v>2521.6</v>
      </c>
      <c r="P11344" s="1" t="s">
        <v>3814</v>
      </c>
    </row>
    <row r="11345" customFormat="false" ht="15" hidden="false" customHeight="true" outlineLevel="0" collapsed="false">
      <c r="A11345" s="1" t="n">
        <v>3</v>
      </c>
      <c r="B11345" s="76" t="n">
        <v>46289</v>
      </c>
      <c r="C11345" s="1" t="n">
        <v>11</v>
      </c>
      <c r="D11345" s="1" t="s">
        <v>3820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3891</v>
      </c>
      <c r="N11345" s="1" t="n">
        <v>76.4</v>
      </c>
      <c r="O11345" s="1" t="n">
        <v>2444.8</v>
      </c>
      <c r="P11345" s="1" t="s">
        <v>3814</v>
      </c>
    </row>
    <row r="11346" customFormat="false" ht="15" hidden="false" customHeight="true" outlineLevel="0" collapsed="false">
      <c r="A11346" s="1" t="n">
        <v>3</v>
      </c>
      <c r="B11346" s="76" t="n">
        <v>46289</v>
      </c>
      <c r="C11346" s="1" t="n">
        <v>11</v>
      </c>
      <c r="D11346" s="1" t="s">
        <v>3820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3893</v>
      </c>
      <c r="N11346" s="1" t="n">
        <v>76.2</v>
      </c>
      <c r="O11346" s="1" t="n">
        <v>1676.4</v>
      </c>
      <c r="P11346" s="1" t="s">
        <v>3814</v>
      </c>
    </row>
    <row r="11347" customFormat="false" ht="15" hidden="false" customHeight="true" outlineLevel="0" collapsed="false">
      <c r="A11347" s="1" t="n">
        <v>3</v>
      </c>
      <c r="B11347" s="76" t="n">
        <v>46289</v>
      </c>
      <c r="C11347" s="1" t="n">
        <v>11</v>
      </c>
      <c r="D11347" s="1" t="s">
        <v>3820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3891</v>
      </c>
      <c r="N11347" s="1" t="n">
        <v>80.2</v>
      </c>
      <c r="O11347" s="1" t="n">
        <v>2566.4</v>
      </c>
      <c r="P11347" s="1" t="s">
        <v>3814</v>
      </c>
    </row>
    <row r="11348" customFormat="false" ht="15" hidden="false" customHeight="true" outlineLevel="0" collapsed="false">
      <c r="A11348" s="1" t="n">
        <v>3</v>
      </c>
      <c r="B11348" s="76" t="n">
        <v>46289</v>
      </c>
      <c r="C11348" s="1" t="n">
        <v>11</v>
      </c>
      <c r="D11348" s="1" t="s">
        <v>3820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3893</v>
      </c>
      <c r="N11348" s="1" t="n">
        <v>64.8</v>
      </c>
      <c r="O11348" s="1" t="n">
        <v>1425.6</v>
      </c>
      <c r="P11348" s="1" t="s">
        <v>3814</v>
      </c>
    </row>
    <row r="11349" customFormat="false" ht="15" hidden="false" customHeight="true" outlineLevel="0" collapsed="false">
      <c r="A11349" s="1" t="n">
        <v>3</v>
      </c>
      <c r="B11349" s="76" t="n">
        <v>46289</v>
      </c>
      <c r="C11349" s="1" t="n">
        <v>11</v>
      </c>
      <c r="D11349" s="1" t="s">
        <v>3820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4117</v>
      </c>
      <c r="N11349" s="1" t="n">
        <v>26.8</v>
      </c>
      <c r="O11349" s="1" t="n">
        <v>562.8</v>
      </c>
      <c r="P11349" s="1" t="s">
        <v>3814</v>
      </c>
    </row>
    <row r="11350" customFormat="false" ht="15" hidden="false" customHeight="true" outlineLevel="0" collapsed="false">
      <c r="A11350" s="1" t="n">
        <v>3</v>
      </c>
      <c r="B11350" s="76" t="n">
        <v>46289</v>
      </c>
      <c r="C11350" s="1" t="n">
        <v>11</v>
      </c>
      <c r="D11350" s="1" t="s">
        <v>3820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4117</v>
      </c>
      <c r="N11350" s="1" t="n">
        <v>18</v>
      </c>
      <c r="O11350" s="1" t="n">
        <v>378</v>
      </c>
      <c r="P11350" s="1" t="s">
        <v>3814</v>
      </c>
    </row>
    <row r="11351" customFormat="false" ht="15" hidden="false" customHeight="true" outlineLevel="0" collapsed="false">
      <c r="A11351" s="1" t="n">
        <v>3</v>
      </c>
      <c r="B11351" s="76" t="n">
        <v>46289</v>
      </c>
      <c r="C11351" s="1" t="n">
        <v>11</v>
      </c>
      <c r="D11351" s="1" t="s">
        <v>3820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3891</v>
      </c>
      <c r="N11351" s="1" t="n">
        <v>94.8</v>
      </c>
      <c r="O11351" s="1" t="n">
        <v>3033.6</v>
      </c>
      <c r="P11351" s="1" t="s">
        <v>3814</v>
      </c>
    </row>
    <row r="11352" customFormat="false" ht="15" hidden="false" customHeight="true" outlineLevel="0" collapsed="false">
      <c r="A11352" s="1" t="n">
        <v>3</v>
      </c>
      <c r="B11352" s="76" t="n">
        <v>46289</v>
      </c>
      <c r="C11352" s="1" t="n">
        <v>11</v>
      </c>
      <c r="D11352" s="1" t="s">
        <v>3820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4433</v>
      </c>
      <c r="N11352" s="1" t="n">
        <v>16</v>
      </c>
      <c r="O11352" s="1" t="n">
        <v>58.849943</v>
      </c>
      <c r="P11352" s="1" t="s">
        <v>3814</v>
      </c>
    </row>
    <row r="11353" customFormat="false" ht="15" hidden="false" customHeight="true" outlineLevel="0" collapsed="false">
      <c r="A11353" s="1" t="n">
        <v>3</v>
      </c>
      <c r="B11353" s="76" t="n">
        <v>46289</v>
      </c>
      <c r="C11353" s="1" t="n">
        <v>11</v>
      </c>
      <c r="D11353" s="1" t="s">
        <v>3820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4077</v>
      </c>
      <c r="N11353" s="1" t="n">
        <v>16</v>
      </c>
      <c r="O11353" s="1" t="n">
        <v>46.450004</v>
      </c>
      <c r="P11353" s="1" t="s">
        <v>3814</v>
      </c>
    </row>
    <row r="11354" customFormat="false" ht="15" hidden="false" customHeight="true" outlineLevel="0" collapsed="false">
      <c r="A11354" s="1" t="n">
        <v>3</v>
      </c>
      <c r="B11354" s="76" t="n">
        <v>46289</v>
      </c>
      <c r="C11354" s="1" t="n">
        <v>11</v>
      </c>
      <c r="D11354" s="1" t="s">
        <v>3820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4443</v>
      </c>
      <c r="N11354" s="1" t="n">
        <v>16</v>
      </c>
      <c r="O11354" s="1" t="n">
        <v>54.78001</v>
      </c>
      <c r="P11354" s="1" t="s">
        <v>3814</v>
      </c>
    </row>
    <row r="11355" customFormat="false" ht="15" hidden="false" customHeight="true" outlineLevel="0" collapsed="false">
      <c r="A11355" s="1" t="n">
        <v>3</v>
      </c>
      <c r="B11355" s="76" t="n">
        <v>46289</v>
      </c>
      <c r="C11355" s="1" t="n">
        <v>11</v>
      </c>
      <c r="D11355" s="1" t="s">
        <v>3820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5455</v>
      </c>
      <c r="N11355" s="1" t="n">
        <v>8</v>
      </c>
      <c r="O11355" s="1" t="n">
        <v>43.099833</v>
      </c>
      <c r="P11355" s="1" t="s">
        <v>3814</v>
      </c>
    </row>
    <row r="11356" customFormat="false" ht="15" hidden="false" customHeight="true" outlineLevel="0" collapsed="false">
      <c r="A11356" s="1" t="n">
        <v>3</v>
      </c>
      <c r="B11356" s="76" t="n">
        <v>46289</v>
      </c>
      <c r="C11356" s="1" t="n">
        <v>11</v>
      </c>
      <c r="D11356" s="1" t="s">
        <v>3820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5990</v>
      </c>
      <c r="N11356" s="1" t="n">
        <v>16</v>
      </c>
      <c r="O11356" s="1" t="n">
        <v>59.059847</v>
      </c>
      <c r="P11356" s="1" t="s">
        <v>3814</v>
      </c>
    </row>
    <row r="11357" customFormat="false" ht="15" hidden="false" customHeight="true" outlineLevel="0" collapsed="false">
      <c r="A11357" s="1" t="n">
        <v>3</v>
      </c>
      <c r="B11357" s="76" t="n">
        <v>46289</v>
      </c>
      <c r="C11357" s="1" t="n">
        <v>11</v>
      </c>
      <c r="D11357" s="1" t="s">
        <v>3820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6320</v>
      </c>
      <c r="N11357" s="1" t="n">
        <v>16</v>
      </c>
      <c r="O11357" s="1" t="n">
        <v>77.80011</v>
      </c>
      <c r="P11357" s="1" t="s">
        <v>3814</v>
      </c>
    </row>
    <row r="11358" customFormat="false" ht="15" hidden="false" customHeight="true" outlineLevel="0" collapsed="false">
      <c r="A11358" s="1" t="n">
        <v>3</v>
      </c>
      <c r="B11358" s="76" t="n">
        <v>46289</v>
      </c>
      <c r="C11358" s="1" t="n">
        <v>11</v>
      </c>
      <c r="D11358" s="1" t="s">
        <v>3820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3876</v>
      </c>
      <c r="N11358" s="1" t="n">
        <v>50</v>
      </c>
      <c r="O11358" s="1" t="n">
        <v>110.59</v>
      </c>
      <c r="P11358" s="1" t="s">
        <v>3814</v>
      </c>
    </row>
    <row r="11359" customFormat="false" ht="15" hidden="false" customHeight="true" outlineLevel="0" collapsed="false">
      <c r="A11359" s="1" t="n">
        <v>3</v>
      </c>
      <c r="B11359" s="76" t="n">
        <v>46289</v>
      </c>
      <c r="C11359" s="1" t="n">
        <v>11</v>
      </c>
      <c r="D11359" s="1" t="s">
        <v>3820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3877</v>
      </c>
      <c r="N11359" s="1" t="n">
        <v>50</v>
      </c>
      <c r="O11359" s="1" t="n">
        <v>155.33</v>
      </c>
      <c r="P11359" s="1" t="s">
        <v>3814</v>
      </c>
    </row>
    <row r="11360" customFormat="false" ht="15" hidden="false" customHeight="true" outlineLevel="0" collapsed="false">
      <c r="A11360" s="1" t="n">
        <v>3</v>
      </c>
      <c r="B11360" s="76" t="n">
        <v>46289</v>
      </c>
      <c r="C11360" s="1" t="n">
        <v>11</v>
      </c>
      <c r="D11360" s="1" t="s">
        <v>3820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4769</v>
      </c>
      <c r="N11360" s="1" t="n">
        <v>50</v>
      </c>
      <c r="O11360" s="1" t="n">
        <v>90.53</v>
      </c>
      <c r="P11360" s="1" t="s">
        <v>3814</v>
      </c>
    </row>
    <row r="11361" customFormat="false" ht="15" hidden="false" customHeight="true" outlineLevel="0" collapsed="false">
      <c r="A11361" s="1" t="n">
        <v>3</v>
      </c>
      <c r="B11361" s="76" t="n">
        <v>46289</v>
      </c>
      <c r="C11361" s="1" t="n">
        <v>11</v>
      </c>
      <c r="D11361" s="1" t="s">
        <v>3820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3878</v>
      </c>
      <c r="N11361" s="1" t="n">
        <v>50</v>
      </c>
      <c r="O11361" s="1" t="n">
        <v>59.16</v>
      </c>
      <c r="P11361" s="1" t="s">
        <v>3814</v>
      </c>
    </row>
    <row r="11362" customFormat="false" ht="15" hidden="false" customHeight="true" outlineLevel="0" collapsed="false">
      <c r="A11362" s="1" t="n">
        <v>3</v>
      </c>
      <c r="B11362" s="76" t="n">
        <v>46289</v>
      </c>
      <c r="C11362" s="1" t="n">
        <v>11</v>
      </c>
      <c r="D11362" s="1" t="s">
        <v>3820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5656</v>
      </c>
      <c r="N11362" s="1" t="n">
        <v>10</v>
      </c>
      <c r="O11362" s="1" t="n">
        <v>26.24</v>
      </c>
      <c r="P11362" s="1" t="s">
        <v>3814</v>
      </c>
    </row>
    <row r="11363" customFormat="false" ht="15" hidden="false" customHeight="true" outlineLevel="0" collapsed="false">
      <c r="A11363" s="1" t="n">
        <v>3</v>
      </c>
      <c r="B11363" s="76" t="n">
        <v>46289</v>
      </c>
      <c r="C11363" s="1" t="n">
        <v>11</v>
      </c>
      <c r="D11363" s="1" t="s">
        <v>3820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3879</v>
      </c>
      <c r="N11363" s="1" t="n">
        <v>100</v>
      </c>
      <c r="O11363" s="1" t="n">
        <v>136.3</v>
      </c>
      <c r="P11363" s="1" t="s">
        <v>3814</v>
      </c>
    </row>
    <row r="11364" customFormat="false" ht="15" hidden="false" customHeight="true" outlineLevel="0" collapsed="false">
      <c r="A11364" s="1" t="n">
        <v>3</v>
      </c>
      <c r="B11364" s="76" t="n">
        <v>46289</v>
      </c>
      <c r="C11364" s="1" t="n">
        <v>11</v>
      </c>
      <c r="D11364" s="1" t="s">
        <v>3820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4770</v>
      </c>
      <c r="N11364" s="1" t="n">
        <v>50</v>
      </c>
      <c r="O11364" s="1" t="n">
        <v>92.5</v>
      </c>
      <c r="P11364" s="1" t="s">
        <v>3814</v>
      </c>
    </row>
    <row r="11365" customFormat="false" ht="15" hidden="false" customHeight="true" outlineLevel="0" collapsed="false">
      <c r="A11365" s="1" t="n">
        <v>3</v>
      </c>
      <c r="B11365" s="76" t="n">
        <v>46289</v>
      </c>
      <c r="C11365" s="1" t="n">
        <v>11</v>
      </c>
      <c r="D11365" s="1" t="s">
        <v>3820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3880</v>
      </c>
      <c r="N11365" s="1" t="n">
        <v>20</v>
      </c>
      <c r="O11365" s="1" t="n">
        <v>23.66</v>
      </c>
      <c r="P11365" s="1" t="s">
        <v>3814</v>
      </c>
    </row>
    <row r="11366" customFormat="false" ht="15" hidden="false" customHeight="true" outlineLevel="0" collapsed="false">
      <c r="A11366" s="1" t="n">
        <v>3</v>
      </c>
      <c r="B11366" s="76" t="n">
        <v>46289</v>
      </c>
      <c r="C11366" s="1" t="n">
        <v>11</v>
      </c>
      <c r="D11366" s="1" t="s">
        <v>3820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3882</v>
      </c>
      <c r="N11366" s="1" t="n">
        <v>50</v>
      </c>
      <c r="O11366" s="1" t="n">
        <v>95.15</v>
      </c>
      <c r="P11366" s="1" t="s">
        <v>3814</v>
      </c>
    </row>
    <row r="11367" customFormat="false" ht="15" hidden="false" customHeight="true" outlineLevel="0" collapsed="false">
      <c r="A11367" s="1" t="n">
        <v>3</v>
      </c>
      <c r="B11367" s="76" t="n">
        <v>46289</v>
      </c>
      <c r="C11367" s="1" t="n">
        <v>11</v>
      </c>
      <c r="D11367" s="1" t="s">
        <v>3820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3883</v>
      </c>
      <c r="N11367" s="1" t="n">
        <v>5</v>
      </c>
      <c r="O11367" s="1" t="n">
        <v>50.93</v>
      </c>
      <c r="P11367" s="1" t="s">
        <v>3814</v>
      </c>
    </row>
    <row r="11368" customFormat="false" ht="15" hidden="false" customHeight="true" outlineLevel="0" collapsed="false">
      <c r="A11368" s="1" t="n">
        <v>3</v>
      </c>
      <c r="B11368" s="76" t="n">
        <v>46289</v>
      </c>
      <c r="C11368" s="1" t="n">
        <v>11</v>
      </c>
      <c r="D11368" s="1" t="s">
        <v>3820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3884</v>
      </c>
      <c r="N11368" s="1" t="n">
        <v>6</v>
      </c>
      <c r="O11368" s="1" t="n">
        <v>89.5</v>
      </c>
      <c r="P11368" s="1" t="s">
        <v>3814</v>
      </c>
    </row>
    <row r="11369" customFormat="false" ht="15" hidden="false" customHeight="true" outlineLevel="0" collapsed="false">
      <c r="A11369" s="1" t="n">
        <v>3</v>
      </c>
      <c r="B11369" s="76" t="n">
        <v>46289</v>
      </c>
      <c r="C11369" s="1" t="n">
        <v>11</v>
      </c>
      <c r="D11369" s="1" t="s">
        <v>3820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3885</v>
      </c>
      <c r="N11369" s="1" t="n">
        <v>5</v>
      </c>
      <c r="O11369" s="1" t="n">
        <v>52.46</v>
      </c>
      <c r="P11369" s="1" t="s">
        <v>3814</v>
      </c>
    </row>
    <row r="11370" customFormat="false" ht="15" hidden="false" customHeight="true" outlineLevel="0" collapsed="false">
      <c r="A11370" s="1" t="n">
        <v>3</v>
      </c>
      <c r="B11370" s="76" t="n">
        <v>46289</v>
      </c>
      <c r="C11370" s="1" t="n">
        <v>11</v>
      </c>
      <c r="D11370" s="1" t="s">
        <v>3820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3886</v>
      </c>
      <c r="N11370" s="1" t="n">
        <v>6</v>
      </c>
      <c r="O11370" s="1" t="n">
        <v>111.1</v>
      </c>
      <c r="P11370" s="1" t="s">
        <v>3814</v>
      </c>
    </row>
    <row r="11371" customFormat="false" ht="15" hidden="false" customHeight="true" outlineLevel="0" collapsed="false">
      <c r="A11371" s="1" t="n">
        <v>3</v>
      </c>
      <c r="B11371" s="76" t="n">
        <v>46289</v>
      </c>
      <c r="C11371" s="1" t="n">
        <v>11</v>
      </c>
      <c r="D11371" s="1" t="s">
        <v>3820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5938</v>
      </c>
      <c r="N11371" s="1" t="n">
        <v>5</v>
      </c>
      <c r="O11371" s="1" t="n">
        <v>52.46</v>
      </c>
      <c r="P11371" s="1" t="s">
        <v>3814</v>
      </c>
    </row>
    <row r="11372" customFormat="false" ht="15" hidden="false" customHeight="true" outlineLevel="0" collapsed="false">
      <c r="A11372" s="1" t="n">
        <v>3</v>
      </c>
      <c r="B11372" s="76" t="n">
        <v>46289</v>
      </c>
      <c r="C11372" s="1" t="n">
        <v>11</v>
      </c>
      <c r="D11372" s="1" t="s">
        <v>3820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3887</v>
      </c>
      <c r="N11372" s="1" t="n">
        <v>5</v>
      </c>
      <c r="O11372" s="1" t="n">
        <v>76.63</v>
      </c>
      <c r="P11372" s="1" t="s">
        <v>3814</v>
      </c>
    </row>
    <row r="11373" customFormat="false" ht="15" hidden="false" customHeight="true" outlineLevel="0" collapsed="false">
      <c r="A11373" s="1" t="n">
        <v>3</v>
      </c>
      <c r="B11373" s="76" t="n">
        <v>46289</v>
      </c>
      <c r="C11373" s="1" t="n">
        <v>11</v>
      </c>
      <c r="D11373" s="1" t="s">
        <v>3820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3888</v>
      </c>
      <c r="N11373" s="1" t="n">
        <v>15</v>
      </c>
      <c r="O11373" s="1" t="n">
        <v>157.39</v>
      </c>
      <c r="P11373" s="1" t="s">
        <v>3814</v>
      </c>
    </row>
    <row r="11374" customFormat="false" ht="15" hidden="false" customHeight="true" outlineLevel="0" collapsed="false">
      <c r="A11374" s="1" t="n">
        <v>3</v>
      </c>
      <c r="B11374" s="76" t="n">
        <v>46289</v>
      </c>
      <c r="C11374" s="1" t="n">
        <v>11</v>
      </c>
      <c r="D11374" s="1" t="s">
        <v>3820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3889</v>
      </c>
      <c r="N11374" s="1" t="n">
        <v>4</v>
      </c>
      <c r="O11374" s="1" t="n">
        <v>102.46</v>
      </c>
      <c r="P11374" s="1" t="s">
        <v>3814</v>
      </c>
    </row>
    <row r="11375" customFormat="false" ht="15" hidden="false" customHeight="true" outlineLevel="0" collapsed="false">
      <c r="A11375" s="1" t="n">
        <v>3</v>
      </c>
      <c r="B11375" s="76" t="n">
        <v>46289</v>
      </c>
      <c r="C11375" s="1" t="n">
        <v>11</v>
      </c>
      <c r="D11375" s="1" t="s">
        <v>3820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3890</v>
      </c>
      <c r="N11375" s="1" t="n">
        <v>5</v>
      </c>
      <c r="O11375" s="1" t="n">
        <v>66.09</v>
      </c>
      <c r="P11375" s="1" t="s">
        <v>3814</v>
      </c>
    </row>
    <row r="11376" customFormat="false" ht="15" hidden="false" customHeight="true" outlineLevel="0" collapsed="false">
      <c r="A11376" s="1" t="n">
        <v>3</v>
      </c>
      <c r="B11376" s="76" t="n">
        <v>46289</v>
      </c>
      <c r="C11376" s="1" t="n">
        <v>11</v>
      </c>
      <c r="D11376" s="1" t="s">
        <v>3820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4771</v>
      </c>
      <c r="N11376" s="1" t="n">
        <v>3</v>
      </c>
      <c r="O11376" s="1" t="n">
        <v>45</v>
      </c>
      <c r="P11376" s="1" t="s">
        <v>3814</v>
      </c>
    </row>
    <row r="11377" customFormat="false" ht="15" hidden="false" customHeight="true" outlineLevel="0" collapsed="false">
      <c r="A11377" s="1" t="n">
        <v>3</v>
      </c>
      <c r="B11377" s="76" t="n">
        <v>46289</v>
      </c>
      <c r="C11377" s="1" t="n">
        <v>11</v>
      </c>
      <c r="D11377" s="1" t="s">
        <v>3820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4204</v>
      </c>
      <c r="N11377" s="1" t="n">
        <v>6</v>
      </c>
      <c r="O11377" s="1" t="n">
        <v>44.94</v>
      </c>
      <c r="P11377" s="1" t="s">
        <v>3814</v>
      </c>
    </row>
    <row r="11378" customFormat="false" ht="15" hidden="false" customHeight="true" outlineLevel="0" collapsed="false">
      <c r="A11378" s="1" t="n">
        <v>3</v>
      </c>
      <c r="B11378" s="76" t="n">
        <v>46289</v>
      </c>
      <c r="C11378" s="1" t="n">
        <v>11</v>
      </c>
      <c r="D11378" s="1" t="s">
        <v>3820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5572</v>
      </c>
      <c r="N11378" s="1" t="n">
        <v>12</v>
      </c>
      <c r="O11378" s="1" t="n">
        <v>49.2</v>
      </c>
      <c r="P11378" s="1" t="s">
        <v>3814</v>
      </c>
    </row>
    <row r="11379" customFormat="false" ht="15" hidden="false" customHeight="true" outlineLevel="0" collapsed="false">
      <c r="A11379" s="1" t="n">
        <v>3</v>
      </c>
      <c r="B11379" s="76" t="n">
        <v>46289</v>
      </c>
      <c r="C11379" s="1" t="n">
        <v>11</v>
      </c>
      <c r="D11379" s="1" t="s">
        <v>3820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5573</v>
      </c>
      <c r="N11379" s="1" t="n">
        <v>6</v>
      </c>
      <c r="O11379" s="1" t="n">
        <v>79.2</v>
      </c>
      <c r="P11379" s="1" t="s">
        <v>3814</v>
      </c>
    </row>
    <row r="11380" customFormat="false" ht="15" hidden="false" customHeight="true" outlineLevel="0" collapsed="false">
      <c r="A11380" s="1" t="n">
        <v>3</v>
      </c>
      <c r="B11380" s="76" t="n">
        <v>46289</v>
      </c>
      <c r="C11380" s="1" t="n">
        <v>11</v>
      </c>
      <c r="D11380" s="1" t="s">
        <v>3820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4205</v>
      </c>
      <c r="N11380" s="1" t="n">
        <v>12</v>
      </c>
      <c r="O11380" s="1" t="n">
        <v>31.08</v>
      </c>
      <c r="P11380" s="1" t="s">
        <v>3814</v>
      </c>
    </row>
    <row r="11381" customFormat="false" ht="15" hidden="false" customHeight="true" outlineLevel="0" collapsed="false">
      <c r="A11381" s="1" t="n">
        <v>3</v>
      </c>
      <c r="B11381" s="76" t="n">
        <v>46289</v>
      </c>
      <c r="C11381" s="1" t="n">
        <v>11</v>
      </c>
      <c r="D11381" s="1" t="s">
        <v>3820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5575</v>
      </c>
      <c r="N11381" s="1" t="n">
        <v>12</v>
      </c>
      <c r="O11381" s="1" t="n">
        <v>37.2</v>
      </c>
      <c r="P11381" s="1" t="s">
        <v>3814</v>
      </c>
    </row>
    <row r="11382" customFormat="false" ht="15" hidden="false" customHeight="true" outlineLevel="0" collapsed="false">
      <c r="A11382" s="1" t="n">
        <v>3</v>
      </c>
      <c r="B11382" s="76" t="n">
        <v>46289</v>
      </c>
      <c r="C11382" s="1" t="n">
        <v>11</v>
      </c>
      <c r="D11382" s="1" t="s">
        <v>3820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4207</v>
      </c>
      <c r="N11382" s="1" t="n">
        <v>6</v>
      </c>
      <c r="O11382" s="1" t="n">
        <v>58.5</v>
      </c>
      <c r="P11382" s="1" t="s">
        <v>3814</v>
      </c>
    </row>
    <row r="11383" customFormat="false" ht="15" hidden="false" customHeight="true" outlineLevel="0" collapsed="false">
      <c r="A11383" s="1" t="n">
        <v>3</v>
      </c>
      <c r="B11383" s="76" t="n">
        <v>46289</v>
      </c>
      <c r="C11383" s="1" t="n">
        <v>11</v>
      </c>
      <c r="D11383" s="1" t="s">
        <v>3820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6596</v>
      </c>
      <c r="N11383" s="1" t="n">
        <v>12</v>
      </c>
      <c r="O11383" s="1" t="n">
        <v>32.28</v>
      </c>
      <c r="P11383" s="1" t="s">
        <v>3814</v>
      </c>
    </row>
    <row r="11384" customFormat="false" ht="15" hidden="false" customHeight="true" outlineLevel="0" collapsed="false">
      <c r="A11384" s="1" t="n">
        <v>3</v>
      </c>
      <c r="B11384" s="76" t="n">
        <v>46289</v>
      </c>
      <c r="C11384" s="1" t="n">
        <v>11</v>
      </c>
      <c r="D11384" s="1" t="s">
        <v>3820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3891</v>
      </c>
      <c r="N11384" s="1" t="n">
        <v>57.8</v>
      </c>
      <c r="O11384" s="1" t="n">
        <v>1878.5</v>
      </c>
      <c r="P11384" s="1" t="s">
        <v>3814</v>
      </c>
    </row>
    <row r="11385" customFormat="false" ht="15" hidden="false" customHeight="true" outlineLevel="0" collapsed="false">
      <c r="A11385" s="1" t="n">
        <v>3</v>
      </c>
      <c r="B11385" s="76" t="n">
        <v>46289</v>
      </c>
      <c r="C11385" s="1" t="n">
        <v>11</v>
      </c>
      <c r="D11385" s="1" t="s">
        <v>3820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3893</v>
      </c>
      <c r="N11385" s="1" t="n">
        <v>61.3</v>
      </c>
      <c r="O11385" s="1" t="n">
        <v>1379.25</v>
      </c>
      <c r="P11385" s="1" t="s">
        <v>3814</v>
      </c>
    </row>
    <row r="11386" customFormat="false" ht="15" hidden="false" customHeight="true" outlineLevel="0" collapsed="false">
      <c r="A11386" s="1" t="n">
        <v>3</v>
      </c>
      <c r="B11386" s="76" t="n">
        <v>46289</v>
      </c>
      <c r="C11386" s="1" t="n">
        <v>11</v>
      </c>
      <c r="D11386" s="1" t="s">
        <v>3820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3891</v>
      </c>
      <c r="N11386" s="1" t="n">
        <v>72.8</v>
      </c>
      <c r="O11386" s="1" t="n">
        <v>2366</v>
      </c>
      <c r="P11386" s="1" t="s">
        <v>3814</v>
      </c>
    </row>
    <row r="11387" customFormat="false" ht="15" hidden="false" customHeight="true" outlineLevel="0" collapsed="false">
      <c r="A11387" s="1" t="n">
        <v>3</v>
      </c>
      <c r="B11387" s="76" t="n">
        <v>46289</v>
      </c>
      <c r="C11387" s="1" t="n">
        <v>11</v>
      </c>
      <c r="D11387" s="1" t="s">
        <v>3820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3997</v>
      </c>
      <c r="N11387" s="1" t="n">
        <v>6</v>
      </c>
      <c r="O11387" s="1" t="n">
        <v>51.6</v>
      </c>
      <c r="P11387" s="1" t="s">
        <v>3814</v>
      </c>
    </row>
    <row r="11388" customFormat="false" ht="15" hidden="false" customHeight="true" outlineLevel="0" collapsed="false">
      <c r="A11388" s="1" t="n">
        <v>3</v>
      </c>
      <c r="B11388" s="76" t="n">
        <v>46289</v>
      </c>
      <c r="C11388" s="1" t="n">
        <v>11</v>
      </c>
      <c r="D11388" s="1" t="s">
        <v>3820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3998</v>
      </c>
      <c r="N11388" s="1" t="n">
        <v>12</v>
      </c>
      <c r="O11388" s="1" t="n">
        <v>128.04</v>
      </c>
      <c r="P11388" s="1" t="s">
        <v>3814</v>
      </c>
    </row>
    <row r="11389" customFormat="false" ht="15" hidden="false" customHeight="true" outlineLevel="0" collapsed="false">
      <c r="A11389" s="1" t="n">
        <v>3</v>
      </c>
      <c r="B11389" s="76" t="n">
        <v>46289</v>
      </c>
      <c r="C11389" s="1" t="n">
        <v>11</v>
      </c>
      <c r="D11389" s="1" t="s">
        <v>3820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3999</v>
      </c>
      <c r="N11389" s="1" t="n">
        <v>12</v>
      </c>
      <c r="O11389" s="1" t="n">
        <v>82.32</v>
      </c>
      <c r="P11389" s="1" t="s">
        <v>3814</v>
      </c>
    </row>
    <row r="11390" customFormat="false" ht="15" hidden="false" customHeight="true" outlineLevel="0" collapsed="false">
      <c r="A11390" s="1" t="n">
        <v>3</v>
      </c>
      <c r="B11390" s="76" t="n">
        <v>46289</v>
      </c>
      <c r="C11390" s="1" t="n">
        <v>11</v>
      </c>
      <c r="D11390" s="1" t="s">
        <v>3820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4000</v>
      </c>
      <c r="N11390" s="1" t="n">
        <v>12</v>
      </c>
      <c r="O11390" s="1" t="n">
        <v>164.4</v>
      </c>
      <c r="P11390" s="1" t="s">
        <v>3814</v>
      </c>
    </row>
    <row r="11391" customFormat="false" ht="15" hidden="false" customHeight="true" outlineLevel="0" collapsed="false">
      <c r="A11391" s="1" t="n">
        <v>3</v>
      </c>
      <c r="B11391" s="76" t="n">
        <v>46289</v>
      </c>
      <c r="C11391" s="1" t="n">
        <v>11</v>
      </c>
      <c r="D11391" s="1" t="s">
        <v>3820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4001</v>
      </c>
      <c r="N11391" s="1" t="n">
        <v>7</v>
      </c>
      <c r="O11391" s="1" t="n">
        <v>87.92</v>
      </c>
      <c r="P11391" s="1" t="s">
        <v>3814</v>
      </c>
    </row>
    <row r="11392" customFormat="false" ht="15" hidden="false" customHeight="true" outlineLevel="0" collapsed="false">
      <c r="A11392" s="1" t="n">
        <v>3</v>
      </c>
      <c r="B11392" s="76" t="n">
        <v>46289</v>
      </c>
      <c r="C11392" s="1" t="n">
        <v>11</v>
      </c>
      <c r="D11392" s="1" t="s">
        <v>3820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4002</v>
      </c>
      <c r="N11392" s="1" t="n">
        <v>7</v>
      </c>
      <c r="O11392" s="1" t="n">
        <v>87.92</v>
      </c>
      <c r="P11392" s="1" t="s">
        <v>3814</v>
      </c>
    </row>
    <row r="11393" customFormat="false" ht="15" hidden="false" customHeight="true" outlineLevel="0" collapsed="false">
      <c r="A11393" s="1" t="n">
        <v>3</v>
      </c>
      <c r="B11393" s="76" t="n">
        <v>46289</v>
      </c>
      <c r="C11393" s="1" t="n">
        <v>11</v>
      </c>
      <c r="D11393" s="1" t="s">
        <v>3820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4003</v>
      </c>
      <c r="N11393" s="1" t="n">
        <v>12</v>
      </c>
      <c r="O11393" s="1" t="n">
        <v>139.68</v>
      </c>
      <c r="P11393" s="1" t="s">
        <v>3814</v>
      </c>
    </row>
    <row r="11394" customFormat="false" ht="15" hidden="false" customHeight="true" outlineLevel="0" collapsed="false">
      <c r="A11394" s="1" t="n">
        <v>3</v>
      </c>
      <c r="B11394" s="76" t="n">
        <v>46289</v>
      </c>
      <c r="C11394" s="1" t="n">
        <v>11</v>
      </c>
      <c r="D11394" s="1" t="s">
        <v>3820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6961</v>
      </c>
      <c r="N11394" s="1" t="n">
        <v>6</v>
      </c>
      <c r="O11394" s="1" t="n">
        <v>36.99</v>
      </c>
      <c r="P11394" s="1" t="s">
        <v>3814</v>
      </c>
    </row>
    <row r="11395" customFormat="false" ht="15" hidden="false" customHeight="true" outlineLevel="0" collapsed="false">
      <c r="A11395" s="1" t="n">
        <v>3</v>
      </c>
      <c r="B11395" s="76" t="n">
        <v>46289</v>
      </c>
      <c r="C11395" s="1" t="n">
        <v>11</v>
      </c>
      <c r="D11395" s="1" t="s">
        <v>3820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6962</v>
      </c>
      <c r="N11395" s="1" t="n">
        <v>6</v>
      </c>
      <c r="O11395" s="1" t="n">
        <v>49.38</v>
      </c>
      <c r="P11395" s="1" t="s">
        <v>3814</v>
      </c>
    </row>
    <row r="11396" customFormat="false" ht="15" hidden="false" customHeight="true" outlineLevel="0" collapsed="false">
      <c r="A11396" s="1" t="n">
        <v>3</v>
      </c>
      <c r="B11396" s="76" t="n">
        <v>46289</v>
      </c>
      <c r="C11396" s="1" t="n">
        <v>11</v>
      </c>
      <c r="D11396" s="1" t="s">
        <v>3820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5663</v>
      </c>
      <c r="N11396" s="1" t="n">
        <v>60</v>
      </c>
      <c r="O11396" s="1" t="n">
        <v>116.75</v>
      </c>
      <c r="P11396" s="1" t="s">
        <v>3814</v>
      </c>
    </row>
    <row r="11397" customFormat="false" ht="15" hidden="false" customHeight="true" outlineLevel="0" collapsed="false">
      <c r="A11397" s="1" t="n">
        <v>3</v>
      </c>
      <c r="B11397" s="76" t="n">
        <v>46289</v>
      </c>
      <c r="C11397" s="1" t="n">
        <v>11</v>
      </c>
      <c r="D11397" s="1" t="s">
        <v>3820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4726</v>
      </c>
      <c r="N11397" s="1" t="n">
        <v>72</v>
      </c>
      <c r="O11397" s="1" t="n">
        <v>140.1</v>
      </c>
      <c r="P11397" s="1" t="s">
        <v>3814</v>
      </c>
    </row>
    <row r="11398" customFormat="false" ht="15" hidden="false" customHeight="true" outlineLevel="0" collapsed="false">
      <c r="A11398" s="1" t="n">
        <v>3</v>
      </c>
      <c r="B11398" s="76" t="n">
        <v>46289</v>
      </c>
      <c r="C11398" s="1" t="n">
        <v>11</v>
      </c>
      <c r="D11398" s="1" t="s">
        <v>3820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4727</v>
      </c>
      <c r="N11398" s="1" t="n">
        <v>72</v>
      </c>
      <c r="O11398" s="1" t="n">
        <v>140.1</v>
      </c>
      <c r="P11398" s="1" t="s">
        <v>3814</v>
      </c>
    </row>
    <row r="11399" customFormat="false" ht="15" hidden="false" customHeight="true" outlineLevel="0" collapsed="false">
      <c r="A11399" s="1" t="n">
        <v>3</v>
      </c>
      <c r="B11399" s="76" t="n">
        <v>46289</v>
      </c>
      <c r="C11399" s="1" t="n">
        <v>11</v>
      </c>
      <c r="D11399" s="1" t="s">
        <v>3820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5664</v>
      </c>
      <c r="N11399" s="1" t="n">
        <v>60</v>
      </c>
      <c r="O11399" s="1" t="n">
        <v>116.75</v>
      </c>
      <c r="P11399" s="1" t="s">
        <v>3814</v>
      </c>
    </row>
    <row r="11400" customFormat="false" ht="15" hidden="false" customHeight="true" outlineLevel="0" collapsed="false">
      <c r="A11400" s="1" t="n">
        <v>3</v>
      </c>
      <c r="B11400" s="76" t="n">
        <v>46289</v>
      </c>
      <c r="C11400" s="1" t="n">
        <v>11</v>
      </c>
      <c r="D11400" s="1" t="s">
        <v>3820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5562</v>
      </c>
      <c r="N11400" s="1" t="n">
        <v>6</v>
      </c>
      <c r="O11400" s="1" t="n">
        <v>36.11</v>
      </c>
      <c r="P11400" s="1" t="s">
        <v>3814</v>
      </c>
    </row>
    <row r="11401" customFormat="false" ht="15" hidden="false" customHeight="true" outlineLevel="0" collapsed="false">
      <c r="A11401" s="1" t="n">
        <v>3</v>
      </c>
      <c r="B11401" s="76" t="n">
        <v>46289</v>
      </c>
      <c r="C11401" s="1" t="n">
        <v>11</v>
      </c>
      <c r="D11401" s="1" t="s">
        <v>3820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5868</v>
      </c>
      <c r="N11401" s="1" t="n">
        <v>42</v>
      </c>
      <c r="O11401" s="1" t="n">
        <v>88.07</v>
      </c>
      <c r="P11401" s="1" t="s">
        <v>3814</v>
      </c>
    </row>
    <row r="11402" customFormat="false" ht="15" hidden="false" customHeight="true" outlineLevel="0" collapsed="false">
      <c r="A11402" s="1" t="n">
        <v>3</v>
      </c>
      <c r="B11402" s="76" t="n">
        <v>46289</v>
      </c>
      <c r="C11402" s="1" t="n">
        <v>11</v>
      </c>
      <c r="D11402" s="1" t="s">
        <v>3820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6963</v>
      </c>
      <c r="N11402" s="1" t="n">
        <v>42</v>
      </c>
      <c r="O11402" s="1" t="n">
        <v>88.07</v>
      </c>
      <c r="P11402" s="1" t="s">
        <v>3814</v>
      </c>
    </row>
    <row r="11403" customFormat="false" ht="15" hidden="false" customHeight="true" outlineLevel="0" collapsed="false">
      <c r="A11403" s="1" t="n">
        <v>3</v>
      </c>
      <c r="B11403" s="76" t="n">
        <v>46289</v>
      </c>
      <c r="C11403" s="1" t="n">
        <v>11</v>
      </c>
      <c r="D11403" s="1" t="s">
        <v>3820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5869</v>
      </c>
      <c r="N11403" s="1" t="n">
        <v>42</v>
      </c>
      <c r="O11403" s="1" t="n">
        <v>88.07</v>
      </c>
      <c r="P11403" s="1" t="s">
        <v>3814</v>
      </c>
    </row>
    <row r="11404" customFormat="false" ht="15" hidden="false" customHeight="true" outlineLevel="0" collapsed="false">
      <c r="A11404" s="1" t="n">
        <v>3</v>
      </c>
      <c r="B11404" s="76" t="n">
        <v>46289</v>
      </c>
      <c r="C11404" s="1" t="n">
        <v>11</v>
      </c>
      <c r="D11404" s="1" t="s">
        <v>3820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5870</v>
      </c>
      <c r="N11404" s="1" t="n">
        <v>42</v>
      </c>
      <c r="O11404" s="1" t="n">
        <v>88.07</v>
      </c>
      <c r="P11404" s="1" t="s">
        <v>3814</v>
      </c>
    </row>
    <row r="11405" customFormat="false" ht="15" hidden="false" customHeight="true" outlineLevel="0" collapsed="false">
      <c r="A11405" s="1" t="n">
        <v>3</v>
      </c>
      <c r="B11405" s="76" t="n">
        <v>46289</v>
      </c>
      <c r="C11405" s="1" t="n">
        <v>11</v>
      </c>
      <c r="D11405" s="1" t="s">
        <v>3820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5174</v>
      </c>
      <c r="N11405" s="1" t="n">
        <v>30</v>
      </c>
      <c r="O11405" s="1" t="n">
        <v>84.99</v>
      </c>
      <c r="P11405" s="1" t="s">
        <v>3814</v>
      </c>
    </row>
    <row r="11406" customFormat="false" ht="15" hidden="false" customHeight="true" outlineLevel="0" collapsed="false">
      <c r="A11406" s="1" t="n">
        <v>3</v>
      </c>
      <c r="B11406" s="76" t="n">
        <v>46289</v>
      </c>
      <c r="C11406" s="1" t="n">
        <v>11</v>
      </c>
      <c r="D11406" s="1" t="s">
        <v>3820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4078</v>
      </c>
      <c r="N11406" s="1" t="n">
        <v>63</v>
      </c>
      <c r="O11406" s="1" t="n">
        <v>90.19</v>
      </c>
      <c r="P11406" s="1" t="s">
        <v>3814</v>
      </c>
    </row>
    <row r="11407" customFormat="false" ht="15" hidden="false" customHeight="true" outlineLevel="0" collapsed="false">
      <c r="A11407" s="1" t="n">
        <v>3</v>
      </c>
      <c r="B11407" s="76" t="n">
        <v>46289</v>
      </c>
      <c r="C11407" s="1" t="n">
        <v>11</v>
      </c>
      <c r="D11407" s="1" t="s">
        <v>3820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5874</v>
      </c>
      <c r="N11407" s="1" t="n">
        <v>63</v>
      </c>
      <c r="O11407" s="1" t="n">
        <v>90.19</v>
      </c>
      <c r="P11407" s="1" t="s">
        <v>3814</v>
      </c>
    </row>
    <row r="11408" customFormat="false" ht="15" hidden="false" customHeight="true" outlineLevel="0" collapsed="false">
      <c r="A11408" s="1" t="n">
        <v>3</v>
      </c>
      <c r="B11408" s="76" t="n">
        <v>46289</v>
      </c>
      <c r="C11408" s="1" t="n">
        <v>11</v>
      </c>
      <c r="D11408" s="1" t="s">
        <v>3820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5875</v>
      </c>
      <c r="N11408" s="1" t="n">
        <v>63</v>
      </c>
      <c r="O11408" s="1" t="n">
        <v>90.19</v>
      </c>
      <c r="P11408" s="1" t="s">
        <v>3814</v>
      </c>
    </row>
    <row r="11409" customFormat="false" ht="15" hidden="false" customHeight="true" outlineLevel="0" collapsed="false">
      <c r="A11409" s="1" t="n">
        <v>3</v>
      </c>
      <c r="B11409" s="76" t="n">
        <v>46289</v>
      </c>
      <c r="C11409" s="1" t="n">
        <v>11</v>
      </c>
      <c r="D11409" s="1" t="s">
        <v>3820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6317</v>
      </c>
      <c r="N11409" s="1" t="n">
        <v>63</v>
      </c>
      <c r="O11409" s="1" t="n">
        <v>90.19</v>
      </c>
      <c r="P11409" s="1" t="s">
        <v>3814</v>
      </c>
    </row>
    <row r="11410" customFormat="false" ht="15" hidden="false" customHeight="true" outlineLevel="0" collapsed="false">
      <c r="A11410" s="1" t="n">
        <v>3</v>
      </c>
      <c r="B11410" s="76" t="n">
        <v>46289</v>
      </c>
      <c r="C11410" s="1" t="n">
        <v>11</v>
      </c>
      <c r="D11410" s="1" t="s">
        <v>3820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6546</v>
      </c>
      <c r="N11410" s="1" t="n">
        <v>63</v>
      </c>
      <c r="O11410" s="1" t="n">
        <v>90.19</v>
      </c>
      <c r="P11410" s="1" t="s">
        <v>3814</v>
      </c>
    </row>
    <row r="11411" customFormat="false" ht="15" hidden="false" customHeight="true" outlineLevel="0" collapsed="false">
      <c r="A11411" s="1" t="n">
        <v>3</v>
      </c>
      <c r="B11411" s="76" t="n">
        <v>46289</v>
      </c>
      <c r="C11411" s="1" t="n">
        <v>11</v>
      </c>
      <c r="D11411" s="1" t="s">
        <v>3820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5152</v>
      </c>
      <c r="N11411" s="1" t="n">
        <v>60</v>
      </c>
      <c r="O11411" s="1" t="n">
        <v>217.76</v>
      </c>
      <c r="P11411" s="1" t="s">
        <v>3814</v>
      </c>
    </row>
    <row r="11412" customFormat="false" ht="15" hidden="false" customHeight="true" outlineLevel="0" collapsed="false">
      <c r="A11412" s="1" t="n">
        <v>3</v>
      </c>
      <c r="B11412" s="76" t="n">
        <v>46289</v>
      </c>
      <c r="C11412" s="1" t="n">
        <v>11</v>
      </c>
      <c r="D11412" s="1" t="s">
        <v>3820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4794</v>
      </c>
      <c r="N11412" s="1" t="n">
        <v>30</v>
      </c>
      <c r="O11412" s="1" t="n">
        <v>63.82</v>
      </c>
      <c r="P11412" s="1" t="s">
        <v>3814</v>
      </c>
    </row>
    <row r="11413" customFormat="false" ht="15" hidden="false" customHeight="true" outlineLevel="0" collapsed="false">
      <c r="A11413" s="1" t="n">
        <v>3</v>
      </c>
      <c r="B11413" s="76" t="n">
        <v>46289</v>
      </c>
      <c r="C11413" s="1" t="n">
        <v>11</v>
      </c>
      <c r="D11413" s="1" t="s">
        <v>3820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4792</v>
      </c>
      <c r="N11413" s="1" t="n">
        <v>6</v>
      </c>
      <c r="O11413" s="1" t="n">
        <v>57.28</v>
      </c>
      <c r="P11413" s="1" t="s">
        <v>3814</v>
      </c>
    </row>
    <row r="11414" customFormat="false" ht="15" hidden="false" customHeight="true" outlineLevel="0" collapsed="false">
      <c r="A11414" s="1" t="n">
        <v>3</v>
      </c>
      <c r="B11414" s="76" t="n">
        <v>46289</v>
      </c>
      <c r="C11414" s="1" t="n">
        <v>11</v>
      </c>
      <c r="D11414" s="1" t="s">
        <v>3820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5173</v>
      </c>
      <c r="N11414" s="1" t="n">
        <v>18</v>
      </c>
      <c r="O11414" s="1" t="n">
        <v>128.48</v>
      </c>
      <c r="P11414" s="1" t="s">
        <v>3814</v>
      </c>
    </row>
    <row r="11415" customFormat="false" ht="15" hidden="false" customHeight="true" outlineLevel="0" collapsed="false">
      <c r="A11415" s="1" t="n">
        <v>3</v>
      </c>
      <c r="B11415" s="76" t="n">
        <v>46289</v>
      </c>
      <c r="C11415" s="1" t="n">
        <v>11</v>
      </c>
      <c r="D11415" s="1" t="s">
        <v>3820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5175</v>
      </c>
      <c r="N11415" s="1" t="n">
        <v>18</v>
      </c>
      <c r="O11415" s="1" t="n">
        <v>128.48</v>
      </c>
      <c r="P11415" s="1" t="s">
        <v>3814</v>
      </c>
    </row>
    <row r="11416" customFormat="false" ht="15" hidden="false" customHeight="true" outlineLevel="0" collapsed="false">
      <c r="A11416" s="1" t="n">
        <v>3</v>
      </c>
      <c r="B11416" s="76" t="n">
        <v>46289</v>
      </c>
      <c r="C11416" s="1" t="n">
        <v>11</v>
      </c>
      <c r="D11416" s="1" t="s">
        <v>3820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3822</v>
      </c>
      <c r="N11416" s="1" t="n">
        <v>72</v>
      </c>
      <c r="O11416" s="1" t="n">
        <v>745.48</v>
      </c>
      <c r="P11416" s="1" t="s">
        <v>3814</v>
      </c>
    </row>
    <row r="11417" customFormat="false" ht="15" hidden="false" customHeight="true" outlineLevel="0" collapsed="false">
      <c r="A11417" s="1" t="n">
        <v>3</v>
      </c>
      <c r="B11417" s="76" t="n">
        <v>46289</v>
      </c>
      <c r="C11417" s="1" t="n">
        <v>11</v>
      </c>
      <c r="D11417" s="1" t="s">
        <v>3820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4105</v>
      </c>
      <c r="N11417" s="1" t="n">
        <v>120</v>
      </c>
      <c r="O11417" s="1" t="n">
        <v>797.41</v>
      </c>
      <c r="P11417" s="1" t="s">
        <v>3814</v>
      </c>
    </row>
    <row r="11418" customFormat="false" ht="15" hidden="false" customHeight="true" outlineLevel="0" collapsed="false">
      <c r="A11418" s="1" t="n">
        <v>3</v>
      </c>
      <c r="B11418" s="76" t="n">
        <v>46289</v>
      </c>
      <c r="C11418" s="1" t="n">
        <v>11</v>
      </c>
      <c r="D11418" s="1" t="s">
        <v>3820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3829</v>
      </c>
      <c r="N11418" s="1" t="n">
        <v>24</v>
      </c>
      <c r="O11418" s="1" t="n">
        <v>33.39</v>
      </c>
      <c r="P11418" s="1" t="s">
        <v>3814</v>
      </c>
    </row>
    <row r="11419" customFormat="false" ht="15" hidden="false" customHeight="true" outlineLevel="0" collapsed="false">
      <c r="A11419" s="1" t="n">
        <v>3</v>
      </c>
      <c r="B11419" s="76" t="n">
        <v>46289</v>
      </c>
      <c r="C11419" s="1" t="n">
        <v>11</v>
      </c>
      <c r="D11419" s="1" t="s">
        <v>3820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5152</v>
      </c>
      <c r="N11419" s="1" t="n">
        <v>60</v>
      </c>
      <c r="O11419" s="1" t="n">
        <v>217.76</v>
      </c>
      <c r="P11419" s="1" t="s">
        <v>3814</v>
      </c>
    </row>
    <row r="11420" customFormat="false" ht="15" hidden="false" customHeight="true" outlineLevel="0" collapsed="false">
      <c r="A11420" s="1" t="n">
        <v>3</v>
      </c>
      <c r="B11420" s="76" t="n">
        <v>46289</v>
      </c>
      <c r="C11420" s="1" t="n">
        <v>11</v>
      </c>
      <c r="D11420" s="1" t="s">
        <v>3820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4794</v>
      </c>
      <c r="N11420" s="1" t="n">
        <v>30</v>
      </c>
      <c r="O11420" s="1" t="n">
        <v>75.01</v>
      </c>
      <c r="P11420" s="1" t="s">
        <v>3814</v>
      </c>
    </row>
    <row r="11421" customFormat="false" ht="15" hidden="false" customHeight="true" outlineLevel="0" collapsed="false">
      <c r="A11421" s="1" t="n">
        <v>3</v>
      </c>
      <c r="B11421" s="76" t="n">
        <v>46289</v>
      </c>
      <c r="C11421" s="1" t="n">
        <v>11</v>
      </c>
      <c r="D11421" s="1" t="s">
        <v>3820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6964</v>
      </c>
      <c r="N11421" s="1" t="n">
        <v>12</v>
      </c>
      <c r="O11421" s="1" t="n">
        <v>26.37</v>
      </c>
      <c r="P11421" s="1" t="s">
        <v>3814</v>
      </c>
    </row>
    <row r="11422" customFormat="false" ht="15" hidden="false" customHeight="true" outlineLevel="0" collapsed="false">
      <c r="A11422" s="1" t="n">
        <v>3</v>
      </c>
      <c r="B11422" s="76" t="n">
        <v>46289</v>
      </c>
      <c r="C11422" s="1" t="n">
        <v>11</v>
      </c>
      <c r="D11422" s="1" t="s">
        <v>3820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4160</v>
      </c>
      <c r="N11422" s="1" t="n">
        <v>12</v>
      </c>
      <c r="O11422" s="1" t="n">
        <v>137.78</v>
      </c>
      <c r="P11422" s="1" t="s">
        <v>3814</v>
      </c>
    </row>
    <row r="11423" customFormat="false" ht="15" hidden="false" customHeight="true" outlineLevel="0" collapsed="false">
      <c r="A11423" s="1" t="n">
        <v>3</v>
      </c>
      <c r="B11423" s="76" t="n">
        <v>46289</v>
      </c>
      <c r="C11423" s="1" t="n">
        <v>11</v>
      </c>
      <c r="D11423" s="1" t="s">
        <v>3820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4145</v>
      </c>
      <c r="N11423" s="1" t="n">
        <v>24</v>
      </c>
      <c r="O11423" s="1" t="n">
        <v>88.78</v>
      </c>
      <c r="P11423" s="1" t="s">
        <v>3814</v>
      </c>
    </row>
    <row r="11424" customFormat="false" ht="15" hidden="false" customHeight="true" outlineLevel="0" collapsed="false">
      <c r="A11424" s="1" t="n">
        <v>3</v>
      </c>
      <c r="B11424" s="76" t="n">
        <v>46289</v>
      </c>
      <c r="C11424" s="1" t="n">
        <v>11</v>
      </c>
      <c r="D11424" s="1" t="s">
        <v>3820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6965</v>
      </c>
      <c r="N11424" s="1" t="n">
        <v>30</v>
      </c>
      <c r="O11424" s="1" t="n">
        <v>44.02</v>
      </c>
      <c r="P11424" s="1" t="s">
        <v>3814</v>
      </c>
    </row>
    <row r="11425" customFormat="false" ht="15" hidden="false" customHeight="true" outlineLevel="0" collapsed="false">
      <c r="A11425" s="1" t="n">
        <v>3</v>
      </c>
      <c r="B11425" s="76" t="n">
        <v>46289</v>
      </c>
      <c r="C11425" s="1" t="n">
        <v>11</v>
      </c>
      <c r="D11425" s="1" t="s">
        <v>3820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4153</v>
      </c>
      <c r="N11425" s="1" t="n">
        <v>27</v>
      </c>
      <c r="O11425" s="1" t="n">
        <v>59.62</v>
      </c>
      <c r="P11425" s="1" t="s">
        <v>3814</v>
      </c>
    </row>
    <row r="11426" customFormat="false" ht="15" hidden="false" customHeight="true" outlineLevel="0" collapsed="false">
      <c r="A11426" s="1" t="n">
        <v>3</v>
      </c>
      <c r="B11426" s="76" t="n">
        <v>46289</v>
      </c>
      <c r="C11426" s="1" t="n">
        <v>11</v>
      </c>
      <c r="D11426" s="1" t="s">
        <v>3820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5812</v>
      </c>
      <c r="N11426" s="1" t="n">
        <v>60</v>
      </c>
      <c r="O11426" s="1" t="n">
        <v>123.12</v>
      </c>
      <c r="P11426" s="1" t="s">
        <v>3814</v>
      </c>
    </row>
    <row r="11427" customFormat="false" ht="15" hidden="false" customHeight="true" outlineLevel="0" collapsed="false">
      <c r="A11427" s="1" t="n">
        <v>3</v>
      </c>
      <c r="B11427" s="76" t="n">
        <v>46289</v>
      </c>
      <c r="C11427" s="1" t="n">
        <v>11</v>
      </c>
      <c r="D11427" s="1" t="s">
        <v>3820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3833</v>
      </c>
      <c r="N11427" s="1" t="n">
        <v>18</v>
      </c>
      <c r="O11427" s="1" t="n">
        <v>104.71</v>
      </c>
      <c r="P11427" s="1" t="s">
        <v>3814</v>
      </c>
    </row>
    <row r="11428" customFormat="false" ht="15" hidden="false" customHeight="true" outlineLevel="0" collapsed="false">
      <c r="A11428" s="1" t="n">
        <v>3</v>
      </c>
      <c r="B11428" s="76" t="n">
        <v>46289</v>
      </c>
      <c r="C11428" s="1" t="n">
        <v>11</v>
      </c>
      <c r="D11428" s="1" t="s">
        <v>3820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3834</v>
      </c>
      <c r="N11428" s="1" t="n">
        <v>30</v>
      </c>
      <c r="O11428" s="1" t="n">
        <v>174.51</v>
      </c>
      <c r="P11428" s="1" t="s">
        <v>3814</v>
      </c>
    </row>
    <row r="11429" customFormat="false" ht="15" hidden="false" customHeight="true" outlineLevel="0" collapsed="false">
      <c r="A11429" s="1" t="n">
        <v>3</v>
      </c>
      <c r="B11429" s="76" t="n">
        <v>46289</v>
      </c>
      <c r="C11429" s="1" t="n">
        <v>11</v>
      </c>
      <c r="D11429" s="1" t="s">
        <v>3820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3835</v>
      </c>
      <c r="N11429" s="1" t="n">
        <v>30</v>
      </c>
      <c r="O11429" s="1" t="n">
        <v>210.81</v>
      </c>
      <c r="P11429" s="1" t="s">
        <v>3814</v>
      </c>
    </row>
    <row r="11430" customFormat="false" ht="15" hidden="false" customHeight="true" outlineLevel="0" collapsed="false">
      <c r="A11430" s="1" t="n">
        <v>3</v>
      </c>
      <c r="B11430" s="76" t="n">
        <v>46289</v>
      </c>
      <c r="C11430" s="1" t="n">
        <v>11</v>
      </c>
      <c r="D11430" s="1" t="s">
        <v>3820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3836</v>
      </c>
      <c r="N11430" s="1" t="n">
        <v>18</v>
      </c>
      <c r="O11430" s="1" t="n">
        <v>153.71</v>
      </c>
      <c r="P11430" s="1" t="s">
        <v>3814</v>
      </c>
    </row>
    <row r="11431" customFormat="false" ht="15" hidden="false" customHeight="true" outlineLevel="0" collapsed="false">
      <c r="A11431" s="1" t="n">
        <v>3</v>
      </c>
      <c r="B11431" s="76" t="n">
        <v>46289</v>
      </c>
      <c r="C11431" s="1" t="n">
        <v>11</v>
      </c>
      <c r="D11431" s="1" t="s">
        <v>3820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4408</v>
      </c>
      <c r="N11431" s="1" t="n">
        <v>30</v>
      </c>
      <c r="O11431" s="1" t="n">
        <v>256.18</v>
      </c>
      <c r="P11431" s="1" t="s">
        <v>3814</v>
      </c>
    </row>
    <row r="11432" customFormat="false" ht="15" hidden="false" customHeight="true" outlineLevel="0" collapsed="false">
      <c r="A11432" s="1" t="n">
        <v>3</v>
      </c>
      <c r="B11432" s="76" t="n">
        <v>46289</v>
      </c>
      <c r="C11432" s="1" t="n">
        <v>11</v>
      </c>
      <c r="D11432" s="1" t="s">
        <v>3820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5665</v>
      </c>
      <c r="N11432" s="1" t="n">
        <v>30</v>
      </c>
      <c r="O11432" s="1" t="n">
        <v>84.08</v>
      </c>
      <c r="P11432" s="1" t="s">
        <v>3814</v>
      </c>
    </row>
    <row r="11433" customFormat="false" ht="15" hidden="false" customHeight="true" outlineLevel="0" collapsed="false">
      <c r="A11433" s="1" t="n">
        <v>3</v>
      </c>
      <c r="B11433" s="76" t="n">
        <v>46289</v>
      </c>
      <c r="C11433" s="1" t="n">
        <v>11</v>
      </c>
      <c r="D11433" s="1" t="s">
        <v>3820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4731</v>
      </c>
      <c r="N11433" s="1" t="n">
        <v>72</v>
      </c>
      <c r="O11433" s="1" t="n">
        <v>226.48</v>
      </c>
      <c r="P11433" s="1" t="s">
        <v>3814</v>
      </c>
    </row>
    <row r="11434" customFormat="false" ht="15" hidden="false" customHeight="true" outlineLevel="0" collapsed="false">
      <c r="A11434" s="1" t="n">
        <v>3</v>
      </c>
      <c r="B11434" s="76" t="n">
        <v>46289</v>
      </c>
      <c r="C11434" s="1" t="n">
        <v>11</v>
      </c>
      <c r="D11434" s="1" t="s">
        <v>3820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4796</v>
      </c>
      <c r="N11434" s="1" t="n">
        <v>36</v>
      </c>
      <c r="O11434" s="1" t="n">
        <v>176.03</v>
      </c>
      <c r="P11434" s="1" t="s">
        <v>3814</v>
      </c>
    </row>
    <row r="11435" customFormat="false" ht="15" hidden="false" customHeight="true" outlineLevel="0" collapsed="false">
      <c r="A11435" s="1" t="n">
        <v>3</v>
      </c>
      <c r="B11435" s="76" t="n">
        <v>46289</v>
      </c>
      <c r="C11435" s="1" t="n">
        <v>11</v>
      </c>
      <c r="D11435" s="1" t="s">
        <v>3820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3837</v>
      </c>
      <c r="N11435" s="1" t="n">
        <v>60</v>
      </c>
      <c r="O11435" s="1" t="n">
        <v>409.52</v>
      </c>
      <c r="P11435" s="1" t="s">
        <v>3814</v>
      </c>
    </row>
    <row r="11436" customFormat="false" ht="15" hidden="false" customHeight="true" outlineLevel="0" collapsed="false">
      <c r="A11436" s="1" t="n">
        <v>3</v>
      </c>
      <c r="B11436" s="76" t="n">
        <v>46289</v>
      </c>
      <c r="C11436" s="1" t="n">
        <v>11</v>
      </c>
      <c r="D11436" s="1" t="s">
        <v>3820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6594</v>
      </c>
      <c r="N11436" s="1" t="n">
        <v>48</v>
      </c>
      <c r="O11436" s="1" t="n">
        <v>120.5</v>
      </c>
      <c r="P11436" s="1" t="s">
        <v>3814</v>
      </c>
    </row>
    <row r="11437" customFormat="false" ht="15" hidden="false" customHeight="true" outlineLevel="0" collapsed="false">
      <c r="A11437" s="1" t="n">
        <v>3</v>
      </c>
      <c r="B11437" s="76" t="n">
        <v>46289</v>
      </c>
      <c r="C11437" s="1" t="n">
        <v>11</v>
      </c>
      <c r="D11437" s="1" t="s">
        <v>3820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4410</v>
      </c>
      <c r="N11437" s="1" t="n">
        <v>24</v>
      </c>
      <c r="O11437" s="1" t="n">
        <v>73.56</v>
      </c>
      <c r="P11437" s="1" t="s">
        <v>3814</v>
      </c>
    </row>
    <row r="11438" customFormat="false" ht="15" hidden="false" customHeight="true" outlineLevel="0" collapsed="false">
      <c r="A11438" s="1" t="n">
        <v>3</v>
      </c>
      <c r="B11438" s="76" t="n">
        <v>46289</v>
      </c>
      <c r="C11438" s="1" t="n">
        <v>11</v>
      </c>
      <c r="D11438" s="1" t="s">
        <v>3820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4411</v>
      </c>
      <c r="N11438" s="1" t="n">
        <v>60</v>
      </c>
      <c r="O11438" s="1" t="n">
        <v>590.99</v>
      </c>
      <c r="P11438" s="1" t="s">
        <v>3814</v>
      </c>
    </row>
    <row r="11439" customFormat="false" ht="15" hidden="false" customHeight="true" outlineLevel="0" collapsed="false">
      <c r="A11439" s="1" t="n">
        <v>3</v>
      </c>
      <c r="B11439" s="76" t="n">
        <v>46289</v>
      </c>
      <c r="C11439" s="1" t="n">
        <v>11</v>
      </c>
      <c r="D11439" s="1" t="s">
        <v>3820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3838</v>
      </c>
      <c r="N11439" s="1" t="n">
        <v>30</v>
      </c>
      <c r="O11439" s="1" t="n">
        <v>94.36</v>
      </c>
      <c r="P11439" s="1" t="s">
        <v>3814</v>
      </c>
    </row>
    <row r="11440" customFormat="false" ht="15" hidden="false" customHeight="true" outlineLevel="0" collapsed="false">
      <c r="A11440" s="1" t="n">
        <v>3</v>
      </c>
      <c r="B11440" s="76" t="n">
        <v>46289</v>
      </c>
      <c r="C11440" s="1" t="n">
        <v>11</v>
      </c>
      <c r="D11440" s="1" t="s">
        <v>3820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4412</v>
      </c>
      <c r="N11440" s="1" t="n">
        <v>45</v>
      </c>
      <c r="O11440" s="1" t="n">
        <v>258.14</v>
      </c>
      <c r="P11440" s="1" t="s">
        <v>3814</v>
      </c>
    </row>
    <row r="11441" customFormat="false" ht="15" hidden="false" customHeight="true" outlineLevel="0" collapsed="false">
      <c r="A11441" s="1" t="n">
        <v>3</v>
      </c>
      <c r="B11441" s="76" t="n">
        <v>46289</v>
      </c>
      <c r="C11441" s="1" t="n">
        <v>11</v>
      </c>
      <c r="D11441" s="1" t="s">
        <v>3820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3839</v>
      </c>
      <c r="N11441" s="1" t="n">
        <v>90</v>
      </c>
      <c r="O11441" s="1" t="n">
        <v>593.41</v>
      </c>
      <c r="P11441" s="1" t="s">
        <v>3814</v>
      </c>
    </row>
    <row r="11442" customFormat="false" ht="15" hidden="false" customHeight="true" outlineLevel="0" collapsed="false">
      <c r="A11442" s="1" t="n">
        <v>3</v>
      </c>
      <c r="B11442" s="76" t="n">
        <v>46289</v>
      </c>
      <c r="C11442" s="1" t="n">
        <v>11</v>
      </c>
      <c r="D11442" s="1" t="s">
        <v>3820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5176</v>
      </c>
      <c r="N11442" s="1" t="n">
        <v>30</v>
      </c>
      <c r="O11442" s="1" t="n">
        <v>98.9</v>
      </c>
      <c r="P11442" s="1" t="s">
        <v>3814</v>
      </c>
    </row>
    <row r="11443" customFormat="false" ht="15" hidden="false" customHeight="true" outlineLevel="0" collapsed="false">
      <c r="A11443" s="1" t="n">
        <v>3</v>
      </c>
      <c r="B11443" s="76" t="n">
        <v>46289</v>
      </c>
      <c r="C11443" s="1" t="n">
        <v>11</v>
      </c>
      <c r="D11443" s="1" t="s">
        <v>3820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4414</v>
      </c>
      <c r="N11443" s="1" t="n">
        <v>30</v>
      </c>
      <c r="O11443" s="1" t="n">
        <v>180.56</v>
      </c>
      <c r="P11443" s="1" t="s">
        <v>3814</v>
      </c>
    </row>
    <row r="11444" customFormat="false" ht="15" hidden="false" customHeight="true" outlineLevel="0" collapsed="false">
      <c r="A11444" s="1" t="n">
        <v>3</v>
      </c>
      <c r="B11444" s="76" t="n">
        <v>46289</v>
      </c>
      <c r="C11444" s="1" t="n">
        <v>11</v>
      </c>
      <c r="D11444" s="1" t="s">
        <v>3820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4415</v>
      </c>
      <c r="N11444" s="1" t="n">
        <v>60</v>
      </c>
      <c r="O11444" s="1" t="n">
        <v>379.27</v>
      </c>
      <c r="P11444" s="1" t="s">
        <v>3814</v>
      </c>
    </row>
    <row r="11445" customFormat="false" ht="15" hidden="false" customHeight="true" outlineLevel="0" collapsed="false">
      <c r="A11445" s="1" t="n">
        <v>3</v>
      </c>
      <c r="B11445" s="76" t="n">
        <v>46289</v>
      </c>
      <c r="C11445" s="1" t="n">
        <v>11</v>
      </c>
      <c r="D11445" s="1" t="s">
        <v>3820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3840</v>
      </c>
      <c r="N11445" s="1" t="n">
        <v>24</v>
      </c>
      <c r="O11445" s="1" t="n">
        <v>48.88</v>
      </c>
      <c r="P11445" s="1" t="s">
        <v>3814</v>
      </c>
    </row>
    <row r="11446" customFormat="false" ht="15" hidden="false" customHeight="true" outlineLevel="0" collapsed="false">
      <c r="A11446" s="1" t="n">
        <v>3</v>
      </c>
      <c r="B11446" s="76" t="n">
        <v>46289</v>
      </c>
      <c r="C11446" s="1" t="n">
        <v>11</v>
      </c>
      <c r="D11446" s="1" t="s">
        <v>3820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6563</v>
      </c>
      <c r="N11446" s="1" t="n">
        <v>24</v>
      </c>
      <c r="O11446" s="1" t="n">
        <v>47.91</v>
      </c>
      <c r="P11446" s="1" t="s">
        <v>3814</v>
      </c>
    </row>
    <row r="11447" customFormat="false" ht="15" hidden="false" customHeight="true" outlineLevel="0" collapsed="false">
      <c r="A11447" s="1" t="n">
        <v>3</v>
      </c>
      <c r="B11447" s="76" t="n">
        <v>46289</v>
      </c>
      <c r="C11447" s="1" t="n">
        <v>11</v>
      </c>
      <c r="D11447" s="1" t="s">
        <v>3820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4798</v>
      </c>
      <c r="N11447" s="1" t="n">
        <v>9</v>
      </c>
      <c r="O11447" s="1" t="n">
        <v>51.63</v>
      </c>
      <c r="P11447" s="1" t="s">
        <v>3814</v>
      </c>
    </row>
    <row r="11448" customFormat="false" ht="15" hidden="false" customHeight="true" outlineLevel="0" collapsed="false">
      <c r="A11448" s="1" t="n">
        <v>3</v>
      </c>
      <c r="B11448" s="76" t="n">
        <v>46289</v>
      </c>
      <c r="C11448" s="1" t="n">
        <v>11</v>
      </c>
      <c r="D11448" s="1" t="s">
        <v>3820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6966</v>
      </c>
      <c r="N11448" s="1" t="n">
        <v>24</v>
      </c>
      <c r="O11448" s="1" t="n">
        <v>43.07</v>
      </c>
      <c r="P11448" s="1" t="s">
        <v>3814</v>
      </c>
    </row>
    <row r="11449" customFormat="false" ht="15" hidden="false" customHeight="true" outlineLevel="0" collapsed="false">
      <c r="A11449" s="1" t="n">
        <v>3</v>
      </c>
      <c r="B11449" s="76" t="n">
        <v>46289</v>
      </c>
      <c r="C11449" s="1" t="n">
        <v>11</v>
      </c>
      <c r="D11449" s="1" t="s">
        <v>3820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3840</v>
      </c>
      <c r="N11449" s="1" t="n">
        <v>45</v>
      </c>
      <c r="O11449" s="1" t="n">
        <v>258.14</v>
      </c>
      <c r="P11449" s="1" t="s">
        <v>3814</v>
      </c>
    </row>
    <row r="11450" customFormat="false" ht="15" hidden="false" customHeight="true" outlineLevel="0" collapsed="false">
      <c r="A11450" s="1" t="n">
        <v>3</v>
      </c>
      <c r="B11450" s="76" t="n">
        <v>46289</v>
      </c>
      <c r="C11450" s="1" t="n">
        <v>11</v>
      </c>
      <c r="D11450" s="1" t="s">
        <v>3820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5364</v>
      </c>
      <c r="N11450" s="1" t="n">
        <v>18</v>
      </c>
      <c r="O11450" s="1" t="n">
        <v>65.51</v>
      </c>
      <c r="P11450" s="1" t="s">
        <v>3814</v>
      </c>
    </row>
    <row r="11451" customFormat="false" ht="15" hidden="false" customHeight="true" outlineLevel="0" collapsed="false">
      <c r="A11451" s="1" t="n">
        <v>3</v>
      </c>
      <c r="B11451" s="76" t="n">
        <v>46289</v>
      </c>
      <c r="C11451" s="1" t="n">
        <v>11</v>
      </c>
      <c r="D11451" s="1" t="s">
        <v>3820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3841</v>
      </c>
      <c r="N11451" s="1" t="n">
        <v>36</v>
      </c>
      <c r="O11451" s="1" t="n">
        <v>434.44</v>
      </c>
      <c r="P11451" s="1" t="s">
        <v>3814</v>
      </c>
    </row>
    <row r="11452" customFormat="false" ht="15" hidden="false" customHeight="true" outlineLevel="0" collapsed="false">
      <c r="A11452" s="1" t="n">
        <v>3</v>
      </c>
      <c r="B11452" s="76" t="n">
        <v>46289</v>
      </c>
      <c r="C11452" s="1" t="n">
        <v>11</v>
      </c>
      <c r="D11452" s="1" t="s">
        <v>3820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4800</v>
      </c>
      <c r="N11452" s="1" t="n">
        <v>24</v>
      </c>
      <c r="O11452" s="1" t="n">
        <v>194.58</v>
      </c>
      <c r="P11452" s="1" t="s">
        <v>3814</v>
      </c>
    </row>
    <row r="11453" customFormat="false" ht="15" hidden="false" customHeight="true" outlineLevel="0" collapsed="false">
      <c r="A11453" s="1" t="n">
        <v>3</v>
      </c>
      <c r="B11453" s="76" t="n">
        <v>46289</v>
      </c>
      <c r="C11453" s="1" t="n">
        <v>11</v>
      </c>
      <c r="D11453" s="1" t="s">
        <v>3820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5177</v>
      </c>
      <c r="N11453" s="1" t="n">
        <v>18</v>
      </c>
      <c r="O11453" s="1" t="n">
        <v>50.45</v>
      </c>
      <c r="P11453" s="1" t="s">
        <v>3814</v>
      </c>
    </row>
    <row r="11454" customFormat="false" ht="15" hidden="false" customHeight="true" outlineLevel="0" collapsed="false">
      <c r="A11454" s="1" t="n">
        <v>3</v>
      </c>
      <c r="B11454" s="76" t="n">
        <v>46289</v>
      </c>
      <c r="C11454" s="1" t="n">
        <v>11</v>
      </c>
      <c r="D11454" s="1" t="s">
        <v>3820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5178</v>
      </c>
      <c r="N11454" s="1" t="n">
        <v>12</v>
      </c>
      <c r="O11454" s="1" t="n">
        <v>48.03</v>
      </c>
      <c r="P11454" s="1" t="s">
        <v>3814</v>
      </c>
    </row>
    <row r="11455" customFormat="false" ht="15" hidden="false" customHeight="true" outlineLevel="0" collapsed="false">
      <c r="A11455" s="1" t="n">
        <v>3</v>
      </c>
      <c r="B11455" s="76" t="n">
        <v>46289</v>
      </c>
      <c r="C11455" s="1" t="n">
        <v>11</v>
      </c>
      <c r="D11455" s="1" t="s">
        <v>3820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3833</v>
      </c>
      <c r="N11455" s="1" t="n">
        <v>24</v>
      </c>
      <c r="O11455" s="1" t="n">
        <v>139.61</v>
      </c>
      <c r="P11455" s="1" t="s">
        <v>3814</v>
      </c>
    </row>
    <row r="11456" customFormat="false" ht="15" hidden="false" customHeight="true" outlineLevel="0" collapsed="false">
      <c r="A11456" s="1" t="n">
        <v>3</v>
      </c>
      <c r="B11456" s="76" t="n">
        <v>46289</v>
      </c>
      <c r="C11456" s="1" t="n">
        <v>11</v>
      </c>
      <c r="D11456" s="1" t="s">
        <v>3820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3834</v>
      </c>
      <c r="N11456" s="1" t="n">
        <v>24</v>
      </c>
      <c r="O11456" s="1" t="n">
        <v>139.61</v>
      </c>
      <c r="P11456" s="1" t="s">
        <v>3814</v>
      </c>
    </row>
    <row r="11457" customFormat="false" ht="15" hidden="false" customHeight="true" outlineLevel="0" collapsed="false">
      <c r="A11457" s="1" t="n">
        <v>3</v>
      </c>
      <c r="B11457" s="76" t="n">
        <v>46289</v>
      </c>
      <c r="C11457" s="1" t="n">
        <v>11</v>
      </c>
      <c r="D11457" s="1" t="s">
        <v>3820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3835</v>
      </c>
      <c r="N11457" s="1" t="n">
        <v>90</v>
      </c>
      <c r="O11457" s="1" t="n">
        <v>632.43</v>
      </c>
      <c r="P11457" s="1" t="s">
        <v>3814</v>
      </c>
    </row>
    <row r="11458" customFormat="false" ht="15" hidden="false" customHeight="true" outlineLevel="0" collapsed="false">
      <c r="A11458" s="1" t="n">
        <v>3</v>
      </c>
      <c r="B11458" s="76" t="n">
        <v>46289</v>
      </c>
      <c r="C11458" s="1" t="n">
        <v>11</v>
      </c>
      <c r="D11458" s="1" t="s">
        <v>3820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3836</v>
      </c>
      <c r="N11458" s="1" t="n">
        <v>30</v>
      </c>
      <c r="O11458" s="1" t="n">
        <v>256.18</v>
      </c>
      <c r="P11458" s="1" t="s">
        <v>3814</v>
      </c>
    </row>
    <row r="11459" customFormat="false" ht="15" hidden="false" customHeight="true" outlineLevel="0" collapsed="false">
      <c r="A11459" s="1" t="n">
        <v>3</v>
      </c>
      <c r="B11459" s="76" t="n">
        <v>46289</v>
      </c>
      <c r="C11459" s="1" t="n">
        <v>11</v>
      </c>
      <c r="D11459" s="1" t="s">
        <v>3820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4408</v>
      </c>
      <c r="N11459" s="1" t="n">
        <v>30</v>
      </c>
      <c r="O11459" s="1" t="n">
        <v>256.18</v>
      </c>
      <c r="P11459" s="1" t="s">
        <v>3814</v>
      </c>
    </row>
    <row r="11460" customFormat="false" ht="15" hidden="false" customHeight="true" outlineLevel="0" collapsed="false">
      <c r="A11460" s="1" t="n">
        <v>3</v>
      </c>
      <c r="B11460" s="76" t="n">
        <v>46289</v>
      </c>
      <c r="C11460" s="1" t="n">
        <v>11</v>
      </c>
      <c r="D11460" s="1" t="s">
        <v>3820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3837</v>
      </c>
      <c r="N11460" s="1" t="n">
        <v>60</v>
      </c>
      <c r="O11460" s="1" t="n">
        <v>409.52</v>
      </c>
      <c r="P11460" s="1" t="s">
        <v>3814</v>
      </c>
    </row>
    <row r="11461" customFormat="false" ht="15" hidden="false" customHeight="true" outlineLevel="0" collapsed="false">
      <c r="A11461" s="1" t="n">
        <v>3</v>
      </c>
      <c r="B11461" s="76" t="n">
        <v>46289</v>
      </c>
      <c r="C11461" s="1" t="n">
        <v>11</v>
      </c>
      <c r="D11461" s="1" t="s">
        <v>3820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6594</v>
      </c>
      <c r="N11461" s="1" t="n">
        <v>24</v>
      </c>
      <c r="O11461" s="1" t="n">
        <v>66.06</v>
      </c>
      <c r="P11461" s="1" t="s">
        <v>3814</v>
      </c>
    </row>
    <row r="11462" customFormat="false" ht="15" hidden="false" customHeight="true" outlineLevel="0" collapsed="false">
      <c r="A11462" s="1" t="n">
        <v>3</v>
      </c>
      <c r="B11462" s="76" t="n">
        <v>46289</v>
      </c>
      <c r="C11462" s="1" t="n">
        <v>11</v>
      </c>
      <c r="D11462" s="1" t="s">
        <v>3820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4410</v>
      </c>
      <c r="N11462" s="1" t="n">
        <v>60</v>
      </c>
      <c r="O11462" s="1" t="n">
        <v>205.67</v>
      </c>
      <c r="P11462" s="1" t="s">
        <v>3814</v>
      </c>
    </row>
    <row r="11463" customFormat="false" ht="15" hidden="false" customHeight="true" outlineLevel="0" collapsed="false">
      <c r="A11463" s="1" t="n">
        <v>3</v>
      </c>
      <c r="B11463" s="76" t="n">
        <v>46289</v>
      </c>
      <c r="C11463" s="1" t="n">
        <v>11</v>
      </c>
      <c r="D11463" s="1" t="s">
        <v>3820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4411</v>
      </c>
      <c r="N11463" s="1" t="n">
        <v>60</v>
      </c>
      <c r="O11463" s="1" t="n">
        <v>590.99</v>
      </c>
      <c r="P11463" s="1" t="s">
        <v>3814</v>
      </c>
    </row>
    <row r="11464" customFormat="false" ht="15" hidden="false" customHeight="true" outlineLevel="0" collapsed="false">
      <c r="A11464" s="1" t="n">
        <v>3</v>
      </c>
      <c r="B11464" s="76" t="n">
        <v>46289</v>
      </c>
      <c r="C11464" s="1" t="n">
        <v>11</v>
      </c>
      <c r="D11464" s="1" t="s">
        <v>3820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4800</v>
      </c>
      <c r="N11464" s="1" t="n">
        <v>24</v>
      </c>
      <c r="O11464" s="1" t="n">
        <v>194.58</v>
      </c>
      <c r="P11464" s="1" t="s">
        <v>3814</v>
      </c>
    </row>
    <row r="11465" customFormat="false" ht="15" hidden="false" customHeight="true" outlineLevel="0" collapsed="false">
      <c r="A11465" s="1" t="n">
        <v>3</v>
      </c>
      <c r="B11465" s="76" t="n">
        <v>46289</v>
      </c>
      <c r="C11465" s="1" t="n">
        <v>11</v>
      </c>
      <c r="D11465" s="1" t="s">
        <v>3820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3843</v>
      </c>
      <c r="N11465" s="1" t="n">
        <v>36</v>
      </c>
      <c r="O11465" s="1" t="n">
        <v>398.15</v>
      </c>
      <c r="P11465" s="1" t="s">
        <v>3814</v>
      </c>
    </row>
    <row r="11466" customFormat="false" ht="15" hidden="false" customHeight="true" outlineLevel="0" collapsed="false">
      <c r="A11466" s="1" t="n">
        <v>3</v>
      </c>
      <c r="B11466" s="76" t="n">
        <v>46289</v>
      </c>
      <c r="C11466" s="1" t="n">
        <v>11</v>
      </c>
      <c r="D11466" s="1" t="s">
        <v>3820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3844</v>
      </c>
      <c r="N11466" s="1" t="n">
        <v>120</v>
      </c>
      <c r="O11466" s="1" t="n">
        <v>1206.17</v>
      </c>
      <c r="P11466" s="1" t="s">
        <v>3814</v>
      </c>
    </row>
    <row r="11467" customFormat="false" ht="15" hidden="false" customHeight="true" outlineLevel="0" collapsed="false">
      <c r="A11467" s="1" t="n">
        <v>3</v>
      </c>
      <c r="B11467" s="76" t="n">
        <v>46289</v>
      </c>
      <c r="C11467" s="1" t="n">
        <v>11</v>
      </c>
      <c r="D11467" s="1" t="s">
        <v>3820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4416</v>
      </c>
      <c r="N11467" s="1" t="n">
        <v>48</v>
      </c>
      <c r="O11467" s="1" t="n">
        <v>206.63</v>
      </c>
      <c r="P11467" s="1" t="s">
        <v>3814</v>
      </c>
    </row>
    <row r="11468" customFormat="false" ht="15" hidden="false" customHeight="true" outlineLevel="0" collapsed="false">
      <c r="A11468" s="1" t="n">
        <v>3</v>
      </c>
      <c r="B11468" s="76" t="n">
        <v>46289</v>
      </c>
      <c r="C11468" s="1" t="n">
        <v>11</v>
      </c>
      <c r="D11468" s="1" t="s">
        <v>3820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5178</v>
      </c>
      <c r="N11468" s="1" t="n">
        <v>24</v>
      </c>
      <c r="O11468" s="1" t="n">
        <v>96.06</v>
      </c>
      <c r="P11468" s="1" t="s">
        <v>3814</v>
      </c>
    </row>
    <row r="11469" customFormat="false" ht="15" hidden="false" customHeight="true" outlineLevel="0" collapsed="false">
      <c r="A11469" s="1" t="n">
        <v>3</v>
      </c>
      <c r="B11469" s="76" t="n">
        <v>46289</v>
      </c>
      <c r="C11469" s="1" t="n">
        <v>22</v>
      </c>
      <c r="D11469" s="1" t="s">
        <v>3967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3982</v>
      </c>
      <c r="N11469" s="1" t="n">
        <v>2.576</v>
      </c>
      <c r="O11469" s="1" t="n">
        <v>57.32</v>
      </c>
      <c r="P11469" s="1" t="s">
        <v>3814</v>
      </c>
    </row>
    <row r="11470" customFormat="false" ht="15" hidden="false" customHeight="true" outlineLevel="0" collapsed="false">
      <c r="A11470" s="1" t="n">
        <v>3</v>
      </c>
      <c r="B11470" s="76" t="n">
        <v>46289</v>
      </c>
      <c r="C11470" s="1" t="n">
        <v>22</v>
      </c>
      <c r="D11470" s="1" t="s">
        <v>3967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3982</v>
      </c>
      <c r="N11470" s="1" t="n">
        <v>2.124</v>
      </c>
      <c r="O11470" s="1" t="n">
        <v>55.43</v>
      </c>
      <c r="P11470" s="1" t="s">
        <v>3814</v>
      </c>
    </row>
    <row r="11471" customFormat="false" ht="15" hidden="false" customHeight="true" outlineLevel="0" collapsed="false">
      <c r="A11471" s="1" t="n">
        <v>3</v>
      </c>
      <c r="B11471" s="76" t="n">
        <v>46289</v>
      </c>
      <c r="C11471" s="1" t="n">
        <v>22</v>
      </c>
      <c r="D11471" s="1" t="s">
        <v>3967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3983</v>
      </c>
      <c r="N11471" s="1" t="n">
        <v>9.78</v>
      </c>
      <c r="O11471" s="1" t="n">
        <v>232.62</v>
      </c>
      <c r="P11471" s="1" t="s">
        <v>3814</v>
      </c>
    </row>
    <row r="11472" customFormat="false" ht="15" hidden="false" customHeight="true" outlineLevel="0" collapsed="false">
      <c r="A11472" s="1" t="n">
        <v>3</v>
      </c>
      <c r="B11472" s="76" t="n">
        <v>46289</v>
      </c>
      <c r="C11472" s="1" t="n">
        <v>22</v>
      </c>
      <c r="D11472" s="1" t="s">
        <v>3967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3984</v>
      </c>
      <c r="N11472" s="1" t="n">
        <v>18.216</v>
      </c>
      <c r="O11472" s="1" t="n">
        <v>447.24</v>
      </c>
      <c r="P11472" s="1" t="s">
        <v>3814</v>
      </c>
    </row>
    <row r="11473" customFormat="false" ht="15" hidden="false" customHeight="true" outlineLevel="0" collapsed="false">
      <c r="A11473" s="1" t="n">
        <v>3</v>
      </c>
      <c r="B11473" s="76" t="n">
        <v>46289</v>
      </c>
      <c r="C11473" s="1" t="n">
        <v>22</v>
      </c>
      <c r="D11473" s="1" t="s">
        <v>3967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3985</v>
      </c>
      <c r="N11473" s="1" t="n">
        <v>16.265</v>
      </c>
      <c r="O11473" s="1" t="n">
        <v>436.79</v>
      </c>
      <c r="P11473" s="1" t="s">
        <v>3814</v>
      </c>
    </row>
    <row r="11474" customFormat="false" ht="15" hidden="false" customHeight="true" outlineLevel="0" collapsed="false">
      <c r="A11474" s="1" t="n">
        <v>3</v>
      </c>
      <c r="B11474" s="76" t="n">
        <v>46289</v>
      </c>
      <c r="C11474" s="1" t="n">
        <v>22</v>
      </c>
      <c r="D11474" s="1" t="s">
        <v>3967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3968</v>
      </c>
      <c r="N11474" s="1" t="n">
        <v>1.374</v>
      </c>
      <c r="O11474" s="1" t="n">
        <v>49.46</v>
      </c>
      <c r="P11474" s="1" t="s">
        <v>3814</v>
      </c>
    </row>
    <row r="11475" customFormat="false" ht="15" hidden="false" customHeight="true" outlineLevel="0" collapsed="false">
      <c r="A11475" s="1" t="n">
        <v>3</v>
      </c>
      <c r="B11475" s="76" t="n">
        <v>46289</v>
      </c>
      <c r="C11475" s="1" t="n">
        <v>22</v>
      </c>
      <c r="D11475" s="1" t="s">
        <v>3967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3986</v>
      </c>
      <c r="N11475" s="1" t="n">
        <v>7.385</v>
      </c>
      <c r="O11475" s="1" t="n">
        <v>192.65</v>
      </c>
      <c r="P11475" s="1" t="s">
        <v>3814</v>
      </c>
    </row>
    <row r="11476" customFormat="false" ht="15" hidden="false" customHeight="true" outlineLevel="0" collapsed="false">
      <c r="A11476" s="1" t="n">
        <v>3</v>
      </c>
      <c r="B11476" s="76" t="n">
        <v>46289</v>
      </c>
      <c r="C11476" s="1" t="n">
        <v>22</v>
      </c>
      <c r="D11476" s="1" t="s">
        <v>3967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3986</v>
      </c>
      <c r="N11476" s="1" t="n">
        <v>2.862</v>
      </c>
      <c r="O11476" s="1" t="n">
        <v>87.57</v>
      </c>
      <c r="P11476" s="1" t="s">
        <v>3814</v>
      </c>
    </row>
    <row r="11477" customFormat="false" ht="15" hidden="false" customHeight="true" outlineLevel="0" collapsed="false">
      <c r="A11477" s="1" t="n">
        <v>3</v>
      </c>
      <c r="B11477" s="76" t="n">
        <v>46289</v>
      </c>
      <c r="C11477" s="1" t="n">
        <v>22</v>
      </c>
      <c r="D11477" s="1" t="s">
        <v>3967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3969</v>
      </c>
      <c r="N11477" s="1" t="n">
        <v>10.535</v>
      </c>
      <c r="O11477" s="1" t="n">
        <v>388.72</v>
      </c>
      <c r="P11477" s="1" t="s">
        <v>3814</v>
      </c>
    </row>
    <row r="11478" customFormat="false" ht="15" hidden="false" customHeight="true" outlineLevel="0" collapsed="false">
      <c r="A11478" s="1" t="n">
        <v>3</v>
      </c>
      <c r="B11478" s="76" t="n">
        <v>46289</v>
      </c>
      <c r="C11478" s="1" t="n">
        <v>22</v>
      </c>
      <c r="D11478" s="1" t="s">
        <v>3967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3970</v>
      </c>
      <c r="N11478" s="1" t="n">
        <v>2.312</v>
      </c>
      <c r="O11478" s="1" t="n">
        <v>97.8</v>
      </c>
      <c r="P11478" s="1" t="s">
        <v>3814</v>
      </c>
    </row>
    <row r="11479" customFormat="false" ht="15" hidden="false" customHeight="true" outlineLevel="0" collapsed="false">
      <c r="A11479" s="1" t="n">
        <v>3</v>
      </c>
      <c r="B11479" s="76" t="n">
        <v>46289</v>
      </c>
      <c r="C11479" s="1" t="n">
        <v>22</v>
      </c>
      <c r="D11479" s="1" t="s">
        <v>3967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3971</v>
      </c>
      <c r="N11479" s="1" t="n">
        <v>4.294</v>
      </c>
      <c r="O11479" s="1" t="n">
        <v>181.63</v>
      </c>
      <c r="P11479" s="1" t="s">
        <v>3814</v>
      </c>
    </row>
    <row r="11480" customFormat="false" ht="15" hidden="false" customHeight="true" outlineLevel="0" collapsed="false">
      <c r="A11480" s="1" t="n">
        <v>3</v>
      </c>
      <c r="B11480" s="76" t="n">
        <v>46289</v>
      </c>
      <c r="C11480" s="1" t="n">
        <v>22</v>
      </c>
      <c r="D11480" s="1" t="s">
        <v>3967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3972</v>
      </c>
      <c r="N11480" s="1" t="n">
        <v>4.704</v>
      </c>
      <c r="O11480" s="1" t="n">
        <v>215.91</v>
      </c>
      <c r="P11480" s="1" t="s">
        <v>3814</v>
      </c>
    </row>
    <row r="11481" customFormat="false" ht="15" hidden="false" customHeight="true" outlineLevel="0" collapsed="false">
      <c r="A11481" s="1" t="n">
        <v>3</v>
      </c>
      <c r="B11481" s="76" t="n">
        <v>46289</v>
      </c>
      <c r="C11481" s="1" t="n">
        <v>22</v>
      </c>
      <c r="D11481" s="1" t="s">
        <v>3967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3973</v>
      </c>
      <c r="N11481" s="1" t="n">
        <v>7.345</v>
      </c>
      <c r="O11481" s="1" t="n">
        <v>363.58</v>
      </c>
      <c r="P11481" s="1" t="s">
        <v>3814</v>
      </c>
    </row>
    <row r="11482" customFormat="false" ht="15" hidden="false" customHeight="true" outlineLevel="0" collapsed="false">
      <c r="A11482" s="1" t="n">
        <v>3</v>
      </c>
      <c r="B11482" s="76" t="n">
        <v>46289</v>
      </c>
      <c r="C11482" s="1" t="n">
        <v>22</v>
      </c>
      <c r="D11482" s="1" t="s">
        <v>3967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3974</v>
      </c>
      <c r="N11482" s="1" t="n">
        <v>2.982</v>
      </c>
      <c r="O11482" s="1" t="n">
        <v>150.3</v>
      </c>
      <c r="P11482" s="1" t="s">
        <v>3814</v>
      </c>
    </row>
    <row r="11483" customFormat="false" ht="15" hidden="false" customHeight="true" outlineLevel="0" collapsed="false">
      <c r="A11483" s="1" t="n">
        <v>3</v>
      </c>
      <c r="B11483" s="76" t="n">
        <v>46289</v>
      </c>
      <c r="C11483" s="1" t="n">
        <v>22</v>
      </c>
      <c r="D11483" s="1" t="s">
        <v>3967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3975</v>
      </c>
      <c r="N11483" s="1" t="n">
        <v>1.97</v>
      </c>
      <c r="O11483" s="1" t="n">
        <v>90.42</v>
      </c>
      <c r="P11483" s="1" t="s">
        <v>3814</v>
      </c>
    </row>
    <row r="11484" customFormat="false" ht="15" hidden="false" customHeight="true" outlineLevel="0" collapsed="false">
      <c r="A11484" s="1" t="n">
        <v>3</v>
      </c>
      <c r="B11484" s="76" t="n">
        <v>46289</v>
      </c>
      <c r="C11484" s="1" t="n">
        <v>22</v>
      </c>
      <c r="D11484" s="1" t="s">
        <v>3967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3977</v>
      </c>
      <c r="N11484" s="1" t="n">
        <v>1.202</v>
      </c>
      <c r="O11484" s="1" t="n">
        <v>70.32</v>
      </c>
      <c r="P11484" s="1" t="s">
        <v>3814</v>
      </c>
    </row>
    <row r="11485" customFormat="false" ht="15" hidden="false" customHeight="true" outlineLevel="0" collapsed="false">
      <c r="A11485" s="1" t="n">
        <v>3</v>
      </c>
      <c r="B11485" s="76" t="n">
        <v>46289</v>
      </c>
      <c r="C11485" s="1" t="n">
        <v>22</v>
      </c>
      <c r="D11485" s="1" t="s">
        <v>3967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3978</v>
      </c>
      <c r="N11485" s="1" t="n">
        <v>2.348</v>
      </c>
      <c r="O11485" s="1" t="n">
        <v>95.09</v>
      </c>
      <c r="P11485" s="1" t="s">
        <v>3814</v>
      </c>
    </row>
    <row r="11486" customFormat="false" ht="15" hidden="false" customHeight="true" outlineLevel="0" collapsed="false">
      <c r="A11486" s="1" t="n">
        <v>3</v>
      </c>
      <c r="B11486" s="76" t="n">
        <v>46289</v>
      </c>
      <c r="C11486" s="1" t="n">
        <v>22</v>
      </c>
      <c r="D11486" s="1" t="s">
        <v>3967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3979</v>
      </c>
      <c r="N11486" s="1" t="n">
        <v>3.396</v>
      </c>
      <c r="O11486" s="1" t="n">
        <v>6.08</v>
      </c>
      <c r="P11486" s="1" t="s">
        <v>3814</v>
      </c>
    </row>
    <row r="11487" customFormat="false" ht="15" hidden="false" customHeight="true" outlineLevel="0" collapsed="false">
      <c r="A11487" s="1" t="n">
        <v>3</v>
      </c>
      <c r="B11487" s="76" t="n">
        <v>46289</v>
      </c>
      <c r="C11487" s="1" t="n">
        <v>22</v>
      </c>
      <c r="D11487" s="1" t="s">
        <v>3967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3979</v>
      </c>
      <c r="N11487" s="1" t="n">
        <v>2.72</v>
      </c>
      <c r="O11487" s="1" t="n">
        <v>4.15</v>
      </c>
      <c r="P11487" s="1" t="s">
        <v>3814</v>
      </c>
    </row>
    <row r="11488" customFormat="false" ht="15" hidden="false" customHeight="true" outlineLevel="0" collapsed="false">
      <c r="A11488" s="1" t="n">
        <v>3</v>
      </c>
      <c r="B11488" s="76" t="n">
        <v>46289</v>
      </c>
      <c r="C11488" s="1" t="n">
        <v>22</v>
      </c>
      <c r="D11488" s="1" t="s">
        <v>3967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3980</v>
      </c>
      <c r="N11488" s="1" t="n">
        <v>9.724</v>
      </c>
      <c r="O11488" s="1" t="n">
        <v>26.17</v>
      </c>
      <c r="P11488" s="1" t="s">
        <v>3814</v>
      </c>
    </row>
    <row r="11489" customFormat="false" ht="15" hidden="false" customHeight="true" outlineLevel="0" collapsed="false">
      <c r="A11489" s="1" t="n">
        <v>3</v>
      </c>
      <c r="B11489" s="76" t="n">
        <v>46289</v>
      </c>
      <c r="C11489" s="1" t="n">
        <v>22</v>
      </c>
      <c r="D11489" s="1" t="s">
        <v>3967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3980</v>
      </c>
      <c r="N11489" s="1" t="n">
        <v>3.692</v>
      </c>
      <c r="O11489" s="1" t="n">
        <v>8.47</v>
      </c>
      <c r="P11489" s="1" t="s">
        <v>3814</v>
      </c>
    </row>
    <row r="11490" customFormat="false" ht="15" hidden="false" customHeight="true" outlineLevel="0" collapsed="false">
      <c r="A11490" s="1" t="n">
        <v>3</v>
      </c>
      <c r="B11490" s="76" t="n">
        <v>46289</v>
      </c>
      <c r="C11490" s="1" t="n">
        <v>22</v>
      </c>
      <c r="D11490" s="1" t="s">
        <v>3967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3981</v>
      </c>
      <c r="N11490" s="1" t="n">
        <v>0.666</v>
      </c>
      <c r="O11490" s="1" t="n">
        <v>0.01</v>
      </c>
      <c r="P11490" s="1" t="s">
        <v>3814</v>
      </c>
    </row>
    <row r="11491" customFormat="false" ht="15" hidden="false" customHeight="true" outlineLevel="0" collapsed="false">
      <c r="A11491" s="1" t="n">
        <v>3</v>
      </c>
      <c r="B11491" s="76" t="n">
        <v>46289</v>
      </c>
      <c r="C11491" s="1" t="n">
        <v>22</v>
      </c>
      <c r="D11491" s="1" t="s">
        <v>3967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3981</v>
      </c>
      <c r="N11491" s="1" t="n">
        <v>0.628</v>
      </c>
      <c r="O11491" s="1" t="n">
        <v>0.02</v>
      </c>
      <c r="P11491" s="1" t="s">
        <v>3814</v>
      </c>
    </row>
    <row r="11492" customFormat="false" ht="15" hidden="false" customHeight="true" outlineLevel="0" collapsed="false">
      <c r="A11492" s="1" t="n">
        <v>3</v>
      </c>
      <c r="B11492" s="76" t="n">
        <v>46289</v>
      </c>
      <c r="C11492" s="1" t="n">
        <v>22</v>
      </c>
      <c r="D11492" s="1" t="s">
        <v>3967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3982</v>
      </c>
      <c r="N11492" s="1" t="n">
        <v>2.554</v>
      </c>
      <c r="O11492" s="1" t="n">
        <v>54.42</v>
      </c>
      <c r="P11492" s="1" t="s">
        <v>3814</v>
      </c>
    </row>
    <row r="11493" customFormat="false" ht="15" hidden="false" customHeight="true" outlineLevel="0" collapsed="false">
      <c r="A11493" s="1" t="n">
        <v>3</v>
      </c>
      <c r="B11493" s="76" t="n">
        <v>46289</v>
      </c>
      <c r="C11493" s="1" t="n">
        <v>22</v>
      </c>
      <c r="D11493" s="1" t="s">
        <v>3967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3982</v>
      </c>
      <c r="N11493" s="1" t="n">
        <v>6.82</v>
      </c>
      <c r="O11493" s="1" t="n">
        <v>164.17</v>
      </c>
      <c r="P11493" s="1" t="s">
        <v>3814</v>
      </c>
    </row>
    <row r="11494" customFormat="false" ht="15" hidden="false" customHeight="true" outlineLevel="0" collapsed="false">
      <c r="A11494" s="1" t="n">
        <v>3</v>
      </c>
      <c r="B11494" s="76" t="n">
        <v>46289</v>
      </c>
      <c r="C11494" s="1" t="n">
        <v>22</v>
      </c>
      <c r="D11494" s="1" t="s">
        <v>3967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3983</v>
      </c>
      <c r="N11494" s="1" t="n">
        <v>8.84</v>
      </c>
      <c r="O11494" s="1" t="n">
        <v>201.36</v>
      </c>
      <c r="P11494" s="1" t="s">
        <v>3814</v>
      </c>
    </row>
    <row r="11495" customFormat="false" ht="15" hidden="false" customHeight="true" outlineLevel="0" collapsed="false">
      <c r="A11495" s="1" t="n">
        <v>3</v>
      </c>
      <c r="B11495" s="76" t="n">
        <v>46289</v>
      </c>
      <c r="C11495" s="1" t="n">
        <v>22</v>
      </c>
      <c r="D11495" s="1" t="s">
        <v>3967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3984</v>
      </c>
      <c r="N11495" s="1" t="n">
        <v>24.336</v>
      </c>
      <c r="O11495" s="1" t="n">
        <v>572.23</v>
      </c>
      <c r="P11495" s="1" t="s">
        <v>3814</v>
      </c>
    </row>
    <row r="11496" customFormat="false" ht="15" hidden="false" customHeight="true" outlineLevel="0" collapsed="false">
      <c r="A11496" s="1" t="n">
        <v>3</v>
      </c>
      <c r="B11496" s="76" t="n">
        <v>46289</v>
      </c>
      <c r="C11496" s="1" t="n">
        <v>22</v>
      </c>
      <c r="D11496" s="1" t="s">
        <v>3967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3985</v>
      </c>
      <c r="N11496" s="1" t="n">
        <v>19.36</v>
      </c>
      <c r="O11496" s="1" t="n">
        <v>497.91</v>
      </c>
      <c r="P11496" s="1" t="s">
        <v>3814</v>
      </c>
    </row>
    <row r="11497" customFormat="false" ht="15" hidden="false" customHeight="true" outlineLevel="0" collapsed="false">
      <c r="A11497" s="1" t="n">
        <v>3</v>
      </c>
      <c r="B11497" s="76" t="n">
        <v>46289</v>
      </c>
      <c r="C11497" s="1" t="n">
        <v>22</v>
      </c>
      <c r="D11497" s="1" t="s">
        <v>3967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3968</v>
      </c>
      <c r="N11497" s="1" t="n">
        <v>5.042</v>
      </c>
      <c r="O11497" s="1" t="n">
        <v>167.38</v>
      </c>
      <c r="P11497" s="1" t="s">
        <v>3814</v>
      </c>
    </row>
    <row r="11498" customFormat="false" ht="15" hidden="false" customHeight="true" outlineLevel="0" collapsed="false">
      <c r="A11498" s="1" t="n">
        <v>3</v>
      </c>
      <c r="B11498" s="76" t="n">
        <v>46289</v>
      </c>
      <c r="C11498" s="1" t="n">
        <v>22</v>
      </c>
      <c r="D11498" s="1" t="s">
        <v>3967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3986</v>
      </c>
      <c r="N11498" s="1" t="n">
        <v>5.554</v>
      </c>
      <c r="O11498" s="1" t="n">
        <v>156.66</v>
      </c>
      <c r="P11498" s="1" t="s">
        <v>3814</v>
      </c>
    </row>
    <row r="11499" customFormat="false" ht="15" hidden="false" customHeight="true" outlineLevel="0" collapsed="false">
      <c r="A11499" s="1" t="n">
        <v>3</v>
      </c>
      <c r="B11499" s="76" t="n">
        <v>46289</v>
      </c>
      <c r="C11499" s="1" t="n">
        <v>22</v>
      </c>
      <c r="D11499" s="1" t="s">
        <v>3967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3986</v>
      </c>
      <c r="N11499" s="1" t="n">
        <v>6.88</v>
      </c>
      <c r="O11499" s="1" t="n">
        <v>171.89</v>
      </c>
      <c r="P11499" s="1" t="s">
        <v>3814</v>
      </c>
    </row>
    <row r="11500" customFormat="false" ht="15" hidden="false" customHeight="true" outlineLevel="0" collapsed="false">
      <c r="A11500" s="1" t="n">
        <v>3</v>
      </c>
      <c r="B11500" s="76" t="n">
        <v>46289</v>
      </c>
      <c r="C11500" s="1" t="n">
        <v>22</v>
      </c>
      <c r="D11500" s="1" t="s">
        <v>3967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3969</v>
      </c>
      <c r="N11500" s="1" t="n">
        <v>28.181</v>
      </c>
      <c r="O11500" s="1" t="n">
        <v>957.79</v>
      </c>
      <c r="P11500" s="1" t="s">
        <v>3814</v>
      </c>
    </row>
    <row r="11501" customFormat="false" ht="15" hidden="false" customHeight="true" outlineLevel="0" collapsed="false">
      <c r="A11501" s="1" t="n">
        <v>3</v>
      </c>
      <c r="B11501" s="76" t="n">
        <v>46289</v>
      </c>
      <c r="C11501" s="1" t="n">
        <v>22</v>
      </c>
      <c r="D11501" s="1" t="s">
        <v>3967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3970</v>
      </c>
      <c r="N11501" s="1" t="n">
        <v>6.346</v>
      </c>
      <c r="O11501" s="1" t="n">
        <v>247.46</v>
      </c>
      <c r="P11501" s="1" t="s">
        <v>3814</v>
      </c>
    </row>
    <row r="11502" customFormat="false" ht="15" hidden="false" customHeight="true" outlineLevel="0" collapsed="false">
      <c r="A11502" s="1" t="n">
        <v>3</v>
      </c>
      <c r="B11502" s="76" t="n">
        <v>46289</v>
      </c>
      <c r="C11502" s="1" t="n">
        <v>22</v>
      </c>
      <c r="D11502" s="1" t="s">
        <v>3967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3971</v>
      </c>
      <c r="N11502" s="1" t="n">
        <v>13.995</v>
      </c>
      <c r="O11502" s="1" t="n">
        <v>545.99</v>
      </c>
      <c r="P11502" s="1" t="s">
        <v>3814</v>
      </c>
    </row>
    <row r="11503" customFormat="false" ht="15" hidden="false" customHeight="true" outlineLevel="0" collapsed="false">
      <c r="A11503" s="1" t="n">
        <v>3</v>
      </c>
      <c r="B11503" s="76" t="n">
        <v>46289</v>
      </c>
      <c r="C11503" s="1" t="n">
        <v>22</v>
      </c>
      <c r="D11503" s="1" t="s">
        <v>3967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3972</v>
      </c>
      <c r="N11503" s="1" t="n">
        <v>12.643</v>
      </c>
      <c r="O11503" s="1" t="n">
        <v>535.47</v>
      </c>
      <c r="P11503" s="1" t="s">
        <v>3814</v>
      </c>
    </row>
    <row r="11504" customFormat="false" ht="15" hidden="false" customHeight="true" outlineLevel="0" collapsed="false">
      <c r="A11504" s="1" t="n">
        <v>3</v>
      </c>
      <c r="B11504" s="76" t="n">
        <v>46289</v>
      </c>
      <c r="C11504" s="1" t="n">
        <v>22</v>
      </c>
      <c r="D11504" s="1" t="s">
        <v>3967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3973</v>
      </c>
      <c r="N11504" s="1" t="n">
        <v>22.905</v>
      </c>
      <c r="O11504" s="1" t="n">
        <v>1045.36</v>
      </c>
      <c r="P11504" s="1" t="s">
        <v>3814</v>
      </c>
    </row>
    <row r="11505" customFormat="false" ht="15" hidden="false" customHeight="true" outlineLevel="0" collapsed="false">
      <c r="A11505" s="1" t="n">
        <v>3</v>
      </c>
      <c r="B11505" s="76" t="n">
        <v>46289</v>
      </c>
      <c r="C11505" s="1" t="n">
        <v>22</v>
      </c>
      <c r="D11505" s="1" t="s">
        <v>3967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3974</v>
      </c>
      <c r="N11505" s="1" t="n">
        <v>9.33</v>
      </c>
      <c r="O11505" s="1" t="n">
        <v>433.77</v>
      </c>
      <c r="P11505" s="1" t="s">
        <v>3814</v>
      </c>
    </row>
    <row r="11506" customFormat="false" ht="15" hidden="false" customHeight="true" outlineLevel="0" collapsed="false">
      <c r="A11506" s="1" t="n">
        <v>3</v>
      </c>
      <c r="B11506" s="76" t="n">
        <v>46289</v>
      </c>
      <c r="C11506" s="1" t="n">
        <v>22</v>
      </c>
      <c r="D11506" s="1" t="s">
        <v>3967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3975</v>
      </c>
      <c r="N11506" s="1" t="n">
        <v>3.398</v>
      </c>
      <c r="O11506" s="1" t="n">
        <v>143.78</v>
      </c>
      <c r="P11506" s="1" t="s">
        <v>3814</v>
      </c>
    </row>
    <row r="11507" customFormat="false" ht="15" hidden="false" customHeight="true" outlineLevel="0" collapsed="false">
      <c r="A11507" s="1" t="n">
        <v>3</v>
      </c>
      <c r="B11507" s="76" t="n">
        <v>46289</v>
      </c>
      <c r="C11507" s="1" t="n">
        <v>22</v>
      </c>
      <c r="D11507" s="1" t="s">
        <v>3967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3976</v>
      </c>
      <c r="N11507" s="1" t="n">
        <v>3.906</v>
      </c>
      <c r="O11507" s="1" t="n">
        <v>162.08</v>
      </c>
      <c r="P11507" s="1" t="s">
        <v>3814</v>
      </c>
    </row>
    <row r="11508" customFormat="false" ht="15" hidden="false" customHeight="true" outlineLevel="0" collapsed="false">
      <c r="A11508" s="1" t="n">
        <v>3</v>
      </c>
      <c r="B11508" s="76" t="n">
        <v>46289</v>
      </c>
      <c r="C11508" s="1" t="n">
        <v>22</v>
      </c>
      <c r="D11508" s="1" t="s">
        <v>3967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3977</v>
      </c>
      <c r="N11508" s="1" t="n">
        <v>3.8</v>
      </c>
      <c r="O11508" s="1" t="n">
        <v>204.99</v>
      </c>
      <c r="P11508" s="1" t="s">
        <v>3814</v>
      </c>
    </row>
    <row r="11509" customFormat="false" ht="15" hidden="false" customHeight="true" outlineLevel="0" collapsed="false">
      <c r="A11509" s="1" t="n">
        <v>3</v>
      </c>
      <c r="B11509" s="76" t="n">
        <v>46289</v>
      </c>
      <c r="C11509" s="1" t="n">
        <v>22</v>
      </c>
      <c r="D11509" s="1" t="s">
        <v>3967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5675</v>
      </c>
      <c r="N11509" s="1" t="n">
        <v>5.21</v>
      </c>
      <c r="O11509" s="1" t="n">
        <v>164.63</v>
      </c>
      <c r="P11509" s="1" t="s">
        <v>3814</v>
      </c>
    </row>
    <row r="11510" customFormat="false" ht="15" hidden="false" customHeight="true" outlineLevel="0" collapsed="false">
      <c r="A11510" s="1" t="n">
        <v>3</v>
      </c>
      <c r="B11510" s="76" t="n">
        <v>46289</v>
      </c>
      <c r="C11510" s="1" t="n">
        <v>22</v>
      </c>
      <c r="D11510" s="1" t="s">
        <v>3967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3987</v>
      </c>
      <c r="N11510" s="1" t="n">
        <v>0.892</v>
      </c>
      <c r="O11510" s="1" t="n">
        <v>30.54</v>
      </c>
      <c r="P11510" s="1" t="s">
        <v>3814</v>
      </c>
    </row>
    <row r="11511" customFormat="false" ht="15" hidden="false" customHeight="true" outlineLevel="0" collapsed="false">
      <c r="A11511" s="1" t="n">
        <v>3</v>
      </c>
      <c r="B11511" s="76" t="n">
        <v>46289</v>
      </c>
      <c r="C11511" s="1" t="n">
        <v>22</v>
      </c>
      <c r="D11511" s="1" t="s">
        <v>3967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3978</v>
      </c>
      <c r="N11511" s="1" t="n">
        <v>2.856</v>
      </c>
      <c r="O11511" s="1" t="n">
        <v>106.72</v>
      </c>
      <c r="P11511" s="1" t="s">
        <v>3814</v>
      </c>
    </row>
    <row r="11512" customFormat="false" ht="15" hidden="false" customHeight="true" outlineLevel="0" collapsed="false">
      <c r="A11512" s="1" t="n">
        <v>3</v>
      </c>
      <c r="B11512" s="76" t="n">
        <v>46289</v>
      </c>
      <c r="C11512" s="1" t="n">
        <v>22</v>
      </c>
      <c r="D11512" s="1" t="s">
        <v>3967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3979</v>
      </c>
      <c r="N11512" s="1" t="n">
        <v>6.138</v>
      </c>
      <c r="O11512" s="1" t="n">
        <v>10.14</v>
      </c>
      <c r="P11512" s="1" t="s">
        <v>3814</v>
      </c>
    </row>
    <row r="11513" customFormat="false" ht="15" hidden="false" customHeight="true" outlineLevel="0" collapsed="false">
      <c r="A11513" s="1" t="n">
        <v>3</v>
      </c>
      <c r="B11513" s="76" t="n">
        <v>46289</v>
      </c>
      <c r="C11513" s="1" t="n">
        <v>22</v>
      </c>
      <c r="D11513" s="1" t="s">
        <v>3967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3979</v>
      </c>
      <c r="N11513" s="1" t="n">
        <v>4.244</v>
      </c>
      <c r="O11513" s="1" t="n">
        <v>6.21</v>
      </c>
      <c r="P11513" s="1" t="s">
        <v>3814</v>
      </c>
    </row>
    <row r="11514" customFormat="false" ht="15" hidden="false" customHeight="true" outlineLevel="0" collapsed="false">
      <c r="A11514" s="1" t="n">
        <v>3</v>
      </c>
      <c r="B11514" s="76" t="n">
        <v>46289</v>
      </c>
      <c r="C11514" s="1" t="n">
        <v>22</v>
      </c>
      <c r="D11514" s="1" t="s">
        <v>3967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3980</v>
      </c>
      <c r="N11514" s="1" t="n">
        <v>21.8</v>
      </c>
      <c r="O11514" s="1" t="n">
        <v>54.11</v>
      </c>
      <c r="P11514" s="1" t="s">
        <v>3814</v>
      </c>
    </row>
    <row r="11515" customFormat="false" ht="15" hidden="false" customHeight="true" outlineLevel="0" collapsed="false">
      <c r="A11515" s="1" t="n">
        <v>3</v>
      </c>
      <c r="B11515" s="76" t="n">
        <v>46289</v>
      </c>
      <c r="C11515" s="1" t="n">
        <v>22</v>
      </c>
      <c r="D11515" s="1" t="s">
        <v>3967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3980</v>
      </c>
      <c r="N11515" s="1" t="n">
        <v>3.526</v>
      </c>
      <c r="O11515" s="1" t="n">
        <v>7.75</v>
      </c>
      <c r="P11515" s="1" t="s">
        <v>3814</v>
      </c>
    </row>
    <row r="11516" customFormat="false" ht="15" hidden="false" customHeight="true" outlineLevel="0" collapsed="false">
      <c r="A11516" s="1" t="n">
        <v>3</v>
      </c>
      <c r="B11516" s="76" t="n">
        <v>46289</v>
      </c>
      <c r="C11516" s="1" t="n">
        <v>22</v>
      </c>
      <c r="D11516" s="1" t="s">
        <v>3967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3981</v>
      </c>
      <c r="N11516" s="1" t="n">
        <v>1.25</v>
      </c>
      <c r="O11516" s="1" t="n">
        <v>0</v>
      </c>
      <c r="P11516" s="1" t="s">
        <v>3814</v>
      </c>
    </row>
    <row r="11517" customFormat="false" ht="15" hidden="false" customHeight="true" outlineLevel="0" collapsed="false">
      <c r="A11517" s="1" t="n">
        <v>3</v>
      </c>
      <c r="B11517" s="76" t="n">
        <v>46289</v>
      </c>
      <c r="C11517" s="1" t="n">
        <v>22</v>
      </c>
      <c r="D11517" s="1" t="s">
        <v>3967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3981</v>
      </c>
      <c r="N11517" s="1" t="n">
        <v>1.594</v>
      </c>
      <c r="O11517" s="1" t="n">
        <v>0</v>
      </c>
      <c r="P11517" s="1" t="s">
        <v>3814</v>
      </c>
    </row>
    <row r="11518" customFormat="false" ht="15" hidden="false" customHeight="true" outlineLevel="0" collapsed="false">
      <c r="A11518" s="1" t="n">
        <v>3</v>
      </c>
      <c r="B11518" s="76" t="n">
        <v>46289</v>
      </c>
      <c r="C11518" s="1" t="n">
        <v>22</v>
      </c>
      <c r="D11518" s="1" t="s">
        <v>3967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3982</v>
      </c>
      <c r="N11518" s="1" t="n">
        <v>2.726</v>
      </c>
      <c r="O11518" s="1" t="n">
        <v>67.97</v>
      </c>
      <c r="P11518" s="1" t="s">
        <v>3814</v>
      </c>
    </row>
    <row r="11519" customFormat="false" ht="15" hidden="false" customHeight="true" outlineLevel="0" collapsed="false">
      <c r="A11519" s="1" t="n">
        <v>3</v>
      </c>
      <c r="B11519" s="76" t="n">
        <v>46289</v>
      </c>
      <c r="C11519" s="1" t="n">
        <v>22</v>
      </c>
      <c r="D11519" s="1" t="s">
        <v>3967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3982</v>
      </c>
      <c r="N11519" s="1" t="n">
        <v>2.072</v>
      </c>
      <c r="O11519" s="1" t="n">
        <v>45.81</v>
      </c>
      <c r="P11519" s="1" t="s">
        <v>3814</v>
      </c>
    </row>
    <row r="11520" customFormat="false" ht="15" hidden="false" customHeight="true" outlineLevel="0" collapsed="false">
      <c r="A11520" s="1" t="n">
        <v>3</v>
      </c>
      <c r="B11520" s="76" t="n">
        <v>46289</v>
      </c>
      <c r="C11520" s="1" t="n">
        <v>22</v>
      </c>
      <c r="D11520" s="1" t="s">
        <v>3967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3983</v>
      </c>
      <c r="N11520" s="1" t="n">
        <v>7.69</v>
      </c>
      <c r="O11520" s="1" t="n">
        <v>181.75</v>
      </c>
      <c r="P11520" s="1" t="s">
        <v>3814</v>
      </c>
    </row>
    <row r="11521" customFormat="false" ht="15" hidden="false" customHeight="true" outlineLevel="0" collapsed="false">
      <c r="A11521" s="1" t="n">
        <v>3</v>
      </c>
      <c r="B11521" s="76" t="n">
        <v>46289</v>
      </c>
      <c r="C11521" s="1" t="n">
        <v>22</v>
      </c>
      <c r="D11521" s="1" t="s">
        <v>3967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3984</v>
      </c>
      <c r="N11521" s="1" t="n">
        <v>21.256</v>
      </c>
      <c r="O11521" s="1" t="n">
        <v>518.57</v>
      </c>
      <c r="P11521" s="1" t="s">
        <v>3814</v>
      </c>
    </row>
    <row r="11522" customFormat="false" ht="15" hidden="false" customHeight="true" outlineLevel="0" collapsed="false">
      <c r="A11522" s="1" t="n">
        <v>3</v>
      </c>
      <c r="B11522" s="76" t="n">
        <v>46289</v>
      </c>
      <c r="C11522" s="1" t="n">
        <v>22</v>
      </c>
      <c r="D11522" s="1" t="s">
        <v>3967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3985</v>
      </c>
      <c r="N11522" s="1" t="n">
        <v>17.78</v>
      </c>
      <c r="O11522" s="1" t="n">
        <v>474.45</v>
      </c>
      <c r="P11522" s="1" t="s">
        <v>3814</v>
      </c>
    </row>
    <row r="11523" customFormat="false" ht="15" hidden="false" customHeight="true" outlineLevel="0" collapsed="false">
      <c r="A11523" s="1" t="n">
        <v>3</v>
      </c>
      <c r="B11523" s="76" t="n">
        <v>46289</v>
      </c>
      <c r="C11523" s="1" t="n">
        <v>22</v>
      </c>
      <c r="D11523" s="1" t="s">
        <v>3967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4199</v>
      </c>
      <c r="N11523" s="1" t="n">
        <v>37.47</v>
      </c>
      <c r="O11523" s="1" t="n">
        <v>768.22</v>
      </c>
      <c r="P11523" s="1" t="s">
        <v>3814</v>
      </c>
    </row>
    <row r="11524" customFormat="false" ht="15" hidden="false" customHeight="true" outlineLevel="0" collapsed="false">
      <c r="A11524" s="1" t="n">
        <v>3</v>
      </c>
      <c r="B11524" s="76" t="n">
        <v>46289</v>
      </c>
      <c r="C11524" s="1" t="n">
        <v>22</v>
      </c>
      <c r="D11524" s="1" t="s">
        <v>3967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3968</v>
      </c>
      <c r="N11524" s="1" t="n">
        <v>2.058</v>
      </c>
      <c r="O11524" s="1" t="n">
        <v>70.79</v>
      </c>
      <c r="P11524" s="1" t="s">
        <v>3814</v>
      </c>
    </row>
    <row r="11525" customFormat="false" ht="15" hidden="false" customHeight="true" outlineLevel="0" collapsed="false">
      <c r="A11525" s="1" t="n">
        <v>3</v>
      </c>
      <c r="B11525" s="76" t="n">
        <v>46289</v>
      </c>
      <c r="C11525" s="1" t="n">
        <v>22</v>
      </c>
      <c r="D11525" s="1" t="s">
        <v>3967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3986</v>
      </c>
      <c r="N11525" s="1" t="n">
        <v>2.482</v>
      </c>
      <c r="O11525" s="1" t="n">
        <v>72.56</v>
      </c>
      <c r="P11525" s="1" t="s">
        <v>3814</v>
      </c>
    </row>
    <row r="11526" customFormat="false" ht="15" hidden="false" customHeight="true" outlineLevel="0" collapsed="false">
      <c r="A11526" s="1" t="n">
        <v>3</v>
      </c>
      <c r="B11526" s="76" t="n">
        <v>46289</v>
      </c>
      <c r="C11526" s="1" t="n">
        <v>22</v>
      </c>
      <c r="D11526" s="1" t="s">
        <v>3967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3986</v>
      </c>
      <c r="N11526" s="1" t="n">
        <v>7.31</v>
      </c>
      <c r="O11526" s="1" t="n">
        <v>189.49</v>
      </c>
      <c r="P11526" s="1" t="s">
        <v>3814</v>
      </c>
    </row>
    <row r="11527" customFormat="false" ht="15" hidden="false" customHeight="true" outlineLevel="0" collapsed="false">
      <c r="A11527" s="1" t="n">
        <v>3</v>
      </c>
      <c r="B11527" s="76" t="n">
        <v>46289</v>
      </c>
      <c r="C11527" s="1" t="n">
        <v>22</v>
      </c>
      <c r="D11527" s="1" t="s">
        <v>3967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3986</v>
      </c>
      <c r="N11527" s="1" t="n">
        <v>0.4</v>
      </c>
      <c r="O11527" s="1" t="n">
        <v>11.92</v>
      </c>
      <c r="P11527" s="1" t="s">
        <v>3814</v>
      </c>
    </row>
    <row r="11528" customFormat="false" ht="15" hidden="false" customHeight="true" outlineLevel="0" collapsed="false">
      <c r="A11528" s="1" t="n">
        <v>3</v>
      </c>
      <c r="B11528" s="76" t="n">
        <v>46289</v>
      </c>
      <c r="C11528" s="1" t="n">
        <v>22</v>
      </c>
      <c r="D11528" s="1" t="s">
        <v>3967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3969</v>
      </c>
      <c r="N11528" s="1" t="n">
        <v>16.12</v>
      </c>
      <c r="O11528" s="1" t="n">
        <v>568.33</v>
      </c>
      <c r="P11528" s="1" t="s">
        <v>3814</v>
      </c>
    </row>
    <row r="11529" customFormat="false" ht="15" hidden="false" customHeight="true" outlineLevel="0" collapsed="false">
      <c r="A11529" s="1" t="n">
        <v>3</v>
      </c>
      <c r="B11529" s="76" t="n">
        <v>46289</v>
      </c>
      <c r="C11529" s="1" t="n">
        <v>22</v>
      </c>
      <c r="D11529" s="1" t="s">
        <v>3967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3970</v>
      </c>
      <c r="N11529" s="1" t="n">
        <v>3.096</v>
      </c>
      <c r="O11529" s="1" t="n">
        <v>125.13</v>
      </c>
      <c r="P11529" s="1" t="s">
        <v>3814</v>
      </c>
    </row>
    <row r="11530" customFormat="false" ht="15" hidden="false" customHeight="true" outlineLevel="0" collapsed="false">
      <c r="A11530" s="1" t="n">
        <v>3</v>
      </c>
      <c r="B11530" s="76" t="n">
        <v>46289</v>
      </c>
      <c r="C11530" s="1" t="n">
        <v>22</v>
      </c>
      <c r="D11530" s="1" t="s">
        <v>3967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3971</v>
      </c>
      <c r="N11530" s="1" t="n">
        <v>6.5</v>
      </c>
      <c r="O11530" s="1" t="n">
        <v>262.71</v>
      </c>
      <c r="P11530" s="1" t="s">
        <v>3814</v>
      </c>
    </row>
    <row r="11531" customFormat="false" ht="15" hidden="false" customHeight="true" outlineLevel="0" collapsed="false">
      <c r="A11531" s="1" t="n">
        <v>3</v>
      </c>
      <c r="B11531" s="76" t="n">
        <v>46289</v>
      </c>
      <c r="C11531" s="1" t="n">
        <v>22</v>
      </c>
      <c r="D11531" s="1" t="s">
        <v>3967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3972</v>
      </c>
      <c r="N11531" s="1" t="n">
        <v>5.44</v>
      </c>
      <c r="O11531" s="1" t="n">
        <v>238.58</v>
      </c>
      <c r="P11531" s="1" t="s">
        <v>3814</v>
      </c>
    </row>
    <row r="11532" customFormat="false" ht="15" hidden="false" customHeight="true" outlineLevel="0" collapsed="false">
      <c r="A11532" s="1" t="n">
        <v>3</v>
      </c>
      <c r="B11532" s="76" t="n">
        <v>46289</v>
      </c>
      <c r="C11532" s="1" t="n">
        <v>22</v>
      </c>
      <c r="D11532" s="1" t="s">
        <v>3967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3973</v>
      </c>
      <c r="N11532" s="1" t="n">
        <v>10.39</v>
      </c>
      <c r="O11532" s="1" t="n">
        <v>491.42</v>
      </c>
      <c r="P11532" s="1" t="s">
        <v>3814</v>
      </c>
    </row>
    <row r="11533" customFormat="false" ht="15" hidden="false" customHeight="true" outlineLevel="0" collapsed="false">
      <c r="A11533" s="1" t="n">
        <v>3</v>
      </c>
      <c r="B11533" s="76" t="n">
        <v>46289</v>
      </c>
      <c r="C11533" s="1" t="n">
        <v>22</v>
      </c>
      <c r="D11533" s="1" t="s">
        <v>3967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3974</v>
      </c>
      <c r="N11533" s="1" t="n">
        <v>4.844</v>
      </c>
      <c r="O11533" s="1" t="n">
        <v>233.28</v>
      </c>
      <c r="P11533" s="1" t="s">
        <v>3814</v>
      </c>
    </row>
    <row r="11534" customFormat="false" ht="15" hidden="false" customHeight="true" outlineLevel="0" collapsed="false">
      <c r="A11534" s="1" t="n">
        <v>3</v>
      </c>
      <c r="B11534" s="76" t="n">
        <v>46289</v>
      </c>
      <c r="C11534" s="1" t="n">
        <v>22</v>
      </c>
      <c r="D11534" s="1" t="s">
        <v>3967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3975</v>
      </c>
      <c r="N11534" s="1" t="n">
        <v>1.874</v>
      </c>
      <c r="O11534" s="1" t="n">
        <v>82.19</v>
      </c>
      <c r="P11534" s="1" t="s">
        <v>3814</v>
      </c>
    </row>
    <row r="11535" customFormat="false" ht="15" hidden="false" customHeight="true" outlineLevel="0" collapsed="false">
      <c r="A11535" s="1" t="n">
        <v>3</v>
      </c>
      <c r="B11535" s="76" t="n">
        <v>46289</v>
      </c>
      <c r="C11535" s="1" t="n">
        <v>22</v>
      </c>
      <c r="D11535" s="1" t="s">
        <v>3967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3976</v>
      </c>
      <c r="N11535" s="1" t="n">
        <v>2</v>
      </c>
      <c r="O11535" s="1" t="n">
        <v>85.99</v>
      </c>
      <c r="P11535" s="1" t="s">
        <v>3814</v>
      </c>
    </row>
    <row r="11536" customFormat="false" ht="15" hidden="false" customHeight="true" outlineLevel="0" collapsed="false">
      <c r="A11536" s="1" t="n">
        <v>3</v>
      </c>
      <c r="B11536" s="76" t="n">
        <v>46289</v>
      </c>
      <c r="C11536" s="1" t="n">
        <v>22</v>
      </c>
      <c r="D11536" s="1" t="s">
        <v>3967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3977</v>
      </c>
      <c r="N11536" s="1" t="n">
        <v>2.32</v>
      </c>
      <c r="O11536" s="1" t="n">
        <v>129.68</v>
      </c>
      <c r="P11536" s="1" t="s">
        <v>3814</v>
      </c>
    </row>
    <row r="11537" customFormat="false" ht="15" hidden="false" customHeight="true" outlineLevel="0" collapsed="false">
      <c r="A11537" s="1" t="n">
        <v>3</v>
      </c>
      <c r="B11537" s="76" t="n">
        <v>46289</v>
      </c>
      <c r="C11537" s="1" t="n">
        <v>22</v>
      </c>
      <c r="D11537" s="1" t="s">
        <v>3967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3987</v>
      </c>
      <c r="N11537" s="1" t="n">
        <v>4.338</v>
      </c>
      <c r="O11537" s="1" t="n">
        <v>157.38</v>
      </c>
      <c r="P11537" s="1" t="s">
        <v>3814</v>
      </c>
    </row>
    <row r="11538" customFormat="false" ht="15" hidden="false" customHeight="true" outlineLevel="0" collapsed="false">
      <c r="A11538" s="1" t="n">
        <v>3</v>
      </c>
      <c r="B11538" s="76" t="n">
        <v>46289</v>
      </c>
      <c r="C11538" s="1" t="n">
        <v>22</v>
      </c>
      <c r="D11538" s="1" t="s">
        <v>3967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3987</v>
      </c>
      <c r="N11538" s="1" t="n">
        <v>0.758</v>
      </c>
      <c r="O11538" s="1" t="n">
        <v>26.72</v>
      </c>
      <c r="P11538" s="1" t="s">
        <v>3814</v>
      </c>
    </row>
    <row r="11539" customFormat="false" ht="15" hidden="false" customHeight="true" outlineLevel="0" collapsed="false">
      <c r="A11539" s="1" t="n">
        <v>3</v>
      </c>
      <c r="B11539" s="76" t="n">
        <v>46289</v>
      </c>
      <c r="C11539" s="1" t="n">
        <v>22</v>
      </c>
      <c r="D11539" s="1" t="s">
        <v>3967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3978</v>
      </c>
      <c r="N11539" s="1" t="n">
        <v>1.906</v>
      </c>
      <c r="O11539" s="1" t="n">
        <v>73.76</v>
      </c>
      <c r="P11539" s="1" t="s">
        <v>3814</v>
      </c>
    </row>
    <row r="11540" customFormat="false" ht="15" hidden="false" customHeight="true" outlineLevel="0" collapsed="false">
      <c r="A11540" s="1" t="n">
        <v>3</v>
      </c>
      <c r="B11540" s="76" t="n">
        <v>46289</v>
      </c>
      <c r="C11540" s="1" t="n">
        <v>22</v>
      </c>
      <c r="D11540" s="1" t="s">
        <v>3967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3979</v>
      </c>
      <c r="N11540" s="1" t="n">
        <v>7.025</v>
      </c>
      <c r="O11540" s="1" t="n">
        <v>12.02</v>
      </c>
      <c r="P11540" s="1" t="s">
        <v>3814</v>
      </c>
    </row>
    <row r="11541" customFormat="false" ht="15" hidden="false" customHeight="true" outlineLevel="0" collapsed="false">
      <c r="A11541" s="1" t="n">
        <v>3</v>
      </c>
      <c r="B11541" s="76" t="n">
        <v>46289</v>
      </c>
      <c r="C11541" s="1" t="n">
        <v>22</v>
      </c>
      <c r="D11541" s="1" t="s">
        <v>3967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3979</v>
      </c>
      <c r="N11541" s="1" t="n">
        <v>5.226</v>
      </c>
      <c r="O11541" s="1" t="n">
        <v>7.93</v>
      </c>
      <c r="P11541" s="1" t="s">
        <v>3814</v>
      </c>
    </row>
    <row r="11542" customFormat="false" ht="15" hidden="false" customHeight="true" outlineLevel="0" collapsed="false">
      <c r="A11542" s="1" t="n">
        <v>3</v>
      </c>
      <c r="B11542" s="76" t="n">
        <v>46289</v>
      </c>
      <c r="C11542" s="1" t="n">
        <v>22</v>
      </c>
      <c r="D11542" s="1" t="s">
        <v>3967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3979</v>
      </c>
      <c r="N11542" s="1" t="n">
        <v>1.854</v>
      </c>
      <c r="O11542" s="1" t="n">
        <v>3.28</v>
      </c>
      <c r="P11542" s="1" t="s">
        <v>3814</v>
      </c>
    </row>
    <row r="11543" customFormat="false" ht="15" hidden="false" customHeight="true" outlineLevel="0" collapsed="false">
      <c r="A11543" s="1" t="n">
        <v>3</v>
      </c>
      <c r="B11543" s="76" t="n">
        <v>46289</v>
      </c>
      <c r="C11543" s="1" t="n">
        <v>22</v>
      </c>
      <c r="D11543" s="1" t="s">
        <v>3967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3980</v>
      </c>
      <c r="N11543" s="1" t="n">
        <v>9.825</v>
      </c>
      <c r="O11543" s="1" t="n">
        <v>25.27</v>
      </c>
      <c r="P11543" s="1" t="s">
        <v>3814</v>
      </c>
    </row>
    <row r="11544" customFormat="false" ht="15" hidden="false" customHeight="true" outlineLevel="0" collapsed="false">
      <c r="A11544" s="1" t="n">
        <v>3</v>
      </c>
      <c r="B11544" s="76" t="n">
        <v>46289</v>
      </c>
      <c r="C11544" s="1" t="n">
        <v>22</v>
      </c>
      <c r="D11544" s="1" t="s">
        <v>3967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3980</v>
      </c>
      <c r="N11544" s="1" t="n">
        <v>3.334</v>
      </c>
      <c r="O11544" s="1" t="n">
        <v>7.6</v>
      </c>
      <c r="P11544" s="1" t="s">
        <v>3814</v>
      </c>
    </row>
    <row r="11545" customFormat="false" ht="15" hidden="false" customHeight="true" outlineLevel="0" collapsed="false">
      <c r="A11545" s="1" t="n">
        <v>3</v>
      </c>
      <c r="B11545" s="76" t="n">
        <v>46289</v>
      </c>
      <c r="C11545" s="1" t="n">
        <v>22</v>
      </c>
      <c r="D11545" s="1" t="s">
        <v>3967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3981</v>
      </c>
      <c r="N11545" s="1" t="n">
        <v>0.738</v>
      </c>
      <c r="O11545" s="1" t="n">
        <v>0</v>
      </c>
      <c r="P11545" s="1" t="s">
        <v>3814</v>
      </c>
    </row>
    <row r="11546" customFormat="false" ht="15" hidden="false" customHeight="true" outlineLevel="0" collapsed="false">
      <c r="A11546" s="1" t="n">
        <v>3</v>
      </c>
      <c r="B11546" s="76" t="n">
        <v>46289</v>
      </c>
      <c r="C11546" s="1" t="n">
        <v>22</v>
      </c>
      <c r="D11546" s="1" t="s">
        <v>3967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3981</v>
      </c>
      <c r="N11546" s="1" t="n">
        <v>0.836</v>
      </c>
      <c r="O11546" s="1" t="n">
        <v>0</v>
      </c>
      <c r="P11546" s="1" t="s">
        <v>3814</v>
      </c>
    </row>
    <row r="11547" customFormat="false" ht="15" hidden="false" customHeight="true" outlineLevel="0" collapsed="false">
      <c r="A11547" s="1" t="n">
        <v>3</v>
      </c>
      <c r="B11547" s="76" t="n">
        <v>46289</v>
      </c>
      <c r="C11547" s="1" t="n">
        <v>22</v>
      </c>
      <c r="D11547" s="1" t="s">
        <v>3967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3981</v>
      </c>
      <c r="N11547" s="1" t="n">
        <v>0.132</v>
      </c>
      <c r="O11547" s="1" t="n">
        <v>0</v>
      </c>
      <c r="P11547" s="1" t="s">
        <v>3814</v>
      </c>
    </row>
    <row r="11548" customFormat="false" ht="15" hidden="false" customHeight="true" outlineLevel="0" collapsed="false">
      <c r="A11548" s="1" t="n">
        <v>3</v>
      </c>
      <c r="B11548" s="76" t="n">
        <v>46289</v>
      </c>
      <c r="C11548" s="1" t="n">
        <v>22</v>
      </c>
      <c r="D11548" s="1" t="s">
        <v>3967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3968</v>
      </c>
      <c r="N11548" s="1" t="n">
        <v>4.588</v>
      </c>
      <c r="O11548" s="1" t="n">
        <v>157.76</v>
      </c>
      <c r="P11548" s="1" t="s">
        <v>3814</v>
      </c>
    </row>
    <row r="11549" customFormat="false" ht="15" hidden="false" customHeight="true" outlineLevel="0" collapsed="false">
      <c r="A11549" s="1" t="n">
        <v>3</v>
      </c>
      <c r="B11549" s="76" t="n">
        <v>46289</v>
      </c>
      <c r="C11549" s="1" t="n">
        <v>22</v>
      </c>
      <c r="D11549" s="1" t="s">
        <v>3967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3969</v>
      </c>
      <c r="N11549" s="1" t="n">
        <v>18.59</v>
      </c>
      <c r="O11549" s="1" t="n">
        <v>655.21</v>
      </c>
      <c r="P11549" s="1" t="s">
        <v>3814</v>
      </c>
    </row>
    <row r="11550" customFormat="false" ht="15" hidden="false" customHeight="true" outlineLevel="0" collapsed="false">
      <c r="A11550" s="1" t="n">
        <v>3</v>
      </c>
      <c r="B11550" s="76" t="n">
        <v>46289</v>
      </c>
      <c r="C11550" s="1" t="n">
        <v>22</v>
      </c>
      <c r="D11550" s="1" t="s">
        <v>3967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3970</v>
      </c>
      <c r="N11550" s="1" t="n">
        <v>3.714</v>
      </c>
      <c r="O11550" s="1" t="n">
        <v>150.06</v>
      </c>
      <c r="P11550" s="1" t="s">
        <v>3814</v>
      </c>
    </row>
    <row r="11551" customFormat="false" ht="15" hidden="false" customHeight="true" outlineLevel="0" collapsed="false">
      <c r="A11551" s="1" t="n">
        <v>3</v>
      </c>
      <c r="B11551" s="76" t="n">
        <v>46289</v>
      </c>
      <c r="C11551" s="1" t="n">
        <v>22</v>
      </c>
      <c r="D11551" s="1" t="s">
        <v>3967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3971</v>
      </c>
      <c r="N11551" s="1" t="n">
        <v>9.515</v>
      </c>
      <c r="O11551" s="1" t="n">
        <v>384.45</v>
      </c>
      <c r="P11551" s="1" t="s">
        <v>3814</v>
      </c>
    </row>
    <row r="11552" customFormat="false" ht="15" hidden="false" customHeight="true" outlineLevel="0" collapsed="false">
      <c r="A11552" s="1" t="n">
        <v>3</v>
      </c>
      <c r="B11552" s="76" t="n">
        <v>46289</v>
      </c>
      <c r="C11552" s="1" t="n">
        <v>22</v>
      </c>
      <c r="D11552" s="1" t="s">
        <v>3967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3972</v>
      </c>
      <c r="N11552" s="1" t="n">
        <v>6.435</v>
      </c>
      <c r="O11552" s="1" t="n">
        <v>282.14</v>
      </c>
      <c r="P11552" s="1" t="s">
        <v>3814</v>
      </c>
    </row>
    <row r="11553" customFormat="false" ht="15" hidden="false" customHeight="true" outlineLevel="0" collapsed="false">
      <c r="A11553" s="1" t="n">
        <v>3</v>
      </c>
      <c r="B11553" s="76" t="n">
        <v>46289</v>
      </c>
      <c r="C11553" s="1" t="n">
        <v>22</v>
      </c>
      <c r="D11553" s="1" t="s">
        <v>3967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3973</v>
      </c>
      <c r="N11553" s="1" t="n">
        <v>11.94</v>
      </c>
      <c r="O11553" s="1" t="n">
        <v>564.57</v>
      </c>
      <c r="P11553" s="1" t="s">
        <v>3814</v>
      </c>
    </row>
    <row r="11554" customFormat="false" ht="15" hidden="false" customHeight="true" outlineLevel="0" collapsed="false">
      <c r="A11554" s="1" t="n">
        <v>3</v>
      </c>
      <c r="B11554" s="76" t="n">
        <v>46289</v>
      </c>
      <c r="C11554" s="1" t="n">
        <v>22</v>
      </c>
      <c r="D11554" s="1" t="s">
        <v>3967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3974</v>
      </c>
      <c r="N11554" s="1" t="n">
        <v>4.934</v>
      </c>
      <c r="O11554" s="1" t="n">
        <v>237.54</v>
      </c>
      <c r="P11554" s="1" t="s">
        <v>3814</v>
      </c>
    </row>
    <row r="11555" customFormat="false" ht="15" hidden="false" customHeight="true" outlineLevel="0" collapsed="false">
      <c r="A11555" s="1" t="n">
        <v>3</v>
      </c>
      <c r="B11555" s="76" t="n">
        <v>46289</v>
      </c>
      <c r="C11555" s="1" t="n">
        <v>22</v>
      </c>
      <c r="D11555" s="1" t="s">
        <v>3967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3975</v>
      </c>
      <c r="N11555" s="1" t="n">
        <v>1.968</v>
      </c>
      <c r="O11555" s="1" t="n">
        <v>86.29</v>
      </c>
      <c r="P11555" s="1" t="s">
        <v>3814</v>
      </c>
    </row>
    <row r="11556" customFormat="false" ht="15" hidden="false" customHeight="true" outlineLevel="0" collapsed="false">
      <c r="A11556" s="1" t="n">
        <v>3</v>
      </c>
      <c r="B11556" s="76" t="n">
        <v>46289</v>
      </c>
      <c r="C11556" s="1" t="n">
        <v>22</v>
      </c>
      <c r="D11556" s="1" t="s">
        <v>3967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3976</v>
      </c>
      <c r="N11556" s="1" t="n">
        <v>2.018</v>
      </c>
      <c r="O11556" s="1" t="n">
        <v>86.74</v>
      </c>
      <c r="P11556" s="1" t="s">
        <v>3814</v>
      </c>
    </row>
    <row r="11557" customFormat="false" ht="15" hidden="false" customHeight="true" outlineLevel="0" collapsed="false">
      <c r="A11557" s="1" t="n">
        <v>3</v>
      </c>
      <c r="B11557" s="76" t="n">
        <v>46289</v>
      </c>
      <c r="C11557" s="1" t="n">
        <v>22</v>
      </c>
      <c r="D11557" s="1" t="s">
        <v>3967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3977</v>
      </c>
      <c r="N11557" s="1" t="n">
        <v>1.954</v>
      </c>
      <c r="O11557" s="1" t="n">
        <v>109.19</v>
      </c>
      <c r="P11557" s="1" t="s">
        <v>3814</v>
      </c>
    </row>
    <row r="11558" customFormat="false" ht="15" hidden="false" customHeight="true" outlineLevel="0" collapsed="false">
      <c r="A11558" s="1" t="n">
        <v>3</v>
      </c>
      <c r="B11558" s="76" t="n">
        <v>46289</v>
      </c>
      <c r="C11558" s="1" t="n">
        <v>22</v>
      </c>
      <c r="D11558" s="1" t="s">
        <v>3967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5675</v>
      </c>
      <c r="N11558" s="1" t="n">
        <v>5.392</v>
      </c>
      <c r="O11558" s="1" t="n">
        <v>199.32</v>
      </c>
      <c r="P11558" s="1" t="s">
        <v>3814</v>
      </c>
    </row>
    <row r="11559" customFormat="false" ht="15" hidden="false" customHeight="true" outlineLevel="0" collapsed="false">
      <c r="A11559" s="1" t="n">
        <v>3</v>
      </c>
      <c r="B11559" s="76" t="n">
        <v>46289</v>
      </c>
      <c r="C11559" s="1" t="n">
        <v>22</v>
      </c>
      <c r="D11559" s="1" t="s">
        <v>3967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5365</v>
      </c>
      <c r="N11559" s="1" t="n">
        <v>1.846</v>
      </c>
      <c r="O11559" s="1" t="n">
        <v>22.21</v>
      </c>
      <c r="P11559" s="1" t="s">
        <v>3814</v>
      </c>
    </row>
    <row r="11560" customFormat="false" ht="15" hidden="false" customHeight="true" outlineLevel="0" collapsed="false">
      <c r="A11560" s="1" t="n">
        <v>3</v>
      </c>
      <c r="B11560" s="76" t="n">
        <v>46289</v>
      </c>
      <c r="C11560" s="1" t="n">
        <v>22</v>
      </c>
      <c r="D11560" s="1" t="s">
        <v>3967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3978</v>
      </c>
      <c r="N11560" s="1" t="n">
        <v>1.38</v>
      </c>
      <c r="O11560" s="1" t="n">
        <v>53.39</v>
      </c>
      <c r="P11560" s="1" t="s">
        <v>3814</v>
      </c>
    </row>
    <row r="11561" customFormat="false" ht="15" hidden="false" customHeight="true" outlineLevel="0" collapsed="false">
      <c r="A11561" s="1" t="n">
        <v>3</v>
      </c>
      <c r="B11561" s="76" t="n">
        <v>46289</v>
      </c>
      <c r="C11561" s="1" t="n">
        <v>22</v>
      </c>
      <c r="D11561" s="1" t="s">
        <v>3967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3979</v>
      </c>
      <c r="N11561" s="1" t="n">
        <v>6.065</v>
      </c>
      <c r="O11561" s="1" t="n">
        <v>10.38</v>
      </c>
      <c r="P11561" s="1" t="s">
        <v>3814</v>
      </c>
    </row>
    <row r="11562" customFormat="false" ht="15" hidden="false" customHeight="true" outlineLevel="0" collapsed="false">
      <c r="A11562" s="1" t="n">
        <v>3</v>
      </c>
      <c r="B11562" s="76" t="n">
        <v>46289</v>
      </c>
      <c r="C11562" s="1" t="n">
        <v>22</v>
      </c>
      <c r="D11562" s="1" t="s">
        <v>3967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3980</v>
      </c>
      <c r="N11562" s="1" t="n">
        <v>13.365</v>
      </c>
      <c r="O11562" s="1" t="n">
        <v>34.36</v>
      </c>
      <c r="P11562" s="1" t="s">
        <v>3814</v>
      </c>
    </row>
    <row r="11563" customFormat="false" ht="15" hidden="false" customHeight="true" outlineLevel="0" collapsed="false">
      <c r="A11563" s="1" t="n">
        <v>3</v>
      </c>
      <c r="B11563" s="76" t="n">
        <v>46289</v>
      </c>
      <c r="C11563" s="1" t="n">
        <v>22</v>
      </c>
      <c r="D11563" s="1" t="s">
        <v>3967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3981</v>
      </c>
      <c r="N11563" s="1" t="n">
        <v>1.096</v>
      </c>
      <c r="O11563" s="1" t="n">
        <v>0</v>
      </c>
      <c r="P11563" s="1" t="s">
        <v>3814</v>
      </c>
    </row>
    <row r="11564" customFormat="false" ht="15" hidden="false" customHeight="true" outlineLevel="0" collapsed="false">
      <c r="A11564" s="1" t="n">
        <v>3</v>
      </c>
      <c r="B11564" s="76" t="n">
        <v>46289</v>
      </c>
      <c r="C11564" s="1" t="n">
        <v>22</v>
      </c>
      <c r="D11564" s="1" t="s">
        <v>3967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3968</v>
      </c>
      <c r="N11564" s="1" t="n">
        <v>4.478</v>
      </c>
      <c r="O11564" s="1" t="n">
        <v>153.04</v>
      </c>
      <c r="P11564" s="1" t="s">
        <v>3814</v>
      </c>
    </row>
    <row r="11565" customFormat="false" ht="15" hidden="false" customHeight="true" outlineLevel="0" collapsed="false">
      <c r="A11565" s="1" t="n">
        <v>3</v>
      </c>
      <c r="B11565" s="76" t="n">
        <v>46289</v>
      </c>
      <c r="C11565" s="1" t="n">
        <v>22</v>
      </c>
      <c r="D11565" s="1" t="s">
        <v>3967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3969</v>
      </c>
      <c r="N11565" s="1" t="n">
        <v>13</v>
      </c>
      <c r="O11565" s="1" t="n">
        <v>455.41</v>
      </c>
      <c r="P11565" s="1" t="s">
        <v>3814</v>
      </c>
    </row>
    <row r="11566" customFormat="false" ht="15" hidden="false" customHeight="true" outlineLevel="0" collapsed="false">
      <c r="A11566" s="1" t="n">
        <v>3</v>
      </c>
      <c r="B11566" s="76" t="n">
        <v>46289</v>
      </c>
      <c r="C11566" s="1" t="n">
        <v>22</v>
      </c>
      <c r="D11566" s="1" t="s">
        <v>3967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3970</v>
      </c>
      <c r="N11566" s="1" t="n">
        <v>3.298</v>
      </c>
      <c r="O11566" s="1" t="n">
        <v>132.45</v>
      </c>
      <c r="P11566" s="1" t="s">
        <v>3814</v>
      </c>
    </row>
    <row r="11567" customFormat="false" ht="15" hidden="false" customHeight="true" outlineLevel="0" collapsed="false">
      <c r="A11567" s="1" t="n">
        <v>3</v>
      </c>
      <c r="B11567" s="76" t="n">
        <v>46289</v>
      </c>
      <c r="C11567" s="1" t="n">
        <v>22</v>
      </c>
      <c r="D11567" s="1" t="s">
        <v>3967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3971</v>
      </c>
      <c r="N11567" s="1" t="n">
        <v>5.966</v>
      </c>
      <c r="O11567" s="1" t="n">
        <v>239.59</v>
      </c>
      <c r="P11567" s="1" t="s">
        <v>3814</v>
      </c>
    </row>
    <row r="11568" customFormat="false" ht="15" hidden="false" customHeight="true" outlineLevel="0" collapsed="false">
      <c r="A11568" s="1" t="n">
        <v>3</v>
      </c>
      <c r="B11568" s="76" t="n">
        <v>46289</v>
      </c>
      <c r="C11568" s="1" t="n">
        <v>22</v>
      </c>
      <c r="D11568" s="1" t="s">
        <v>3967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3972</v>
      </c>
      <c r="N11568" s="1" t="n">
        <v>5.228</v>
      </c>
      <c r="O11568" s="1" t="n">
        <v>227.82</v>
      </c>
      <c r="P11568" s="1" t="s">
        <v>3814</v>
      </c>
    </row>
    <row r="11569" customFormat="false" ht="15" hidden="false" customHeight="true" outlineLevel="0" collapsed="false">
      <c r="A11569" s="1" t="n">
        <v>3</v>
      </c>
      <c r="B11569" s="76" t="n">
        <v>46289</v>
      </c>
      <c r="C11569" s="1" t="n">
        <v>22</v>
      </c>
      <c r="D11569" s="1" t="s">
        <v>3967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3973</v>
      </c>
      <c r="N11569" s="1" t="n">
        <v>8.61</v>
      </c>
      <c r="O11569" s="1" t="n">
        <v>404.64</v>
      </c>
      <c r="P11569" s="1" t="s">
        <v>3814</v>
      </c>
    </row>
    <row r="11570" customFormat="false" ht="15" hidden="false" customHeight="true" outlineLevel="0" collapsed="false">
      <c r="A11570" s="1" t="n">
        <v>3</v>
      </c>
      <c r="B11570" s="76" t="n">
        <v>46289</v>
      </c>
      <c r="C11570" s="1" t="n">
        <v>22</v>
      </c>
      <c r="D11570" s="1" t="s">
        <v>3967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3974</v>
      </c>
      <c r="N11570" s="1" t="n">
        <v>4.152</v>
      </c>
      <c r="O11570" s="1" t="n">
        <v>198.68</v>
      </c>
      <c r="P11570" s="1" t="s">
        <v>3814</v>
      </c>
    </row>
    <row r="11571" customFormat="false" ht="15" hidden="false" customHeight="true" outlineLevel="0" collapsed="false">
      <c r="A11571" s="1" t="n">
        <v>3</v>
      </c>
      <c r="B11571" s="76" t="n">
        <v>46289</v>
      </c>
      <c r="C11571" s="1" t="n">
        <v>22</v>
      </c>
      <c r="D11571" s="1" t="s">
        <v>3967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3975</v>
      </c>
      <c r="N11571" s="1" t="n">
        <v>1.624</v>
      </c>
      <c r="O11571" s="1" t="n">
        <v>70.77</v>
      </c>
      <c r="P11571" s="1" t="s">
        <v>3814</v>
      </c>
    </row>
    <row r="11572" customFormat="false" ht="15" hidden="false" customHeight="true" outlineLevel="0" collapsed="false">
      <c r="A11572" s="1" t="n">
        <v>3</v>
      </c>
      <c r="B11572" s="76" t="n">
        <v>46289</v>
      </c>
      <c r="C11572" s="1" t="n">
        <v>22</v>
      </c>
      <c r="D11572" s="1" t="s">
        <v>3967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3976</v>
      </c>
      <c r="N11572" s="1" t="n">
        <v>1.758</v>
      </c>
      <c r="O11572" s="1" t="n">
        <v>75.11</v>
      </c>
      <c r="P11572" s="1" t="s">
        <v>3814</v>
      </c>
    </row>
    <row r="11573" customFormat="false" ht="15" hidden="false" customHeight="true" outlineLevel="0" collapsed="false">
      <c r="A11573" s="1" t="n">
        <v>3</v>
      </c>
      <c r="B11573" s="76" t="n">
        <v>46289</v>
      </c>
      <c r="C11573" s="1" t="n">
        <v>22</v>
      </c>
      <c r="D11573" s="1" t="s">
        <v>3967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3977</v>
      </c>
      <c r="N11573" s="1" t="n">
        <v>1.262</v>
      </c>
      <c r="O11573" s="1" t="n">
        <v>70.09</v>
      </c>
      <c r="P11573" s="1" t="s">
        <v>3814</v>
      </c>
    </row>
    <row r="11574" customFormat="false" ht="15" hidden="false" customHeight="true" outlineLevel="0" collapsed="false">
      <c r="A11574" s="1" t="n">
        <v>3</v>
      </c>
      <c r="B11574" s="76" t="n">
        <v>46289</v>
      </c>
      <c r="C11574" s="1" t="n">
        <v>22</v>
      </c>
      <c r="D11574" s="1" t="s">
        <v>3967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5675</v>
      </c>
      <c r="N11574" s="1" t="n">
        <v>4.284</v>
      </c>
      <c r="O11574" s="1" t="n">
        <v>157.4</v>
      </c>
      <c r="P11574" s="1" t="s">
        <v>3814</v>
      </c>
    </row>
    <row r="11575" customFormat="false" ht="15" hidden="false" customHeight="true" outlineLevel="0" collapsed="false">
      <c r="A11575" s="1" t="n">
        <v>3</v>
      </c>
      <c r="B11575" s="76" t="n">
        <v>46289</v>
      </c>
      <c r="C11575" s="1" t="n">
        <v>22</v>
      </c>
      <c r="D11575" s="1" t="s">
        <v>3967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3987</v>
      </c>
      <c r="N11575" s="1" t="n">
        <v>2.46</v>
      </c>
      <c r="O11575" s="1" t="n">
        <v>86.18</v>
      </c>
      <c r="P11575" s="1" t="s">
        <v>3814</v>
      </c>
    </row>
    <row r="11576" customFormat="false" ht="15" hidden="false" customHeight="true" outlineLevel="0" collapsed="false">
      <c r="A11576" s="1" t="n">
        <v>3</v>
      </c>
      <c r="B11576" s="76" t="n">
        <v>46289</v>
      </c>
      <c r="C11576" s="1" t="n">
        <v>22</v>
      </c>
      <c r="D11576" s="1" t="s">
        <v>3967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3978</v>
      </c>
      <c r="N11576" s="1" t="n">
        <v>1.538</v>
      </c>
      <c r="O11576" s="1" t="n">
        <v>59.14</v>
      </c>
      <c r="P11576" s="1" t="s">
        <v>3814</v>
      </c>
    </row>
    <row r="11577" customFormat="false" ht="15" hidden="false" customHeight="true" outlineLevel="0" collapsed="false">
      <c r="A11577" s="1" t="n">
        <v>3</v>
      </c>
      <c r="B11577" s="76" t="n">
        <v>46289</v>
      </c>
      <c r="C11577" s="1" t="n">
        <v>22</v>
      </c>
      <c r="D11577" s="1" t="s">
        <v>3967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3979</v>
      </c>
      <c r="N11577" s="1" t="n">
        <v>3.504</v>
      </c>
      <c r="O11577" s="1" t="n">
        <v>5.96</v>
      </c>
      <c r="P11577" s="1" t="s">
        <v>3814</v>
      </c>
    </row>
    <row r="11578" customFormat="false" ht="15" hidden="false" customHeight="true" outlineLevel="0" collapsed="false">
      <c r="A11578" s="1" t="n">
        <v>3</v>
      </c>
      <c r="B11578" s="76" t="n">
        <v>46289</v>
      </c>
      <c r="C11578" s="1" t="n">
        <v>22</v>
      </c>
      <c r="D11578" s="1" t="s">
        <v>3967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3980</v>
      </c>
      <c r="N11578" s="1" t="n">
        <v>11.635</v>
      </c>
      <c r="O11578" s="1" t="n">
        <v>29.73</v>
      </c>
      <c r="P11578" s="1" t="s">
        <v>3814</v>
      </c>
    </row>
    <row r="11579" customFormat="false" ht="15" hidden="false" customHeight="true" outlineLevel="0" collapsed="false">
      <c r="A11579" s="1" t="n">
        <v>3</v>
      </c>
      <c r="B11579" s="76" t="n">
        <v>46289</v>
      </c>
      <c r="C11579" s="1" t="n">
        <v>22</v>
      </c>
      <c r="D11579" s="1" t="s">
        <v>3967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3981</v>
      </c>
      <c r="N11579" s="1" t="n">
        <v>0.003</v>
      </c>
      <c r="O11579" s="1" t="n">
        <v>0</v>
      </c>
      <c r="P11579" s="1" t="s">
        <v>3814</v>
      </c>
    </row>
    <row r="11580" customFormat="false" ht="15" hidden="false" customHeight="true" outlineLevel="0" collapsed="false">
      <c r="A11580" s="1" t="n">
        <v>3</v>
      </c>
      <c r="B11580" s="76" t="n">
        <v>46289</v>
      </c>
      <c r="C11580" s="1" t="n">
        <v>100</v>
      </c>
      <c r="D11580" s="1" t="s">
        <v>3988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3982</v>
      </c>
      <c r="N11580" s="1" t="n">
        <v>2.576</v>
      </c>
      <c r="O11580" s="1" t="n">
        <v>57.32</v>
      </c>
      <c r="P11580" s="1" t="s">
        <v>3814</v>
      </c>
    </row>
    <row r="11581" customFormat="false" ht="15" hidden="false" customHeight="true" outlineLevel="0" collapsed="false">
      <c r="A11581" s="1" t="n">
        <v>3</v>
      </c>
      <c r="B11581" s="76" t="n">
        <v>46289</v>
      </c>
      <c r="C11581" s="1" t="n">
        <v>100</v>
      </c>
      <c r="D11581" s="1" t="s">
        <v>3988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3983</v>
      </c>
      <c r="N11581" s="1" t="n">
        <v>9.78</v>
      </c>
      <c r="O11581" s="1" t="n">
        <v>232.62</v>
      </c>
      <c r="P11581" s="1" t="s">
        <v>3814</v>
      </c>
    </row>
    <row r="11582" customFormat="false" ht="15" hidden="false" customHeight="true" outlineLevel="0" collapsed="false">
      <c r="A11582" s="1" t="n">
        <v>3</v>
      </c>
      <c r="B11582" s="76" t="n">
        <v>46289</v>
      </c>
      <c r="C11582" s="1" t="n">
        <v>100</v>
      </c>
      <c r="D11582" s="1" t="s">
        <v>3988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3984</v>
      </c>
      <c r="N11582" s="1" t="n">
        <v>18.216</v>
      </c>
      <c r="O11582" s="1" t="n">
        <v>447.24</v>
      </c>
      <c r="P11582" s="1" t="s">
        <v>3814</v>
      </c>
    </row>
    <row r="11583" customFormat="false" ht="15" hidden="false" customHeight="true" outlineLevel="0" collapsed="false">
      <c r="A11583" s="1" t="n">
        <v>3</v>
      </c>
      <c r="B11583" s="76" t="n">
        <v>46289</v>
      </c>
      <c r="C11583" s="1" t="n">
        <v>100</v>
      </c>
      <c r="D11583" s="1" t="s">
        <v>3988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3985</v>
      </c>
      <c r="N11583" s="1" t="n">
        <v>16.265</v>
      </c>
      <c r="O11583" s="1" t="n">
        <v>436.79</v>
      </c>
      <c r="P11583" s="1" t="s">
        <v>3814</v>
      </c>
    </row>
    <row r="11584" customFormat="false" ht="15" hidden="false" customHeight="true" outlineLevel="0" collapsed="false">
      <c r="A11584" s="1" t="n">
        <v>3</v>
      </c>
      <c r="B11584" s="76" t="n">
        <v>46289</v>
      </c>
      <c r="C11584" s="1" t="n">
        <v>100</v>
      </c>
      <c r="D11584" s="1" t="s">
        <v>3988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3986</v>
      </c>
      <c r="N11584" s="1" t="n">
        <v>7.385</v>
      </c>
      <c r="O11584" s="1" t="n">
        <v>192.65</v>
      </c>
      <c r="P11584" s="1" t="s">
        <v>3814</v>
      </c>
    </row>
    <row r="11585" customFormat="false" ht="15" hidden="false" customHeight="true" outlineLevel="0" collapsed="false">
      <c r="A11585" s="1" t="n">
        <v>3</v>
      </c>
      <c r="B11585" s="76" t="n">
        <v>46289</v>
      </c>
      <c r="C11585" s="1" t="n">
        <v>100</v>
      </c>
      <c r="D11585" s="1" t="s">
        <v>3988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3979</v>
      </c>
      <c r="N11585" s="1" t="n">
        <v>2.72</v>
      </c>
      <c r="O11585" s="1" t="n">
        <v>4.15</v>
      </c>
      <c r="P11585" s="1" t="s">
        <v>3814</v>
      </c>
    </row>
    <row r="11586" customFormat="false" ht="15" hidden="false" customHeight="true" outlineLevel="0" collapsed="false">
      <c r="A11586" s="1" t="n">
        <v>3</v>
      </c>
      <c r="B11586" s="76" t="n">
        <v>46289</v>
      </c>
      <c r="C11586" s="1" t="n">
        <v>100</v>
      </c>
      <c r="D11586" s="1" t="s">
        <v>3988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3980</v>
      </c>
      <c r="N11586" s="1" t="n">
        <v>3.692</v>
      </c>
      <c r="O11586" s="1" t="n">
        <v>8.47</v>
      </c>
      <c r="P11586" s="1" t="s">
        <v>3814</v>
      </c>
    </row>
    <row r="11587" customFormat="false" ht="15" hidden="false" customHeight="true" outlineLevel="0" collapsed="false">
      <c r="A11587" s="1" t="n">
        <v>3</v>
      </c>
      <c r="B11587" s="76" t="n">
        <v>46289</v>
      </c>
      <c r="C11587" s="1" t="n">
        <v>100</v>
      </c>
      <c r="D11587" s="1" t="s">
        <v>3988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3981</v>
      </c>
      <c r="N11587" s="1" t="n">
        <v>0.666</v>
      </c>
      <c r="O11587" s="1" t="n">
        <v>0.01</v>
      </c>
      <c r="P11587" s="1" t="s">
        <v>3814</v>
      </c>
    </row>
    <row r="11588" customFormat="false" ht="15" hidden="false" customHeight="true" outlineLevel="0" collapsed="false">
      <c r="A11588" s="1" t="n">
        <v>3</v>
      </c>
      <c r="B11588" s="76" t="n">
        <v>46289</v>
      </c>
      <c r="C11588" s="1" t="n">
        <v>100</v>
      </c>
      <c r="D11588" s="1" t="s">
        <v>3988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3982</v>
      </c>
      <c r="N11588" s="1" t="n">
        <v>2.124</v>
      </c>
      <c r="O11588" s="1" t="n">
        <v>55.43</v>
      </c>
      <c r="P11588" s="1" t="s">
        <v>3814</v>
      </c>
    </row>
    <row r="11589" customFormat="false" ht="15" hidden="false" customHeight="true" outlineLevel="0" collapsed="false">
      <c r="A11589" s="1" t="n">
        <v>3</v>
      </c>
      <c r="B11589" s="76" t="n">
        <v>46289</v>
      </c>
      <c r="C11589" s="1" t="n">
        <v>100</v>
      </c>
      <c r="D11589" s="1" t="s">
        <v>3988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3968</v>
      </c>
      <c r="N11589" s="1" t="n">
        <v>1.374</v>
      </c>
      <c r="O11589" s="1" t="n">
        <v>49.46</v>
      </c>
      <c r="P11589" s="1" t="s">
        <v>3814</v>
      </c>
    </row>
    <row r="11590" customFormat="false" ht="15" hidden="false" customHeight="true" outlineLevel="0" collapsed="false">
      <c r="A11590" s="1" t="n">
        <v>3</v>
      </c>
      <c r="B11590" s="76" t="n">
        <v>46289</v>
      </c>
      <c r="C11590" s="1" t="n">
        <v>100</v>
      </c>
      <c r="D11590" s="1" t="s">
        <v>3988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3986</v>
      </c>
      <c r="N11590" s="1" t="n">
        <v>2.862</v>
      </c>
      <c r="O11590" s="1" t="n">
        <v>87.57</v>
      </c>
      <c r="P11590" s="1" t="s">
        <v>3814</v>
      </c>
    </row>
    <row r="11591" customFormat="false" ht="15" hidden="false" customHeight="true" outlineLevel="0" collapsed="false">
      <c r="A11591" s="1" t="n">
        <v>3</v>
      </c>
      <c r="B11591" s="76" t="n">
        <v>46289</v>
      </c>
      <c r="C11591" s="1" t="n">
        <v>100</v>
      </c>
      <c r="D11591" s="1" t="s">
        <v>3988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3969</v>
      </c>
      <c r="N11591" s="1" t="n">
        <v>10.535</v>
      </c>
      <c r="O11591" s="1" t="n">
        <v>388.72</v>
      </c>
      <c r="P11591" s="1" t="s">
        <v>3814</v>
      </c>
    </row>
    <row r="11592" customFormat="false" ht="15" hidden="false" customHeight="true" outlineLevel="0" collapsed="false">
      <c r="A11592" s="1" t="n">
        <v>3</v>
      </c>
      <c r="B11592" s="76" t="n">
        <v>46289</v>
      </c>
      <c r="C11592" s="1" t="n">
        <v>100</v>
      </c>
      <c r="D11592" s="1" t="s">
        <v>3988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3970</v>
      </c>
      <c r="N11592" s="1" t="n">
        <v>2.312</v>
      </c>
      <c r="O11592" s="1" t="n">
        <v>97.8</v>
      </c>
      <c r="P11592" s="1" t="s">
        <v>3814</v>
      </c>
    </row>
    <row r="11593" customFormat="false" ht="15" hidden="false" customHeight="true" outlineLevel="0" collapsed="false">
      <c r="A11593" s="1" t="n">
        <v>3</v>
      </c>
      <c r="B11593" s="76" t="n">
        <v>46289</v>
      </c>
      <c r="C11593" s="1" t="n">
        <v>100</v>
      </c>
      <c r="D11593" s="1" t="s">
        <v>3988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3971</v>
      </c>
      <c r="N11593" s="1" t="n">
        <v>4.294</v>
      </c>
      <c r="O11593" s="1" t="n">
        <v>181.63</v>
      </c>
      <c r="P11593" s="1" t="s">
        <v>3814</v>
      </c>
    </row>
    <row r="11594" customFormat="false" ht="15" hidden="false" customHeight="true" outlineLevel="0" collapsed="false">
      <c r="A11594" s="1" t="n">
        <v>3</v>
      </c>
      <c r="B11594" s="76" t="n">
        <v>46289</v>
      </c>
      <c r="C11594" s="1" t="n">
        <v>100</v>
      </c>
      <c r="D11594" s="1" t="s">
        <v>3988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3972</v>
      </c>
      <c r="N11594" s="1" t="n">
        <v>4.704</v>
      </c>
      <c r="O11594" s="1" t="n">
        <v>215.91</v>
      </c>
      <c r="P11594" s="1" t="s">
        <v>3814</v>
      </c>
    </row>
    <row r="11595" customFormat="false" ht="15" hidden="false" customHeight="true" outlineLevel="0" collapsed="false">
      <c r="A11595" s="1" t="n">
        <v>3</v>
      </c>
      <c r="B11595" s="76" t="n">
        <v>46289</v>
      </c>
      <c r="C11595" s="1" t="n">
        <v>100</v>
      </c>
      <c r="D11595" s="1" t="s">
        <v>3988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3973</v>
      </c>
      <c r="N11595" s="1" t="n">
        <v>7.345</v>
      </c>
      <c r="O11595" s="1" t="n">
        <v>363.58</v>
      </c>
      <c r="P11595" s="1" t="s">
        <v>3814</v>
      </c>
    </row>
    <row r="11596" customFormat="false" ht="15" hidden="false" customHeight="true" outlineLevel="0" collapsed="false">
      <c r="A11596" s="1" t="n">
        <v>3</v>
      </c>
      <c r="B11596" s="76" t="n">
        <v>46289</v>
      </c>
      <c r="C11596" s="1" t="n">
        <v>100</v>
      </c>
      <c r="D11596" s="1" t="s">
        <v>3988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3974</v>
      </c>
      <c r="N11596" s="1" t="n">
        <v>2.982</v>
      </c>
      <c r="O11596" s="1" t="n">
        <v>150.3</v>
      </c>
      <c r="P11596" s="1" t="s">
        <v>3814</v>
      </c>
    </row>
    <row r="11597" customFormat="false" ht="15" hidden="false" customHeight="true" outlineLevel="0" collapsed="false">
      <c r="A11597" s="1" t="n">
        <v>3</v>
      </c>
      <c r="B11597" s="76" t="n">
        <v>46289</v>
      </c>
      <c r="C11597" s="1" t="n">
        <v>100</v>
      </c>
      <c r="D11597" s="1" t="s">
        <v>3988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3975</v>
      </c>
      <c r="N11597" s="1" t="n">
        <v>1.97</v>
      </c>
      <c r="O11597" s="1" t="n">
        <v>90.42</v>
      </c>
      <c r="P11597" s="1" t="s">
        <v>3814</v>
      </c>
    </row>
    <row r="11598" customFormat="false" ht="15" hidden="false" customHeight="true" outlineLevel="0" collapsed="false">
      <c r="A11598" s="1" t="n">
        <v>3</v>
      </c>
      <c r="B11598" s="76" t="n">
        <v>46289</v>
      </c>
      <c r="C11598" s="1" t="n">
        <v>100</v>
      </c>
      <c r="D11598" s="1" t="s">
        <v>3988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3977</v>
      </c>
      <c r="N11598" s="1" t="n">
        <v>1.202</v>
      </c>
      <c r="O11598" s="1" t="n">
        <v>70.32</v>
      </c>
      <c r="P11598" s="1" t="s">
        <v>3814</v>
      </c>
    </row>
    <row r="11599" customFormat="false" ht="15" hidden="false" customHeight="true" outlineLevel="0" collapsed="false">
      <c r="A11599" s="1" t="n">
        <v>3</v>
      </c>
      <c r="B11599" s="76" t="n">
        <v>46289</v>
      </c>
      <c r="C11599" s="1" t="n">
        <v>100</v>
      </c>
      <c r="D11599" s="1" t="s">
        <v>3988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3978</v>
      </c>
      <c r="N11599" s="1" t="n">
        <v>2.348</v>
      </c>
      <c r="O11599" s="1" t="n">
        <v>95.09</v>
      </c>
      <c r="P11599" s="1" t="s">
        <v>3814</v>
      </c>
    </row>
    <row r="11600" customFormat="false" ht="15" hidden="false" customHeight="true" outlineLevel="0" collapsed="false">
      <c r="A11600" s="1" t="n">
        <v>3</v>
      </c>
      <c r="B11600" s="76" t="n">
        <v>46289</v>
      </c>
      <c r="C11600" s="1" t="n">
        <v>100</v>
      </c>
      <c r="D11600" s="1" t="s">
        <v>3988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3979</v>
      </c>
      <c r="N11600" s="1" t="n">
        <v>3.396</v>
      </c>
      <c r="O11600" s="1" t="n">
        <v>6.08</v>
      </c>
      <c r="P11600" s="1" t="s">
        <v>3814</v>
      </c>
    </row>
    <row r="11601" customFormat="false" ht="15" hidden="false" customHeight="true" outlineLevel="0" collapsed="false">
      <c r="A11601" s="1" t="n">
        <v>3</v>
      </c>
      <c r="B11601" s="76" t="n">
        <v>46289</v>
      </c>
      <c r="C11601" s="1" t="n">
        <v>100</v>
      </c>
      <c r="D11601" s="1" t="s">
        <v>3988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3980</v>
      </c>
      <c r="N11601" s="1" t="n">
        <v>9.724</v>
      </c>
      <c r="O11601" s="1" t="n">
        <v>26.17</v>
      </c>
      <c r="P11601" s="1" t="s">
        <v>3814</v>
      </c>
    </row>
    <row r="11602" customFormat="false" ht="15" hidden="false" customHeight="true" outlineLevel="0" collapsed="false">
      <c r="A11602" s="1" t="n">
        <v>3</v>
      </c>
      <c r="B11602" s="76" t="n">
        <v>46289</v>
      </c>
      <c r="C11602" s="1" t="n">
        <v>100</v>
      </c>
      <c r="D11602" s="1" t="s">
        <v>3988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3981</v>
      </c>
      <c r="N11602" s="1" t="n">
        <v>0.628</v>
      </c>
      <c r="O11602" s="1" t="n">
        <v>0.02</v>
      </c>
      <c r="P11602" s="1" t="s">
        <v>3814</v>
      </c>
    </row>
    <row r="11603" customFormat="false" ht="15" hidden="false" customHeight="true" outlineLevel="0" collapsed="false">
      <c r="A11603" s="1" t="n">
        <v>3</v>
      </c>
      <c r="B11603" s="76" t="n">
        <v>46289</v>
      </c>
      <c r="C11603" s="1" t="n">
        <v>100</v>
      </c>
      <c r="D11603" s="1" t="s">
        <v>3988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3982</v>
      </c>
      <c r="N11603" s="1" t="n">
        <v>3.646</v>
      </c>
      <c r="O11603" s="1" t="n">
        <v>88.29</v>
      </c>
      <c r="P11603" s="1" t="s">
        <v>3814</v>
      </c>
    </row>
    <row r="11604" customFormat="false" ht="15" hidden="false" customHeight="true" outlineLevel="0" collapsed="false">
      <c r="A11604" s="1" t="n">
        <v>3</v>
      </c>
      <c r="B11604" s="76" t="n">
        <v>46289</v>
      </c>
      <c r="C11604" s="1" t="n">
        <v>100</v>
      </c>
      <c r="D11604" s="1" t="s">
        <v>3988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3968</v>
      </c>
      <c r="N11604" s="1" t="n">
        <v>2.61</v>
      </c>
      <c r="O11604" s="1" t="n">
        <v>87.18</v>
      </c>
      <c r="P11604" s="1" t="s">
        <v>3814</v>
      </c>
    </row>
    <row r="11605" customFormat="false" ht="15" hidden="false" customHeight="true" outlineLevel="0" collapsed="false">
      <c r="A11605" s="1" t="n">
        <v>3</v>
      </c>
      <c r="B11605" s="76" t="n">
        <v>46289</v>
      </c>
      <c r="C11605" s="1" t="n">
        <v>100</v>
      </c>
      <c r="D11605" s="1" t="s">
        <v>3988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3986</v>
      </c>
      <c r="N11605" s="1" t="n">
        <v>2.718</v>
      </c>
      <c r="O11605" s="1" t="n">
        <v>77.17</v>
      </c>
      <c r="P11605" s="1" t="s">
        <v>3814</v>
      </c>
    </row>
    <row r="11606" customFormat="false" ht="15" hidden="false" customHeight="true" outlineLevel="0" collapsed="false">
      <c r="A11606" s="1" t="n">
        <v>3</v>
      </c>
      <c r="B11606" s="76" t="n">
        <v>46289</v>
      </c>
      <c r="C11606" s="1" t="n">
        <v>100</v>
      </c>
      <c r="D11606" s="1" t="s">
        <v>3988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3969</v>
      </c>
      <c r="N11606" s="1" t="n">
        <v>11.985</v>
      </c>
      <c r="O11606" s="1" t="n">
        <v>410.35</v>
      </c>
      <c r="P11606" s="1" t="s">
        <v>3814</v>
      </c>
    </row>
    <row r="11607" customFormat="false" ht="15" hidden="false" customHeight="true" outlineLevel="0" collapsed="false">
      <c r="A11607" s="1" t="n">
        <v>3</v>
      </c>
      <c r="B11607" s="76" t="n">
        <v>46289</v>
      </c>
      <c r="C11607" s="1" t="n">
        <v>100</v>
      </c>
      <c r="D11607" s="1" t="s">
        <v>3988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3970</v>
      </c>
      <c r="N11607" s="1" t="n">
        <v>3.12</v>
      </c>
      <c r="O11607" s="1" t="n">
        <v>122.46</v>
      </c>
      <c r="P11607" s="1" t="s">
        <v>3814</v>
      </c>
    </row>
    <row r="11608" customFormat="false" ht="15" hidden="false" customHeight="true" outlineLevel="0" collapsed="false">
      <c r="A11608" s="1" t="n">
        <v>3</v>
      </c>
      <c r="B11608" s="76" t="n">
        <v>46289</v>
      </c>
      <c r="C11608" s="1" t="n">
        <v>100</v>
      </c>
      <c r="D11608" s="1" t="s">
        <v>3988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3971</v>
      </c>
      <c r="N11608" s="1" t="n">
        <v>7.385</v>
      </c>
      <c r="O11608" s="1" t="n">
        <v>289.86</v>
      </c>
      <c r="P11608" s="1" t="s">
        <v>3814</v>
      </c>
    </row>
    <row r="11609" customFormat="false" ht="15" hidden="false" customHeight="true" outlineLevel="0" collapsed="false">
      <c r="A11609" s="1" t="n">
        <v>3</v>
      </c>
      <c r="B11609" s="76" t="n">
        <v>46289</v>
      </c>
      <c r="C11609" s="1" t="n">
        <v>100</v>
      </c>
      <c r="D11609" s="1" t="s">
        <v>3988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3972</v>
      </c>
      <c r="N11609" s="1" t="n">
        <v>7.105</v>
      </c>
      <c r="O11609" s="1" t="n">
        <v>302.61</v>
      </c>
      <c r="P11609" s="1" t="s">
        <v>3814</v>
      </c>
    </row>
    <row r="11610" customFormat="false" ht="15" hidden="false" customHeight="true" outlineLevel="0" collapsed="false">
      <c r="A11610" s="1" t="n">
        <v>3</v>
      </c>
      <c r="B11610" s="76" t="n">
        <v>46289</v>
      </c>
      <c r="C11610" s="1" t="n">
        <v>100</v>
      </c>
      <c r="D11610" s="1" t="s">
        <v>3988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3973</v>
      </c>
      <c r="N11610" s="1" t="n">
        <v>11.46</v>
      </c>
      <c r="O11610" s="1" t="n">
        <v>526.38</v>
      </c>
      <c r="P11610" s="1" t="s">
        <v>3814</v>
      </c>
    </row>
    <row r="11611" customFormat="false" ht="15" hidden="false" customHeight="true" outlineLevel="0" collapsed="false">
      <c r="A11611" s="1" t="n">
        <v>3</v>
      </c>
      <c r="B11611" s="76" t="n">
        <v>46289</v>
      </c>
      <c r="C11611" s="1" t="n">
        <v>100</v>
      </c>
      <c r="D11611" s="1" t="s">
        <v>3988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3974</v>
      </c>
      <c r="N11611" s="1" t="n">
        <v>5.024</v>
      </c>
      <c r="O11611" s="1" t="n">
        <v>234.96</v>
      </c>
      <c r="P11611" s="1" t="s">
        <v>3814</v>
      </c>
    </row>
    <row r="11612" customFormat="false" ht="15" hidden="false" customHeight="true" outlineLevel="0" collapsed="false">
      <c r="A11612" s="1" t="n">
        <v>3</v>
      </c>
      <c r="B11612" s="76" t="n">
        <v>46289</v>
      </c>
      <c r="C11612" s="1" t="n">
        <v>100</v>
      </c>
      <c r="D11612" s="1" t="s">
        <v>3988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3975</v>
      </c>
      <c r="N11612" s="1" t="n">
        <v>1.656</v>
      </c>
      <c r="O11612" s="1" t="n">
        <v>70.53</v>
      </c>
      <c r="P11612" s="1" t="s">
        <v>3814</v>
      </c>
    </row>
    <row r="11613" customFormat="false" ht="15" hidden="false" customHeight="true" outlineLevel="0" collapsed="false">
      <c r="A11613" s="1" t="n">
        <v>3</v>
      </c>
      <c r="B11613" s="76" t="n">
        <v>46289</v>
      </c>
      <c r="C11613" s="1" t="n">
        <v>100</v>
      </c>
      <c r="D11613" s="1" t="s">
        <v>3988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3976</v>
      </c>
      <c r="N11613" s="1" t="n">
        <v>1.986</v>
      </c>
      <c r="O11613" s="1" t="n">
        <v>82.93</v>
      </c>
      <c r="P11613" s="1" t="s">
        <v>3814</v>
      </c>
    </row>
    <row r="11614" customFormat="false" ht="15" hidden="false" customHeight="true" outlineLevel="0" collapsed="false">
      <c r="A11614" s="1" t="n">
        <v>3</v>
      </c>
      <c r="B11614" s="76" t="n">
        <v>46289</v>
      </c>
      <c r="C11614" s="1" t="n">
        <v>100</v>
      </c>
      <c r="D11614" s="1" t="s">
        <v>3988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3977</v>
      </c>
      <c r="N11614" s="1" t="n">
        <v>1.932</v>
      </c>
      <c r="O11614" s="1" t="n">
        <v>104.88</v>
      </c>
      <c r="P11614" s="1" t="s">
        <v>3814</v>
      </c>
    </row>
    <row r="11615" customFormat="false" ht="15" hidden="false" customHeight="true" outlineLevel="0" collapsed="false">
      <c r="A11615" s="1" t="n">
        <v>3</v>
      </c>
      <c r="B11615" s="76" t="n">
        <v>46289</v>
      </c>
      <c r="C11615" s="1" t="n">
        <v>100</v>
      </c>
      <c r="D11615" s="1" t="s">
        <v>3988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3987</v>
      </c>
      <c r="N11615" s="1" t="n">
        <v>0.892</v>
      </c>
      <c r="O11615" s="1" t="n">
        <v>30.54</v>
      </c>
      <c r="P11615" s="1" t="s">
        <v>3814</v>
      </c>
    </row>
    <row r="11616" customFormat="false" ht="15" hidden="false" customHeight="true" outlineLevel="0" collapsed="false">
      <c r="A11616" s="1" t="n">
        <v>3</v>
      </c>
      <c r="B11616" s="76" t="n">
        <v>46289</v>
      </c>
      <c r="C11616" s="1" t="n">
        <v>100</v>
      </c>
      <c r="D11616" s="1" t="s">
        <v>3988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3978</v>
      </c>
      <c r="N11616" s="1" t="n">
        <v>1.594</v>
      </c>
      <c r="O11616" s="1" t="n">
        <v>59.9</v>
      </c>
      <c r="P11616" s="1" t="s">
        <v>3814</v>
      </c>
    </row>
    <row r="11617" customFormat="false" ht="15" hidden="false" customHeight="true" outlineLevel="0" collapsed="false">
      <c r="A11617" s="1" t="n">
        <v>3</v>
      </c>
      <c r="B11617" s="76" t="n">
        <v>46289</v>
      </c>
      <c r="C11617" s="1" t="n">
        <v>100</v>
      </c>
      <c r="D11617" s="1" t="s">
        <v>3988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3979</v>
      </c>
      <c r="N11617" s="1" t="n">
        <v>3.498</v>
      </c>
      <c r="O11617" s="1" t="n">
        <v>5.81</v>
      </c>
      <c r="P11617" s="1" t="s">
        <v>3814</v>
      </c>
    </row>
    <row r="11618" customFormat="false" ht="15" hidden="false" customHeight="true" outlineLevel="0" collapsed="false">
      <c r="A11618" s="1" t="n">
        <v>3</v>
      </c>
      <c r="B11618" s="76" t="n">
        <v>46289</v>
      </c>
      <c r="C11618" s="1" t="n">
        <v>100</v>
      </c>
      <c r="D11618" s="1" t="s">
        <v>3988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3980</v>
      </c>
      <c r="N11618" s="1" t="n">
        <v>11.11</v>
      </c>
      <c r="O11618" s="1" t="n">
        <v>27.75</v>
      </c>
      <c r="P11618" s="1" t="s">
        <v>3814</v>
      </c>
    </row>
    <row r="11619" customFormat="false" ht="15" hidden="false" customHeight="true" outlineLevel="0" collapsed="false">
      <c r="A11619" s="1" t="n">
        <v>3</v>
      </c>
      <c r="B11619" s="76" t="n">
        <v>46289</v>
      </c>
      <c r="C11619" s="1" t="n">
        <v>100</v>
      </c>
      <c r="D11619" s="1" t="s">
        <v>3988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3981</v>
      </c>
      <c r="N11619" s="1" t="n">
        <v>1.079</v>
      </c>
      <c r="O11619" s="1" t="n">
        <v>0</v>
      </c>
      <c r="P11619" s="1" t="s">
        <v>3814</v>
      </c>
    </row>
    <row r="11620" customFormat="false" ht="15" hidden="false" customHeight="true" outlineLevel="0" collapsed="false">
      <c r="A11620" s="1" t="n">
        <v>3</v>
      </c>
      <c r="B11620" s="76" t="n">
        <v>46289</v>
      </c>
      <c r="C11620" s="1" t="n">
        <v>100</v>
      </c>
      <c r="D11620" s="1" t="s">
        <v>3988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3982</v>
      </c>
      <c r="N11620" s="1" t="n">
        <v>3.174</v>
      </c>
      <c r="O11620" s="1" t="n">
        <v>75.88</v>
      </c>
      <c r="P11620" s="1" t="s">
        <v>3814</v>
      </c>
    </row>
    <row r="11621" customFormat="false" ht="15" hidden="false" customHeight="true" outlineLevel="0" collapsed="false">
      <c r="A11621" s="1" t="n">
        <v>3</v>
      </c>
      <c r="B11621" s="76" t="n">
        <v>46289</v>
      </c>
      <c r="C11621" s="1" t="n">
        <v>100</v>
      </c>
      <c r="D11621" s="1" t="s">
        <v>3988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3968</v>
      </c>
      <c r="N11621" s="1" t="n">
        <v>2.432</v>
      </c>
      <c r="O11621" s="1" t="n">
        <v>80.2</v>
      </c>
      <c r="P11621" s="1" t="s">
        <v>3814</v>
      </c>
    </row>
    <row r="11622" customFormat="false" ht="15" hidden="false" customHeight="true" outlineLevel="0" collapsed="false">
      <c r="A11622" s="1" t="n">
        <v>3</v>
      </c>
      <c r="B11622" s="76" t="n">
        <v>46289</v>
      </c>
      <c r="C11622" s="1" t="n">
        <v>100</v>
      </c>
      <c r="D11622" s="1" t="s">
        <v>3988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3986</v>
      </c>
      <c r="N11622" s="1" t="n">
        <v>2.836</v>
      </c>
      <c r="O11622" s="1" t="n">
        <v>79.49</v>
      </c>
      <c r="P11622" s="1" t="s">
        <v>3814</v>
      </c>
    </row>
    <row r="11623" customFormat="false" ht="15" hidden="false" customHeight="true" outlineLevel="0" collapsed="false">
      <c r="A11623" s="1" t="n">
        <v>3</v>
      </c>
      <c r="B11623" s="76" t="n">
        <v>46289</v>
      </c>
      <c r="C11623" s="1" t="n">
        <v>100</v>
      </c>
      <c r="D11623" s="1" t="s">
        <v>3988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3969</v>
      </c>
      <c r="N11623" s="1" t="n">
        <v>16.196</v>
      </c>
      <c r="O11623" s="1" t="n">
        <v>547.44</v>
      </c>
      <c r="P11623" s="1" t="s">
        <v>3814</v>
      </c>
    </row>
    <row r="11624" customFormat="false" ht="15" hidden="false" customHeight="true" outlineLevel="0" collapsed="false">
      <c r="A11624" s="1" t="n">
        <v>3</v>
      </c>
      <c r="B11624" s="76" t="n">
        <v>46289</v>
      </c>
      <c r="C11624" s="1" t="n">
        <v>100</v>
      </c>
      <c r="D11624" s="1" t="s">
        <v>3988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3970</v>
      </c>
      <c r="N11624" s="1" t="n">
        <v>3.226</v>
      </c>
      <c r="O11624" s="1" t="n">
        <v>125</v>
      </c>
      <c r="P11624" s="1" t="s">
        <v>3814</v>
      </c>
    </row>
    <row r="11625" customFormat="false" ht="15" hidden="false" customHeight="true" outlineLevel="0" collapsed="false">
      <c r="A11625" s="1" t="n">
        <v>3</v>
      </c>
      <c r="B11625" s="76" t="n">
        <v>46289</v>
      </c>
      <c r="C11625" s="1" t="n">
        <v>100</v>
      </c>
      <c r="D11625" s="1" t="s">
        <v>3988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3971</v>
      </c>
      <c r="N11625" s="1" t="n">
        <v>6.61</v>
      </c>
      <c r="O11625" s="1" t="n">
        <v>256.13</v>
      </c>
      <c r="P11625" s="1" t="s">
        <v>3814</v>
      </c>
    </row>
    <row r="11626" customFormat="false" ht="15" hidden="false" customHeight="true" outlineLevel="0" collapsed="false">
      <c r="A11626" s="1" t="n">
        <v>3</v>
      </c>
      <c r="B11626" s="76" t="n">
        <v>46289</v>
      </c>
      <c r="C11626" s="1" t="n">
        <v>100</v>
      </c>
      <c r="D11626" s="1" t="s">
        <v>3988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3972</v>
      </c>
      <c r="N11626" s="1" t="n">
        <v>5.538</v>
      </c>
      <c r="O11626" s="1" t="n">
        <v>232.86</v>
      </c>
      <c r="P11626" s="1" t="s">
        <v>3814</v>
      </c>
    </row>
    <row r="11627" customFormat="false" ht="15" hidden="false" customHeight="true" outlineLevel="0" collapsed="false">
      <c r="A11627" s="1" t="n">
        <v>3</v>
      </c>
      <c r="B11627" s="76" t="n">
        <v>46289</v>
      </c>
      <c r="C11627" s="1" t="n">
        <v>100</v>
      </c>
      <c r="D11627" s="1" t="s">
        <v>3988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3973</v>
      </c>
      <c r="N11627" s="1" t="n">
        <v>11.445</v>
      </c>
      <c r="O11627" s="1" t="n">
        <v>518.98</v>
      </c>
      <c r="P11627" s="1" t="s">
        <v>3814</v>
      </c>
    </row>
    <row r="11628" customFormat="false" ht="15" hidden="false" customHeight="true" outlineLevel="0" collapsed="false">
      <c r="A11628" s="1" t="n">
        <v>3</v>
      </c>
      <c r="B11628" s="76" t="n">
        <v>46289</v>
      </c>
      <c r="C11628" s="1" t="n">
        <v>100</v>
      </c>
      <c r="D11628" s="1" t="s">
        <v>3988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3974</v>
      </c>
      <c r="N11628" s="1" t="n">
        <v>4.306</v>
      </c>
      <c r="O11628" s="1" t="n">
        <v>198.81</v>
      </c>
      <c r="P11628" s="1" t="s">
        <v>3814</v>
      </c>
    </row>
    <row r="11629" customFormat="false" ht="15" hidden="false" customHeight="true" outlineLevel="0" collapsed="false">
      <c r="A11629" s="1" t="n">
        <v>3</v>
      </c>
      <c r="B11629" s="76" t="n">
        <v>46289</v>
      </c>
      <c r="C11629" s="1" t="n">
        <v>100</v>
      </c>
      <c r="D11629" s="1" t="s">
        <v>3988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3975</v>
      </c>
      <c r="N11629" s="1" t="n">
        <v>1.742</v>
      </c>
      <c r="O11629" s="1" t="n">
        <v>73.25</v>
      </c>
      <c r="P11629" s="1" t="s">
        <v>3814</v>
      </c>
    </row>
    <row r="11630" customFormat="false" ht="15" hidden="false" customHeight="true" outlineLevel="0" collapsed="false">
      <c r="A11630" s="1" t="n">
        <v>3</v>
      </c>
      <c r="B11630" s="76" t="n">
        <v>46289</v>
      </c>
      <c r="C11630" s="1" t="n">
        <v>100</v>
      </c>
      <c r="D11630" s="1" t="s">
        <v>3988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3976</v>
      </c>
      <c r="N11630" s="1" t="n">
        <v>1.92</v>
      </c>
      <c r="O11630" s="1" t="n">
        <v>79.15</v>
      </c>
      <c r="P11630" s="1" t="s">
        <v>3814</v>
      </c>
    </row>
    <row r="11631" customFormat="false" ht="15" hidden="false" customHeight="true" outlineLevel="0" collapsed="false">
      <c r="A11631" s="1" t="n">
        <v>3</v>
      </c>
      <c r="B11631" s="76" t="n">
        <v>46289</v>
      </c>
      <c r="C11631" s="1" t="n">
        <v>100</v>
      </c>
      <c r="D11631" s="1" t="s">
        <v>3988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3977</v>
      </c>
      <c r="N11631" s="1" t="n">
        <v>1.868</v>
      </c>
      <c r="O11631" s="1" t="n">
        <v>100.11</v>
      </c>
      <c r="P11631" s="1" t="s">
        <v>3814</v>
      </c>
    </row>
    <row r="11632" customFormat="false" ht="15" hidden="false" customHeight="true" outlineLevel="0" collapsed="false">
      <c r="A11632" s="1" t="n">
        <v>3</v>
      </c>
      <c r="B11632" s="76" t="n">
        <v>46289</v>
      </c>
      <c r="C11632" s="1" t="n">
        <v>100</v>
      </c>
      <c r="D11632" s="1" t="s">
        <v>3988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3978</v>
      </c>
      <c r="N11632" s="1" t="n">
        <v>1.262</v>
      </c>
      <c r="O11632" s="1" t="n">
        <v>46.82</v>
      </c>
      <c r="P11632" s="1" t="s">
        <v>3814</v>
      </c>
    </row>
    <row r="11633" customFormat="false" ht="15" hidden="false" customHeight="true" outlineLevel="0" collapsed="false">
      <c r="A11633" s="1" t="n">
        <v>3</v>
      </c>
      <c r="B11633" s="76" t="n">
        <v>46289</v>
      </c>
      <c r="C11633" s="1" t="n">
        <v>100</v>
      </c>
      <c r="D11633" s="1" t="s">
        <v>3988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3979</v>
      </c>
      <c r="N11633" s="1" t="n">
        <v>2.64</v>
      </c>
      <c r="O11633" s="1" t="n">
        <v>4.33</v>
      </c>
      <c r="P11633" s="1" t="s">
        <v>3814</v>
      </c>
    </row>
    <row r="11634" customFormat="false" ht="15" hidden="false" customHeight="true" outlineLevel="0" collapsed="false">
      <c r="A11634" s="1" t="n">
        <v>3</v>
      </c>
      <c r="B11634" s="76" t="n">
        <v>46289</v>
      </c>
      <c r="C11634" s="1" t="n">
        <v>100</v>
      </c>
      <c r="D11634" s="1" t="s">
        <v>3988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3980</v>
      </c>
      <c r="N11634" s="1" t="n">
        <v>10.69</v>
      </c>
      <c r="O11634" s="1" t="n">
        <v>26.36</v>
      </c>
      <c r="P11634" s="1" t="s">
        <v>3814</v>
      </c>
    </row>
    <row r="11635" customFormat="false" ht="15" hidden="false" customHeight="true" outlineLevel="0" collapsed="false">
      <c r="A11635" s="1" t="n">
        <v>3</v>
      </c>
      <c r="B11635" s="76" t="n">
        <v>46289</v>
      </c>
      <c r="C11635" s="1" t="n">
        <v>100</v>
      </c>
      <c r="D11635" s="1" t="s">
        <v>3988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3981</v>
      </c>
      <c r="N11635" s="1" t="n">
        <v>0.515</v>
      </c>
      <c r="O11635" s="1" t="n">
        <v>0</v>
      </c>
      <c r="P11635" s="1" t="s">
        <v>3814</v>
      </c>
    </row>
    <row r="11636" customFormat="false" ht="15" hidden="false" customHeight="true" outlineLevel="0" collapsed="false">
      <c r="A11636" s="1" t="n">
        <v>3</v>
      </c>
      <c r="B11636" s="76" t="n">
        <v>46289</v>
      </c>
      <c r="C11636" s="1" t="n">
        <v>100</v>
      </c>
      <c r="D11636" s="1" t="s">
        <v>3988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3982</v>
      </c>
      <c r="N11636" s="1" t="n">
        <v>2.554</v>
      </c>
      <c r="O11636" s="1" t="n">
        <v>54.42</v>
      </c>
      <c r="P11636" s="1" t="s">
        <v>3814</v>
      </c>
    </row>
    <row r="11637" customFormat="false" ht="15" hidden="false" customHeight="true" outlineLevel="0" collapsed="false">
      <c r="A11637" s="1" t="n">
        <v>3</v>
      </c>
      <c r="B11637" s="76" t="n">
        <v>46289</v>
      </c>
      <c r="C11637" s="1" t="n">
        <v>100</v>
      </c>
      <c r="D11637" s="1" t="s">
        <v>3988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3983</v>
      </c>
      <c r="N11637" s="1" t="n">
        <v>8.84</v>
      </c>
      <c r="O11637" s="1" t="n">
        <v>201.36</v>
      </c>
      <c r="P11637" s="1" t="s">
        <v>3814</v>
      </c>
    </row>
    <row r="11638" customFormat="false" ht="15" hidden="false" customHeight="true" outlineLevel="0" collapsed="false">
      <c r="A11638" s="1" t="n">
        <v>3</v>
      </c>
      <c r="B11638" s="76" t="n">
        <v>46289</v>
      </c>
      <c r="C11638" s="1" t="n">
        <v>100</v>
      </c>
      <c r="D11638" s="1" t="s">
        <v>3988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3984</v>
      </c>
      <c r="N11638" s="1" t="n">
        <v>24.336</v>
      </c>
      <c r="O11638" s="1" t="n">
        <v>572.23</v>
      </c>
      <c r="P11638" s="1" t="s">
        <v>3814</v>
      </c>
    </row>
    <row r="11639" customFormat="false" ht="15" hidden="false" customHeight="true" outlineLevel="0" collapsed="false">
      <c r="A11639" s="1" t="n">
        <v>3</v>
      </c>
      <c r="B11639" s="76" t="n">
        <v>46289</v>
      </c>
      <c r="C11639" s="1" t="n">
        <v>100</v>
      </c>
      <c r="D11639" s="1" t="s">
        <v>3988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3985</v>
      </c>
      <c r="N11639" s="1" t="n">
        <v>19.36</v>
      </c>
      <c r="O11639" s="1" t="n">
        <v>497.91</v>
      </c>
      <c r="P11639" s="1" t="s">
        <v>3814</v>
      </c>
    </row>
    <row r="11640" customFormat="false" ht="15" hidden="false" customHeight="true" outlineLevel="0" collapsed="false">
      <c r="A11640" s="1" t="n">
        <v>3</v>
      </c>
      <c r="B11640" s="76" t="n">
        <v>46289</v>
      </c>
      <c r="C11640" s="1" t="n">
        <v>100</v>
      </c>
      <c r="D11640" s="1" t="s">
        <v>3988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3986</v>
      </c>
      <c r="N11640" s="1" t="n">
        <v>6.88</v>
      </c>
      <c r="O11640" s="1" t="n">
        <v>171.89</v>
      </c>
      <c r="P11640" s="1" t="s">
        <v>3814</v>
      </c>
    </row>
    <row r="11641" customFormat="false" ht="15" hidden="false" customHeight="true" outlineLevel="0" collapsed="false">
      <c r="A11641" s="1" t="n">
        <v>3</v>
      </c>
      <c r="B11641" s="76" t="n">
        <v>46289</v>
      </c>
      <c r="C11641" s="1" t="n">
        <v>100</v>
      </c>
      <c r="D11641" s="1" t="s">
        <v>3988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5675</v>
      </c>
      <c r="N11641" s="1" t="n">
        <v>5.21</v>
      </c>
      <c r="O11641" s="1" t="n">
        <v>164.63</v>
      </c>
      <c r="P11641" s="1" t="s">
        <v>3814</v>
      </c>
    </row>
    <row r="11642" customFormat="false" ht="15" hidden="false" customHeight="true" outlineLevel="0" collapsed="false">
      <c r="A11642" s="1" t="n">
        <v>3</v>
      </c>
      <c r="B11642" s="76" t="n">
        <v>46289</v>
      </c>
      <c r="C11642" s="1" t="n">
        <v>100</v>
      </c>
      <c r="D11642" s="1" t="s">
        <v>3988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3979</v>
      </c>
      <c r="N11642" s="1" t="n">
        <v>4.244</v>
      </c>
      <c r="O11642" s="1" t="n">
        <v>6.21</v>
      </c>
      <c r="P11642" s="1" t="s">
        <v>3814</v>
      </c>
    </row>
    <row r="11643" customFormat="false" ht="15" hidden="false" customHeight="true" outlineLevel="0" collapsed="false">
      <c r="A11643" s="1" t="n">
        <v>3</v>
      </c>
      <c r="B11643" s="76" t="n">
        <v>46289</v>
      </c>
      <c r="C11643" s="1" t="n">
        <v>100</v>
      </c>
      <c r="D11643" s="1" t="s">
        <v>3988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3980</v>
      </c>
      <c r="N11643" s="1" t="n">
        <v>3.526</v>
      </c>
      <c r="O11643" s="1" t="n">
        <v>7.75</v>
      </c>
      <c r="P11643" s="1" t="s">
        <v>3814</v>
      </c>
    </row>
    <row r="11644" customFormat="false" ht="15" hidden="false" customHeight="true" outlineLevel="0" collapsed="false">
      <c r="A11644" s="1" t="n">
        <v>3</v>
      </c>
      <c r="B11644" s="76" t="n">
        <v>46289</v>
      </c>
      <c r="C11644" s="1" t="n">
        <v>100</v>
      </c>
      <c r="D11644" s="1" t="s">
        <v>3988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3981</v>
      </c>
      <c r="N11644" s="1" t="n">
        <v>1.25</v>
      </c>
      <c r="O11644" s="1" t="n">
        <v>0</v>
      </c>
      <c r="P11644" s="1" t="s">
        <v>3814</v>
      </c>
    </row>
    <row r="11645" customFormat="false" ht="15" hidden="false" customHeight="true" outlineLevel="0" collapsed="false">
      <c r="A11645" s="1" t="n">
        <v>3</v>
      </c>
      <c r="B11645" s="76" t="n">
        <v>46289</v>
      </c>
      <c r="C11645" s="1" t="n">
        <v>100</v>
      </c>
      <c r="D11645" s="1" t="s">
        <v>3988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3982</v>
      </c>
      <c r="N11645" s="1" t="n">
        <v>2.726</v>
      </c>
      <c r="O11645" s="1" t="n">
        <v>67.97</v>
      </c>
      <c r="P11645" s="1" t="s">
        <v>3814</v>
      </c>
    </row>
    <row r="11646" customFormat="false" ht="15" hidden="false" customHeight="true" outlineLevel="0" collapsed="false">
      <c r="A11646" s="1" t="n">
        <v>3</v>
      </c>
      <c r="B11646" s="76" t="n">
        <v>46289</v>
      </c>
      <c r="C11646" s="1" t="n">
        <v>100</v>
      </c>
      <c r="D11646" s="1" t="s">
        <v>3988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3968</v>
      </c>
      <c r="N11646" s="1" t="n">
        <v>2.058</v>
      </c>
      <c r="O11646" s="1" t="n">
        <v>70.79</v>
      </c>
      <c r="P11646" s="1" t="s">
        <v>3814</v>
      </c>
    </row>
    <row r="11647" customFormat="false" ht="15" hidden="false" customHeight="true" outlineLevel="0" collapsed="false">
      <c r="A11647" s="1" t="n">
        <v>3</v>
      </c>
      <c r="B11647" s="76" t="n">
        <v>46289</v>
      </c>
      <c r="C11647" s="1" t="n">
        <v>100</v>
      </c>
      <c r="D11647" s="1" t="s">
        <v>3988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3986</v>
      </c>
      <c r="N11647" s="1" t="n">
        <v>2.482</v>
      </c>
      <c r="O11647" s="1" t="n">
        <v>72.56</v>
      </c>
      <c r="P11647" s="1" t="s">
        <v>3814</v>
      </c>
    </row>
    <row r="11648" customFormat="false" ht="15" hidden="false" customHeight="true" outlineLevel="0" collapsed="false">
      <c r="A11648" s="1" t="n">
        <v>3</v>
      </c>
      <c r="B11648" s="76" t="n">
        <v>46289</v>
      </c>
      <c r="C11648" s="1" t="n">
        <v>100</v>
      </c>
      <c r="D11648" s="1" t="s">
        <v>3988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3969</v>
      </c>
      <c r="N11648" s="1" t="n">
        <v>16.12</v>
      </c>
      <c r="O11648" s="1" t="n">
        <v>568.33</v>
      </c>
      <c r="P11648" s="1" t="s">
        <v>3814</v>
      </c>
    </row>
    <row r="11649" customFormat="false" ht="15" hidden="false" customHeight="true" outlineLevel="0" collapsed="false">
      <c r="A11649" s="1" t="n">
        <v>3</v>
      </c>
      <c r="B11649" s="76" t="n">
        <v>46289</v>
      </c>
      <c r="C11649" s="1" t="n">
        <v>100</v>
      </c>
      <c r="D11649" s="1" t="s">
        <v>3988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3970</v>
      </c>
      <c r="N11649" s="1" t="n">
        <v>3.096</v>
      </c>
      <c r="O11649" s="1" t="n">
        <v>125.13</v>
      </c>
      <c r="P11649" s="1" t="s">
        <v>3814</v>
      </c>
    </row>
    <row r="11650" customFormat="false" ht="15" hidden="false" customHeight="true" outlineLevel="0" collapsed="false">
      <c r="A11650" s="1" t="n">
        <v>3</v>
      </c>
      <c r="B11650" s="76" t="n">
        <v>46289</v>
      </c>
      <c r="C11650" s="1" t="n">
        <v>100</v>
      </c>
      <c r="D11650" s="1" t="s">
        <v>3988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3971</v>
      </c>
      <c r="N11650" s="1" t="n">
        <v>6.5</v>
      </c>
      <c r="O11650" s="1" t="n">
        <v>262.71</v>
      </c>
      <c r="P11650" s="1" t="s">
        <v>3814</v>
      </c>
    </row>
    <row r="11651" customFormat="false" ht="15" hidden="false" customHeight="true" outlineLevel="0" collapsed="false">
      <c r="A11651" s="1" t="n">
        <v>3</v>
      </c>
      <c r="B11651" s="76" t="n">
        <v>46289</v>
      </c>
      <c r="C11651" s="1" t="n">
        <v>100</v>
      </c>
      <c r="D11651" s="1" t="s">
        <v>3988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3972</v>
      </c>
      <c r="N11651" s="1" t="n">
        <v>5.44</v>
      </c>
      <c r="O11651" s="1" t="n">
        <v>238.58</v>
      </c>
      <c r="P11651" s="1" t="s">
        <v>3814</v>
      </c>
    </row>
    <row r="11652" customFormat="false" ht="15" hidden="false" customHeight="true" outlineLevel="0" collapsed="false">
      <c r="A11652" s="1" t="n">
        <v>3</v>
      </c>
      <c r="B11652" s="76" t="n">
        <v>46289</v>
      </c>
      <c r="C11652" s="1" t="n">
        <v>100</v>
      </c>
      <c r="D11652" s="1" t="s">
        <v>3988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3973</v>
      </c>
      <c r="N11652" s="1" t="n">
        <v>10.39</v>
      </c>
      <c r="O11652" s="1" t="n">
        <v>491.42</v>
      </c>
      <c r="P11652" s="1" t="s">
        <v>3814</v>
      </c>
    </row>
    <row r="11653" customFormat="false" ht="15" hidden="false" customHeight="true" outlineLevel="0" collapsed="false">
      <c r="A11653" s="1" t="n">
        <v>3</v>
      </c>
      <c r="B11653" s="76" t="n">
        <v>46289</v>
      </c>
      <c r="C11653" s="1" t="n">
        <v>100</v>
      </c>
      <c r="D11653" s="1" t="s">
        <v>3988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3974</v>
      </c>
      <c r="N11653" s="1" t="n">
        <v>4.844</v>
      </c>
      <c r="O11653" s="1" t="n">
        <v>233.28</v>
      </c>
      <c r="P11653" s="1" t="s">
        <v>3814</v>
      </c>
    </row>
    <row r="11654" customFormat="false" ht="15" hidden="false" customHeight="true" outlineLevel="0" collapsed="false">
      <c r="A11654" s="1" t="n">
        <v>3</v>
      </c>
      <c r="B11654" s="76" t="n">
        <v>46289</v>
      </c>
      <c r="C11654" s="1" t="n">
        <v>100</v>
      </c>
      <c r="D11654" s="1" t="s">
        <v>3988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3975</v>
      </c>
      <c r="N11654" s="1" t="n">
        <v>1.874</v>
      </c>
      <c r="O11654" s="1" t="n">
        <v>82.19</v>
      </c>
      <c r="P11654" s="1" t="s">
        <v>3814</v>
      </c>
    </row>
    <row r="11655" customFormat="false" ht="15" hidden="false" customHeight="true" outlineLevel="0" collapsed="false">
      <c r="A11655" s="1" t="n">
        <v>3</v>
      </c>
      <c r="B11655" s="76" t="n">
        <v>46289</v>
      </c>
      <c r="C11655" s="1" t="n">
        <v>100</v>
      </c>
      <c r="D11655" s="1" t="s">
        <v>3988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3976</v>
      </c>
      <c r="N11655" s="1" t="n">
        <v>2</v>
      </c>
      <c r="O11655" s="1" t="n">
        <v>85.99</v>
      </c>
      <c r="P11655" s="1" t="s">
        <v>3814</v>
      </c>
    </row>
    <row r="11656" customFormat="false" ht="15" hidden="false" customHeight="true" outlineLevel="0" collapsed="false">
      <c r="A11656" s="1" t="n">
        <v>3</v>
      </c>
      <c r="B11656" s="76" t="n">
        <v>46289</v>
      </c>
      <c r="C11656" s="1" t="n">
        <v>100</v>
      </c>
      <c r="D11656" s="1" t="s">
        <v>3988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3977</v>
      </c>
      <c r="N11656" s="1" t="n">
        <v>2.32</v>
      </c>
      <c r="O11656" s="1" t="n">
        <v>129.68</v>
      </c>
      <c r="P11656" s="1" t="s">
        <v>3814</v>
      </c>
    </row>
    <row r="11657" customFormat="false" ht="15" hidden="false" customHeight="true" outlineLevel="0" collapsed="false">
      <c r="A11657" s="1" t="n">
        <v>3</v>
      </c>
      <c r="B11657" s="76" t="n">
        <v>46289</v>
      </c>
      <c r="C11657" s="1" t="n">
        <v>100</v>
      </c>
      <c r="D11657" s="1" t="s">
        <v>3988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3987</v>
      </c>
      <c r="N11657" s="1" t="n">
        <v>0.758</v>
      </c>
      <c r="O11657" s="1" t="n">
        <v>26.72</v>
      </c>
      <c r="P11657" s="1" t="s">
        <v>3814</v>
      </c>
    </row>
    <row r="11658" customFormat="false" ht="15" hidden="false" customHeight="true" outlineLevel="0" collapsed="false">
      <c r="A11658" s="1" t="n">
        <v>3</v>
      </c>
      <c r="B11658" s="76" t="n">
        <v>46289</v>
      </c>
      <c r="C11658" s="1" t="n">
        <v>100</v>
      </c>
      <c r="D11658" s="1" t="s">
        <v>3988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3978</v>
      </c>
      <c r="N11658" s="1" t="n">
        <v>1.906</v>
      </c>
      <c r="O11658" s="1" t="n">
        <v>73.76</v>
      </c>
      <c r="P11658" s="1" t="s">
        <v>3814</v>
      </c>
    </row>
    <row r="11659" customFormat="false" ht="15" hidden="false" customHeight="true" outlineLevel="0" collapsed="false">
      <c r="A11659" s="1" t="n">
        <v>3</v>
      </c>
      <c r="B11659" s="76" t="n">
        <v>46289</v>
      </c>
      <c r="C11659" s="1" t="n">
        <v>100</v>
      </c>
      <c r="D11659" s="1" t="s">
        <v>3988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3979</v>
      </c>
      <c r="N11659" s="1" t="n">
        <v>7.025</v>
      </c>
      <c r="O11659" s="1" t="n">
        <v>12.02</v>
      </c>
      <c r="P11659" s="1" t="s">
        <v>3814</v>
      </c>
    </row>
    <row r="11660" customFormat="false" ht="15" hidden="false" customHeight="true" outlineLevel="0" collapsed="false">
      <c r="A11660" s="1" t="n">
        <v>3</v>
      </c>
      <c r="B11660" s="76" t="n">
        <v>46289</v>
      </c>
      <c r="C11660" s="1" t="n">
        <v>100</v>
      </c>
      <c r="D11660" s="1" t="s">
        <v>3988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3980</v>
      </c>
      <c r="N11660" s="1" t="n">
        <v>9.825</v>
      </c>
      <c r="O11660" s="1" t="n">
        <v>25.27</v>
      </c>
      <c r="P11660" s="1" t="s">
        <v>3814</v>
      </c>
    </row>
    <row r="11661" customFormat="false" ht="15" hidden="false" customHeight="true" outlineLevel="0" collapsed="false">
      <c r="A11661" s="1" t="n">
        <v>3</v>
      </c>
      <c r="B11661" s="76" t="n">
        <v>46289</v>
      </c>
      <c r="C11661" s="1" t="n">
        <v>100</v>
      </c>
      <c r="D11661" s="1" t="s">
        <v>3988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3981</v>
      </c>
      <c r="N11661" s="1" t="n">
        <v>0.836</v>
      </c>
      <c r="O11661" s="1" t="n">
        <v>0</v>
      </c>
      <c r="P11661" s="1" t="s">
        <v>3814</v>
      </c>
    </row>
    <row r="11662" customFormat="false" ht="15" hidden="false" customHeight="true" outlineLevel="0" collapsed="false">
      <c r="A11662" s="1" t="n">
        <v>3</v>
      </c>
      <c r="B11662" s="76" t="n">
        <v>46289</v>
      </c>
      <c r="C11662" s="1" t="n">
        <v>100</v>
      </c>
      <c r="D11662" s="1" t="s">
        <v>3988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3982</v>
      </c>
      <c r="N11662" s="1" t="n">
        <v>2.072</v>
      </c>
      <c r="O11662" s="1" t="n">
        <v>45.81</v>
      </c>
      <c r="P11662" s="1" t="s">
        <v>3814</v>
      </c>
    </row>
    <row r="11663" customFormat="false" ht="15" hidden="false" customHeight="true" outlineLevel="0" collapsed="false">
      <c r="A11663" s="1" t="n">
        <v>3</v>
      </c>
      <c r="B11663" s="76" t="n">
        <v>46289</v>
      </c>
      <c r="C11663" s="1" t="n">
        <v>100</v>
      </c>
      <c r="D11663" s="1" t="s">
        <v>3988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3983</v>
      </c>
      <c r="N11663" s="1" t="n">
        <v>7.69</v>
      </c>
      <c r="O11663" s="1" t="n">
        <v>181.75</v>
      </c>
      <c r="P11663" s="1" t="s">
        <v>3814</v>
      </c>
    </row>
    <row r="11664" customFormat="false" ht="15" hidden="false" customHeight="true" outlineLevel="0" collapsed="false">
      <c r="A11664" s="1" t="n">
        <v>3</v>
      </c>
      <c r="B11664" s="76" t="n">
        <v>46289</v>
      </c>
      <c r="C11664" s="1" t="n">
        <v>100</v>
      </c>
      <c r="D11664" s="1" t="s">
        <v>3988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3984</v>
      </c>
      <c r="N11664" s="1" t="n">
        <v>21.256</v>
      </c>
      <c r="O11664" s="1" t="n">
        <v>518.57</v>
      </c>
      <c r="P11664" s="1" t="s">
        <v>3814</v>
      </c>
    </row>
    <row r="11665" customFormat="false" ht="15" hidden="false" customHeight="true" outlineLevel="0" collapsed="false">
      <c r="A11665" s="1" t="n">
        <v>3</v>
      </c>
      <c r="B11665" s="76" t="n">
        <v>46289</v>
      </c>
      <c r="C11665" s="1" t="n">
        <v>100</v>
      </c>
      <c r="D11665" s="1" t="s">
        <v>3988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3985</v>
      </c>
      <c r="N11665" s="1" t="n">
        <v>17.78</v>
      </c>
      <c r="O11665" s="1" t="n">
        <v>474.45</v>
      </c>
      <c r="P11665" s="1" t="s">
        <v>3814</v>
      </c>
    </row>
    <row r="11666" customFormat="false" ht="15" hidden="false" customHeight="true" outlineLevel="0" collapsed="false">
      <c r="A11666" s="1" t="n">
        <v>3</v>
      </c>
      <c r="B11666" s="76" t="n">
        <v>46289</v>
      </c>
      <c r="C11666" s="1" t="n">
        <v>100</v>
      </c>
      <c r="D11666" s="1" t="s">
        <v>3988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3986</v>
      </c>
      <c r="N11666" s="1" t="n">
        <v>7.31</v>
      </c>
      <c r="O11666" s="1" t="n">
        <v>189.49</v>
      </c>
      <c r="P11666" s="1" t="s">
        <v>3814</v>
      </c>
    </row>
    <row r="11667" customFormat="false" ht="15" hidden="false" customHeight="true" outlineLevel="0" collapsed="false">
      <c r="A11667" s="1" t="n">
        <v>3</v>
      </c>
      <c r="B11667" s="76" t="n">
        <v>46289</v>
      </c>
      <c r="C11667" s="1" t="n">
        <v>100</v>
      </c>
      <c r="D11667" s="1" t="s">
        <v>3988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3979</v>
      </c>
      <c r="N11667" s="1" t="n">
        <v>5.226</v>
      </c>
      <c r="O11667" s="1" t="n">
        <v>7.93</v>
      </c>
      <c r="P11667" s="1" t="s">
        <v>3814</v>
      </c>
    </row>
    <row r="11668" customFormat="false" ht="15" hidden="false" customHeight="true" outlineLevel="0" collapsed="false">
      <c r="A11668" s="1" t="n">
        <v>3</v>
      </c>
      <c r="B11668" s="76" t="n">
        <v>46289</v>
      </c>
      <c r="C11668" s="1" t="n">
        <v>100</v>
      </c>
      <c r="D11668" s="1" t="s">
        <v>3988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3980</v>
      </c>
      <c r="N11668" s="1" t="n">
        <v>3.334</v>
      </c>
      <c r="O11668" s="1" t="n">
        <v>7.6</v>
      </c>
      <c r="P11668" s="1" t="s">
        <v>3814</v>
      </c>
    </row>
    <row r="11669" customFormat="false" ht="15" hidden="false" customHeight="true" outlineLevel="0" collapsed="false">
      <c r="A11669" s="1" t="n">
        <v>3</v>
      </c>
      <c r="B11669" s="76" t="n">
        <v>46289</v>
      </c>
      <c r="C11669" s="1" t="n">
        <v>100</v>
      </c>
      <c r="D11669" s="1" t="s">
        <v>3988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3981</v>
      </c>
      <c r="N11669" s="1" t="n">
        <v>0.132</v>
      </c>
      <c r="O11669" s="1" t="n">
        <v>0</v>
      </c>
      <c r="P11669" s="1" t="s">
        <v>3814</v>
      </c>
    </row>
    <row r="11670" customFormat="false" ht="15" hidden="false" customHeight="true" outlineLevel="0" collapsed="false">
      <c r="A11670" s="1" t="n">
        <v>3</v>
      </c>
      <c r="B11670" s="76" t="n">
        <v>46289</v>
      </c>
      <c r="C11670" s="1" t="n">
        <v>100</v>
      </c>
      <c r="D11670" s="1" t="s">
        <v>3988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4199</v>
      </c>
      <c r="N11670" s="1" t="n">
        <v>16.15</v>
      </c>
      <c r="O11670" s="1" t="n">
        <v>338.41</v>
      </c>
      <c r="P11670" s="1" t="s">
        <v>3814</v>
      </c>
    </row>
    <row r="11671" customFormat="false" ht="15" hidden="false" customHeight="true" outlineLevel="0" collapsed="false">
      <c r="A11671" s="1" t="n">
        <v>3</v>
      </c>
      <c r="B11671" s="76" t="n">
        <v>46289</v>
      </c>
      <c r="C11671" s="1" t="n">
        <v>100</v>
      </c>
      <c r="D11671" s="1" t="s">
        <v>3988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3987</v>
      </c>
      <c r="N11671" s="1" t="n">
        <v>1.026</v>
      </c>
      <c r="O11671" s="1" t="n">
        <v>38.33</v>
      </c>
      <c r="P11671" s="1" t="s">
        <v>3814</v>
      </c>
    </row>
    <row r="11672" customFormat="false" ht="15" hidden="false" customHeight="true" outlineLevel="0" collapsed="false">
      <c r="A11672" s="1" t="n">
        <v>3</v>
      </c>
      <c r="B11672" s="76" t="n">
        <v>46289</v>
      </c>
      <c r="C11672" s="1" t="n">
        <v>100</v>
      </c>
      <c r="D11672" s="1" t="s">
        <v>3988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3979</v>
      </c>
      <c r="N11672" s="1" t="n">
        <v>0.696</v>
      </c>
      <c r="O11672" s="1" t="n">
        <v>1.26</v>
      </c>
      <c r="P11672" s="1" t="s">
        <v>3814</v>
      </c>
    </row>
    <row r="11673" customFormat="false" ht="15" hidden="false" customHeight="true" outlineLevel="0" collapsed="false">
      <c r="A11673" s="1" t="n">
        <v>3</v>
      </c>
      <c r="B11673" s="76" t="n">
        <v>46289</v>
      </c>
      <c r="C11673" s="1" t="n">
        <v>100</v>
      </c>
      <c r="D11673" s="1" t="s">
        <v>3988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3981</v>
      </c>
      <c r="N11673" s="1" t="n">
        <v>0.128</v>
      </c>
      <c r="O11673" s="1" t="n">
        <v>0</v>
      </c>
      <c r="P11673" s="1" t="s">
        <v>3814</v>
      </c>
    </row>
    <row r="11674" customFormat="false" ht="15" hidden="false" customHeight="true" outlineLevel="0" collapsed="false">
      <c r="A11674" s="1" t="n">
        <v>3</v>
      </c>
      <c r="B11674" s="76" t="n">
        <v>46289</v>
      </c>
      <c r="C11674" s="1" t="n">
        <v>100</v>
      </c>
      <c r="D11674" s="1" t="s">
        <v>3988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4199</v>
      </c>
      <c r="N11674" s="1" t="n">
        <v>21.32</v>
      </c>
      <c r="O11674" s="1" t="n">
        <v>429.81</v>
      </c>
      <c r="P11674" s="1" t="s">
        <v>3814</v>
      </c>
    </row>
    <row r="11675" customFormat="false" ht="15" hidden="false" customHeight="true" outlineLevel="0" collapsed="false">
      <c r="A11675" s="1" t="n">
        <v>3</v>
      </c>
      <c r="B11675" s="76" t="n">
        <v>46289</v>
      </c>
      <c r="C11675" s="1" t="n">
        <v>100</v>
      </c>
      <c r="D11675" s="1" t="s">
        <v>3988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3986</v>
      </c>
      <c r="N11675" s="1" t="n">
        <v>0.4</v>
      </c>
      <c r="O11675" s="1" t="n">
        <v>11.92</v>
      </c>
      <c r="P11675" s="1" t="s">
        <v>3814</v>
      </c>
    </row>
    <row r="11676" customFormat="false" ht="15" hidden="false" customHeight="true" outlineLevel="0" collapsed="false">
      <c r="A11676" s="1" t="n">
        <v>3</v>
      </c>
      <c r="B11676" s="76" t="n">
        <v>46289</v>
      </c>
      <c r="C11676" s="1" t="n">
        <v>100</v>
      </c>
      <c r="D11676" s="1" t="s">
        <v>3988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3987</v>
      </c>
      <c r="N11676" s="1" t="n">
        <v>3.312</v>
      </c>
      <c r="O11676" s="1" t="n">
        <v>119.05</v>
      </c>
      <c r="P11676" s="1" t="s">
        <v>3814</v>
      </c>
    </row>
    <row r="11677" customFormat="false" ht="15" hidden="false" customHeight="true" outlineLevel="0" collapsed="false">
      <c r="A11677" s="1" t="n">
        <v>3</v>
      </c>
      <c r="B11677" s="76" t="n">
        <v>46289</v>
      </c>
      <c r="C11677" s="1" t="n">
        <v>100</v>
      </c>
      <c r="D11677" s="1" t="s">
        <v>3988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3979</v>
      </c>
      <c r="N11677" s="1" t="n">
        <v>1.158</v>
      </c>
      <c r="O11677" s="1" t="n">
        <v>2.02</v>
      </c>
      <c r="P11677" s="1" t="s">
        <v>3814</v>
      </c>
    </row>
    <row r="11678" customFormat="false" ht="15" hidden="false" customHeight="true" outlineLevel="0" collapsed="false">
      <c r="A11678" s="1" t="n">
        <v>3</v>
      </c>
      <c r="B11678" s="76" t="n">
        <v>46289</v>
      </c>
      <c r="C11678" s="1" t="n">
        <v>100</v>
      </c>
      <c r="D11678" s="1" t="s">
        <v>3988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3981</v>
      </c>
      <c r="N11678" s="1" t="n">
        <v>0.61</v>
      </c>
      <c r="O11678" s="1" t="n">
        <v>0</v>
      </c>
      <c r="P11678" s="1" t="s">
        <v>3814</v>
      </c>
    </row>
    <row r="11679" customFormat="false" ht="15" hidden="false" customHeight="true" outlineLevel="0" collapsed="false">
      <c r="A11679" s="1" t="n">
        <v>3</v>
      </c>
      <c r="B11679" s="76" t="n">
        <v>46289</v>
      </c>
      <c r="C11679" s="1" t="n">
        <v>100</v>
      </c>
      <c r="D11679" s="1" t="s">
        <v>3988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3968</v>
      </c>
      <c r="N11679" s="1" t="n">
        <v>4.588</v>
      </c>
      <c r="O11679" s="1" t="n">
        <v>157.76</v>
      </c>
      <c r="P11679" s="1" t="s">
        <v>3814</v>
      </c>
    </row>
    <row r="11680" customFormat="false" ht="15" hidden="false" customHeight="true" outlineLevel="0" collapsed="false">
      <c r="A11680" s="1" t="n">
        <v>3</v>
      </c>
      <c r="B11680" s="76" t="n">
        <v>46289</v>
      </c>
      <c r="C11680" s="1" t="n">
        <v>100</v>
      </c>
      <c r="D11680" s="1" t="s">
        <v>3988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3969</v>
      </c>
      <c r="N11680" s="1" t="n">
        <v>18.59</v>
      </c>
      <c r="O11680" s="1" t="n">
        <v>655.21</v>
      </c>
      <c r="P11680" s="1" t="s">
        <v>3814</v>
      </c>
    </row>
    <row r="11681" customFormat="false" ht="15" hidden="false" customHeight="true" outlineLevel="0" collapsed="false">
      <c r="A11681" s="1" t="n">
        <v>3</v>
      </c>
      <c r="B11681" s="76" t="n">
        <v>46289</v>
      </c>
      <c r="C11681" s="1" t="n">
        <v>100</v>
      </c>
      <c r="D11681" s="1" t="s">
        <v>3988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3970</v>
      </c>
      <c r="N11681" s="1" t="n">
        <v>3.714</v>
      </c>
      <c r="O11681" s="1" t="n">
        <v>150.06</v>
      </c>
      <c r="P11681" s="1" t="s">
        <v>3814</v>
      </c>
    </row>
    <row r="11682" customFormat="false" ht="15" hidden="false" customHeight="true" outlineLevel="0" collapsed="false">
      <c r="A11682" s="1" t="n">
        <v>3</v>
      </c>
      <c r="B11682" s="76" t="n">
        <v>46289</v>
      </c>
      <c r="C11682" s="1" t="n">
        <v>100</v>
      </c>
      <c r="D11682" s="1" t="s">
        <v>3988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3971</v>
      </c>
      <c r="N11682" s="1" t="n">
        <v>9.515</v>
      </c>
      <c r="O11682" s="1" t="n">
        <v>384.45</v>
      </c>
      <c r="P11682" s="1" t="s">
        <v>3814</v>
      </c>
    </row>
    <row r="11683" customFormat="false" ht="15" hidden="false" customHeight="true" outlineLevel="0" collapsed="false">
      <c r="A11683" s="1" t="n">
        <v>3</v>
      </c>
      <c r="B11683" s="76" t="n">
        <v>46289</v>
      </c>
      <c r="C11683" s="1" t="n">
        <v>100</v>
      </c>
      <c r="D11683" s="1" t="s">
        <v>3988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3972</v>
      </c>
      <c r="N11683" s="1" t="n">
        <v>6.435</v>
      </c>
      <c r="O11683" s="1" t="n">
        <v>282.14</v>
      </c>
      <c r="P11683" s="1" t="s">
        <v>3814</v>
      </c>
    </row>
    <row r="11684" customFormat="false" ht="15" hidden="false" customHeight="true" outlineLevel="0" collapsed="false">
      <c r="A11684" s="1" t="n">
        <v>3</v>
      </c>
      <c r="B11684" s="76" t="n">
        <v>46289</v>
      </c>
      <c r="C11684" s="1" t="n">
        <v>100</v>
      </c>
      <c r="D11684" s="1" t="s">
        <v>3988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3973</v>
      </c>
      <c r="N11684" s="1" t="n">
        <v>11.94</v>
      </c>
      <c r="O11684" s="1" t="n">
        <v>564.57</v>
      </c>
      <c r="P11684" s="1" t="s">
        <v>3814</v>
      </c>
    </row>
    <row r="11685" customFormat="false" ht="15" hidden="false" customHeight="true" outlineLevel="0" collapsed="false">
      <c r="A11685" s="1" t="n">
        <v>3</v>
      </c>
      <c r="B11685" s="76" t="n">
        <v>46289</v>
      </c>
      <c r="C11685" s="1" t="n">
        <v>100</v>
      </c>
      <c r="D11685" s="1" t="s">
        <v>3988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3974</v>
      </c>
      <c r="N11685" s="1" t="n">
        <v>4.934</v>
      </c>
      <c r="O11685" s="1" t="n">
        <v>237.54</v>
      </c>
      <c r="P11685" s="1" t="s">
        <v>3814</v>
      </c>
    </row>
    <row r="11686" customFormat="false" ht="15" hidden="false" customHeight="true" outlineLevel="0" collapsed="false">
      <c r="A11686" s="1" t="n">
        <v>3</v>
      </c>
      <c r="B11686" s="76" t="n">
        <v>46289</v>
      </c>
      <c r="C11686" s="1" t="n">
        <v>100</v>
      </c>
      <c r="D11686" s="1" t="s">
        <v>3988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3975</v>
      </c>
      <c r="N11686" s="1" t="n">
        <v>1.968</v>
      </c>
      <c r="O11686" s="1" t="n">
        <v>86.29</v>
      </c>
      <c r="P11686" s="1" t="s">
        <v>3814</v>
      </c>
    </row>
    <row r="11687" customFormat="false" ht="15" hidden="false" customHeight="true" outlineLevel="0" collapsed="false">
      <c r="A11687" s="1" t="n">
        <v>3</v>
      </c>
      <c r="B11687" s="76" t="n">
        <v>46289</v>
      </c>
      <c r="C11687" s="1" t="n">
        <v>100</v>
      </c>
      <c r="D11687" s="1" t="s">
        <v>3988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3976</v>
      </c>
      <c r="N11687" s="1" t="n">
        <v>2.018</v>
      </c>
      <c r="O11687" s="1" t="n">
        <v>86.74</v>
      </c>
      <c r="P11687" s="1" t="s">
        <v>3814</v>
      </c>
    </row>
    <row r="11688" customFormat="false" ht="15" hidden="false" customHeight="true" outlineLevel="0" collapsed="false">
      <c r="A11688" s="1" t="n">
        <v>3</v>
      </c>
      <c r="B11688" s="76" t="n">
        <v>46289</v>
      </c>
      <c r="C11688" s="1" t="n">
        <v>100</v>
      </c>
      <c r="D11688" s="1" t="s">
        <v>3988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3977</v>
      </c>
      <c r="N11688" s="1" t="n">
        <v>1.954</v>
      </c>
      <c r="O11688" s="1" t="n">
        <v>109.19</v>
      </c>
      <c r="P11688" s="1" t="s">
        <v>3814</v>
      </c>
    </row>
    <row r="11689" customFormat="false" ht="15" hidden="false" customHeight="true" outlineLevel="0" collapsed="false">
      <c r="A11689" s="1" t="n">
        <v>3</v>
      </c>
      <c r="B11689" s="76" t="n">
        <v>46289</v>
      </c>
      <c r="C11689" s="1" t="n">
        <v>100</v>
      </c>
      <c r="D11689" s="1" t="s">
        <v>3988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5675</v>
      </c>
      <c r="N11689" s="1" t="n">
        <v>5.392</v>
      </c>
      <c r="O11689" s="1" t="n">
        <v>199.32</v>
      </c>
      <c r="P11689" s="1" t="s">
        <v>3814</v>
      </c>
    </row>
    <row r="11690" customFormat="false" ht="15" hidden="false" customHeight="true" outlineLevel="0" collapsed="false">
      <c r="A11690" s="1" t="n">
        <v>3</v>
      </c>
      <c r="B11690" s="76" t="n">
        <v>46289</v>
      </c>
      <c r="C11690" s="1" t="n">
        <v>100</v>
      </c>
      <c r="D11690" s="1" t="s">
        <v>3988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5365</v>
      </c>
      <c r="N11690" s="1" t="n">
        <v>1.846</v>
      </c>
      <c r="O11690" s="1" t="n">
        <v>22.21</v>
      </c>
      <c r="P11690" s="1" t="s">
        <v>3814</v>
      </c>
    </row>
    <row r="11691" customFormat="false" ht="15" hidden="false" customHeight="true" outlineLevel="0" collapsed="false">
      <c r="A11691" s="1" t="n">
        <v>3</v>
      </c>
      <c r="B11691" s="76" t="n">
        <v>46289</v>
      </c>
      <c r="C11691" s="1" t="n">
        <v>100</v>
      </c>
      <c r="D11691" s="1" t="s">
        <v>3988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3978</v>
      </c>
      <c r="N11691" s="1" t="n">
        <v>1.38</v>
      </c>
      <c r="O11691" s="1" t="n">
        <v>53.39</v>
      </c>
      <c r="P11691" s="1" t="s">
        <v>3814</v>
      </c>
    </row>
    <row r="11692" customFormat="false" ht="15" hidden="false" customHeight="true" outlineLevel="0" collapsed="false">
      <c r="A11692" s="1" t="n">
        <v>3</v>
      </c>
      <c r="B11692" s="76" t="n">
        <v>46289</v>
      </c>
      <c r="C11692" s="1" t="n">
        <v>100</v>
      </c>
      <c r="D11692" s="1" t="s">
        <v>3988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3979</v>
      </c>
      <c r="N11692" s="1" t="n">
        <v>6.065</v>
      </c>
      <c r="O11692" s="1" t="n">
        <v>10.38</v>
      </c>
      <c r="P11692" s="1" t="s">
        <v>3814</v>
      </c>
    </row>
    <row r="11693" customFormat="false" ht="15" hidden="false" customHeight="true" outlineLevel="0" collapsed="false">
      <c r="A11693" s="1" t="n">
        <v>3</v>
      </c>
      <c r="B11693" s="76" t="n">
        <v>46289</v>
      </c>
      <c r="C11693" s="1" t="n">
        <v>100</v>
      </c>
      <c r="D11693" s="1" t="s">
        <v>3988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3980</v>
      </c>
      <c r="N11693" s="1" t="n">
        <v>13.365</v>
      </c>
      <c r="O11693" s="1" t="n">
        <v>34.36</v>
      </c>
      <c r="P11693" s="1" t="s">
        <v>3814</v>
      </c>
    </row>
    <row r="11694" customFormat="false" ht="15" hidden="false" customHeight="true" outlineLevel="0" collapsed="false">
      <c r="A11694" s="1" t="n">
        <v>3</v>
      </c>
      <c r="B11694" s="76" t="n">
        <v>46289</v>
      </c>
      <c r="C11694" s="1" t="n">
        <v>100</v>
      </c>
      <c r="D11694" s="1" t="s">
        <v>3988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3981</v>
      </c>
      <c r="N11694" s="1" t="n">
        <v>1.096</v>
      </c>
      <c r="O11694" s="1" t="n">
        <v>0</v>
      </c>
      <c r="P11694" s="1" t="s">
        <v>3814</v>
      </c>
    </row>
    <row r="11695" customFormat="false" ht="15" hidden="false" customHeight="true" outlineLevel="0" collapsed="false">
      <c r="A11695" s="1" t="n">
        <v>3</v>
      </c>
      <c r="B11695" s="76" t="n">
        <v>46289</v>
      </c>
      <c r="C11695" s="1" t="n">
        <v>100</v>
      </c>
      <c r="D11695" s="1" t="s">
        <v>3988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3968</v>
      </c>
      <c r="N11695" s="1" t="n">
        <v>4.478</v>
      </c>
      <c r="O11695" s="1" t="n">
        <v>153.04</v>
      </c>
      <c r="P11695" s="1" t="s">
        <v>3814</v>
      </c>
    </row>
    <row r="11696" customFormat="false" ht="15" hidden="false" customHeight="true" outlineLevel="0" collapsed="false">
      <c r="A11696" s="1" t="n">
        <v>3</v>
      </c>
      <c r="B11696" s="76" t="n">
        <v>46289</v>
      </c>
      <c r="C11696" s="1" t="n">
        <v>100</v>
      </c>
      <c r="D11696" s="1" t="s">
        <v>3988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3969</v>
      </c>
      <c r="N11696" s="1" t="n">
        <v>13</v>
      </c>
      <c r="O11696" s="1" t="n">
        <v>455.41</v>
      </c>
      <c r="P11696" s="1" t="s">
        <v>3814</v>
      </c>
    </row>
    <row r="11697" customFormat="false" ht="15" hidden="false" customHeight="true" outlineLevel="0" collapsed="false">
      <c r="A11697" s="1" t="n">
        <v>3</v>
      </c>
      <c r="B11697" s="76" t="n">
        <v>46289</v>
      </c>
      <c r="C11697" s="1" t="n">
        <v>100</v>
      </c>
      <c r="D11697" s="1" t="s">
        <v>3988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3970</v>
      </c>
      <c r="N11697" s="1" t="n">
        <v>3.298</v>
      </c>
      <c r="O11697" s="1" t="n">
        <v>132.45</v>
      </c>
      <c r="P11697" s="1" t="s">
        <v>3814</v>
      </c>
    </row>
    <row r="11698" customFormat="false" ht="15" hidden="false" customHeight="true" outlineLevel="0" collapsed="false">
      <c r="A11698" s="1" t="n">
        <v>3</v>
      </c>
      <c r="B11698" s="76" t="n">
        <v>46289</v>
      </c>
      <c r="C11698" s="1" t="n">
        <v>100</v>
      </c>
      <c r="D11698" s="1" t="s">
        <v>3988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3971</v>
      </c>
      <c r="N11698" s="1" t="n">
        <v>5.966</v>
      </c>
      <c r="O11698" s="1" t="n">
        <v>239.59</v>
      </c>
      <c r="P11698" s="1" t="s">
        <v>3814</v>
      </c>
    </row>
    <row r="11699" customFormat="false" ht="15" hidden="false" customHeight="true" outlineLevel="0" collapsed="false">
      <c r="A11699" s="1" t="n">
        <v>3</v>
      </c>
      <c r="B11699" s="76" t="n">
        <v>46289</v>
      </c>
      <c r="C11699" s="1" t="n">
        <v>100</v>
      </c>
      <c r="D11699" s="1" t="s">
        <v>3988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3972</v>
      </c>
      <c r="N11699" s="1" t="n">
        <v>5.228</v>
      </c>
      <c r="O11699" s="1" t="n">
        <v>227.82</v>
      </c>
      <c r="P11699" s="1" t="s">
        <v>3814</v>
      </c>
    </row>
    <row r="11700" customFormat="false" ht="15" hidden="false" customHeight="true" outlineLevel="0" collapsed="false">
      <c r="A11700" s="1" t="n">
        <v>3</v>
      </c>
      <c r="B11700" s="76" t="n">
        <v>46289</v>
      </c>
      <c r="C11700" s="1" t="n">
        <v>100</v>
      </c>
      <c r="D11700" s="1" t="s">
        <v>3988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3973</v>
      </c>
      <c r="N11700" s="1" t="n">
        <v>8.61</v>
      </c>
      <c r="O11700" s="1" t="n">
        <v>404.64</v>
      </c>
      <c r="P11700" s="1" t="s">
        <v>3814</v>
      </c>
    </row>
    <row r="11701" customFormat="false" ht="15" hidden="false" customHeight="true" outlineLevel="0" collapsed="false">
      <c r="A11701" s="1" t="n">
        <v>3</v>
      </c>
      <c r="B11701" s="76" t="n">
        <v>46289</v>
      </c>
      <c r="C11701" s="1" t="n">
        <v>100</v>
      </c>
      <c r="D11701" s="1" t="s">
        <v>3988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3974</v>
      </c>
      <c r="N11701" s="1" t="n">
        <v>4.152</v>
      </c>
      <c r="O11701" s="1" t="n">
        <v>198.68</v>
      </c>
      <c r="P11701" s="1" t="s">
        <v>3814</v>
      </c>
    </row>
    <row r="11702" customFormat="false" ht="15" hidden="false" customHeight="true" outlineLevel="0" collapsed="false">
      <c r="A11702" s="1" t="n">
        <v>3</v>
      </c>
      <c r="B11702" s="76" t="n">
        <v>46289</v>
      </c>
      <c r="C11702" s="1" t="n">
        <v>100</v>
      </c>
      <c r="D11702" s="1" t="s">
        <v>3988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3975</v>
      </c>
      <c r="N11702" s="1" t="n">
        <v>1.624</v>
      </c>
      <c r="O11702" s="1" t="n">
        <v>70.77</v>
      </c>
      <c r="P11702" s="1" t="s">
        <v>3814</v>
      </c>
    </row>
    <row r="11703" customFormat="false" ht="15" hidden="false" customHeight="true" outlineLevel="0" collapsed="false">
      <c r="A11703" s="1" t="n">
        <v>3</v>
      </c>
      <c r="B11703" s="76" t="n">
        <v>46289</v>
      </c>
      <c r="C11703" s="1" t="n">
        <v>100</v>
      </c>
      <c r="D11703" s="1" t="s">
        <v>3988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3976</v>
      </c>
      <c r="N11703" s="1" t="n">
        <v>1.758</v>
      </c>
      <c r="O11703" s="1" t="n">
        <v>75.11</v>
      </c>
      <c r="P11703" s="1" t="s">
        <v>3814</v>
      </c>
    </row>
    <row r="11704" customFormat="false" ht="15" hidden="false" customHeight="true" outlineLevel="0" collapsed="false">
      <c r="A11704" s="1" t="n">
        <v>3</v>
      </c>
      <c r="B11704" s="76" t="n">
        <v>46289</v>
      </c>
      <c r="C11704" s="1" t="n">
        <v>100</v>
      </c>
      <c r="D11704" s="1" t="s">
        <v>3988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3977</v>
      </c>
      <c r="N11704" s="1" t="n">
        <v>1.262</v>
      </c>
      <c r="O11704" s="1" t="n">
        <v>70.09</v>
      </c>
      <c r="P11704" s="1" t="s">
        <v>3814</v>
      </c>
    </row>
    <row r="11705" customFormat="false" ht="15" hidden="false" customHeight="true" outlineLevel="0" collapsed="false">
      <c r="A11705" s="1" t="n">
        <v>3</v>
      </c>
      <c r="B11705" s="76" t="n">
        <v>46289</v>
      </c>
      <c r="C11705" s="1" t="n">
        <v>100</v>
      </c>
      <c r="D11705" s="1" t="s">
        <v>3988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5675</v>
      </c>
      <c r="N11705" s="1" t="n">
        <v>4.284</v>
      </c>
      <c r="O11705" s="1" t="n">
        <v>157.4</v>
      </c>
      <c r="P11705" s="1" t="s">
        <v>3814</v>
      </c>
    </row>
    <row r="11706" customFormat="false" ht="15" hidden="false" customHeight="true" outlineLevel="0" collapsed="false">
      <c r="A11706" s="1" t="n">
        <v>3</v>
      </c>
      <c r="B11706" s="76" t="n">
        <v>46289</v>
      </c>
      <c r="C11706" s="1" t="n">
        <v>100</v>
      </c>
      <c r="D11706" s="1" t="s">
        <v>3988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3987</v>
      </c>
      <c r="N11706" s="1" t="n">
        <v>2.46</v>
      </c>
      <c r="O11706" s="1" t="n">
        <v>86.18</v>
      </c>
      <c r="P11706" s="1" t="s">
        <v>3814</v>
      </c>
    </row>
    <row r="11707" customFormat="false" ht="15" hidden="false" customHeight="true" outlineLevel="0" collapsed="false">
      <c r="A11707" s="1" t="n">
        <v>3</v>
      </c>
      <c r="B11707" s="76" t="n">
        <v>46289</v>
      </c>
      <c r="C11707" s="1" t="n">
        <v>100</v>
      </c>
      <c r="D11707" s="1" t="s">
        <v>3988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3978</v>
      </c>
      <c r="N11707" s="1" t="n">
        <v>1.538</v>
      </c>
      <c r="O11707" s="1" t="n">
        <v>59.14</v>
      </c>
      <c r="P11707" s="1" t="s">
        <v>3814</v>
      </c>
    </row>
    <row r="11708" customFormat="false" ht="15" hidden="false" customHeight="true" outlineLevel="0" collapsed="false">
      <c r="A11708" s="1" t="n">
        <v>3</v>
      </c>
      <c r="B11708" s="76" t="n">
        <v>46289</v>
      </c>
      <c r="C11708" s="1" t="n">
        <v>100</v>
      </c>
      <c r="D11708" s="1" t="s">
        <v>3988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3979</v>
      </c>
      <c r="N11708" s="1" t="n">
        <v>3.504</v>
      </c>
      <c r="O11708" s="1" t="n">
        <v>5.96</v>
      </c>
      <c r="P11708" s="1" t="s">
        <v>3814</v>
      </c>
    </row>
    <row r="11709" customFormat="false" ht="15" hidden="false" customHeight="true" outlineLevel="0" collapsed="false">
      <c r="A11709" s="1" t="n">
        <v>3</v>
      </c>
      <c r="B11709" s="76" t="n">
        <v>46289</v>
      </c>
      <c r="C11709" s="1" t="n">
        <v>100</v>
      </c>
      <c r="D11709" s="1" t="s">
        <v>3988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3980</v>
      </c>
      <c r="N11709" s="1" t="n">
        <v>11.635</v>
      </c>
      <c r="O11709" s="1" t="n">
        <v>29.73</v>
      </c>
      <c r="P11709" s="1" t="s">
        <v>3814</v>
      </c>
    </row>
    <row r="11710" customFormat="false" ht="12.75" hidden="false" customHeight="true" outlineLevel="0" collapsed="false">
      <c r="A11710" s="1" t="n">
        <v>3</v>
      </c>
      <c r="B11710" s="76" t="n">
        <v>46289</v>
      </c>
      <c r="C11710" s="1" t="n">
        <v>100</v>
      </c>
      <c r="D11710" s="1" t="s">
        <v>3988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3981</v>
      </c>
      <c r="N11710" s="1" t="n">
        <v>0.003</v>
      </c>
      <c r="O11710" s="1" t="n">
        <v>0</v>
      </c>
      <c r="P11710" s="1" t="s">
        <v>3814</v>
      </c>
    </row>
    <row r="11711" customFormat="false" ht="12.75" hidden="false" customHeight="true" outlineLevel="0" collapsed="false">
      <c r="A11711" s="1" t="n">
        <v>3</v>
      </c>
      <c r="B11711" s="76" t="n">
        <v>46290</v>
      </c>
      <c r="C11711" s="1" t="n">
        <v>1</v>
      </c>
      <c r="D11711" s="1" t="s">
        <v>3848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3866</v>
      </c>
      <c r="N11711" s="1" t="n">
        <v>20</v>
      </c>
      <c r="O11711" s="1" t="n">
        <v>160</v>
      </c>
      <c r="P11711" s="1" t="s">
        <v>3814</v>
      </c>
    </row>
    <row r="11712" customFormat="false" ht="12.75" hidden="false" customHeight="true" outlineLevel="0" collapsed="false">
      <c r="A11712" s="1" t="n">
        <v>3</v>
      </c>
      <c r="B11712" s="76" t="n">
        <v>46290</v>
      </c>
      <c r="C11712" s="1" t="n">
        <v>1</v>
      </c>
      <c r="D11712" s="1" t="s">
        <v>3848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3867</v>
      </c>
      <c r="N11712" s="1" t="n">
        <v>10</v>
      </c>
      <c r="O11712" s="1" t="n">
        <v>100</v>
      </c>
      <c r="P11712" s="1" t="s">
        <v>3814</v>
      </c>
    </row>
    <row r="11713" customFormat="false" ht="12.75" hidden="false" customHeight="true" outlineLevel="0" collapsed="false">
      <c r="A11713" s="1" t="n">
        <v>3</v>
      </c>
      <c r="B11713" s="76" t="n">
        <v>46290</v>
      </c>
      <c r="C11713" s="1" t="n">
        <v>1</v>
      </c>
      <c r="D11713" s="1" t="s">
        <v>3848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3868</v>
      </c>
      <c r="N11713" s="1" t="n">
        <v>4</v>
      </c>
      <c r="O11713" s="1" t="n">
        <v>48</v>
      </c>
      <c r="P11713" s="1" t="s">
        <v>3814</v>
      </c>
    </row>
    <row r="11714" customFormat="false" ht="12.75" hidden="false" customHeight="true" outlineLevel="0" collapsed="false">
      <c r="A11714" s="1" t="n">
        <v>3</v>
      </c>
      <c r="B11714" s="76" t="n">
        <v>46290</v>
      </c>
      <c r="C11714" s="1" t="n">
        <v>1</v>
      </c>
      <c r="D11714" s="1" t="s">
        <v>3848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3849</v>
      </c>
      <c r="N11714" s="1" t="n">
        <v>180</v>
      </c>
      <c r="O11714" s="1" t="n">
        <v>270</v>
      </c>
      <c r="P11714" s="1" t="s">
        <v>3814</v>
      </c>
    </row>
    <row r="11715" customFormat="false" ht="12.75" hidden="false" customHeight="true" outlineLevel="0" collapsed="false">
      <c r="A11715" s="1" t="n">
        <v>3</v>
      </c>
      <c r="B11715" s="76" t="n">
        <v>46290</v>
      </c>
      <c r="C11715" s="1" t="n">
        <v>6</v>
      </c>
      <c r="D11715" s="1" t="s">
        <v>3819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3865</v>
      </c>
      <c r="N11715" s="1" t="n">
        <v>20</v>
      </c>
      <c r="O11715" s="1" t="n">
        <v>120</v>
      </c>
      <c r="P11715" s="1" t="s">
        <v>3814</v>
      </c>
    </row>
    <row r="11716" customFormat="false" ht="12.75" hidden="false" customHeight="true" outlineLevel="0" collapsed="false">
      <c r="A11716" s="1" t="n">
        <v>3</v>
      </c>
      <c r="B11716" s="76" t="n">
        <v>46290</v>
      </c>
      <c r="C11716" s="1" t="n">
        <v>6</v>
      </c>
      <c r="D11716" s="1" t="s">
        <v>3819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3815</v>
      </c>
      <c r="N11716" s="1" t="n">
        <v>70</v>
      </c>
      <c r="O11716" s="1" t="n">
        <v>140</v>
      </c>
      <c r="P11716" s="1" t="s">
        <v>3814</v>
      </c>
    </row>
    <row r="11717" customFormat="false" ht="12.75" hidden="false" customHeight="true" outlineLevel="0" collapsed="false">
      <c r="A11717" s="1" t="n">
        <v>3</v>
      </c>
      <c r="B11717" s="76" t="n">
        <v>46290</v>
      </c>
      <c r="C11717" s="1" t="n">
        <v>6</v>
      </c>
      <c r="D11717" s="1" t="s">
        <v>3819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3816</v>
      </c>
      <c r="N11717" s="1" t="n">
        <v>6</v>
      </c>
      <c r="O11717" s="1" t="n">
        <v>48</v>
      </c>
      <c r="P11717" s="1" t="s">
        <v>3814</v>
      </c>
    </row>
    <row r="11718" customFormat="false" ht="12.75" hidden="false" customHeight="true" outlineLevel="0" collapsed="false">
      <c r="A11718" s="1" t="n">
        <v>3</v>
      </c>
      <c r="B11718" s="76" t="n">
        <v>46290</v>
      </c>
      <c r="C11718" s="1" t="n">
        <v>6</v>
      </c>
      <c r="D11718" s="1" t="s">
        <v>3819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3817</v>
      </c>
      <c r="N11718" s="1" t="n">
        <v>20</v>
      </c>
      <c r="O11718" s="1" t="n">
        <v>125</v>
      </c>
      <c r="P11718" s="1" t="s">
        <v>3814</v>
      </c>
    </row>
    <row r="11719" customFormat="false" ht="12.75" hidden="false" customHeight="true" outlineLevel="0" collapsed="false">
      <c r="A11719" s="1" t="n">
        <v>3</v>
      </c>
      <c r="B11719" s="76" t="n">
        <v>46290</v>
      </c>
      <c r="C11719" s="1" t="n">
        <v>6</v>
      </c>
      <c r="D11719" s="1" t="s">
        <v>3819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3851</v>
      </c>
      <c r="N11719" s="1" t="n">
        <v>20</v>
      </c>
      <c r="O11719" s="1" t="n">
        <v>130</v>
      </c>
      <c r="P11719" s="1" t="s">
        <v>3814</v>
      </c>
    </row>
    <row r="11720" customFormat="false" ht="12.75" hidden="false" customHeight="true" outlineLevel="0" collapsed="false">
      <c r="A11720" s="1" t="n">
        <v>3</v>
      </c>
      <c r="B11720" s="76" t="n">
        <v>46290</v>
      </c>
      <c r="C11720" s="1" t="n">
        <v>6</v>
      </c>
      <c r="D11720" s="1" t="s">
        <v>3819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3853</v>
      </c>
      <c r="N11720" s="1" t="n">
        <v>48</v>
      </c>
      <c r="O11720" s="1" t="n">
        <v>300</v>
      </c>
      <c r="P11720" s="1" t="s">
        <v>3814</v>
      </c>
    </row>
    <row r="11721" customFormat="false" ht="12.75" hidden="false" customHeight="true" outlineLevel="0" collapsed="false">
      <c r="A11721" s="1" t="n">
        <v>3</v>
      </c>
      <c r="B11721" s="76" t="n">
        <v>46290</v>
      </c>
      <c r="C11721" s="1" t="n">
        <v>6</v>
      </c>
      <c r="D11721" s="1" t="s">
        <v>3819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3855</v>
      </c>
      <c r="N11721" s="1" t="n">
        <v>40</v>
      </c>
      <c r="O11721" s="1" t="n">
        <v>300</v>
      </c>
      <c r="P11721" s="1" t="s">
        <v>3814</v>
      </c>
    </row>
    <row r="11722" customFormat="false" ht="12.75" hidden="false" customHeight="true" outlineLevel="0" collapsed="false">
      <c r="A11722" s="1" t="n">
        <v>3</v>
      </c>
      <c r="B11722" s="76" t="n">
        <v>46290</v>
      </c>
      <c r="C11722" s="1" t="n">
        <v>6</v>
      </c>
      <c r="D11722" s="1" t="s">
        <v>3819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3856</v>
      </c>
      <c r="N11722" s="1" t="n">
        <v>15.7</v>
      </c>
      <c r="O11722" s="1" t="n">
        <v>94</v>
      </c>
      <c r="P11722" s="1" t="s">
        <v>3814</v>
      </c>
    </row>
    <row r="11723" customFormat="false" ht="12.75" hidden="false" customHeight="true" outlineLevel="0" collapsed="false">
      <c r="A11723" s="1" t="n">
        <v>3</v>
      </c>
      <c r="B11723" s="76" t="n">
        <v>46290</v>
      </c>
      <c r="C11723" s="1" t="n">
        <v>6</v>
      </c>
      <c r="D11723" s="1" t="s">
        <v>3819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3857</v>
      </c>
      <c r="N11723" s="1" t="n">
        <v>40</v>
      </c>
      <c r="O11723" s="1" t="n">
        <v>300</v>
      </c>
      <c r="P11723" s="1" t="s">
        <v>3814</v>
      </c>
    </row>
    <row r="11724" customFormat="false" ht="12.75" hidden="false" customHeight="true" outlineLevel="0" collapsed="false">
      <c r="A11724" s="1" t="n">
        <v>3</v>
      </c>
      <c r="B11724" s="76" t="n">
        <v>46290</v>
      </c>
      <c r="C11724" s="1" t="n">
        <v>6</v>
      </c>
      <c r="D11724" s="1" t="s">
        <v>3819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3858</v>
      </c>
      <c r="N11724" s="1" t="n">
        <v>4</v>
      </c>
      <c r="O11724" s="1" t="n">
        <v>52</v>
      </c>
      <c r="P11724" s="1" t="s">
        <v>3814</v>
      </c>
    </row>
    <row r="11725" customFormat="false" ht="12.75" hidden="false" customHeight="true" outlineLevel="0" collapsed="false">
      <c r="A11725" s="1" t="n">
        <v>3</v>
      </c>
      <c r="B11725" s="76" t="n">
        <v>46290</v>
      </c>
      <c r="C11725" s="1" t="n">
        <v>6</v>
      </c>
      <c r="D11725" s="1" t="s">
        <v>3819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3860</v>
      </c>
      <c r="N11725" s="1" t="n">
        <v>10</v>
      </c>
      <c r="O11725" s="1" t="n">
        <v>260</v>
      </c>
      <c r="P11725" s="1" t="s">
        <v>3814</v>
      </c>
    </row>
    <row r="11726" customFormat="false" ht="12.75" hidden="false" customHeight="true" outlineLevel="0" collapsed="false">
      <c r="A11726" s="1" t="n">
        <v>3</v>
      </c>
      <c r="B11726" s="76" t="n">
        <v>46290</v>
      </c>
      <c r="C11726" s="1" t="n">
        <v>6</v>
      </c>
      <c r="D11726" s="1" t="s">
        <v>3819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3861</v>
      </c>
      <c r="N11726" s="1" t="n">
        <v>10</v>
      </c>
      <c r="O11726" s="1" t="n">
        <v>100</v>
      </c>
      <c r="P11726" s="1" t="s">
        <v>3814</v>
      </c>
    </row>
    <row r="11727" customFormat="false" ht="12.75" hidden="false" customHeight="true" outlineLevel="0" collapsed="false">
      <c r="A11727" s="1" t="n">
        <v>3</v>
      </c>
      <c r="B11727" s="76" t="n">
        <v>46290</v>
      </c>
      <c r="C11727" s="1" t="n">
        <v>6</v>
      </c>
      <c r="D11727" s="1" t="s">
        <v>3819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4006</v>
      </c>
      <c r="N11727" s="1" t="n">
        <v>2</v>
      </c>
      <c r="O11727" s="1" t="n">
        <v>20</v>
      </c>
      <c r="P11727" s="1" t="s">
        <v>3814</v>
      </c>
    </row>
    <row r="11728" customFormat="false" ht="12.75" hidden="false" customHeight="true" outlineLevel="0" collapsed="false">
      <c r="A11728" s="1" t="n">
        <v>3</v>
      </c>
      <c r="B11728" s="76" t="n">
        <v>46290</v>
      </c>
      <c r="C11728" s="1" t="n">
        <v>6</v>
      </c>
      <c r="D11728" s="1" t="s">
        <v>3819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4007</v>
      </c>
      <c r="N11728" s="1" t="n">
        <v>8.1</v>
      </c>
      <c r="O11728" s="1" t="n">
        <v>81</v>
      </c>
      <c r="P11728" s="1" t="s">
        <v>3814</v>
      </c>
    </row>
    <row r="11729" customFormat="false" ht="12.75" hidden="false" customHeight="true" outlineLevel="0" collapsed="false">
      <c r="A11729" s="1" t="n">
        <v>3</v>
      </c>
      <c r="B11729" s="76" t="n">
        <v>46290</v>
      </c>
      <c r="C11729" s="1" t="n">
        <v>6</v>
      </c>
      <c r="D11729" s="1" t="s">
        <v>3819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4008</v>
      </c>
      <c r="N11729" s="1" t="n">
        <v>40</v>
      </c>
      <c r="O11729" s="1" t="n">
        <v>300</v>
      </c>
      <c r="P11729" s="1" t="s">
        <v>3814</v>
      </c>
    </row>
    <row r="11730" customFormat="false" ht="12.75" hidden="false" customHeight="true" outlineLevel="0" collapsed="false">
      <c r="A11730" s="1" t="n">
        <v>3</v>
      </c>
      <c r="B11730" s="76" t="n">
        <v>46290</v>
      </c>
      <c r="C11730" s="1" t="n">
        <v>6</v>
      </c>
      <c r="D11730" s="1" t="s">
        <v>3819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3862</v>
      </c>
      <c r="N11730" s="1" t="n">
        <v>10</v>
      </c>
      <c r="O11730" s="1" t="n">
        <v>110</v>
      </c>
      <c r="P11730" s="1" t="s">
        <v>3814</v>
      </c>
    </row>
    <row r="11731" customFormat="false" ht="12.75" hidden="false" customHeight="true" outlineLevel="0" collapsed="false">
      <c r="A11731" s="1" t="n">
        <v>3</v>
      </c>
      <c r="B11731" s="76" t="n">
        <v>46290</v>
      </c>
      <c r="C11731" s="1" t="n">
        <v>6</v>
      </c>
      <c r="D11731" s="1" t="s">
        <v>3819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4643</v>
      </c>
      <c r="N11731" s="1" t="n">
        <v>62.79</v>
      </c>
      <c r="O11731" s="1" t="n">
        <v>180</v>
      </c>
      <c r="P11731" s="1" t="s">
        <v>3814</v>
      </c>
    </row>
    <row r="11732" customFormat="false" ht="12.75" hidden="false" customHeight="true" outlineLevel="0" collapsed="false">
      <c r="A11732" s="1" t="n">
        <v>3</v>
      </c>
      <c r="B11732" s="76" t="n">
        <v>46290</v>
      </c>
      <c r="C11732" s="1" t="n">
        <v>6</v>
      </c>
      <c r="D11732" s="1" t="s">
        <v>3819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3863</v>
      </c>
      <c r="N11732" s="1" t="n">
        <v>20</v>
      </c>
      <c r="O11732" s="1" t="n">
        <v>90</v>
      </c>
      <c r="P11732" s="1" t="s">
        <v>3814</v>
      </c>
    </row>
    <row r="11733" customFormat="false" ht="12.75" hidden="false" customHeight="true" outlineLevel="0" collapsed="false">
      <c r="A11733" s="1" t="n">
        <v>3</v>
      </c>
      <c r="B11733" s="76" t="n">
        <v>46290</v>
      </c>
      <c r="C11733" s="1" t="n">
        <v>6</v>
      </c>
      <c r="D11733" s="1" t="s">
        <v>3819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3864</v>
      </c>
      <c r="N11733" s="1" t="n">
        <v>1</v>
      </c>
      <c r="O11733" s="1" t="n">
        <v>45</v>
      </c>
      <c r="P11733" s="1" t="s">
        <v>3814</v>
      </c>
    </row>
    <row r="11734" customFormat="false" ht="12.75" hidden="false" customHeight="true" outlineLevel="0" collapsed="false">
      <c r="A11734" s="1" t="n">
        <v>3</v>
      </c>
      <c r="B11734" s="76" t="n">
        <v>46290</v>
      </c>
      <c r="C11734" s="1" t="n">
        <v>6</v>
      </c>
      <c r="D11734" s="1" t="s">
        <v>3819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4208</v>
      </c>
      <c r="N11734" s="1" t="n">
        <v>5.15</v>
      </c>
      <c r="O11734" s="1" t="n">
        <v>61.5</v>
      </c>
      <c r="P11734" s="1" t="s">
        <v>3814</v>
      </c>
    </row>
    <row r="11735" customFormat="false" ht="12.75" hidden="false" customHeight="true" outlineLevel="0" collapsed="false">
      <c r="A11735" s="1" t="n">
        <v>3</v>
      </c>
      <c r="B11735" s="76" t="n">
        <v>46290</v>
      </c>
      <c r="C11735" s="1" t="n">
        <v>6</v>
      </c>
      <c r="D11735" s="1" t="s">
        <v>3819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4009</v>
      </c>
      <c r="N11735" s="1" t="n">
        <v>9.2</v>
      </c>
      <c r="O11735" s="1" t="n">
        <v>110</v>
      </c>
      <c r="P11735" s="1" t="s">
        <v>3814</v>
      </c>
    </row>
    <row r="11736" customFormat="false" ht="12.75" hidden="false" customHeight="true" outlineLevel="0" collapsed="false">
      <c r="A11736" s="1" t="n">
        <v>3</v>
      </c>
      <c r="B11736" s="76" t="n">
        <v>46290</v>
      </c>
      <c r="C11736" s="1" t="n">
        <v>6</v>
      </c>
      <c r="D11736" s="1" t="s">
        <v>3819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3818</v>
      </c>
      <c r="N11736" s="1" t="n">
        <v>20</v>
      </c>
      <c r="O11736" s="1" t="n">
        <v>300</v>
      </c>
      <c r="P11736" s="1" t="s">
        <v>3814</v>
      </c>
    </row>
    <row r="11737" customFormat="false" ht="12.75" hidden="false" customHeight="true" outlineLevel="0" collapsed="false">
      <c r="A11737" s="1" t="n">
        <v>3</v>
      </c>
      <c r="B11737" s="76" t="n">
        <v>46290</v>
      </c>
      <c r="C11737" s="1" t="n">
        <v>11</v>
      </c>
      <c r="D11737" s="1" t="s">
        <v>3820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5404</v>
      </c>
      <c r="N11737" s="1" t="n">
        <v>20</v>
      </c>
      <c r="O11737" s="1" t="n">
        <v>36</v>
      </c>
      <c r="P11737" s="1" t="s">
        <v>3814</v>
      </c>
    </row>
    <row r="11738" customFormat="false" ht="12.75" hidden="false" customHeight="true" outlineLevel="0" collapsed="false">
      <c r="A11738" s="1" t="n">
        <v>3</v>
      </c>
      <c r="B11738" s="76" t="n">
        <v>46290</v>
      </c>
      <c r="C11738" s="1" t="n">
        <v>11</v>
      </c>
      <c r="D11738" s="1" t="s">
        <v>3820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5405</v>
      </c>
      <c r="N11738" s="1" t="n">
        <v>20</v>
      </c>
      <c r="O11738" s="1" t="n">
        <v>36</v>
      </c>
      <c r="P11738" s="1" t="s">
        <v>3814</v>
      </c>
    </row>
    <row r="11739" customFormat="false" ht="12.75" hidden="false" customHeight="true" outlineLevel="0" collapsed="false">
      <c r="A11739" s="1" t="n">
        <v>3</v>
      </c>
      <c r="B11739" s="76" t="n">
        <v>46290</v>
      </c>
      <c r="C11739" s="1" t="n">
        <v>11</v>
      </c>
      <c r="D11739" s="1" t="s">
        <v>3820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5406</v>
      </c>
      <c r="N11739" s="1" t="n">
        <v>20</v>
      </c>
      <c r="O11739" s="1" t="n">
        <v>36</v>
      </c>
      <c r="P11739" s="1" t="s">
        <v>3814</v>
      </c>
    </row>
    <row r="11740" customFormat="false" ht="12.75" hidden="false" customHeight="true" outlineLevel="0" collapsed="false">
      <c r="A11740" s="1" t="n">
        <v>3</v>
      </c>
      <c r="B11740" s="76" t="n">
        <v>46290</v>
      </c>
      <c r="C11740" s="1" t="n">
        <v>11</v>
      </c>
      <c r="D11740" s="1" t="s">
        <v>3820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5407</v>
      </c>
      <c r="N11740" s="1" t="n">
        <v>20</v>
      </c>
      <c r="O11740" s="1" t="n">
        <v>36</v>
      </c>
      <c r="P11740" s="1" t="s">
        <v>3814</v>
      </c>
    </row>
    <row r="11741" customFormat="false" ht="12.75" hidden="false" customHeight="true" outlineLevel="0" collapsed="false">
      <c r="A11741" s="1" t="n">
        <v>3</v>
      </c>
      <c r="B11741" s="76" t="n">
        <v>46290</v>
      </c>
      <c r="C11741" s="1" t="n">
        <v>11</v>
      </c>
      <c r="D11741" s="1" t="s">
        <v>3820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6967</v>
      </c>
      <c r="N11741" s="1" t="n">
        <v>20</v>
      </c>
      <c r="O11741" s="1" t="n">
        <v>36</v>
      </c>
      <c r="P11741" s="1" t="s">
        <v>3814</v>
      </c>
    </row>
    <row r="11742" customFormat="false" ht="12.75" hidden="false" customHeight="true" outlineLevel="0" collapsed="false">
      <c r="A11742" s="1" t="n">
        <v>3</v>
      </c>
      <c r="B11742" s="76" t="n">
        <v>46290</v>
      </c>
      <c r="C11742" s="1" t="n">
        <v>11</v>
      </c>
      <c r="D11742" s="1" t="s">
        <v>3820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4051</v>
      </c>
      <c r="N11742" s="1" t="n">
        <v>1080</v>
      </c>
      <c r="O11742" s="1" t="n">
        <v>555</v>
      </c>
      <c r="P11742" s="1" t="s">
        <v>3814</v>
      </c>
    </row>
    <row r="11743" customFormat="false" ht="12.75" hidden="false" customHeight="true" outlineLevel="0" collapsed="false">
      <c r="A11743" s="1" t="n">
        <v>3</v>
      </c>
      <c r="B11743" s="76" t="n">
        <v>46290</v>
      </c>
      <c r="C11743" s="1" t="n">
        <v>11</v>
      </c>
      <c r="D11743" s="1" t="s">
        <v>3820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4052</v>
      </c>
      <c r="N11743" s="1" t="n">
        <v>2520</v>
      </c>
      <c r="O11743" s="1" t="n">
        <v>1260</v>
      </c>
      <c r="P11743" s="1" t="s">
        <v>3814</v>
      </c>
    </row>
    <row r="11744" customFormat="false" ht="12.75" hidden="false" customHeight="true" outlineLevel="0" collapsed="false">
      <c r="A11744" s="1" t="n">
        <v>3</v>
      </c>
      <c r="B11744" s="76" t="n">
        <v>46290</v>
      </c>
      <c r="C11744" s="1" t="n">
        <v>11</v>
      </c>
      <c r="D11744" s="1" t="s">
        <v>3820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6824</v>
      </c>
      <c r="N11744" s="1" t="n">
        <v>15</v>
      </c>
      <c r="O11744" s="1" t="n">
        <v>105</v>
      </c>
      <c r="P11744" s="1" t="s">
        <v>3814</v>
      </c>
    </row>
    <row r="11745" customFormat="false" ht="12.75" hidden="false" customHeight="true" outlineLevel="0" collapsed="false">
      <c r="A11745" s="1" t="n">
        <v>3</v>
      </c>
      <c r="B11745" s="76" t="n">
        <v>46290</v>
      </c>
      <c r="C11745" s="1" t="n">
        <v>11</v>
      </c>
      <c r="D11745" s="1" t="s">
        <v>3820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4100</v>
      </c>
      <c r="N11745" s="1" t="n">
        <v>18</v>
      </c>
      <c r="O11745" s="1" t="n">
        <v>190</v>
      </c>
      <c r="P11745" s="1" t="s">
        <v>3814</v>
      </c>
    </row>
    <row r="11746" customFormat="false" ht="12.75" hidden="false" customHeight="true" outlineLevel="0" collapsed="false">
      <c r="A11746" s="1" t="n">
        <v>3</v>
      </c>
      <c r="B11746" s="76" t="n">
        <v>46290</v>
      </c>
      <c r="C11746" s="1" t="n">
        <v>11</v>
      </c>
      <c r="D11746" s="1" t="s">
        <v>3820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5267</v>
      </c>
      <c r="N11746" s="1" t="n">
        <v>9</v>
      </c>
      <c r="O11746" s="1" t="n">
        <v>130</v>
      </c>
      <c r="P11746" s="1" t="s">
        <v>3814</v>
      </c>
    </row>
    <row r="11747" customFormat="false" ht="12.75" hidden="false" customHeight="true" outlineLevel="0" collapsed="false">
      <c r="A11747" s="1" t="n">
        <v>3</v>
      </c>
      <c r="B11747" s="76" t="n">
        <v>46290</v>
      </c>
      <c r="C11747" s="1" t="n">
        <v>11</v>
      </c>
      <c r="D11747" s="1" t="s">
        <v>3820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4102</v>
      </c>
      <c r="N11747" s="1" t="n">
        <v>10</v>
      </c>
      <c r="O11747" s="1" t="n">
        <v>110</v>
      </c>
      <c r="P11747" s="1" t="s">
        <v>3814</v>
      </c>
    </row>
    <row r="11748" customFormat="false" ht="12.75" hidden="false" customHeight="true" outlineLevel="0" collapsed="false">
      <c r="A11748" s="1" t="n">
        <v>3</v>
      </c>
      <c r="B11748" s="76" t="n">
        <v>46290</v>
      </c>
      <c r="C11748" s="1" t="n">
        <v>11</v>
      </c>
      <c r="D11748" s="1" t="s">
        <v>3820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6968</v>
      </c>
      <c r="N11748" s="1" t="n">
        <v>10</v>
      </c>
      <c r="O11748" s="1" t="n">
        <v>140</v>
      </c>
      <c r="P11748" s="1" t="s">
        <v>3814</v>
      </c>
    </row>
    <row r="11749" customFormat="false" ht="12.75" hidden="false" customHeight="true" outlineLevel="0" collapsed="false">
      <c r="A11749" s="1" t="n">
        <v>3</v>
      </c>
      <c r="B11749" s="76" t="n">
        <v>46290</v>
      </c>
      <c r="C11749" s="1" t="n">
        <v>11</v>
      </c>
      <c r="D11749" s="1" t="s">
        <v>3820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4744</v>
      </c>
      <c r="N11749" s="1" t="n">
        <v>40</v>
      </c>
      <c r="O11749" s="1" t="n">
        <v>51.43</v>
      </c>
      <c r="P11749" s="1" t="s">
        <v>3814</v>
      </c>
    </row>
    <row r="11750" customFormat="false" ht="12.75" hidden="false" customHeight="true" outlineLevel="0" collapsed="false">
      <c r="A11750" s="1" t="n">
        <v>3</v>
      </c>
      <c r="B11750" s="76" t="n">
        <v>46290</v>
      </c>
      <c r="C11750" s="1" t="n">
        <v>11</v>
      </c>
      <c r="D11750" s="1" t="s">
        <v>3820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4745</v>
      </c>
      <c r="N11750" s="1" t="n">
        <v>20</v>
      </c>
      <c r="O11750" s="1" t="n">
        <v>44.44</v>
      </c>
      <c r="P11750" s="1" t="s">
        <v>3814</v>
      </c>
    </row>
    <row r="11751" customFormat="false" ht="12.75" hidden="false" customHeight="true" outlineLevel="0" collapsed="false">
      <c r="A11751" s="1" t="n">
        <v>3</v>
      </c>
      <c r="B11751" s="76" t="n">
        <v>46290</v>
      </c>
      <c r="C11751" s="1" t="n">
        <v>11</v>
      </c>
      <c r="D11751" s="1" t="s">
        <v>3820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4747</v>
      </c>
      <c r="N11751" s="1" t="n">
        <v>20</v>
      </c>
      <c r="O11751" s="1" t="n">
        <v>40.15</v>
      </c>
      <c r="P11751" s="1" t="s">
        <v>3814</v>
      </c>
    </row>
    <row r="11752" customFormat="false" ht="12.75" hidden="false" customHeight="true" outlineLevel="0" collapsed="false">
      <c r="A11752" s="1" t="n">
        <v>3</v>
      </c>
      <c r="B11752" s="76" t="n">
        <v>46290</v>
      </c>
      <c r="C11752" s="1" t="n">
        <v>11</v>
      </c>
      <c r="D11752" s="1" t="s">
        <v>3820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4748</v>
      </c>
      <c r="N11752" s="1" t="n">
        <v>20</v>
      </c>
      <c r="O11752" s="1" t="n">
        <v>48.75</v>
      </c>
      <c r="P11752" s="1" t="s">
        <v>3814</v>
      </c>
    </row>
    <row r="11753" customFormat="false" ht="12.75" hidden="false" customHeight="true" outlineLevel="0" collapsed="false">
      <c r="A11753" s="1" t="n">
        <v>3</v>
      </c>
      <c r="B11753" s="76" t="n">
        <v>46290</v>
      </c>
      <c r="C11753" s="1" t="n">
        <v>11</v>
      </c>
      <c r="D11753" s="1" t="s">
        <v>3820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5751</v>
      </c>
      <c r="N11753" s="1" t="n">
        <v>20</v>
      </c>
      <c r="O11753" s="1" t="n">
        <v>40.15</v>
      </c>
      <c r="P11753" s="1" t="s">
        <v>3814</v>
      </c>
    </row>
    <row r="11754" customFormat="false" ht="12.75" hidden="false" customHeight="true" outlineLevel="0" collapsed="false">
      <c r="A11754" s="1" t="n">
        <v>3</v>
      </c>
      <c r="B11754" s="76" t="n">
        <v>46290</v>
      </c>
      <c r="C11754" s="1" t="n">
        <v>11</v>
      </c>
      <c r="D11754" s="1" t="s">
        <v>3820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4749</v>
      </c>
      <c r="N11754" s="1" t="n">
        <v>20</v>
      </c>
      <c r="O11754" s="1" t="n">
        <v>42.52</v>
      </c>
      <c r="P11754" s="1" t="s">
        <v>3814</v>
      </c>
    </row>
    <row r="11755" customFormat="false" ht="12.75" hidden="false" customHeight="true" outlineLevel="0" collapsed="false">
      <c r="A11755" s="1" t="n">
        <v>3</v>
      </c>
      <c r="B11755" s="76" t="n">
        <v>46290</v>
      </c>
      <c r="C11755" s="1" t="n">
        <v>11</v>
      </c>
      <c r="D11755" s="1" t="s">
        <v>3820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6969</v>
      </c>
      <c r="N11755" s="1" t="n">
        <v>20</v>
      </c>
      <c r="O11755" s="1" t="n">
        <v>46.59</v>
      </c>
      <c r="P11755" s="1" t="s">
        <v>3814</v>
      </c>
    </row>
    <row r="11756" customFormat="false" ht="12.75" hidden="false" customHeight="true" outlineLevel="0" collapsed="false">
      <c r="A11756" s="1" t="n">
        <v>3</v>
      </c>
      <c r="B11756" s="76" t="n">
        <v>46290</v>
      </c>
      <c r="C11756" s="1" t="n">
        <v>11</v>
      </c>
      <c r="D11756" s="1" t="s">
        <v>3820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5752</v>
      </c>
      <c r="N11756" s="1" t="n">
        <v>20</v>
      </c>
      <c r="O11756" s="1" t="n">
        <v>43.26</v>
      </c>
      <c r="P11756" s="1" t="s">
        <v>3814</v>
      </c>
    </row>
    <row r="11757" customFormat="false" ht="12.75" hidden="false" customHeight="true" outlineLevel="0" collapsed="false">
      <c r="A11757" s="1" t="n">
        <v>3</v>
      </c>
      <c r="B11757" s="76" t="n">
        <v>46290</v>
      </c>
      <c r="C11757" s="1" t="n">
        <v>11</v>
      </c>
      <c r="D11757" s="1" t="s">
        <v>3820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4752</v>
      </c>
      <c r="N11757" s="1" t="n">
        <v>20</v>
      </c>
      <c r="O11757" s="1" t="n">
        <v>43.26</v>
      </c>
      <c r="P11757" s="1" t="s">
        <v>3814</v>
      </c>
    </row>
    <row r="11758" customFormat="false" ht="12.75" hidden="false" customHeight="true" outlineLevel="0" collapsed="false">
      <c r="A11758" s="1" t="n">
        <v>3</v>
      </c>
      <c r="B11758" s="76" t="n">
        <v>46290</v>
      </c>
      <c r="C11758" s="1" t="n">
        <v>11</v>
      </c>
      <c r="D11758" s="1" t="s">
        <v>3820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4753</v>
      </c>
      <c r="N11758" s="1" t="n">
        <v>20</v>
      </c>
      <c r="O11758" s="1" t="n">
        <v>41.22</v>
      </c>
      <c r="P11758" s="1" t="s">
        <v>3814</v>
      </c>
    </row>
    <row r="11759" customFormat="false" ht="12.75" hidden="false" customHeight="true" outlineLevel="0" collapsed="false">
      <c r="A11759" s="1" t="n">
        <v>3</v>
      </c>
      <c r="B11759" s="76" t="n">
        <v>46290</v>
      </c>
      <c r="C11759" s="1" t="n">
        <v>11</v>
      </c>
      <c r="D11759" s="1" t="s">
        <v>3820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4754</v>
      </c>
      <c r="N11759" s="1" t="n">
        <v>15</v>
      </c>
      <c r="O11759" s="1" t="n">
        <v>65.93</v>
      </c>
      <c r="P11759" s="1" t="s">
        <v>3814</v>
      </c>
    </row>
    <row r="11760" customFormat="false" ht="12.75" hidden="false" customHeight="true" outlineLevel="0" collapsed="false">
      <c r="A11760" s="1" t="n">
        <v>3</v>
      </c>
      <c r="B11760" s="76" t="n">
        <v>46290</v>
      </c>
      <c r="C11760" s="1" t="n">
        <v>11</v>
      </c>
      <c r="D11760" s="1" t="s">
        <v>3820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6970</v>
      </c>
      <c r="N11760" s="1" t="n">
        <v>20</v>
      </c>
      <c r="O11760" s="1" t="n">
        <v>41.22</v>
      </c>
      <c r="P11760" s="1" t="s">
        <v>3814</v>
      </c>
    </row>
    <row r="11761" customFormat="false" ht="12.75" hidden="false" customHeight="true" outlineLevel="0" collapsed="false">
      <c r="A11761" s="1" t="n">
        <v>3</v>
      </c>
      <c r="B11761" s="76" t="n">
        <v>46290</v>
      </c>
      <c r="C11761" s="1" t="n">
        <v>11</v>
      </c>
      <c r="D11761" s="1" t="s">
        <v>3820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4758</v>
      </c>
      <c r="N11761" s="1" t="n">
        <v>20</v>
      </c>
      <c r="O11761" s="1" t="n">
        <v>38</v>
      </c>
      <c r="P11761" s="1" t="s">
        <v>3814</v>
      </c>
    </row>
    <row r="11762" customFormat="false" ht="12.75" hidden="false" customHeight="true" outlineLevel="0" collapsed="false">
      <c r="A11762" s="1" t="n">
        <v>3</v>
      </c>
      <c r="B11762" s="76" t="n">
        <v>46290</v>
      </c>
      <c r="C11762" s="1" t="n">
        <v>11</v>
      </c>
      <c r="D11762" s="1" t="s">
        <v>3820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5754</v>
      </c>
      <c r="N11762" s="1" t="n">
        <v>20</v>
      </c>
      <c r="O11762" s="1" t="n">
        <v>38</v>
      </c>
      <c r="P11762" s="1" t="s">
        <v>3814</v>
      </c>
    </row>
    <row r="11763" customFormat="false" ht="12.75" hidden="false" customHeight="true" outlineLevel="0" collapsed="false">
      <c r="A11763" s="1" t="n">
        <v>3</v>
      </c>
      <c r="B11763" s="76" t="n">
        <v>46290</v>
      </c>
      <c r="C11763" s="1" t="n">
        <v>11</v>
      </c>
      <c r="D11763" s="1" t="s">
        <v>3820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4763</v>
      </c>
      <c r="N11763" s="1" t="n">
        <v>10</v>
      </c>
      <c r="O11763" s="1" t="n">
        <v>34.78</v>
      </c>
      <c r="P11763" s="1" t="s">
        <v>3814</v>
      </c>
    </row>
    <row r="11764" customFormat="false" ht="12.75" hidden="false" customHeight="true" outlineLevel="0" collapsed="false">
      <c r="A11764" s="1" t="n">
        <v>3</v>
      </c>
      <c r="B11764" s="76" t="n">
        <v>46290</v>
      </c>
      <c r="C11764" s="1" t="n">
        <v>11</v>
      </c>
      <c r="D11764" s="1" t="s">
        <v>3820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6971</v>
      </c>
      <c r="N11764" s="1" t="n">
        <v>20</v>
      </c>
      <c r="O11764" s="1" t="n">
        <v>39.08</v>
      </c>
      <c r="P11764" s="1" t="s">
        <v>3814</v>
      </c>
    </row>
    <row r="11765" customFormat="false" ht="12.75" hidden="false" customHeight="true" outlineLevel="0" collapsed="false">
      <c r="A11765" s="1" t="n">
        <v>3</v>
      </c>
      <c r="B11765" s="76" t="n">
        <v>46290</v>
      </c>
      <c r="C11765" s="1" t="n">
        <v>11</v>
      </c>
      <c r="D11765" s="1" t="s">
        <v>3820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4764</v>
      </c>
      <c r="N11765" s="1" t="n">
        <v>20</v>
      </c>
      <c r="O11765" s="1" t="n">
        <v>41.22</v>
      </c>
      <c r="P11765" s="1" t="s">
        <v>3814</v>
      </c>
    </row>
    <row r="11766" customFormat="false" ht="12.75" hidden="false" customHeight="true" outlineLevel="0" collapsed="false">
      <c r="A11766" s="1" t="n">
        <v>3</v>
      </c>
      <c r="B11766" s="76" t="n">
        <v>46290</v>
      </c>
      <c r="C11766" s="1" t="n">
        <v>11</v>
      </c>
      <c r="D11766" s="1" t="s">
        <v>3820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6271</v>
      </c>
      <c r="N11766" s="1" t="n">
        <v>20</v>
      </c>
      <c r="O11766" s="1" t="n">
        <v>41.22</v>
      </c>
      <c r="P11766" s="1" t="s">
        <v>3814</v>
      </c>
    </row>
    <row r="11767" customFormat="false" ht="12.75" hidden="false" customHeight="true" outlineLevel="0" collapsed="false">
      <c r="A11767" s="1" t="n">
        <v>3</v>
      </c>
      <c r="B11767" s="76" t="n">
        <v>46290</v>
      </c>
      <c r="C11767" s="1" t="n">
        <v>11</v>
      </c>
      <c r="D11767" s="1" t="s">
        <v>3820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6972</v>
      </c>
      <c r="N11767" s="1" t="n">
        <v>12</v>
      </c>
      <c r="O11767" s="1" t="n">
        <v>26.18</v>
      </c>
      <c r="P11767" s="1" t="s">
        <v>3814</v>
      </c>
    </row>
    <row r="11768" customFormat="false" ht="12.75" hidden="false" customHeight="true" outlineLevel="0" collapsed="false">
      <c r="A11768" s="1" t="n">
        <v>3</v>
      </c>
      <c r="B11768" s="76" t="n">
        <v>46290</v>
      </c>
      <c r="C11768" s="1" t="n">
        <v>11</v>
      </c>
      <c r="D11768" s="1" t="s">
        <v>3820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6973</v>
      </c>
      <c r="N11768" s="1" t="n">
        <v>10</v>
      </c>
      <c r="O11768" s="1" t="n">
        <v>31.55</v>
      </c>
      <c r="P11768" s="1" t="s">
        <v>3814</v>
      </c>
    </row>
    <row r="11769" customFormat="false" ht="12.75" hidden="false" customHeight="true" outlineLevel="0" collapsed="false">
      <c r="A11769" s="1" t="n">
        <v>3</v>
      </c>
      <c r="B11769" s="76" t="n">
        <v>46290</v>
      </c>
      <c r="C11769" s="1" t="n">
        <v>11</v>
      </c>
      <c r="D11769" s="1" t="s">
        <v>3820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3893</v>
      </c>
      <c r="N11769" s="1" t="n">
        <v>56.2</v>
      </c>
      <c r="O11769" s="1" t="n">
        <v>1264.5</v>
      </c>
      <c r="P11769" s="1" t="s">
        <v>3814</v>
      </c>
    </row>
    <row r="11770" customFormat="false" ht="12.75" hidden="false" customHeight="true" outlineLevel="0" collapsed="false">
      <c r="A11770" s="1" t="n">
        <v>3</v>
      </c>
      <c r="B11770" s="76" t="n">
        <v>46290</v>
      </c>
      <c r="C11770" s="1" t="n">
        <v>11</v>
      </c>
      <c r="D11770" s="1" t="s">
        <v>3820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5704</v>
      </c>
      <c r="N11770" s="1" t="n">
        <v>24</v>
      </c>
      <c r="O11770" s="1" t="n">
        <v>83.6</v>
      </c>
      <c r="P11770" s="1" t="s">
        <v>3814</v>
      </c>
    </row>
    <row r="11771" customFormat="false" ht="12.75" hidden="false" customHeight="true" outlineLevel="0" collapsed="false">
      <c r="A11771" s="1" t="n">
        <v>3</v>
      </c>
      <c r="B11771" s="76" t="n">
        <v>46290</v>
      </c>
      <c r="C11771" s="1" t="n">
        <v>11</v>
      </c>
      <c r="D11771" s="1" t="s">
        <v>3820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5958</v>
      </c>
      <c r="N11771" s="1" t="n">
        <v>12</v>
      </c>
      <c r="O11771" s="1" t="n">
        <v>134.9</v>
      </c>
      <c r="P11771" s="1" t="s">
        <v>3814</v>
      </c>
    </row>
    <row r="11772" customFormat="false" ht="12.75" hidden="false" customHeight="true" outlineLevel="0" collapsed="false">
      <c r="A11772" s="1" t="n">
        <v>3</v>
      </c>
      <c r="B11772" s="76" t="n">
        <v>46290</v>
      </c>
      <c r="C11772" s="1" t="n">
        <v>11</v>
      </c>
      <c r="D11772" s="1" t="s">
        <v>3820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5960</v>
      </c>
      <c r="N11772" s="1" t="n">
        <v>12</v>
      </c>
      <c r="O11772" s="1" t="n">
        <v>167.8</v>
      </c>
      <c r="P11772" s="1" t="s">
        <v>3814</v>
      </c>
    </row>
    <row r="11773" customFormat="false" ht="12.75" hidden="false" customHeight="true" outlineLevel="0" collapsed="false">
      <c r="A11773" s="1" t="n">
        <v>3</v>
      </c>
      <c r="B11773" s="76" t="n">
        <v>46290</v>
      </c>
      <c r="C11773" s="1" t="n">
        <v>11</v>
      </c>
      <c r="D11773" s="1" t="s">
        <v>3820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5112</v>
      </c>
      <c r="N11773" s="1" t="n">
        <v>100</v>
      </c>
      <c r="O11773" s="1" t="n">
        <v>128</v>
      </c>
      <c r="P11773" s="1" t="s">
        <v>3814</v>
      </c>
    </row>
    <row r="11774" customFormat="false" ht="12.75" hidden="false" customHeight="true" outlineLevel="0" collapsed="false">
      <c r="A11774" s="1" t="n">
        <v>3</v>
      </c>
      <c r="B11774" s="76" t="n">
        <v>46290</v>
      </c>
      <c r="C11774" s="1" t="n">
        <v>11</v>
      </c>
      <c r="D11774" s="1" t="s">
        <v>3820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4337</v>
      </c>
      <c r="N11774" s="1" t="n">
        <v>12</v>
      </c>
      <c r="O11774" s="1" t="n">
        <v>91.7</v>
      </c>
      <c r="P11774" s="1" t="s">
        <v>3814</v>
      </c>
    </row>
    <row r="11775" customFormat="false" ht="12.75" hidden="false" customHeight="true" outlineLevel="0" collapsed="false">
      <c r="A11775" s="1" t="n">
        <v>3</v>
      </c>
      <c r="B11775" s="76" t="n">
        <v>46290</v>
      </c>
      <c r="C11775" s="1" t="n">
        <v>11</v>
      </c>
      <c r="D11775" s="1" t="s">
        <v>3820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4339</v>
      </c>
      <c r="N11775" s="1" t="n">
        <v>12</v>
      </c>
      <c r="O11775" s="1" t="n">
        <v>171.9</v>
      </c>
      <c r="P11775" s="1" t="s">
        <v>3814</v>
      </c>
    </row>
    <row r="11776" customFormat="false" ht="12.75" hidden="false" customHeight="true" outlineLevel="0" collapsed="false">
      <c r="A11776" s="1" t="n">
        <v>3</v>
      </c>
      <c r="B11776" s="76" t="n">
        <v>46290</v>
      </c>
      <c r="C11776" s="1" t="n">
        <v>11</v>
      </c>
      <c r="D11776" s="1" t="s">
        <v>3820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4340</v>
      </c>
      <c r="N11776" s="1" t="n">
        <v>20</v>
      </c>
      <c r="O11776" s="1" t="n">
        <v>86.9</v>
      </c>
      <c r="P11776" s="1" t="s">
        <v>3814</v>
      </c>
    </row>
    <row r="11777" customFormat="false" ht="12.75" hidden="false" customHeight="true" outlineLevel="0" collapsed="false">
      <c r="A11777" s="1" t="n">
        <v>3</v>
      </c>
      <c r="B11777" s="76" t="n">
        <v>46290</v>
      </c>
      <c r="C11777" s="1" t="n">
        <v>11</v>
      </c>
      <c r="D11777" s="1" t="s">
        <v>3820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6974</v>
      </c>
      <c r="N11777" s="1" t="n">
        <v>12</v>
      </c>
      <c r="O11777" s="1" t="n">
        <v>37</v>
      </c>
      <c r="P11777" s="1" t="s">
        <v>3814</v>
      </c>
    </row>
    <row r="11778" customFormat="false" ht="12.75" hidden="false" customHeight="true" outlineLevel="0" collapsed="false">
      <c r="A11778" s="1" t="n">
        <v>3</v>
      </c>
      <c r="B11778" s="76" t="n">
        <v>46290</v>
      </c>
      <c r="C11778" s="1" t="n">
        <v>11</v>
      </c>
      <c r="D11778" s="1" t="s">
        <v>3820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6975</v>
      </c>
      <c r="N11778" s="1" t="n">
        <v>12</v>
      </c>
      <c r="O11778" s="1" t="n">
        <v>91.7</v>
      </c>
      <c r="P11778" s="1" t="s">
        <v>3814</v>
      </c>
    </row>
    <row r="11779" customFormat="false" ht="12.75" hidden="false" customHeight="true" outlineLevel="0" collapsed="false">
      <c r="A11779" s="1" t="n">
        <v>3</v>
      </c>
      <c r="B11779" s="76" t="n">
        <v>46290</v>
      </c>
      <c r="C11779" s="1" t="n">
        <v>11</v>
      </c>
      <c r="D11779" s="1" t="s">
        <v>3820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4342</v>
      </c>
      <c r="N11779" s="1" t="n">
        <v>12</v>
      </c>
      <c r="O11779" s="1" t="n">
        <v>91.7</v>
      </c>
      <c r="P11779" s="1" t="s">
        <v>3814</v>
      </c>
    </row>
    <row r="11780" customFormat="false" ht="12.75" hidden="false" customHeight="true" outlineLevel="0" collapsed="false">
      <c r="A11780" s="1" t="n">
        <v>3</v>
      </c>
      <c r="B11780" s="76" t="n">
        <v>46290</v>
      </c>
      <c r="C11780" s="1" t="n">
        <v>11</v>
      </c>
      <c r="D11780" s="1" t="s">
        <v>3820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4343</v>
      </c>
      <c r="N11780" s="1" t="n">
        <v>12</v>
      </c>
      <c r="O11780" s="1" t="n">
        <v>91.7</v>
      </c>
      <c r="P11780" s="1" t="s">
        <v>3814</v>
      </c>
    </row>
    <row r="11781" customFormat="false" ht="12.75" hidden="false" customHeight="true" outlineLevel="0" collapsed="false">
      <c r="A11781" s="1" t="n">
        <v>3</v>
      </c>
      <c r="B11781" s="76" t="n">
        <v>46290</v>
      </c>
      <c r="C11781" s="1" t="n">
        <v>11</v>
      </c>
      <c r="D11781" s="1" t="s">
        <v>3820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5780</v>
      </c>
      <c r="N11781" s="1" t="n">
        <v>12</v>
      </c>
      <c r="O11781" s="1" t="n">
        <v>91.7</v>
      </c>
      <c r="P11781" s="1" t="s">
        <v>3814</v>
      </c>
    </row>
    <row r="11782" customFormat="false" ht="12.75" hidden="false" customHeight="true" outlineLevel="0" collapsed="false">
      <c r="A11782" s="1" t="n">
        <v>3</v>
      </c>
      <c r="B11782" s="76" t="n">
        <v>46290</v>
      </c>
      <c r="C11782" s="1" t="n">
        <v>11</v>
      </c>
      <c r="D11782" s="1" t="s">
        <v>3820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5963</v>
      </c>
      <c r="N11782" s="1" t="n">
        <v>6</v>
      </c>
      <c r="O11782" s="1" t="n">
        <v>183.9</v>
      </c>
      <c r="P11782" s="1" t="s">
        <v>3814</v>
      </c>
    </row>
    <row r="11783" customFormat="false" ht="12.75" hidden="false" customHeight="true" outlineLevel="0" collapsed="false">
      <c r="A11783" s="1" t="n">
        <v>3</v>
      </c>
      <c r="B11783" s="76" t="n">
        <v>46290</v>
      </c>
      <c r="C11783" s="1" t="n">
        <v>11</v>
      </c>
      <c r="D11783" s="1" t="s">
        <v>3820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6976</v>
      </c>
      <c r="N11783" s="1" t="n">
        <v>6</v>
      </c>
      <c r="O11783" s="1" t="n">
        <v>91</v>
      </c>
      <c r="P11783" s="1" t="s">
        <v>3814</v>
      </c>
    </row>
    <row r="11784" customFormat="false" ht="12.75" hidden="false" customHeight="true" outlineLevel="0" collapsed="false">
      <c r="A11784" s="1" t="n">
        <v>3</v>
      </c>
      <c r="B11784" s="76" t="n">
        <v>46290</v>
      </c>
      <c r="C11784" s="1" t="n">
        <v>11</v>
      </c>
      <c r="D11784" s="1" t="s">
        <v>3820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6977</v>
      </c>
      <c r="N11784" s="1" t="n">
        <v>12</v>
      </c>
      <c r="O11784" s="1" t="n">
        <v>68</v>
      </c>
      <c r="P11784" s="1" t="s">
        <v>3814</v>
      </c>
    </row>
    <row r="11785" customFormat="false" ht="12.75" hidden="false" customHeight="true" outlineLevel="0" collapsed="false">
      <c r="A11785" s="1" t="n">
        <v>3</v>
      </c>
      <c r="B11785" s="76" t="n">
        <v>46290</v>
      </c>
      <c r="C11785" s="1" t="n">
        <v>11</v>
      </c>
      <c r="D11785" s="1" t="s">
        <v>3820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4349</v>
      </c>
      <c r="N11785" s="1" t="n">
        <v>100</v>
      </c>
      <c r="O11785" s="1" t="n">
        <v>96.9</v>
      </c>
      <c r="P11785" s="1" t="s">
        <v>3814</v>
      </c>
    </row>
    <row r="11786" customFormat="false" ht="12.75" hidden="false" customHeight="true" outlineLevel="0" collapsed="false">
      <c r="A11786" s="1" t="n">
        <v>3</v>
      </c>
      <c r="B11786" s="76" t="n">
        <v>46290</v>
      </c>
      <c r="C11786" s="1" t="n">
        <v>11</v>
      </c>
      <c r="D11786" s="1" t="s">
        <v>3820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6978</v>
      </c>
      <c r="N11786" s="1" t="n">
        <v>12</v>
      </c>
      <c r="O11786" s="1" t="n">
        <v>171.9</v>
      </c>
      <c r="P11786" s="1" t="s">
        <v>3814</v>
      </c>
    </row>
    <row r="11787" customFormat="false" ht="12.75" hidden="false" customHeight="true" outlineLevel="0" collapsed="false">
      <c r="A11787" s="1" t="n">
        <v>3</v>
      </c>
      <c r="B11787" s="76" t="n">
        <v>46290</v>
      </c>
      <c r="C11787" s="1" t="n">
        <v>11</v>
      </c>
      <c r="D11787" s="1" t="s">
        <v>3820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5345</v>
      </c>
      <c r="N11787" s="1" t="n">
        <v>24</v>
      </c>
      <c r="O11787" s="1" t="n">
        <v>539.04</v>
      </c>
      <c r="P11787" s="1" t="s">
        <v>3814</v>
      </c>
    </row>
    <row r="11788" customFormat="false" ht="12.75" hidden="false" customHeight="true" outlineLevel="0" collapsed="false">
      <c r="A11788" s="1" t="n">
        <v>3</v>
      </c>
      <c r="B11788" s="76" t="n">
        <v>46290</v>
      </c>
      <c r="C11788" s="1" t="n">
        <v>11</v>
      </c>
      <c r="D11788" s="1" t="s">
        <v>3820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6979</v>
      </c>
      <c r="N11788" s="1" t="n">
        <v>25</v>
      </c>
      <c r="O11788" s="1" t="n">
        <v>116.75</v>
      </c>
      <c r="P11788" s="1" t="s">
        <v>3814</v>
      </c>
    </row>
    <row r="11789" customFormat="false" ht="12.75" hidden="false" customHeight="true" outlineLevel="0" collapsed="false">
      <c r="A11789" s="1" t="n">
        <v>3</v>
      </c>
      <c r="B11789" s="76" t="n">
        <v>46290</v>
      </c>
      <c r="C11789" s="1" t="n">
        <v>11</v>
      </c>
      <c r="D11789" s="1" t="s">
        <v>3820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6980</v>
      </c>
      <c r="N11789" s="1" t="n">
        <v>2</v>
      </c>
      <c r="O11789" s="1" t="n">
        <v>21.64</v>
      </c>
      <c r="P11789" s="1" t="s">
        <v>3814</v>
      </c>
    </row>
    <row r="11790" customFormat="false" ht="12.75" hidden="false" customHeight="true" outlineLevel="0" collapsed="false">
      <c r="A11790" s="1" t="n">
        <v>3</v>
      </c>
      <c r="B11790" s="76" t="n">
        <v>46290</v>
      </c>
      <c r="C11790" s="1" t="n">
        <v>11</v>
      </c>
      <c r="D11790" s="1" t="s">
        <v>3820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6980</v>
      </c>
      <c r="N11790" s="1" t="n">
        <v>2</v>
      </c>
      <c r="O11790" s="1" t="n">
        <v>21.66</v>
      </c>
      <c r="P11790" s="1" t="s">
        <v>3814</v>
      </c>
    </row>
    <row r="11791" customFormat="false" ht="12.75" hidden="false" customHeight="true" outlineLevel="0" collapsed="false">
      <c r="A11791" s="1" t="n">
        <v>3</v>
      </c>
      <c r="B11791" s="76" t="n">
        <v>46290</v>
      </c>
      <c r="C11791" s="1" t="n">
        <v>11</v>
      </c>
      <c r="D11791" s="1" t="s">
        <v>3820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6981</v>
      </c>
      <c r="N11791" s="1" t="n">
        <v>20</v>
      </c>
      <c r="O11791" s="1" t="n">
        <v>39.2</v>
      </c>
      <c r="P11791" s="1" t="s">
        <v>3814</v>
      </c>
    </row>
    <row r="11792" customFormat="false" ht="12.75" hidden="false" customHeight="true" outlineLevel="0" collapsed="false">
      <c r="A11792" s="1" t="n">
        <v>3</v>
      </c>
      <c r="B11792" s="76" t="n">
        <v>46290</v>
      </c>
      <c r="C11792" s="1" t="n">
        <v>11</v>
      </c>
      <c r="D11792" s="1" t="s">
        <v>3820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6982</v>
      </c>
      <c r="N11792" s="1" t="n">
        <v>2</v>
      </c>
      <c r="O11792" s="1" t="n">
        <v>21.66</v>
      </c>
      <c r="P11792" s="1" t="s">
        <v>3814</v>
      </c>
    </row>
    <row r="11793" customFormat="false" ht="12.75" hidden="false" customHeight="true" outlineLevel="0" collapsed="false">
      <c r="A11793" s="1" t="n">
        <v>3</v>
      </c>
      <c r="B11793" s="76" t="n">
        <v>46290</v>
      </c>
      <c r="C11793" s="1" t="n">
        <v>11</v>
      </c>
      <c r="D11793" s="1" t="s">
        <v>3820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6983</v>
      </c>
      <c r="N11793" s="1" t="n">
        <v>6</v>
      </c>
      <c r="O11793" s="1" t="n">
        <v>142.2</v>
      </c>
      <c r="P11793" s="1" t="s">
        <v>3814</v>
      </c>
    </row>
    <row r="11794" customFormat="false" ht="12.75" hidden="false" customHeight="true" outlineLevel="0" collapsed="false">
      <c r="A11794" s="1" t="n">
        <v>3</v>
      </c>
      <c r="B11794" s="76" t="n">
        <v>46290</v>
      </c>
      <c r="C11794" s="1" t="n">
        <v>22</v>
      </c>
      <c r="D11794" s="1" t="s">
        <v>3967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3982</v>
      </c>
      <c r="N11794" s="1" t="n">
        <v>2.912</v>
      </c>
      <c r="O11794" s="1" t="n">
        <v>61.88</v>
      </c>
      <c r="P11794" s="1" t="s">
        <v>3814</v>
      </c>
    </row>
    <row r="11795" customFormat="false" ht="12.75" hidden="false" customHeight="true" outlineLevel="0" collapsed="false">
      <c r="A11795" s="1" t="n">
        <v>3</v>
      </c>
      <c r="B11795" s="76" t="n">
        <v>46290</v>
      </c>
      <c r="C11795" s="1" t="n">
        <v>22</v>
      </c>
      <c r="D11795" s="1" t="s">
        <v>3967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3983</v>
      </c>
      <c r="N11795" s="1" t="n">
        <v>8.965</v>
      </c>
      <c r="O11795" s="1" t="n">
        <v>203.66</v>
      </c>
      <c r="P11795" s="1" t="s">
        <v>3814</v>
      </c>
    </row>
    <row r="11796" customFormat="false" ht="12.75" hidden="false" customHeight="true" outlineLevel="0" collapsed="false">
      <c r="A11796" s="1" t="n">
        <v>3</v>
      </c>
      <c r="B11796" s="76" t="n">
        <v>46290</v>
      </c>
      <c r="C11796" s="1" t="n">
        <v>22</v>
      </c>
      <c r="D11796" s="1" t="s">
        <v>3967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3984</v>
      </c>
      <c r="N11796" s="1" t="n">
        <v>17.53</v>
      </c>
      <c r="O11796" s="1" t="n">
        <v>411.08</v>
      </c>
      <c r="P11796" s="1" t="s">
        <v>3814</v>
      </c>
    </row>
    <row r="11797" customFormat="false" ht="12.75" hidden="false" customHeight="true" outlineLevel="0" collapsed="false">
      <c r="A11797" s="1" t="n">
        <v>3</v>
      </c>
      <c r="B11797" s="76" t="n">
        <v>46290</v>
      </c>
      <c r="C11797" s="1" t="n">
        <v>22</v>
      </c>
      <c r="D11797" s="1" t="s">
        <v>3967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3985</v>
      </c>
      <c r="N11797" s="1" t="n">
        <v>18.33</v>
      </c>
      <c r="O11797" s="1" t="n">
        <v>470.15</v>
      </c>
      <c r="P11797" s="1" t="s">
        <v>3814</v>
      </c>
    </row>
    <row r="11798" customFormat="false" ht="12.75" hidden="false" customHeight="true" outlineLevel="0" collapsed="false">
      <c r="A11798" s="1" t="n">
        <v>3</v>
      </c>
      <c r="B11798" s="76" t="n">
        <v>46290</v>
      </c>
      <c r="C11798" s="1" t="n">
        <v>22</v>
      </c>
      <c r="D11798" s="1" t="s">
        <v>3967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3986</v>
      </c>
      <c r="N11798" s="1" t="n">
        <v>4.488</v>
      </c>
      <c r="O11798" s="1" t="n">
        <v>111.82</v>
      </c>
      <c r="P11798" s="1" t="s">
        <v>3814</v>
      </c>
    </row>
    <row r="11799" customFormat="false" ht="12.75" hidden="false" customHeight="true" outlineLevel="0" collapsed="false">
      <c r="A11799" s="1" t="n">
        <v>3</v>
      </c>
      <c r="B11799" s="76" t="n">
        <v>46290</v>
      </c>
      <c r="C11799" s="1" t="n">
        <v>22</v>
      </c>
      <c r="D11799" s="1" t="s">
        <v>3967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3979</v>
      </c>
      <c r="N11799" s="1" t="n">
        <v>2.278</v>
      </c>
      <c r="O11799" s="1" t="n">
        <v>3.32</v>
      </c>
      <c r="P11799" s="1" t="s">
        <v>3814</v>
      </c>
    </row>
    <row r="11800" customFormat="false" ht="12.75" hidden="false" customHeight="true" outlineLevel="0" collapsed="false">
      <c r="A11800" s="1" t="n">
        <v>3</v>
      </c>
      <c r="B11800" s="76" t="n">
        <v>46290</v>
      </c>
      <c r="C11800" s="1" t="n">
        <v>22</v>
      </c>
      <c r="D11800" s="1" t="s">
        <v>3967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3980</v>
      </c>
      <c r="N11800" s="1" t="n">
        <v>1.174</v>
      </c>
      <c r="O11800" s="1" t="n">
        <v>2.57</v>
      </c>
      <c r="P11800" s="1" t="s">
        <v>3814</v>
      </c>
    </row>
    <row r="11801" customFormat="false" ht="12.75" hidden="false" customHeight="true" outlineLevel="0" collapsed="false">
      <c r="A11801" s="1" t="n">
        <v>3</v>
      </c>
      <c r="B11801" s="76" t="n">
        <v>46290</v>
      </c>
      <c r="C11801" s="1" t="n">
        <v>22</v>
      </c>
      <c r="D11801" s="1" t="s">
        <v>3967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3981</v>
      </c>
      <c r="N11801" s="1" t="n">
        <v>0.523</v>
      </c>
      <c r="O11801" s="1" t="n">
        <v>0.02</v>
      </c>
      <c r="P11801" s="1" t="s">
        <v>3814</v>
      </c>
    </row>
    <row r="11802" customFormat="false" ht="12.75" hidden="false" customHeight="true" outlineLevel="0" collapsed="false">
      <c r="A11802" s="1" t="n">
        <v>3</v>
      </c>
      <c r="B11802" s="76" t="n">
        <v>46290</v>
      </c>
      <c r="C11802" s="1" t="n">
        <v>100</v>
      </c>
      <c r="D11802" s="1" t="s">
        <v>3988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3982</v>
      </c>
      <c r="N11802" s="1" t="n">
        <v>2.912</v>
      </c>
      <c r="O11802" s="1" t="n">
        <v>61.88</v>
      </c>
      <c r="P11802" s="1" t="s">
        <v>3814</v>
      </c>
    </row>
    <row r="11803" customFormat="false" ht="12.75" hidden="false" customHeight="true" outlineLevel="0" collapsed="false">
      <c r="A11803" s="1" t="n">
        <v>3</v>
      </c>
      <c r="B11803" s="76" t="n">
        <v>46290</v>
      </c>
      <c r="C11803" s="1" t="n">
        <v>100</v>
      </c>
      <c r="D11803" s="1" t="s">
        <v>3988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3983</v>
      </c>
      <c r="N11803" s="1" t="n">
        <v>8.965</v>
      </c>
      <c r="O11803" s="1" t="n">
        <v>203.66</v>
      </c>
      <c r="P11803" s="1" t="s">
        <v>3814</v>
      </c>
    </row>
    <row r="11804" customFormat="false" ht="12.75" hidden="false" customHeight="true" outlineLevel="0" collapsed="false">
      <c r="A11804" s="1" t="n">
        <v>3</v>
      </c>
      <c r="B11804" s="76" t="n">
        <v>46290</v>
      </c>
      <c r="C11804" s="1" t="n">
        <v>100</v>
      </c>
      <c r="D11804" s="1" t="s">
        <v>3988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3984</v>
      </c>
      <c r="N11804" s="1" t="n">
        <v>17.53</v>
      </c>
      <c r="O11804" s="1" t="n">
        <v>411.08</v>
      </c>
      <c r="P11804" s="1" t="s">
        <v>3814</v>
      </c>
    </row>
    <row r="11805" customFormat="false" ht="12.75" hidden="false" customHeight="true" outlineLevel="0" collapsed="false">
      <c r="A11805" s="1" t="n">
        <v>3</v>
      </c>
      <c r="B11805" s="76" t="n">
        <v>46290</v>
      </c>
      <c r="C11805" s="1" t="n">
        <v>100</v>
      </c>
      <c r="D11805" s="1" t="s">
        <v>3988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3985</v>
      </c>
      <c r="N11805" s="1" t="n">
        <v>18.33</v>
      </c>
      <c r="O11805" s="1" t="n">
        <v>470.15</v>
      </c>
      <c r="P11805" s="1" t="s">
        <v>3814</v>
      </c>
    </row>
    <row r="11806" customFormat="false" ht="12.75" hidden="false" customHeight="true" outlineLevel="0" collapsed="false">
      <c r="A11806" s="1" t="n">
        <v>3</v>
      </c>
      <c r="B11806" s="76" t="n">
        <v>46290</v>
      </c>
      <c r="C11806" s="1" t="n">
        <v>100</v>
      </c>
      <c r="D11806" s="1" t="s">
        <v>3988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3986</v>
      </c>
      <c r="N11806" s="1" t="n">
        <v>4.488</v>
      </c>
      <c r="O11806" s="1" t="n">
        <v>111.82</v>
      </c>
      <c r="P11806" s="1" t="s">
        <v>3814</v>
      </c>
    </row>
    <row r="11807" customFormat="false" ht="12.75" hidden="false" customHeight="true" outlineLevel="0" collapsed="false">
      <c r="A11807" s="1" t="n">
        <v>3</v>
      </c>
      <c r="B11807" s="76" t="n">
        <v>46290</v>
      </c>
      <c r="C11807" s="1" t="n">
        <v>100</v>
      </c>
      <c r="D11807" s="1" t="s">
        <v>3988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3979</v>
      </c>
      <c r="N11807" s="1" t="n">
        <v>2.278</v>
      </c>
      <c r="O11807" s="1" t="n">
        <v>3.32</v>
      </c>
      <c r="P11807" s="1" t="s">
        <v>3814</v>
      </c>
    </row>
    <row r="11808" customFormat="false" ht="12.75" hidden="false" customHeight="true" outlineLevel="0" collapsed="false">
      <c r="A11808" s="1" t="n">
        <v>3</v>
      </c>
      <c r="B11808" s="76" t="n">
        <v>46290</v>
      </c>
      <c r="C11808" s="1" t="n">
        <v>100</v>
      </c>
      <c r="D11808" s="1" t="s">
        <v>3988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3980</v>
      </c>
      <c r="N11808" s="1" t="n">
        <v>1.174</v>
      </c>
      <c r="O11808" s="1" t="n">
        <v>2.57</v>
      </c>
      <c r="P11808" s="1" t="s">
        <v>3814</v>
      </c>
    </row>
    <row r="11809" customFormat="false" ht="12.75" hidden="false" customHeight="true" outlineLevel="0" collapsed="false">
      <c r="A11809" s="1" t="n">
        <v>3</v>
      </c>
      <c r="B11809" s="76" t="n">
        <v>46290</v>
      </c>
      <c r="C11809" s="1" t="n">
        <v>100</v>
      </c>
      <c r="D11809" s="1" t="s">
        <v>3988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3981</v>
      </c>
      <c r="N11809" s="1" t="n">
        <v>0.523</v>
      </c>
      <c r="O11809" s="1" t="n">
        <v>0.02</v>
      </c>
      <c r="P11809" s="1" t="s">
        <v>3814</v>
      </c>
    </row>
    <row r="11810" customFormat="false" ht="12.75" hidden="false" customHeight="true" outlineLevel="0" collapsed="false">
      <c r="A11810" s="1" t="n">
        <v>3</v>
      </c>
      <c r="B11810" s="76" t="n">
        <v>46290</v>
      </c>
      <c r="C11810" s="1" t="n">
        <v>171</v>
      </c>
      <c r="D11810" s="1" t="s">
        <v>4048</v>
      </c>
      <c r="E11810" s="1" t="n">
        <v>1955</v>
      </c>
      <c r="F11810" s="1" t="s">
        <v>3727</v>
      </c>
      <c r="I11810" s="1" t="n">
        <v>48354</v>
      </c>
      <c r="J11810" s="1" t="n">
        <v>37740</v>
      </c>
      <c r="K11810" s="1" t="n">
        <v>7899403635857</v>
      </c>
      <c r="L11810" s="1" t="s">
        <v>5217</v>
      </c>
      <c r="N11810" s="1" t="n">
        <v>1</v>
      </c>
      <c r="O11810" s="1" t="n">
        <v>2.28</v>
      </c>
      <c r="P11810" s="1" t="s">
        <v>4050</v>
      </c>
    </row>
    <row r="11811" customFormat="false" ht="12.75" hidden="false" customHeight="true" outlineLevel="0" collapsed="false">
      <c r="A11811" s="1" t="n">
        <v>3</v>
      </c>
      <c r="B11811" s="76" t="n">
        <v>46290</v>
      </c>
      <c r="C11811" s="1" t="n">
        <v>171</v>
      </c>
      <c r="D11811" s="1" t="s">
        <v>4048</v>
      </c>
      <c r="E11811" s="1" t="n">
        <v>1955</v>
      </c>
      <c r="F11811" s="1" t="s">
        <v>3727</v>
      </c>
      <c r="I11811" s="1" t="n">
        <v>48354</v>
      </c>
      <c r="J11811" s="1" t="n">
        <v>37742</v>
      </c>
      <c r="K11811" s="1" t="n">
        <v>7898575226504</v>
      </c>
      <c r="L11811" s="1" t="s">
        <v>5046</v>
      </c>
      <c r="N11811" s="1" t="n">
        <v>1</v>
      </c>
      <c r="O11811" s="1" t="n">
        <v>0.87</v>
      </c>
      <c r="P11811" s="1" t="s">
        <v>4050</v>
      </c>
    </row>
    <row r="11812" customFormat="false" ht="12.75" hidden="false" customHeight="true" outlineLevel="0" collapsed="false">
      <c r="A11812" s="1" t="n">
        <v>3</v>
      </c>
      <c r="B11812" s="76" t="n">
        <v>46290</v>
      </c>
      <c r="C11812" s="1" t="n">
        <v>171</v>
      </c>
      <c r="D11812" s="1" t="s">
        <v>4048</v>
      </c>
      <c r="E11812" s="1" t="n">
        <v>1955</v>
      </c>
      <c r="F11812" s="1" t="s">
        <v>3727</v>
      </c>
      <c r="I11812" s="1" t="n">
        <v>48354</v>
      </c>
      <c r="J11812" s="1" t="n">
        <v>37745</v>
      </c>
      <c r="K11812" s="1" t="n">
        <v>7894537020746</v>
      </c>
      <c r="L11812" s="1" t="s">
        <v>5219</v>
      </c>
      <c r="N11812" s="1" t="n">
        <v>3</v>
      </c>
      <c r="O11812" s="1" t="n">
        <v>5.64</v>
      </c>
      <c r="P11812" s="1" t="s">
        <v>4050</v>
      </c>
    </row>
    <row r="11813" customFormat="false" ht="12.75" hidden="false" customHeight="true" outlineLevel="0" collapsed="false">
      <c r="A11813" s="1" t="n">
        <v>3</v>
      </c>
      <c r="B11813" s="76" t="n">
        <v>46290</v>
      </c>
      <c r="C11813" s="1" t="n">
        <v>171</v>
      </c>
      <c r="D11813" s="1" t="s">
        <v>4048</v>
      </c>
      <c r="E11813" s="1" t="n">
        <v>1955</v>
      </c>
      <c r="F11813" s="1" t="s">
        <v>3727</v>
      </c>
      <c r="I11813" s="1" t="n">
        <v>48354</v>
      </c>
      <c r="J11813" s="1" t="n">
        <v>72901</v>
      </c>
      <c r="K11813" s="1" t="n">
        <v>7898602918563</v>
      </c>
      <c r="L11813" s="1" t="s">
        <v>5048</v>
      </c>
      <c r="N11813" s="1" t="n">
        <v>2</v>
      </c>
      <c r="O11813" s="1" t="n">
        <v>5.1</v>
      </c>
      <c r="P11813" s="1" t="s">
        <v>4050</v>
      </c>
    </row>
    <row r="11814" customFormat="false" ht="12.75" hidden="false" customHeight="true" outlineLevel="0" collapsed="false">
      <c r="A11814" s="1" t="n">
        <v>3</v>
      </c>
      <c r="B11814" s="76" t="n">
        <v>46290</v>
      </c>
      <c r="C11814" s="1" t="n">
        <v>171</v>
      </c>
      <c r="D11814" s="1" t="s">
        <v>4048</v>
      </c>
      <c r="E11814" s="1" t="n">
        <v>1955</v>
      </c>
      <c r="F11814" s="1" t="s">
        <v>3727</v>
      </c>
      <c r="I11814" s="1" t="n">
        <v>48363</v>
      </c>
      <c r="J11814" s="1" t="n">
        <v>37744</v>
      </c>
      <c r="K11814" s="1" t="n">
        <v>7894537020739</v>
      </c>
      <c r="L11814" s="1" t="s">
        <v>5218</v>
      </c>
      <c r="N11814" s="1" t="n">
        <v>3</v>
      </c>
      <c r="O11814" s="1" t="n">
        <v>27.23</v>
      </c>
      <c r="P11814" s="1" t="s">
        <v>4050</v>
      </c>
    </row>
    <row r="11815" customFormat="false" ht="12.75" hidden="false" customHeight="true" outlineLevel="0" collapsed="false">
      <c r="A11815" s="1" t="n">
        <v>3</v>
      </c>
      <c r="B11815" s="76" t="n">
        <v>46290</v>
      </c>
      <c r="C11815" s="1" t="n">
        <v>171</v>
      </c>
      <c r="D11815" s="1" t="s">
        <v>4048</v>
      </c>
      <c r="E11815" s="1" t="n">
        <v>1955</v>
      </c>
      <c r="F11815" s="1" t="s">
        <v>3727</v>
      </c>
      <c r="I11815" s="1" t="n">
        <v>48363</v>
      </c>
      <c r="J11815" s="1" t="n">
        <v>62812</v>
      </c>
      <c r="K11815" s="1" t="n">
        <v>7898933090877</v>
      </c>
      <c r="L11815" s="1" t="s">
        <v>5047</v>
      </c>
      <c r="N11815" s="1" t="n">
        <v>1</v>
      </c>
      <c r="O11815" s="1" t="n">
        <v>11.38</v>
      </c>
      <c r="P11815" s="1" t="s">
        <v>4050</v>
      </c>
    </row>
    <row r="11816" customFormat="false" ht="12.75" hidden="false" customHeight="true" outlineLevel="0" collapsed="false">
      <c r="A11816" s="1" t="n">
        <v>3</v>
      </c>
      <c r="B11816" s="76" t="n">
        <v>46290</v>
      </c>
      <c r="C11816" s="1" t="n">
        <v>171</v>
      </c>
      <c r="D11816" s="1" t="s">
        <v>4048</v>
      </c>
      <c r="E11816" s="1" t="n">
        <v>1955</v>
      </c>
      <c r="F11816" s="1" t="s">
        <v>3727</v>
      </c>
      <c r="I11816" s="1" t="n">
        <v>48394</v>
      </c>
      <c r="J11816" s="1" t="n">
        <v>45153</v>
      </c>
      <c r="K11816" s="1" t="n">
        <v>7899403713715</v>
      </c>
      <c r="L11816" s="1" t="s">
        <v>5043</v>
      </c>
      <c r="N11816" s="1" t="n">
        <v>20</v>
      </c>
      <c r="O11816" s="1" t="n">
        <v>19.7</v>
      </c>
      <c r="P11816" s="1" t="s">
        <v>4050</v>
      </c>
    </row>
    <row r="11817" customFormat="false" ht="12.75" hidden="false" customHeight="true" outlineLevel="0" collapsed="false">
      <c r="A11817" s="1" t="n">
        <v>3</v>
      </c>
      <c r="B11817" s="76" t="n">
        <v>46290</v>
      </c>
      <c r="C11817" s="1" t="n">
        <v>171</v>
      </c>
      <c r="D11817" s="1" t="s">
        <v>4048</v>
      </c>
      <c r="E11817" s="1" t="n">
        <v>1955</v>
      </c>
      <c r="F11817" s="1" t="s">
        <v>3727</v>
      </c>
      <c r="I11817" s="1" t="n">
        <v>48394</v>
      </c>
      <c r="J11817" s="1" t="n">
        <v>45154</v>
      </c>
      <c r="K11817" s="1" t="n">
        <v>2246390</v>
      </c>
      <c r="L11817" s="1" t="s">
        <v>5044</v>
      </c>
      <c r="N11817" s="1" t="n">
        <v>135</v>
      </c>
      <c r="O11817" s="1" t="n">
        <v>132.5</v>
      </c>
      <c r="P11817" s="1" t="s">
        <v>4050</v>
      </c>
    </row>
    <row r="11818" customFormat="false" ht="12.75" hidden="false" customHeight="true" outlineLevel="0" collapsed="false">
      <c r="A11818" s="1" t="n">
        <v>3</v>
      </c>
      <c r="B11818" s="76" t="n">
        <v>46290</v>
      </c>
      <c r="C11818" s="1" t="n">
        <v>171</v>
      </c>
      <c r="D11818" s="1" t="s">
        <v>4048</v>
      </c>
      <c r="E11818" s="1" t="n">
        <v>1955</v>
      </c>
      <c r="F11818" s="1" t="s">
        <v>3727</v>
      </c>
      <c r="I11818" s="1" t="n">
        <v>48394</v>
      </c>
      <c r="J11818" s="1" t="n">
        <v>45155</v>
      </c>
      <c r="K11818" s="1" t="n">
        <v>2246406</v>
      </c>
      <c r="L11818" s="1" t="s">
        <v>5045</v>
      </c>
      <c r="N11818" s="1" t="n">
        <v>120</v>
      </c>
      <c r="O11818" s="1" t="n">
        <v>118.2</v>
      </c>
      <c r="P11818" s="1" t="s">
        <v>4050</v>
      </c>
    </row>
    <row r="11819" customFormat="false" ht="12.75" hidden="false" customHeight="true" outlineLevel="0" collapsed="false">
      <c r="A11819" s="1" t="n">
        <v>3</v>
      </c>
      <c r="B11819" s="76" t="n">
        <v>46290</v>
      </c>
      <c r="C11819" s="1" t="n">
        <v>171</v>
      </c>
      <c r="D11819" s="1" t="s">
        <v>4048</v>
      </c>
      <c r="E11819" s="1" t="n">
        <v>1955</v>
      </c>
      <c r="F11819" s="1" t="s">
        <v>3727</v>
      </c>
      <c r="I11819" s="1" t="n">
        <v>48474</v>
      </c>
      <c r="J11819" s="1" t="n">
        <v>45153</v>
      </c>
      <c r="K11819" s="1" t="n">
        <v>7899403713715</v>
      </c>
      <c r="L11819" s="1" t="s">
        <v>5043</v>
      </c>
      <c r="N11819" s="1" t="n">
        <v>80</v>
      </c>
      <c r="O11819" s="1" t="n">
        <v>78.8</v>
      </c>
      <c r="P11819" s="1" t="s">
        <v>4050</v>
      </c>
    </row>
    <row r="11820" customFormat="false" ht="12.75" hidden="false" customHeight="true" outlineLevel="0" collapsed="false">
      <c r="A11820" s="1" t="n">
        <v>3</v>
      </c>
      <c r="B11820" s="76" t="n">
        <v>46290</v>
      </c>
      <c r="C11820" s="1" t="n">
        <v>171</v>
      </c>
      <c r="D11820" s="1" t="s">
        <v>4048</v>
      </c>
      <c r="E11820" s="1" t="n">
        <v>1955</v>
      </c>
      <c r="F11820" s="1" t="s">
        <v>3727</v>
      </c>
      <c r="I11820" s="1" t="n">
        <v>48474</v>
      </c>
      <c r="J11820" s="1" t="n">
        <v>45154</v>
      </c>
      <c r="K11820" s="1" t="n">
        <v>2246390</v>
      </c>
      <c r="L11820" s="1" t="s">
        <v>5044</v>
      </c>
      <c r="N11820" s="1" t="n">
        <v>235</v>
      </c>
      <c r="O11820" s="1" t="n">
        <v>230.65</v>
      </c>
      <c r="P11820" s="1" t="s">
        <v>4050</v>
      </c>
    </row>
    <row r="11821" customFormat="false" ht="12.75" hidden="false" customHeight="true" outlineLevel="0" collapsed="false">
      <c r="A11821" s="1" t="n">
        <v>3</v>
      </c>
      <c r="B11821" s="76" t="n">
        <v>46290</v>
      </c>
      <c r="C11821" s="1" t="n">
        <v>171</v>
      </c>
      <c r="D11821" s="1" t="s">
        <v>4048</v>
      </c>
      <c r="E11821" s="1" t="n">
        <v>1955</v>
      </c>
      <c r="F11821" s="1" t="s">
        <v>3727</v>
      </c>
      <c r="I11821" s="1" t="n">
        <v>48474</v>
      </c>
      <c r="J11821" s="1" t="n">
        <v>45155</v>
      </c>
      <c r="K11821" s="1" t="n">
        <v>2246406</v>
      </c>
      <c r="L11821" s="1" t="s">
        <v>5045</v>
      </c>
      <c r="N11821" s="1" t="n">
        <v>165</v>
      </c>
      <c r="O11821" s="1" t="n">
        <v>162.53</v>
      </c>
      <c r="P11821" s="1" t="s">
        <v>4050</v>
      </c>
    </row>
    <row r="11822" customFormat="false" ht="12.75" hidden="false" customHeight="true" outlineLevel="0" collapsed="false">
      <c r="A11822" s="1" t="n">
        <v>3</v>
      </c>
      <c r="B11822" s="76" t="n">
        <v>46290</v>
      </c>
      <c r="C11822" s="1" t="n">
        <v>171</v>
      </c>
      <c r="D11822" s="1" t="s">
        <v>4048</v>
      </c>
      <c r="E11822" s="1" t="n">
        <v>1955</v>
      </c>
      <c r="F11822" s="1" t="s">
        <v>3727</v>
      </c>
      <c r="I11822" s="1" t="n">
        <v>48593</v>
      </c>
      <c r="J11822" s="1" t="n">
        <v>45154</v>
      </c>
      <c r="K11822" s="1" t="n">
        <v>2246390</v>
      </c>
      <c r="L11822" s="1" t="s">
        <v>5044</v>
      </c>
      <c r="N11822" s="1" t="n">
        <v>210</v>
      </c>
      <c r="O11822" s="1" t="n">
        <v>206.11</v>
      </c>
      <c r="P11822" s="1" t="s">
        <v>4050</v>
      </c>
    </row>
    <row r="11823" customFormat="false" ht="12.75" hidden="false" customHeight="true" outlineLevel="0" collapsed="false">
      <c r="A11823" s="1" t="n">
        <v>3</v>
      </c>
      <c r="B11823" s="76" t="n">
        <v>46290</v>
      </c>
      <c r="C11823" s="1" t="n">
        <v>171</v>
      </c>
      <c r="D11823" s="1" t="s">
        <v>4048</v>
      </c>
      <c r="E11823" s="1" t="n">
        <v>1955</v>
      </c>
      <c r="F11823" s="1" t="s">
        <v>3727</v>
      </c>
      <c r="I11823" s="1" t="n">
        <v>48593</v>
      </c>
      <c r="J11823" s="1" t="n">
        <v>45155</v>
      </c>
      <c r="K11823" s="1" t="n">
        <v>2246406</v>
      </c>
      <c r="L11823" s="1" t="s">
        <v>5045</v>
      </c>
      <c r="N11823" s="1" t="n">
        <v>105</v>
      </c>
      <c r="O11823" s="1" t="n">
        <v>103.43</v>
      </c>
      <c r="P11823" s="1" t="s">
        <v>4050</v>
      </c>
    </row>
    <row r="11824" customFormat="false" ht="12.75" hidden="false" customHeight="true" outlineLevel="0" collapsed="false">
      <c r="A11824" s="1" t="n">
        <v>3</v>
      </c>
      <c r="B11824" s="76" t="n">
        <v>46290</v>
      </c>
      <c r="C11824" s="1" t="n">
        <v>171</v>
      </c>
      <c r="D11824" s="1" t="s">
        <v>4048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6984</v>
      </c>
      <c r="N11824" s="1" t="n">
        <v>1</v>
      </c>
      <c r="O11824" s="1" t="n">
        <v>16.39</v>
      </c>
      <c r="P11824" s="1" t="s">
        <v>4050</v>
      </c>
    </row>
    <row r="11825" customFormat="false" ht="12.75" hidden="false" customHeight="true" outlineLevel="0" collapsed="false">
      <c r="A11825" s="1" t="n">
        <v>3</v>
      </c>
      <c r="B11825" s="76" t="n">
        <v>46290</v>
      </c>
      <c r="C11825" s="1" t="n">
        <v>171</v>
      </c>
      <c r="D11825" s="1" t="s">
        <v>4048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4338</v>
      </c>
      <c r="N11825" s="1" t="n">
        <v>1</v>
      </c>
      <c r="O11825" s="1" t="n">
        <v>15.79</v>
      </c>
      <c r="P11825" s="1" t="s">
        <v>4050</v>
      </c>
    </row>
    <row r="11826" customFormat="false" ht="12.75" hidden="false" customHeight="true" outlineLevel="0" collapsed="false">
      <c r="A11826" s="1" t="n">
        <v>3</v>
      </c>
      <c r="B11826" s="76" t="n">
        <v>46291</v>
      </c>
      <c r="C11826" s="1" t="n">
        <v>6</v>
      </c>
      <c r="D11826" s="1" t="s">
        <v>3819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3817</v>
      </c>
      <c r="N11826" s="1" t="n">
        <v>40</v>
      </c>
      <c r="O11826" s="1" t="n">
        <v>250</v>
      </c>
      <c r="P11826" s="1" t="s">
        <v>3814</v>
      </c>
    </row>
    <row r="11827" customFormat="false" ht="12.75" hidden="false" customHeight="true" outlineLevel="0" collapsed="false">
      <c r="A11827" s="1" t="n">
        <v>3</v>
      </c>
      <c r="B11827" s="76" t="n">
        <v>46291</v>
      </c>
      <c r="C11827" s="1" t="n">
        <v>6</v>
      </c>
      <c r="D11827" s="1" t="s">
        <v>3819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3813</v>
      </c>
      <c r="N11827" s="1" t="n">
        <v>10</v>
      </c>
      <c r="O11827" s="1" t="n">
        <v>25</v>
      </c>
      <c r="P11827" s="1" t="s">
        <v>3814</v>
      </c>
    </row>
    <row r="11828" customFormat="false" ht="12.75" hidden="false" customHeight="true" outlineLevel="0" collapsed="false">
      <c r="A11828" s="1" t="n">
        <v>3</v>
      </c>
      <c r="B11828" s="76" t="n">
        <v>46291</v>
      </c>
      <c r="C11828" s="1" t="n">
        <v>6</v>
      </c>
      <c r="D11828" s="1" t="s">
        <v>3819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3815</v>
      </c>
      <c r="N11828" s="1" t="n">
        <v>10</v>
      </c>
      <c r="O11828" s="1" t="n">
        <v>80</v>
      </c>
      <c r="P11828" s="1" t="s">
        <v>3814</v>
      </c>
    </row>
    <row r="11829" customFormat="false" ht="12.75" hidden="false" customHeight="true" outlineLevel="0" collapsed="false">
      <c r="A11829" s="1" t="n">
        <v>3</v>
      </c>
      <c r="B11829" s="76" t="n">
        <v>46291</v>
      </c>
      <c r="C11829" s="1" t="n">
        <v>6</v>
      </c>
      <c r="D11829" s="1" t="s">
        <v>3819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3816</v>
      </c>
      <c r="N11829" s="1" t="n">
        <v>80</v>
      </c>
      <c r="O11829" s="1" t="n">
        <v>160</v>
      </c>
      <c r="P11829" s="1" t="s">
        <v>3814</v>
      </c>
    </row>
    <row r="11830" customFormat="false" ht="12.75" hidden="false" customHeight="true" outlineLevel="0" collapsed="false">
      <c r="A11830" s="1" t="n">
        <v>3</v>
      </c>
      <c r="B11830" s="76" t="n">
        <v>46291</v>
      </c>
      <c r="C11830" s="1" t="n">
        <v>11</v>
      </c>
      <c r="D11830" s="1" t="s">
        <v>3820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4278</v>
      </c>
      <c r="N11830" s="1" t="n">
        <v>15</v>
      </c>
      <c r="O11830" s="1" t="n">
        <v>80.97</v>
      </c>
      <c r="P11830" s="1" t="s">
        <v>3814</v>
      </c>
    </row>
    <row r="11831" customFormat="false" ht="12.75" hidden="false" customHeight="true" outlineLevel="0" collapsed="false">
      <c r="A11831" s="1" t="n">
        <v>3</v>
      </c>
      <c r="B11831" s="76" t="n">
        <v>46291</v>
      </c>
      <c r="C11831" s="1" t="n">
        <v>11</v>
      </c>
      <c r="D11831" s="1" t="s">
        <v>3820</v>
      </c>
      <c r="E11831" s="1" t="n">
        <v>1828</v>
      </c>
      <c r="F11831" s="1" t="s">
        <v>316</v>
      </c>
      <c r="I11831" s="1" t="n">
        <v>1486</v>
      </c>
      <c r="J11831" s="1" t="n">
        <v>14247</v>
      </c>
      <c r="K11831" s="1" t="n">
        <v>2229416</v>
      </c>
      <c r="L11831" s="1" t="s">
        <v>4279</v>
      </c>
      <c r="N11831" s="1" t="n">
        <v>15</v>
      </c>
      <c r="O11831" s="1" t="n">
        <v>87</v>
      </c>
      <c r="P11831" s="1" t="s">
        <v>3814</v>
      </c>
    </row>
    <row r="11832" customFormat="false" ht="12.75" hidden="false" customHeight="true" outlineLevel="0" collapsed="false">
      <c r="A11832" s="1" t="n">
        <v>3</v>
      </c>
      <c r="B11832" s="76" t="n">
        <v>46291</v>
      </c>
      <c r="C11832" s="1" t="n">
        <v>11</v>
      </c>
      <c r="D11832" s="1" t="s">
        <v>3820</v>
      </c>
      <c r="E11832" s="1" t="n">
        <v>1828</v>
      </c>
      <c r="F11832" s="1" t="s">
        <v>316</v>
      </c>
      <c r="I11832" s="1" t="n">
        <v>1486</v>
      </c>
      <c r="J11832" s="1" t="n">
        <v>14248</v>
      </c>
      <c r="K11832" s="1" t="n">
        <v>2229423</v>
      </c>
      <c r="L11832" s="1" t="s">
        <v>4280</v>
      </c>
      <c r="N11832" s="1" t="n">
        <v>35</v>
      </c>
      <c r="O11832" s="1" t="n">
        <v>245</v>
      </c>
      <c r="P11832" s="1" t="s">
        <v>3814</v>
      </c>
    </row>
    <row r="11833" customFormat="false" ht="12.75" hidden="false" customHeight="true" outlineLevel="0" collapsed="false">
      <c r="A11833" s="1" t="n">
        <v>3</v>
      </c>
      <c r="B11833" s="76" t="n">
        <v>46291</v>
      </c>
      <c r="C11833" s="1" t="n">
        <v>11</v>
      </c>
      <c r="D11833" s="1" t="s">
        <v>3820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4281</v>
      </c>
      <c r="N11833" s="1" t="n">
        <v>40</v>
      </c>
      <c r="O11833" s="1" t="n">
        <v>375.2</v>
      </c>
      <c r="P11833" s="1" t="s">
        <v>3814</v>
      </c>
    </row>
    <row r="11834" customFormat="false" ht="12.75" hidden="false" customHeight="true" outlineLevel="0" collapsed="false">
      <c r="A11834" s="1" t="n">
        <v>3</v>
      </c>
      <c r="B11834" s="76" t="n">
        <v>46291</v>
      </c>
      <c r="C11834" s="1" t="n">
        <v>11</v>
      </c>
      <c r="D11834" s="1" t="s">
        <v>3820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6985</v>
      </c>
      <c r="N11834" s="1" t="n">
        <v>25</v>
      </c>
      <c r="O11834" s="1" t="n">
        <v>190</v>
      </c>
      <c r="P11834" s="1" t="s">
        <v>3814</v>
      </c>
    </row>
    <row r="11835" customFormat="false" ht="12.75" hidden="false" customHeight="true" outlineLevel="0" collapsed="false">
      <c r="A11835" s="1" t="n">
        <v>3</v>
      </c>
      <c r="B11835" s="76" t="n">
        <v>46291</v>
      </c>
      <c r="C11835" s="1" t="n">
        <v>11</v>
      </c>
      <c r="D11835" s="1" t="s">
        <v>3820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6986</v>
      </c>
      <c r="N11835" s="1" t="n">
        <v>54</v>
      </c>
      <c r="O11835" s="1" t="n">
        <v>304.02</v>
      </c>
      <c r="P11835" s="1" t="s">
        <v>3814</v>
      </c>
    </row>
    <row r="11836" customFormat="false" ht="12.75" hidden="false" customHeight="true" outlineLevel="0" collapsed="false">
      <c r="A11836" s="1" t="n">
        <v>3</v>
      </c>
      <c r="B11836" s="76" t="n">
        <v>46291</v>
      </c>
      <c r="C11836" s="1" t="n">
        <v>11</v>
      </c>
      <c r="D11836" s="1" t="s">
        <v>3820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6229</v>
      </c>
      <c r="N11836" s="1" t="n">
        <v>12</v>
      </c>
      <c r="O11836" s="1" t="n">
        <v>56.76</v>
      </c>
      <c r="P11836" s="1" t="s">
        <v>3814</v>
      </c>
    </row>
    <row r="11837" customFormat="false" ht="12.75" hidden="false" customHeight="true" outlineLevel="0" collapsed="false">
      <c r="A11837" s="1" t="n">
        <v>3</v>
      </c>
      <c r="B11837" s="76" t="n">
        <v>46291</v>
      </c>
      <c r="C11837" s="1" t="n">
        <v>11</v>
      </c>
      <c r="D11837" s="1" t="s">
        <v>3820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3957</v>
      </c>
      <c r="N11837" s="1" t="n">
        <v>12</v>
      </c>
      <c r="O11837" s="1" t="n">
        <v>44.16</v>
      </c>
      <c r="P11837" s="1" t="s">
        <v>3814</v>
      </c>
    </row>
    <row r="11838" customFormat="false" ht="12.75" hidden="false" customHeight="true" outlineLevel="0" collapsed="false">
      <c r="A11838" s="1" t="n">
        <v>3</v>
      </c>
      <c r="B11838" s="76" t="n">
        <v>46291</v>
      </c>
      <c r="C11838" s="1" t="n">
        <v>11</v>
      </c>
      <c r="D11838" s="1" t="s">
        <v>3820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4259</v>
      </c>
      <c r="N11838" s="1" t="n">
        <v>25</v>
      </c>
      <c r="O11838" s="1" t="n">
        <v>103.25</v>
      </c>
      <c r="P11838" s="1" t="s">
        <v>3814</v>
      </c>
    </row>
    <row r="11839" customFormat="false" ht="12.75" hidden="false" customHeight="true" outlineLevel="0" collapsed="false">
      <c r="A11839" s="1" t="n">
        <v>3</v>
      </c>
      <c r="B11839" s="76" t="n">
        <v>46291</v>
      </c>
      <c r="C11839" s="1" t="n">
        <v>11</v>
      </c>
      <c r="D11839" s="1" t="s">
        <v>3820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4954</v>
      </c>
      <c r="N11839" s="1" t="n">
        <v>50</v>
      </c>
      <c r="O11839" s="1" t="n">
        <v>257.5</v>
      </c>
      <c r="P11839" s="1" t="s">
        <v>3814</v>
      </c>
    </row>
    <row r="11840" customFormat="false" ht="12.75" hidden="false" customHeight="true" outlineLevel="0" collapsed="false">
      <c r="A11840" s="1" t="n">
        <v>3</v>
      </c>
      <c r="B11840" s="76" t="n">
        <v>46291</v>
      </c>
      <c r="C11840" s="1" t="n">
        <v>11</v>
      </c>
      <c r="D11840" s="1" t="s">
        <v>3820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5256</v>
      </c>
      <c r="N11840" s="1" t="n">
        <v>50</v>
      </c>
      <c r="O11840" s="1" t="n">
        <v>244.5</v>
      </c>
      <c r="P11840" s="1" t="s">
        <v>3814</v>
      </c>
    </row>
    <row r="11841" customFormat="false" ht="12.75" hidden="false" customHeight="true" outlineLevel="0" collapsed="false">
      <c r="A11841" s="1" t="n">
        <v>3</v>
      </c>
      <c r="B11841" s="76" t="n">
        <v>46291</v>
      </c>
      <c r="C11841" s="1" t="n">
        <v>11</v>
      </c>
      <c r="D11841" s="1" t="s">
        <v>3820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4735</v>
      </c>
      <c r="N11841" s="1" t="n">
        <v>48</v>
      </c>
      <c r="O11841" s="1" t="n">
        <v>50.88</v>
      </c>
      <c r="P11841" s="1" t="s">
        <v>3814</v>
      </c>
    </row>
    <row r="11842" customFormat="false" ht="12.75" hidden="false" customHeight="true" outlineLevel="0" collapsed="false">
      <c r="A11842" s="1" t="n">
        <v>3</v>
      </c>
      <c r="B11842" s="76" t="n">
        <v>46291</v>
      </c>
      <c r="C11842" s="1" t="n">
        <v>11</v>
      </c>
      <c r="D11842" s="1" t="s">
        <v>3820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4736</v>
      </c>
      <c r="N11842" s="1" t="n">
        <v>48</v>
      </c>
      <c r="O11842" s="1" t="n">
        <v>50.88</v>
      </c>
      <c r="P11842" s="1" t="s">
        <v>3814</v>
      </c>
    </row>
    <row r="11843" customFormat="false" ht="12.75" hidden="false" customHeight="true" outlineLevel="0" collapsed="false">
      <c r="A11843" s="1" t="n">
        <v>3</v>
      </c>
      <c r="B11843" s="76" t="n">
        <v>46291</v>
      </c>
      <c r="C11843" s="1" t="n">
        <v>11</v>
      </c>
      <c r="D11843" s="1" t="s">
        <v>3820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4737</v>
      </c>
      <c r="N11843" s="1" t="n">
        <v>48</v>
      </c>
      <c r="O11843" s="1" t="n">
        <v>50.88</v>
      </c>
      <c r="P11843" s="1" t="s">
        <v>3814</v>
      </c>
    </row>
    <row r="11844" customFormat="false" ht="12.75" hidden="false" customHeight="true" outlineLevel="0" collapsed="false">
      <c r="A11844" s="1" t="n">
        <v>3</v>
      </c>
      <c r="B11844" s="76" t="n">
        <v>46291</v>
      </c>
      <c r="C11844" s="1" t="n">
        <v>11</v>
      </c>
      <c r="D11844" s="1" t="s">
        <v>3820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5010</v>
      </c>
      <c r="N11844" s="1" t="n">
        <v>24</v>
      </c>
      <c r="O11844" s="1" t="n">
        <v>64.08</v>
      </c>
      <c r="P11844" s="1" t="s">
        <v>3814</v>
      </c>
    </row>
    <row r="11845" customFormat="false" ht="12.75" hidden="false" customHeight="true" outlineLevel="0" collapsed="false">
      <c r="A11845" s="1" t="n">
        <v>3</v>
      </c>
      <c r="B11845" s="76" t="n">
        <v>46291</v>
      </c>
      <c r="C11845" s="1" t="n">
        <v>11</v>
      </c>
      <c r="D11845" s="1" t="s">
        <v>3820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5011</v>
      </c>
      <c r="N11845" s="1" t="n">
        <v>24</v>
      </c>
      <c r="O11845" s="1" t="n">
        <v>88.32</v>
      </c>
      <c r="P11845" s="1" t="s">
        <v>3814</v>
      </c>
    </row>
    <row r="11846" customFormat="false" ht="12.75" hidden="false" customHeight="true" outlineLevel="0" collapsed="false">
      <c r="A11846" s="1" t="n">
        <v>3</v>
      </c>
      <c r="B11846" s="76" t="n">
        <v>46291</v>
      </c>
      <c r="C11846" s="1" t="n">
        <v>11</v>
      </c>
      <c r="D11846" s="1" t="s">
        <v>3820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4925</v>
      </c>
      <c r="N11846" s="1" t="n">
        <v>24</v>
      </c>
      <c r="O11846" s="1" t="n">
        <v>105.12</v>
      </c>
      <c r="P11846" s="1" t="s">
        <v>3814</v>
      </c>
    </row>
    <row r="11847" customFormat="false" ht="12.75" hidden="false" customHeight="true" outlineLevel="0" collapsed="false">
      <c r="A11847" s="1" t="n">
        <v>3</v>
      </c>
      <c r="B11847" s="76" t="n">
        <v>46291</v>
      </c>
      <c r="C11847" s="1" t="n">
        <v>11</v>
      </c>
      <c r="D11847" s="1" t="s">
        <v>3820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4931</v>
      </c>
      <c r="N11847" s="1" t="n">
        <v>24</v>
      </c>
      <c r="O11847" s="1" t="n">
        <v>105.12</v>
      </c>
      <c r="P11847" s="1" t="s">
        <v>3814</v>
      </c>
    </row>
    <row r="11848" customFormat="false" ht="12.75" hidden="false" customHeight="true" outlineLevel="0" collapsed="false">
      <c r="A11848" s="1" t="n">
        <v>3</v>
      </c>
      <c r="B11848" s="76" t="n">
        <v>46291</v>
      </c>
      <c r="C11848" s="1" t="n">
        <v>11</v>
      </c>
      <c r="D11848" s="1" t="s">
        <v>3820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6987</v>
      </c>
      <c r="N11848" s="1" t="n">
        <v>48</v>
      </c>
      <c r="O11848" s="1" t="n">
        <v>56.16</v>
      </c>
      <c r="P11848" s="1" t="s">
        <v>3814</v>
      </c>
    </row>
    <row r="11849" customFormat="false" ht="12.75" hidden="false" customHeight="true" outlineLevel="0" collapsed="false">
      <c r="A11849" s="1" t="n">
        <v>3</v>
      </c>
      <c r="B11849" s="76" t="n">
        <v>46291</v>
      </c>
      <c r="C11849" s="1" t="n">
        <v>11</v>
      </c>
      <c r="D11849" s="1" t="s">
        <v>3820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5518</v>
      </c>
      <c r="N11849" s="1" t="n">
        <v>24</v>
      </c>
      <c r="O11849" s="1" t="n">
        <v>55.92</v>
      </c>
      <c r="P11849" s="1" t="s">
        <v>3814</v>
      </c>
    </row>
    <row r="11850" customFormat="false" ht="12.75" hidden="false" customHeight="true" outlineLevel="0" collapsed="false">
      <c r="A11850" s="1" t="n">
        <v>3</v>
      </c>
      <c r="B11850" s="76" t="n">
        <v>46291</v>
      </c>
      <c r="C11850" s="1" t="n">
        <v>11</v>
      </c>
      <c r="D11850" s="1" t="s">
        <v>3820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6988</v>
      </c>
      <c r="N11850" s="1" t="n">
        <v>24</v>
      </c>
      <c r="O11850" s="1" t="n">
        <v>181.2</v>
      </c>
      <c r="P11850" s="1" t="s">
        <v>3814</v>
      </c>
    </row>
    <row r="11851" customFormat="false" ht="12.75" hidden="false" customHeight="true" outlineLevel="0" collapsed="false">
      <c r="A11851" s="1" t="n">
        <v>3</v>
      </c>
      <c r="B11851" s="76" t="n">
        <v>46291</v>
      </c>
      <c r="C11851" s="1" t="n">
        <v>11</v>
      </c>
      <c r="D11851" s="1" t="s">
        <v>3820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5384</v>
      </c>
      <c r="N11851" s="1" t="n">
        <v>20</v>
      </c>
      <c r="O11851" s="1" t="n">
        <v>154.8</v>
      </c>
      <c r="P11851" s="1" t="s">
        <v>3814</v>
      </c>
    </row>
    <row r="11852" customFormat="false" ht="12.75" hidden="false" customHeight="true" outlineLevel="0" collapsed="false">
      <c r="A11852" s="1" t="n">
        <v>3</v>
      </c>
      <c r="B11852" s="76" t="n">
        <v>46291</v>
      </c>
      <c r="C11852" s="1" t="n">
        <v>11</v>
      </c>
      <c r="D11852" s="1" t="s">
        <v>3820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4228</v>
      </c>
      <c r="N11852" s="1" t="n">
        <v>27</v>
      </c>
      <c r="O11852" s="1" t="n">
        <v>77.49</v>
      </c>
      <c r="P11852" s="1" t="s">
        <v>3814</v>
      </c>
    </row>
    <row r="11853" customFormat="false" ht="12.75" hidden="false" customHeight="true" outlineLevel="0" collapsed="false">
      <c r="A11853" s="1" t="n">
        <v>3</v>
      </c>
      <c r="B11853" s="76" t="n">
        <v>46291</v>
      </c>
      <c r="C11853" s="1" t="n">
        <v>11</v>
      </c>
      <c r="D11853" s="1" t="s">
        <v>3820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4229</v>
      </c>
      <c r="N11853" s="1" t="n">
        <v>27</v>
      </c>
      <c r="O11853" s="1" t="n">
        <v>77.49</v>
      </c>
      <c r="P11853" s="1" t="s">
        <v>3814</v>
      </c>
    </row>
    <row r="11854" customFormat="false" ht="12.75" hidden="false" customHeight="true" outlineLevel="0" collapsed="false">
      <c r="A11854" s="1" t="n">
        <v>3</v>
      </c>
      <c r="B11854" s="76" t="n">
        <v>46291</v>
      </c>
      <c r="C11854" s="1" t="n">
        <v>11</v>
      </c>
      <c r="D11854" s="1" t="s">
        <v>3820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5655</v>
      </c>
      <c r="N11854" s="1" t="n">
        <v>27</v>
      </c>
      <c r="O11854" s="1" t="n">
        <v>77.49</v>
      </c>
      <c r="P11854" s="1" t="s">
        <v>3814</v>
      </c>
    </row>
    <row r="11855" customFormat="false" ht="12.75" hidden="false" customHeight="true" outlineLevel="0" collapsed="false">
      <c r="A11855" s="1" t="n">
        <v>3</v>
      </c>
      <c r="B11855" s="76" t="n">
        <v>46291</v>
      </c>
      <c r="C11855" s="1" t="n">
        <v>11</v>
      </c>
      <c r="D11855" s="1" t="s">
        <v>3820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6989</v>
      </c>
      <c r="N11855" s="1" t="n">
        <v>40</v>
      </c>
      <c r="O11855" s="1" t="n">
        <v>257.2</v>
      </c>
      <c r="P11855" s="1" t="s">
        <v>3814</v>
      </c>
    </row>
    <row r="11856" customFormat="false" ht="12.75" hidden="false" customHeight="true" outlineLevel="0" collapsed="false">
      <c r="A11856" s="1" t="n">
        <v>3</v>
      </c>
      <c r="B11856" s="76" t="n">
        <v>46291</v>
      </c>
      <c r="C11856" s="1" t="n">
        <v>11</v>
      </c>
      <c r="D11856" s="1" t="s">
        <v>3820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4651</v>
      </c>
      <c r="N11856" s="1" t="n">
        <v>80</v>
      </c>
      <c r="O11856" s="1" t="n">
        <v>257.6</v>
      </c>
      <c r="P11856" s="1" t="s">
        <v>3814</v>
      </c>
    </row>
    <row r="11857" customFormat="false" ht="12.75" hidden="false" customHeight="true" outlineLevel="0" collapsed="false">
      <c r="A11857" s="1" t="n">
        <v>3</v>
      </c>
      <c r="B11857" s="76" t="n">
        <v>46291</v>
      </c>
      <c r="C11857" s="1" t="n">
        <v>11</v>
      </c>
      <c r="D11857" s="1" t="s">
        <v>3820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4090</v>
      </c>
      <c r="N11857" s="1" t="n">
        <v>60</v>
      </c>
      <c r="O11857" s="1" t="n">
        <v>149.4</v>
      </c>
      <c r="P11857" s="1" t="s">
        <v>3814</v>
      </c>
    </row>
    <row r="11858" customFormat="false" ht="12.75" hidden="false" customHeight="true" outlineLevel="0" collapsed="false">
      <c r="A11858" s="1" t="n">
        <v>3</v>
      </c>
      <c r="B11858" s="76" t="n">
        <v>46291</v>
      </c>
      <c r="C11858" s="1" t="n">
        <v>11</v>
      </c>
      <c r="D11858" s="1" t="s">
        <v>3820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4646</v>
      </c>
      <c r="N11858" s="1" t="n">
        <v>40</v>
      </c>
      <c r="O11858" s="1" t="n">
        <v>292</v>
      </c>
      <c r="P11858" s="1" t="s">
        <v>3814</v>
      </c>
    </row>
    <row r="11859" customFormat="false" ht="12.75" hidden="false" customHeight="true" outlineLevel="0" collapsed="false">
      <c r="A11859" s="1" t="n">
        <v>3</v>
      </c>
      <c r="B11859" s="76" t="n">
        <v>46291</v>
      </c>
      <c r="C11859" s="1" t="n">
        <v>11</v>
      </c>
      <c r="D11859" s="1" t="s">
        <v>3820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5040</v>
      </c>
      <c r="N11859" s="1" t="n">
        <v>12</v>
      </c>
      <c r="O11859" s="1" t="n">
        <v>94.08</v>
      </c>
      <c r="P11859" s="1" t="s">
        <v>3814</v>
      </c>
    </row>
    <row r="11860" customFormat="false" ht="12.75" hidden="false" customHeight="true" outlineLevel="0" collapsed="false">
      <c r="A11860" s="1" t="n">
        <v>3</v>
      </c>
      <c r="B11860" s="76" t="n">
        <v>46291</v>
      </c>
      <c r="C11860" s="1" t="n">
        <v>11</v>
      </c>
      <c r="D11860" s="1" t="s">
        <v>3820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4681</v>
      </c>
      <c r="N11860" s="1" t="n">
        <v>18</v>
      </c>
      <c r="O11860" s="1" t="n">
        <v>180.54</v>
      </c>
      <c r="P11860" s="1" t="s">
        <v>3814</v>
      </c>
    </row>
    <row r="11861" customFormat="false" ht="12.75" hidden="false" customHeight="true" outlineLevel="0" collapsed="false">
      <c r="A11861" s="1" t="n">
        <v>3</v>
      </c>
      <c r="B11861" s="76" t="n">
        <v>46291</v>
      </c>
      <c r="C11861" s="1" t="n">
        <v>11</v>
      </c>
      <c r="D11861" s="1" t="s">
        <v>3820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5041</v>
      </c>
      <c r="N11861" s="1" t="n">
        <v>24</v>
      </c>
      <c r="O11861" s="1" t="n">
        <v>125.76</v>
      </c>
      <c r="P11861" s="1" t="s">
        <v>3814</v>
      </c>
    </row>
    <row r="11862" customFormat="false" ht="12.75" hidden="false" customHeight="true" outlineLevel="0" collapsed="false">
      <c r="A11862" s="1" t="n">
        <v>3</v>
      </c>
      <c r="B11862" s="76" t="n">
        <v>46291</v>
      </c>
      <c r="C11862" s="1" t="n">
        <v>11</v>
      </c>
      <c r="D11862" s="1" t="s">
        <v>3820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6990</v>
      </c>
      <c r="N11862" s="1" t="n">
        <v>24</v>
      </c>
      <c r="O11862" s="1" t="n">
        <v>127.44</v>
      </c>
      <c r="P11862" s="1" t="s">
        <v>3814</v>
      </c>
    </row>
    <row r="11863" customFormat="false" ht="12.75" hidden="false" customHeight="true" outlineLevel="0" collapsed="false">
      <c r="A11863" s="1" t="n">
        <v>3</v>
      </c>
      <c r="B11863" s="76" t="n">
        <v>46291</v>
      </c>
      <c r="C11863" s="1" t="n">
        <v>11</v>
      </c>
      <c r="D11863" s="1" t="s">
        <v>3820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6991</v>
      </c>
      <c r="N11863" s="1" t="n">
        <v>24</v>
      </c>
      <c r="O11863" s="1" t="n">
        <v>127.44</v>
      </c>
      <c r="P11863" s="1" t="s">
        <v>3814</v>
      </c>
    </row>
    <row r="11864" customFormat="false" ht="12.75" hidden="false" customHeight="true" outlineLevel="0" collapsed="false">
      <c r="A11864" s="1" t="n">
        <v>3</v>
      </c>
      <c r="B11864" s="76" t="n">
        <v>46291</v>
      </c>
      <c r="C11864" s="1" t="n">
        <v>11</v>
      </c>
      <c r="D11864" s="1" t="s">
        <v>3820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6785</v>
      </c>
      <c r="N11864" s="1" t="n">
        <v>40</v>
      </c>
      <c r="O11864" s="1" t="n">
        <v>284</v>
      </c>
      <c r="P11864" s="1" t="s">
        <v>3814</v>
      </c>
    </row>
    <row r="11865" customFormat="false" ht="12.75" hidden="false" customHeight="true" outlineLevel="0" collapsed="false">
      <c r="A11865" s="1" t="n">
        <v>3</v>
      </c>
      <c r="B11865" s="76" t="n">
        <v>46293</v>
      </c>
      <c r="C11865" s="1" t="n">
        <v>6</v>
      </c>
      <c r="D11865" s="1" t="s">
        <v>3819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3817</v>
      </c>
      <c r="N11865" s="1" t="n">
        <v>20</v>
      </c>
      <c r="O11865" s="1" t="n">
        <v>125</v>
      </c>
      <c r="P11865" s="1" t="s">
        <v>3814</v>
      </c>
    </row>
    <row r="11866" customFormat="false" ht="12.75" hidden="false" customHeight="true" outlineLevel="0" collapsed="false">
      <c r="A11866" s="1" t="n">
        <v>3</v>
      </c>
      <c r="B11866" s="76" t="n">
        <v>46293</v>
      </c>
      <c r="C11866" s="1" t="n">
        <v>6</v>
      </c>
      <c r="D11866" s="1" t="s">
        <v>3819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3813</v>
      </c>
      <c r="N11866" s="1" t="n">
        <v>10</v>
      </c>
      <c r="O11866" s="1" t="n">
        <v>25</v>
      </c>
      <c r="P11866" s="1" t="s">
        <v>3814</v>
      </c>
    </row>
    <row r="11867" customFormat="false" ht="12.75" hidden="false" customHeight="true" outlineLevel="0" collapsed="false">
      <c r="A11867" s="1" t="n">
        <v>3</v>
      </c>
      <c r="B11867" s="76" t="n">
        <v>46293</v>
      </c>
      <c r="C11867" s="1" t="n">
        <v>6</v>
      </c>
      <c r="D11867" s="1" t="s">
        <v>3819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3815</v>
      </c>
      <c r="N11867" s="1" t="n">
        <v>7</v>
      </c>
      <c r="O11867" s="1" t="n">
        <v>56</v>
      </c>
      <c r="P11867" s="1" t="s">
        <v>3814</v>
      </c>
    </row>
    <row r="11868" customFormat="false" ht="12.75" hidden="false" customHeight="true" outlineLevel="0" collapsed="false">
      <c r="A11868" s="1" t="n">
        <v>3</v>
      </c>
      <c r="B11868" s="76" t="n">
        <v>46293</v>
      </c>
      <c r="C11868" s="1" t="n">
        <v>11</v>
      </c>
      <c r="D11868" s="1" t="s">
        <v>3820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4098</v>
      </c>
      <c r="N11868" s="1" t="n">
        <v>12</v>
      </c>
      <c r="O11868" s="1" t="n">
        <v>144</v>
      </c>
      <c r="P11868" s="1" t="s">
        <v>3814</v>
      </c>
    </row>
    <row r="11869" customFormat="false" ht="12.75" hidden="false" customHeight="true" outlineLevel="0" collapsed="false">
      <c r="A11869" s="1" t="n">
        <v>3</v>
      </c>
      <c r="B11869" s="76" t="n">
        <v>46293</v>
      </c>
      <c r="C11869" s="1" t="n">
        <v>11</v>
      </c>
      <c r="D11869" s="1" t="s">
        <v>3820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3891</v>
      </c>
      <c r="N11869" s="1" t="n">
        <v>75.8</v>
      </c>
      <c r="O11869" s="1" t="n">
        <v>2425.6</v>
      </c>
      <c r="P11869" s="1" t="s">
        <v>3814</v>
      </c>
    </row>
    <row r="11870" customFormat="false" ht="12.75" hidden="false" customHeight="true" outlineLevel="0" collapsed="false">
      <c r="A11870" s="1" t="n">
        <v>3</v>
      </c>
      <c r="B11870" s="76" t="n">
        <v>46293</v>
      </c>
      <c r="C11870" s="1" t="n">
        <v>11</v>
      </c>
      <c r="D11870" s="1" t="s">
        <v>3820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3891</v>
      </c>
      <c r="N11870" s="1" t="n">
        <v>72</v>
      </c>
      <c r="O11870" s="1" t="n">
        <v>2304</v>
      </c>
      <c r="P11870" s="1" t="s">
        <v>3814</v>
      </c>
    </row>
    <row r="11871" customFormat="false" ht="12.75" hidden="false" customHeight="true" outlineLevel="0" collapsed="false">
      <c r="A11871" s="1" t="n">
        <v>3</v>
      </c>
      <c r="B11871" s="76" t="n">
        <v>46293</v>
      </c>
      <c r="C11871" s="1" t="n">
        <v>11</v>
      </c>
      <c r="D11871" s="1" t="s">
        <v>3820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3891</v>
      </c>
      <c r="N11871" s="1" t="n">
        <v>72.4</v>
      </c>
      <c r="O11871" s="1" t="n">
        <v>2316.8</v>
      </c>
      <c r="P11871" s="1" t="s">
        <v>3814</v>
      </c>
    </row>
    <row r="11872" customFormat="false" ht="12.75" hidden="false" customHeight="true" outlineLevel="0" collapsed="false">
      <c r="A11872" s="1" t="n">
        <v>3</v>
      </c>
      <c r="B11872" s="76" t="n">
        <v>46293</v>
      </c>
      <c r="C11872" s="1" t="n">
        <v>11</v>
      </c>
      <c r="D11872" s="1" t="s">
        <v>3820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3893</v>
      </c>
      <c r="N11872" s="1" t="n">
        <v>65.6</v>
      </c>
      <c r="O11872" s="1" t="n">
        <v>1443.2</v>
      </c>
      <c r="P11872" s="1" t="s">
        <v>3814</v>
      </c>
    </row>
    <row r="11873" customFormat="false" ht="12.75" hidden="false" customHeight="true" outlineLevel="0" collapsed="false">
      <c r="A11873" s="1" t="n">
        <v>3</v>
      </c>
      <c r="B11873" s="76" t="n">
        <v>46293</v>
      </c>
      <c r="C11873" s="1" t="n">
        <v>11</v>
      </c>
      <c r="D11873" s="1" t="s">
        <v>3820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3893</v>
      </c>
      <c r="N11873" s="1" t="n">
        <v>62.8</v>
      </c>
      <c r="O11873" s="1" t="n">
        <v>1381.6</v>
      </c>
      <c r="P11873" s="1" t="s">
        <v>3814</v>
      </c>
    </row>
    <row r="11874" customFormat="false" ht="12.75" hidden="false" customHeight="true" outlineLevel="0" collapsed="false">
      <c r="A11874" s="1" t="n">
        <v>3</v>
      </c>
      <c r="B11874" s="76" t="n">
        <v>46293</v>
      </c>
      <c r="C11874" s="1" t="n">
        <v>11</v>
      </c>
      <c r="D11874" s="1" t="s">
        <v>3820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4117</v>
      </c>
      <c r="N11874" s="1" t="n">
        <v>18.8</v>
      </c>
      <c r="O11874" s="1" t="n">
        <v>394.8</v>
      </c>
      <c r="P11874" s="1" t="s">
        <v>3814</v>
      </c>
    </row>
    <row r="11875" customFormat="false" ht="12.75" hidden="false" customHeight="true" outlineLevel="0" collapsed="false">
      <c r="A11875" s="1" t="n">
        <v>3</v>
      </c>
      <c r="B11875" s="76" t="n">
        <v>46293</v>
      </c>
      <c r="C11875" s="1" t="n">
        <v>11</v>
      </c>
      <c r="D11875" s="1" t="s">
        <v>3820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4117</v>
      </c>
      <c r="N11875" s="1" t="n">
        <v>17.4</v>
      </c>
      <c r="O11875" s="1" t="n">
        <v>365.4</v>
      </c>
      <c r="P11875" s="1" t="s">
        <v>3814</v>
      </c>
    </row>
    <row r="11876" customFormat="false" ht="12.75" hidden="false" customHeight="true" outlineLevel="0" collapsed="false">
      <c r="A11876" s="1" t="n">
        <v>3</v>
      </c>
      <c r="B11876" s="76" t="n">
        <v>46293</v>
      </c>
      <c r="C11876" s="1" t="n">
        <v>11</v>
      </c>
      <c r="D11876" s="1" t="s">
        <v>3820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6992</v>
      </c>
      <c r="N11876" s="1" t="n">
        <v>150</v>
      </c>
      <c r="O11876" s="1" t="n">
        <v>1325.8</v>
      </c>
      <c r="P11876" s="1" t="s">
        <v>3814</v>
      </c>
    </row>
    <row r="11877" customFormat="false" ht="12.75" hidden="false" customHeight="true" outlineLevel="0" collapsed="false">
      <c r="A11877" s="1" t="n">
        <v>3</v>
      </c>
      <c r="B11877" s="76" t="n">
        <v>46293</v>
      </c>
      <c r="C11877" s="1" t="n">
        <v>11</v>
      </c>
      <c r="D11877" s="1" t="s">
        <v>3820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4244</v>
      </c>
      <c r="N11877" s="1" t="n">
        <v>150</v>
      </c>
      <c r="O11877" s="1" t="n">
        <v>1325.8</v>
      </c>
      <c r="P11877" s="1" t="s">
        <v>3814</v>
      </c>
    </row>
    <row r="11878" customFormat="false" ht="12.75" hidden="false" customHeight="true" outlineLevel="0" collapsed="false">
      <c r="A11878" s="1" t="n">
        <v>3</v>
      </c>
      <c r="B11878" s="76" t="n">
        <v>46293</v>
      </c>
      <c r="C11878" s="1" t="n">
        <v>11</v>
      </c>
      <c r="D11878" s="1" t="s">
        <v>3820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4245</v>
      </c>
      <c r="N11878" s="1" t="n">
        <v>5</v>
      </c>
      <c r="O11878" s="1" t="n">
        <v>662.9</v>
      </c>
      <c r="P11878" s="1" t="s">
        <v>3814</v>
      </c>
    </row>
    <row r="11879" customFormat="false" ht="12.75" hidden="false" customHeight="true" outlineLevel="0" collapsed="false">
      <c r="A11879" s="1" t="n">
        <v>3</v>
      </c>
      <c r="B11879" s="76" t="n">
        <v>46293</v>
      </c>
      <c r="C11879" s="1" t="n">
        <v>11</v>
      </c>
      <c r="D11879" s="1" t="s">
        <v>3820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4430</v>
      </c>
      <c r="N11879" s="1" t="n">
        <v>12</v>
      </c>
      <c r="O11879" s="1" t="n">
        <v>39.419916</v>
      </c>
      <c r="P11879" s="1" t="s">
        <v>3814</v>
      </c>
    </row>
    <row r="11880" customFormat="false" ht="12.75" hidden="false" customHeight="true" outlineLevel="0" collapsed="false">
      <c r="A11880" s="1" t="n">
        <v>3</v>
      </c>
      <c r="B11880" s="76" t="n">
        <v>46293</v>
      </c>
      <c r="C11880" s="1" t="n">
        <v>11</v>
      </c>
      <c r="D11880" s="1" t="s">
        <v>3820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4437</v>
      </c>
      <c r="N11880" s="1" t="n">
        <v>12</v>
      </c>
      <c r="O11880" s="1" t="n">
        <v>51.900136</v>
      </c>
      <c r="P11880" s="1" t="s">
        <v>3814</v>
      </c>
    </row>
    <row r="11881" customFormat="false" ht="12.75" hidden="false" customHeight="true" outlineLevel="0" collapsed="false">
      <c r="A11881" s="1" t="n">
        <v>3</v>
      </c>
      <c r="B11881" s="76" t="n">
        <v>46293</v>
      </c>
      <c r="C11881" s="1" t="n">
        <v>11</v>
      </c>
      <c r="D11881" s="1" t="s">
        <v>3820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4439</v>
      </c>
      <c r="N11881" s="1" t="n">
        <v>12</v>
      </c>
      <c r="O11881" s="1" t="n">
        <v>42.539865</v>
      </c>
      <c r="P11881" s="1" t="s">
        <v>3814</v>
      </c>
    </row>
    <row r="11882" customFormat="false" ht="12.75" hidden="false" customHeight="true" outlineLevel="0" collapsed="false">
      <c r="A11882" s="1" t="n">
        <v>3</v>
      </c>
      <c r="B11882" s="76" t="n">
        <v>46293</v>
      </c>
      <c r="C11882" s="1" t="n">
        <v>11</v>
      </c>
      <c r="D11882" s="1" t="s">
        <v>3820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4440</v>
      </c>
      <c r="N11882" s="1" t="n">
        <v>15</v>
      </c>
      <c r="O11882" s="1" t="n">
        <v>50.640084</v>
      </c>
      <c r="P11882" s="1" t="s">
        <v>3814</v>
      </c>
    </row>
    <row r="11883" customFormat="false" ht="12.75" hidden="false" customHeight="true" outlineLevel="0" collapsed="false">
      <c r="A11883" s="1" t="n">
        <v>3</v>
      </c>
      <c r="B11883" s="76" t="n">
        <v>46293</v>
      </c>
      <c r="C11883" s="1" t="n">
        <v>11</v>
      </c>
      <c r="D11883" s="1" t="s">
        <v>3820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4442</v>
      </c>
      <c r="N11883" s="1" t="n">
        <v>15</v>
      </c>
      <c r="O11883" s="1" t="n">
        <v>41.489816</v>
      </c>
      <c r="P11883" s="1" t="s">
        <v>3814</v>
      </c>
    </row>
    <row r="11884" customFormat="false" ht="12.75" hidden="false" customHeight="true" outlineLevel="0" collapsed="false">
      <c r="A11884" s="1" t="n">
        <v>3</v>
      </c>
      <c r="B11884" s="76" t="n">
        <v>46293</v>
      </c>
      <c r="C11884" s="1" t="n">
        <v>11</v>
      </c>
      <c r="D11884" s="1" t="s">
        <v>3820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5674</v>
      </c>
      <c r="N11884" s="1" t="n">
        <v>24</v>
      </c>
      <c r="O11884" s="1" t="n">
        <v>133.589846</v>
      </c>
      <c r="P11884" s="1" t="s">
        <v>3814</v>
      </c>
    </row>
    <row r="11885" customFormat="false" ht="12.75" hidden="false" customHeight="true" outlineLevel="0" collapsed="false">
      <c r="A11885" s="1" t="n">
        <v>3</v>
      </c>
      <c r="B11885" s="76" t="n">
        <v>46293</v>
      </c>
      <c r="C11885" s="1" t="n">
        <v>11</v>
      </c>
      <c r="D11885" s="1" t="s">
        <v>3820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6993</v>
      </c>
      <c r="N11885" s="1" t="n">
        <v>8</v>
      </c>
      <c r="O11885" s="1" t="n">
        <v>43.61</v>
      </c>
      <c r="P11885" s="1" t="s">
        <v>3814</v>
      </c>
    </row>
    <row r="11886" customFormat="false" ht="12.75" hidden="false" customHeight="true" outlineLevel="0" collapsed="false">
      <c r="A11886" s="1" t="n">
        <v>3</v>
      </c>
      <c r="B11886" s="76" t="n">
        <v>46293</v>
      </c>
      <c r="C11886" s="1" t="n">
        <v>11</v>
      </c>
      <c r="D11886" s="1" t="s">
        <v>3820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6994</v>
      </c>
      <c r="N11886" s="1" t="n">
        <v>50</v>
      </c>
      <c r="O11886" s="1" t="n">
        <v>153.56</v>
      </c>
      <c r="P11886" s="1" t="s">
        <v>3814</v>
      </c>
    </row>
    <row r="11887" customFormat="false" ht="12.75" hidden="false" customHeight="true" outlineLevel="0" collapsed="false">
      <c r="A11887" s="1" t="n">
        <v>3</v>
      </c>
      <c r="B11887" s="76" t="n">
        <v>46293</v>
      </c>
      <c r="C11887" s="1" t="n">
        <v>11</v>
      </c>
      <c r="D11887" s="1" t="s">
        <v>3820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5255</v>
      </c>
      <c r="N11887" s="1" t="n">
        <v>108</v>
      </c>
      <c r="O11887" s="1" t="n">
        <v>260.68</v>
      </c>
      <c r="P11887" s="1" t="s">
        <v>3814</v>
      </c>
    </row>
    <row r="11888" customFormat="false" ht="12.75" hidden="false" customHeight="true" outlineLevel="0" collapsed="false">
      <c r="A11888" s="1" t="n">
        <v>3</v>
      </c>
      <c r="B11888" s="76" t="n">
        <v>46293</v>
      </c>
      <c r="C11888" s="1" t="n">
        <v>11</v>
      </c>
      <c r="D11888" s="1" t="s">
        <v>3820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3957</v>
      </c>
      <c r="N11888" s="1" t="n">
        <v>48</v>
      </c>
      <c r="O11888" s="1" t="n">
        <v>176.52</v>
      </c>
      <c r="P11888" s="1" t="s">
        <v>3814</v>
      </c>
    </row>
    <row r="11889" customFormat="false" ht="12.75" hidden="false" customHeight="true" outlineLevel="0" collapsed="false">
      <c r="A11889" s="1" t="n">
        <v>3</v>
      </c>
      <c r="B11889" s="76" t="n">
        <v>46293</v>
      </c>
      <c r="C11889" s="1" t="n">
        <v>11</v>
      </c>
      <c r="D11889" s="1" t="s">
        <v>3820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4259</v>
      </c>
      <c r="N11889" s="1" t="n">
        <v>100</v>
      </c>
      <c r="O11889" s="1" t="n">
        <v>436.04</v>
      </c>
      <c r="P11889" s="1" t="s">
        <v>3814</v>
      </c>
    </row>
    <row r="11890" customFormat="false" ht="12.75" hidden="false" customHeight="true" outlineLevel="0" collapsed="false">
      <c r="A11890" s="1" t="n">
        <v>3</v>
      </c>
      <c r="B11890" s="76" t="n">
        <v>46293</v>
      </c>
      <c r="C11890" s="1" t="n">
        <v>11</v>
      </c>
      <c r="D11890" s="1" t="s">
        <v>3820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6308</v>
      </c>
      <c r="N11890" s="1" t="n">
        <v>81</v>
      </c>
      <c r="O11890" s="1" t="n">
        <v>558.87</v>
      </c>
      <c r="P11890" s="1" t="s">
        <v>3814</v>
      </c>
    </row>
    <row r="11891" customFormat="false" ht="12.75" hidden="false" customHeight="true" outlineLevel="0" collapsed="false">
      <c r="A11891" s="1" t="n">
        <v>3</v>
      </c>
      <c r="B11891" s="76" t="n">
        <v>46293</v>
      </c>
      <c r="C11891" s="1" t="n">
        <v>11</v>
      </c>
      <c r="D11891" s="1" t="s">
        <v>3820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6234</v>
      </c>
      <c r="N11891" s="1" t="n">
        <v>81</v>
      </c>
      <c r="O11891" s="1" t="n">
        <v>302.7</v>
      </c>
      <c r="P11891" s="1" t="s">
        <v>3814</v>
      </c>
    </row>
    <row r="11892" customFormat="false" ht="12.75" hidden="false" customHeight="true" outlineLevel="0" collapsed="false">
      <c r="A11892" s="1" t="n">
        <v>3</v>
      </c>
      <c r="B11892" s="76" t="n">
        <v>46293</v>
      </c>
      <c r="C11892" s="1" t="n">
        <v>11</v>
      </c>
      <c r="D11892" s="1" t="s">
        <v>3820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5260</v>
      </c>
      <c r="N11892" s="1" t="n">
        <v>108</v>
      </c>
      <c r="O11892" s="1" t="n">
        <v>199.28</v>
      </c>
      <c r="P11892" s="1" t="s">
        <v>3814</v>
      </c>
    </row>
    <row r="11893" customFormat="false" ht="12.75" hidden="false" customHeight="true" outlineLevel="0" collapsed="false">
      <c r="A11893" s="1" t="n">
        <v>3</v>
      </c>
      <c r="B11893" s="76" t="n">
        <v>46293</v>
      </c>
      <c r="C11893" s="1" t="n">
        <v>11</v>
      </c>
      <c r="D11893" s="1" t="s">
        <v>3820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5262</v>
      </c>
      <c r="N11893" s="1" t="n">
        <v>24</v>
      </c>
      <c r="O11893" s="1" t="n">
        <v>63.54</v>
      </c>
      <c r="P11893" s="1" t="s">
        <v>3814</v>
      </c>
    </row>
    <row r="11894" customFormat="false" ht="12.75" hidden="false" customHeight="true" outlineLevel="0" collapsed="false">
      <c r="A11894" s="1" t="n">
        <v>3</v>
      </c>
      <c r="B11894" s="76" t="n">
        <v>46293</v>
      </c>
      <c r="C11894" s="1" t="n">
        <v>11</v>
      </c>
      <c r="D11894" s="1" t="s">
        <v>3820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6995</v>
      </c>
      <c r="N11894" s="1" t="n">
        <v>24</v>
      </c>
      <c r="O11894" s="1" t="n">
        <v>236.32</v>
      </c>
      <c r="P11894" s="1" t="s">
        <v>3814</v>
      </c>
    </row>
    <row r="11895" customFormat="false" ht="12.75" hidden="false" customHeight="true" outlineLevel="0" collapsed="false">
      <c r="A11895" s="1" t="n">
        <v>3</v>
      </c>
      <c r="B11895" s="76" t="n">
        <v>46293</v>
      </c>
      <c r="C11895" s="1" t="n">
        <v>11</v>
      </c>
      <c r="D11895" s="1" t="s">
        <v>3820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5026</v>
      </c>
      <c r="N11895" s="1" t="n">
        <v>50</v>
      </c>
      <c r="O11895" s="1" t="n">
        <v>91.79</v>
      </c>
      <c r="P11895" s="1" t="s">
        <v>3814</v>
      </c>
    </row>
    <row r="11896" customFormat="false" ht="12.75" hidden="false" customHeight="true" outlineLevel="0" collapsed="false">
      <c r="A11896" s="1" t="n">
        <v>3</v>
      </c>
      <c r="B11896" s="76" t="n">
        <v>46293</v>
      </c>
      <c r="C11896" s="1" t="n">
        <v>11</v>
      </c>
      <c r="D11896" s="1" t="s">
        <v>3820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4726</v>
      </c>
      <c r="N11896" s="1" t="n">
        <v>72</v>
      </c>
      <c r="O11896" s="1" t="n">
        <v>164.78</v>
      </c>
      <c r="P11896" s="1" t="s">
        <v>3814</v>
      </c>
    </row>
    <row r="11897" customFormat="false" ht="12.75" hidden="false" customHeight="true" outlineLevel="0" collapsed="false">
      <c r="A11897" s="1" t="n">
        <v>3</v>
      </c>
      <c r="B11897" s="76" t="n">
        <v>46293</v>
      </c>
      <c r="C11897" s="1" t="n">
        <v>11</v>
      </c>
      <c r="D11897" s="1" t="s">
        <v>3820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5663</v>
      </c>
      <c r="N11897" s="1" t="n">
        <v>72</v>
      </c>
      <c r="O11897" s="1" t="n">
        <v>164.78</v>
      </c>
      <c r="P11897" s="1" t="s">
        <v>3814</v>
      </c>
    </row>
    <row r="11898" customFormat="false" ht="12.75" hidden="false" customHeight="true" outlineLevel="0" collapsed="false">
      <c r="A11898" s="1" t="n">
        <v>3</v>
      </c>
      <c r="B11898" s="76" t="n">
        <v>46293</v>
      </c>
      <c r="C11898" s="1" t="n">
        <v>11</v>
      </c>
      <c r="D11898" s="1" t="s">
        <v>3820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4727</v>
      </c>
      <c r="N11898" s="1" t="n">
        <v>72</v>
      </c>
      <c r="O11898" s="1" t="n">
        <v>164.78</v>
      </c>
      <c r="P11898" s="1" t="s">
        <v>3814</v>
      </c>
    </row>
    <row r="11899" customFormat="false" ht="12.75" hidden="false" customHeight="true" outlineLevel="0" collapsed="false">
      <c r="A11899" s="1" t="n">
        <v>3</v>
      </c>
      <c r="B11899" s="76" t="n">
        <v>46293</v>
      </c>
      <c r="C11899" s="1" t="n">
        <v>11</v>
      </c>
      <c r="D11899" s="1" t="s">
        <v>3820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5664</v>
      </c>
      <c r="N11899" s="1" t="n">
        <v>72</v>
      </c>
      <c r="O11899" s="1" t="n">
        <v>164.78</v>
      </c>
      <c r="P11899" s="1" t="s">
        <v>3814</v>
      </c>
    </row>
    <row r="11900" customFormat="false" ht="12.75" hidden="false" customHeight="true" outlineLevel="0" collapsed="false">
      <c r="A11900" s="1" t="n">
        <v>3</v>
      </c>
      <c r="B11900" s="76" t="n">
        <v>46293</v>
      </c>
      <c r="C11900" s="1" t="n">
        <v>11</v>
      </c>
      <c r="D11900" s="1" t="s">
        <v>3820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4792</v>
      </c>
      <c r="N11900" s="1" t="n">
        <v>12</v>
      </c>
      <c r="O11900" s="1" t="n">
        <v>120.62</v>
      </c>
      <c r="P11900" s="1" t="s">
        <v>3814</v>
      </c>
    </row>
    <row r="11901" customFormat="false" ht="12.75" hidden="false" customHeight="true" outlineLevel="0" collapsed="false">
      <c r="A11901" s="1" t="n">
        <v>3</v>
      </c>
      <c r="B11901" s="76" t="n">
        <v>46293</v>
      </c>
      <c r="C11901" s="1" t="n">
        <v>11</v>
      </c>
      <c r="D11901" s="1" t="s">
        <v>3820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6545</v>
      </c>
      <c r="N11901" s="1" t="n">
        <v>6</v>
      </c>
      <c r="O11901" s="1" t="n">
        <v>36.11</v>
      </c>
      <c r="P11901" s="1" t="s">
        <v>3814</v>
      </c>
    </row>
    <row r="11902" customFormat="false" ht="12.75" hidden="false" customHeight="true" outlineLevel="0" collapsed="false">
      <c r="A11902" s="1" t="n">
        <v>3</v>
      </c>
      <c r="B11902" s="76" t="n">
        <v>46293</v>
      </c>
      <c r="C11902" s="1" t="n">
        <v>11</v>
      </c>
      <c r="D11902" s="1" t="s">
        <v>3820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5868</v>
      </c>
      <c r="N11902" s="1" t="n">
        <v>63</v>
      </c>
      <c r="O11902" s="1" t="n">
        <v>113.9</v>
      </c>
      <c r="P11902" s="1" t="s">
        <v>3814</v>
      </c>
    </row>
    <row r="11903" customFormat="false" ht="12.75" hidden="false" customHeight="true" outlineLevel="0" collapsed="false">
      <c r="A11903" s="1" t="n">
        <v>3</v>
      </c>
      <c r="B11903" s="76" t="n">
        <v>46293</v>
      </c>
      <c r="C11903" s="1" t="n">
        <v>11</v>
      </c>
      <c r="D11903" s="1" t="s">
        <v>3820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6963</v>
      </c>
      <c r="N11903" s="1" t="n">
        <v>63</v>
      </c>
      <c r="O11903" s="1" t="n">
        <v>113.9</v>
      </c>
      <c r="P11903" s="1" t="s">
        <v>3814</v>
      </c>
    </row>
    <row r="11904" customFormat="false" ht="12.75" hidden="false" customHeight="true" outlineLevel="0" collapsed="false">
      <c r="A11904" s="1" t="n">
        <v>3</v>
      </c>
      <c r="B11904" s="76" t="n">
        <v>46293</v>
      </c>
      <c r="C11904" s="1" t="n">
        <v>11</v>
      </c>
      <c r="D11904" s="1" t="s">
        <v>3820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5869</v>
      </c>
      <c r="N11904" s="1" t="n">
        <v>63</v>
      </c>
      <c r="O11904" s="1" t="n">
        <v>113.9</v>
      </c>
      <c r="P11904" s="1" t="s">
        <v>3814</v>
      </c>
    </row>
    <row r="11905" customFormat="false" ht="12.75" hidden="false" customHeight="true" outlineLevel="0" collapsed="false">
      <c r="A11905" s="1" t="n">
        <v>3</v>
      </c>
      <c r="B11905" s="76" t="n">
        <v>46293</v>
      </c>
      <c r="C11905" s="1" t="n">
        <v>11</v>
      </c>
      <c r="D11905" s="1" t="s">
        <v>3820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5870</v>
      </c>
      <c r="N11905" s="1" t="n">
        <v>63</v>
      </c>
      <c r="O11905" s="1" t="n">
        <v>113.9</v>
      </c>
      <c r="P11905" s="1" t="s">
        <v>3814</v>
      </c>
    </row>
    <row r="11906" customFormat="false" ht="12.75" hidden="false" customHeight="true" outlineLevel="0" collapsed="false">
      <c r="A11906" s="1" t="n">
        <v>3</v>
      </c>
      <c r="B11906" s="76" t="n">
        <v>46293</v>
      </c>
      <c r="C11906" s="1" t="n">
        <v>11</v>
      </c>
      <c r="D11906" s="1" t="s">
        <v>3820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6601</v>
      </c>
      <c r="N11906" s="1" t="n">
        <v>48</v>
      </c>
      <c r="O11906" s="1" t="n">
        <v>87.62</v>
      </c>
      <c r="P11906" s="1" t="s">
        <v>3814</v>
      </c>
    </row>
    <row r="11907" customFormat="false" ht="12.75" hidden="false" customHeight="true" outlineLevel="0" collapsed="false">
      <c r="A11907" s="1" t="n">
        <v>3</v>
      </c>
      <c r="B11907" s="76" t="n">
        <v>46293</v>
      </c>
      <c r="C11907" s="1" t="n">
        <v>11</v>
      </c>
      <c r="D11907" s="1" t="s">
        <v>3820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6602</v>
      </c>
      <c r="N11907" s="1" t="n">
        <v>48</v>
      </c>
      <c r="O11907" s="1" t="n">
        <v>87.62</v>
      </c>
      <c r="P11907" s="1" t="s">
        <v>3814</v>
      </c>
    </row>
    <row r="11908" customFormat="false" ht="12.75" hidden="false" customHeight="true" outlineLevel="0" collapsed="false">
      <c r="A11908" s="1" t="n">
        <v>3</v>
      </c>
      <c r="B11908" s="76" t="n">
        <v>46293</v>
      </c>
      <c r="C11908" s="1" t="n">
        <v>11</v>
      </c>
      <c r="D11908" s="1" t="s">
        <v>3820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4078</v>
      </c>
      <c r="N11908" s="1" t="n">
        <v>63</v>
      </c>
      <c r="O11908" s="1" t="n">
        <v>77.79</v>
      </c>
      <c r="P11908" s="1" t="s">
        <v>3814</v>
      </c>
    </row>
    <row r="11909" customFormat="false" ht="12.75" hidden="false" customHeight="true" outlineLevel="0" collapsed="false">
      <c r="A11909" s="1" t="n">
        <v>3</v>
      </c>
      <c r="B11909" s="76" t="n">
        <v>46293</v>
      </c>
      <c r="C11909" s="1" t="n">
        <v>11</v>
      </c>
      <c r="D11909" s="1" t="s">
        <v>3820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5874</v>
      </c>
      <c r="N11909" s="1" t="n">
        <v>63</v>
      </c>
      <c r="O11909" s="1" t="n">
        <v>77.79</v>
      </c>
      <c r="P11909" s="1" t="s">
        <v>3814</v>
      </c>
    </row>
    <row r="11910" customFormat="false" ht="12.75" hidden="false" customHeight="true" outlineLevel="0" collapsed="false">
      <c r="A11910" s="1" t="n">
        <v>3</v>
      </c>
      <c r="B11910" s="76" t="n">
        <v>46293</v>
      </c>
      <c r="C11910" s="1" t="n">
        <v>11</v>
      </c>
      <c r="D11910" s="1" t="s">
        <v>3820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5875</v>
      </c>
      <c r="N11910" s="1" t="n">
        <v>63</v>
      </c>
      <c r="O11910" s="1" t="n">
        <v>77.79</v>
      </c>
      <c r="P11910" s="1" t="s">
        <v>3814</v>
      </c>
    </row>
    <row r="11911" customFormat="false" ht="12.75" hidden="false" customHeight="true" outlineLevel="0" collapsed="false">
      <c r="A11911" s="1" t="n">
        <v>3</v>
      </c>
      <c r="B11911" s="76" t="n">
        <v>46293</v>
      </c>
      <c r="C11911" s="1" t="n">
        <v>11</v>
      </c>
      <c r="D11911" s="1" t="s">
        <v>3820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6317</v>
      </c>
      <c r="N11911" s="1" t="n">
        <v>63</v>
      </c>
      <c r="O11911" s="1" t="n">
        <v>77.79</v>
      </c>
      <c r="P11911" s="1" t="s">
        <v>3814</v>
      </c>
    </row>
    <row r="11912" customFormat="false" ht="12.75" hidden="false" customHeight="true" outlineLevel="0" collapsed="false">
      <c r="A11912" s="1" t="n">
        <v>3</v>
      </c>
      <c r="B11912" s="76" t="n">
        <v>46293</v>
      </c>
      <c r="C11912" s="1" t="n">
        <v>11</v>
      </c>
      <c r="D11912" s="1" t="s">
        <v>3820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6546</v>
      </c>
      <c r="N11912" s="1" t="n">
        <v>63</v>
      </c>
      <c r="O11912" s="1" t="n">
        <v>77.79</v>
      </c>
      <c r="P11912" s="1" t="s">
        <v>3814</v>
      </c>
    </row>
    <row r="11913" customFormat="false" ht="12.75" hidden="false" customHeight="true" outlineLevel="0" collapsed="false">
      <c r="A11913" s="1" t="n">
        <v>3</v>
      </c>
      <c r="B11913" s="76" t="n">
        <v>46293</v>
      </c>
      <c r="C11913" s="1" t="n">
        <v>11</v>
      </c>
      <c r="D11913" s="1" t="s">
        <v>3820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5739</v>
      </c>
      <c r="N11913" s="1" t="n">
        <v>6</v>
      </c>
      <c r="O11913" s="1" t="n">
        <v>36.11</v>
      </c>
      <c r="P11913" s="1" t="s">
        <v>3814</v>
      </c>
    </row>
    <row r="11914" customFormat="false" ht="12.75" hidden="false" customHeight="true" outlineLevel="0" collapsed="false">
      <c r="A11914" s="1" t="n">
        <v>3</v>
      </c>
      <c r="B11914" s="76" t="n">
        <v>46293</v>
      </c>
      <c r="C11914" s="1" t="n">
        <v>11</v>
      </c>
      <c r="D11914" s="1" t="s">
        <v>3820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4729</v>
      </c>
      <c r="N11914" s="1" t="n">
        <v>120</v>
      </c>
      <c r="O11914" s="1" t="n">
        <v>469.4</v>
      </c>
      <c r="P11914" s="1" t="s">
        <v>3814</v>
      </c>
    </row>
    <row r="11915" customFormat="false" ht="12.75" hidden="false" customHeight="true" outlineLevel="0" collapsed="false">
      <c r="A11915" s="1" t="n">
        <v>3</v>
      </c>
      <c r="B11915" s="76" t="n">
        <v>46293</v>
      </c>
      <c r="C11915" s="1" t="n">
        <v>11</v>
      </c>
      <c r="D11915" s="1" t="s">
        <v>3820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3829</v>
      </c>
      <c r="N11915" s="1" t="n">
        <v>24</v>
      </c>
      <c r="O11915" s="1" t="n">
        <v>38.23</v>
      </c>
      <c r="P11915" s="1" t="s">
        <v>3814</v>
      </c>
    </row>
    <row r="11916" customFormat="false" ht="12.75" hidden="false" customHeight="true" outlineLevel="0" collapsed="false">
      <c r="A11916" s="1" t="n">
        <v>3</v>
      </c>
      <c r="B11916" s="76" t="n">
        <v>46293</v>
      </c>
      <c r="C11916" s="1" t="n">
        <v>11</v>
      </c>
      <c r="D11916" s="1" t="s">
        <v>3820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6604</v>
      </c>
      <c r="N11916" s="1" t="n">
        <v>48</v>
      </c>
      <c r="O11916" s="1" t="n">
        <v>87.62</v>
      </c>
      <c r="P11916" s="1" t="s">
        <v>3814</v>
      </c>
    </row>
    <row r="11917" customFormat="false" ht="12.75" hidden="false" customHeight="true" outlineLevel="0" collapsed="false">
      <c r="A11917" s="1" t="n">
        <v>3</v>
      </c>
      <c r="B11917" s="76" t="n">
        <v>46293</v>
      </c>
      <c r="C11917" s="1" t="n">
        <v>11</v>
      </c>
      <c r="D11917" s="1" t="s">
        <v>3820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5564</v>
      </c>
      <c r="N11917" s="1" t="n">
        <v>24</v>
      </c>
      <c r="O11917" s="1" t="n">
        <v>33.39</v>
      </c>
      <c r="P11917" s="1" t="s">
        <v>3814</v>
      </c>
    </row>
    <row r="11918" customFormat="false" ht="12.75" hidden="false" customHeight="true" outlineLevel="0" collapsed="false">
      <c r="A11918" s="1" t="n">
        <v>3</v>
      </c>
      <c r="B11918" s="76" t="n">
        <v>46293</v>
      </c>
      <c r="C11918" s="1" t="n">
        <v>11</v>
      </c>
      <c r="D11918" s="1" t="s">
        <v>3820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4641</v>
      </c>
      <c r="N11918" s="1" t="n">
        <v>450</v>
      </c>
      <c r="O11918" s="1" t="n">
        <v>1075.5</v>
      </c>
      <c r="P11918" s="1" t="s">
        <v>3814</v>
      </c>
    </row>
    <row r="11919" customFormat="false" ht="12.75" hidden="false" customHeight="true" outlineLevel="0" collapsed="false">
      <c r="A11919" s="1" t="n">
        <v>3</v>
      </c>
      <c r="B11919" s="76" t="n">
        <v>46293</v>
      </c>
      <c r="C11919" s="1" t="n">
        <v>11</v>
      </c>
      <c r="D11919" s="1" t="s">
        <v>3820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5665</v>
      </c>
      <c r="N11919" s="1" t="n">
        <v>24</v>
      </c>
      <c r="O11919" s="1" t="n">
        <v>76.22</v>
      </c>
      <c r="P11919" s="1" t="s">
        <v>3814</v>
      </c>
    </row>
    <row r="11920" customFormat="false" ht="12.75" hidden="false" customHeight="true" outlineLevel="0" collapsed="false">
      <c r="A11920" s="1" t="n">
        <v>3</v>
      </c>
      <c r="B11920" s="76" t="n">
        <v>46293</v>
      </c>
      <c r="C11920" s="1" t="n">
        <v>11</v>
      </c>
      <c r="D11920" s="1" t="s">
        <v>3820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5171</v>
      </c>
      <c r="N11920" s="1" t="n">
        <v>36</v>
      </c>
      <c r="O11920" s="1" t="n">
        <v>114.33</v>
      </c>
      <c r="P11920" s="1" t="s">
        <v>3814</v>
      </c>
    </row>
    <row r="11921" customFormat="false" ht="12.75" hidden="false" customHeight="true" outlineLevel="0" collapsed="false">
      <c r="A11921" s="1" t="n">
        <v>3</v>
      </c>
      <c r="B11921" s="76" t="n">
        <v>46293</v>
      </c>
      <c r="C11921" s="1" t="n">
        <v>11</v>
      </c>
      <c r="D11921" s="1" t="s">
        <v>3820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4731</v>
      </c>
      <c r="N11921" s="1" t="n">
        <v>120</v>
      </c>
      <c r="O11921" s="1" t="n">
        <v>441.58</v>
      </c>
      <c r="P11921" s="1" t="s">
        <v>3814</v>
      </c>
    </row>
    <row r="11922" customFormat="false" ht="12.75" hidden="false" customHeight="true" outlineLevel="0" collapsed="false">
      <c r="A11922" s="1" t="n">
        <v>3</v>
      </c>
      <c r="B11922" s="76" t="n">
        <v>46293</v>
      </c>
      <c r="C11922" s="1" t="n">
        <v>11</v>
      </c>
      <c r="D11922" s="1" t="s">
        <v>3820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4410</v>
      </c>
      <c r="N11922" s="1" t="n">
        <v>60</v>
      </c>
      <c r="O11922" s="1" t="n">
        <v>210.51</v>
      </c>
      <c r="P11922" s="1" t="s">
        <v>3814</v>
      </c>
    </row>
    <row r="11923" customFormat="false" ht="12.75" hidden="false" customHeight="true" outlineLevel="0" collapsed="false">
      <c r="A11923" s="1" t="n">
        <v>3</v>
      </c>
      <c r="B11923" s="76" t="n">
        <v>46293</v>
      </c>
      <c r="C11923" s="1" t="n">
        <v>11</v>
      </c>
      <c r="D11923" s="1" t="s">
        <v>3820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4411</v>
      </c>
      <c r="N11923" s="1" t="n">
        <v>66</v>
      </c>
      <c r="O11923" s="1" t="n">
        <v>663.4</v>
      </c>
      <c r="P11923" s="1" t="s">
        <v>3814</v>
      </c>
    </row>
    <row r="11924" customFormat="false" ht="12.75" hidden="false" customHeight="true" outlineLevel="0" collapsed="false">
      <c r="A11924" s="1" t="n">
        <v>3</v>
      </c>
      <c r="B11924" s="76" t="n">
        <v>46293</v>
      </c>
      <c r="C11924" s="1" t="n">
        <v>11</v>
      </c>
      <c r="D11924" s="1" t="s">
        <v>3820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4412</v>
      </c>
      <c r="N11924" s="1" t="n">
        <v>45</v>
      </c>
      <c r="O11924" s="1" t="n">
        <v>258.14</v>
      </c>
      <c r="P11924" s="1" t="s">
        <v>3814</v>
      </c>
    </row>
    <row r="11925" customFormat="false" ht="12.75" hidden="false" customHeight="true" outlineLevel="0" collapsed="false">
      <c r="A11925" s="1" t="n">
        <v>3</v>
      </c>
      <c r="B11925" s="76" t="n">
        <v>46293</v>
      </c>
      <c r="C11925" s="1" t="n">
        <v>11</v>
      </c>
      <c r="D11925" s="1" t="s">
        <v>3820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3839</v>
      </c>
      <c r="N11925" s="1" t="n">
        <v>90</v>
      </c>
      <c r="O11925" s="1" t="n">
        <v>593.41</v>
      </c>
      <c r="P11925" s="1" t="s">
        <v>3814</v>
      </c>
    </row>
    <row r="11926" customFormat="false" ht="12.75" hidden="false" customHeight="true" outlineLevel="0" collapsed="false">
      <c r="A11926" s="1" t="n">
        <v>3</v>
      </c>
      <c r="B11926" s="76" t="n">
        <v>46293</v>
      </c>
      <c r="C11926" s="1" t="n">
        <v>11</v>
      </c>
      <c r="D11926" s="1" t="s">
        <v>3820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4414</v>
      </c>
      <c r="N11926" s="1" t="n">
        <v>30</v>
      </c>
      <c r="O11926" s="1" t="n">
        <v>189.64</v>
      </c>
      <c r="P11926" s="1" t="s">
        <v>3814</v>
      </c>
    </row>
    <row r="11927" customFormat="false" ht="12.75" hidden="false" customHeight="true" outlineLevel="0" collapsed="false">
      <c r="A11927" s="1" t="n">
        <v>3</v>
      </c>
      <c r="B11927" s="76" t="n">
        <v>46293</v>
      </c>
      <c r="C11927" s="1" t="n">
        <v>11</v>
      </c>
      <c r="D11927" s="1" t="s">
        <v>3820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4415</v>
      </c>
      <c r="N11927" s="1" t="n">
        <v>30</v>
      </c>
      <c r="O11927" s="1" t="n">
        <v>195.69</v>
      </c>
      <c r="P11927" s="1" t="s">
        <v>3814</v>
      </c>
    </row>
    <row r="11928" customFormat="false" ht="12.75" hidden="false" customHeight="true" outlineLevel="0" collapsed="false">
      <c r="A11928" s="1" t="n">
        <v>3</v>
      </c>
      <c r="B11928" s="76" t="n">
        <v>46293</v>
      </c>
      <c r="C11928" s="1" t="n">
        <v>11</v>
      </c>
      <c r="D11928" s="1" t="s">
        <v>3820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5363</v>
      </c>
      <c r="N11928" s="1" t="n">
        <v>60</v>
      </c>
      <c r="O11928" s="1" t="n">
        <v>240.15</v>
      </c>
      <c r="P11928" s="1" t="s">
        <v>3814</v>
      </c>
    </row>
    <row r="11929" customFormat="false" ht="12.75" hidden="false" customHeight="true" outlineLevel="0" collapsed="false">
      <c r="A11929" s="1" t="n">
        <v>3</v>
      </c>
      <c r="B11929" s="76" t="n">
        <v>46293</v>
      </c>
      <c r="C11929" s="1" t="n">
        <v>11</v>
      </c>
      <c r="D11929" s="1" t="s">
        <v>3820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4798</v>
      </c>
      <c r="N11929" s="1" t="n">
        <v>18</v>
      </c>
      <c r="O11929" s="1" t="n">
        <v>103.26</v>
      </c>
      <c r="P11929" s="1" t="s">
        <v>3814</v>
      </c>
    </row>
    <row r="11930" customFormat="false" ht="12.75" hidden="false" customHeight="true" outlineLevel="0" collapsed="false">
      <c r="A11930" s="1" t="n">
        <v>3</v>
      </c>
      <c r="B11930" s="76" t="n">
        <v>46293</v>
      </c>
      <c r="C11930" s="1" t="n">
        <v>11</v>
      </c>
      <c r="D11930" s="1" t="s">
        <v>3820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3840</v>
      </c>
      <c r="N11930" s="1" t="n">
        <v>45</v>
      </c>
      <c r="O11930" s="1" t="n">
        <v>258.14</v>
      </c>
      <c r="P11930" s="1" t="s">
        <v>3814</v>
      </c>
    </row>
    <row r="11931" customFormat="false" ht="12.75" hidden="false" customHeight="true" outlineLevel="0" collapsed="false">
      <c r="A11931" s="1" t="n">
        <v>3</v>
      </c>
      <c r="B11931" s="76" t="n">
        <v>46293</v>
      </c>
      <c r="C11931" s="1" t="n">
        <v>11</v>
      </c>
      <c r="D11931" s="1" t="s">
        <v>3820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5177</v>
      </c>
      <c r="N11931" s="1" t="n">
        <v>24</v>
      </c>
      <c r="O11931" s="1" t="n">
        <v>76.22</v>
      </c>
      <c r="P11931" s="1" t="s">
        <v>3814</v>
      </c>
    </row>
    <row r="11932" customFormat="false" ht="12.75" hidden="false" customHeight="true" outlineLevel="0" collapsed="false">
      <c r="A11932" s="1" t="n">
        <v>3</v>
      </c>
      <c r="B11932" s="76" t="n">
        <v>46293</v>
      </c>
      <c r="C11932" s="1" t="n">
        <v>11</v>
      </c>
      <c r="D11932" s="1" t="s">
        <v>3820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3844</v>
      </c>
      <c r="N11932" s="1" t="n">
        <v>90</v>
      </c>
      <c r="O11932" s="1" t="n">
        <v>931.85</v>
      </c>
      <c r="P11932" s="1" t="s">
        <v>3814</v>
      </c>
    </row>
    <row r="11933" customFormat="false" ht="12.75" hidden="false" customHeight="true" outlineLevel="0" collapsed="false">
      <c r="A11933" s="1" t="n">
        <v>3</v>
      </c>
      <c r="B11933" s="76" t="n">
        <v>46293</v>
      </c>
      <c r="C11933" s="1" t="n">
        <v>11</v>
      </c>
      <c r="D11933" s="1" t="s">
        <v>3820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3845</v>
      </c>
      <c r="N11933" s="1" t="n">
        <v>12</v>
      </c>
      <c r="O11933" s="1" t="n">
        <v>54.08</v>
      </c>
      <c r="P11933" s="1" t="s">
        <v>3814</v>
      </c>
    </row>
    <row r="11934" customFormat="false" ht="12.75" hidden="false" customHeight="true" outlineLevel="0" collapsed="false">
      <c r="A11934" s="1" t="n">
        <v>3</v>
      </c>
      <c r="B11934" s="76" t="n">
        <v>46293</v>
      </c>
      <c r="C11934" s="1" t="n">
        <v>11</v>
      </c>
      <c r="D11934" s="1" t="s">
        <v>3820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3846</v>
      </c>
      <c r="N11934" s="1" t="n">
        <v>24</v>
      </c>
      <c r="O11934" s="1" t="n">
        <v>108.16</v>
      </c>
      <c r="P11934" s="1" t="s">
        <v>3814</v>
      </c>
    </row>
    <row r="11935" customFormat="false" ht="12.75" hidden="false" customHeight="true" outlineLevel="0" collapsed="false">
      <c r="A11935" s="1" t="n">
        <v>3</v>
      </c>
      <c r="B11935" s="76" t="n">
        <v>46293</v>
      </c>
      <c r="C11935" s="1" t="n">
        <v>11</v>
      </c>
      <c r="D11935" s="1" t="s">
        <v>3820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6996</v>
      </c>
      <c r="N11935" s="1" t="n">
        <v>50</v>
      </c>
      <c r="O11935" s="1" t="n">
        <v>500</v>
      </c>
      <c r="P11935" s="1" t="s">
        <v>3814</v>
      </c>
    </row>
    <row r="11936" customFormat="false" ht="12.75" hidden="false" customHeight="true" outlineLevel="0" collapsed="false">
      <c r="A11936" s="1" t="n">
        <v>3</v>
      </c>
      <c r="B11936" s="76" t="n">
        <v>46293</v>
      </c>
      <c r="C11936" s="1" t="n">
        <v>22</v>
      </c>
      <c r="D11936" s="1" t="s">
        <v>3967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3982</v>
      </c>
      <c r="N11936" s="1" t="n">
        <v>5.66</v>
      </c>
      <c r="O11936" s="1" t="n">
        <v>125.76</v>
      </c>
      <c r="P11936" s="1" t="s">
        <v>3814</v>
      </c>
    </row>
    <row r="11937" customFormat="false" ht="12.75" hidden="false" customHeight="true" outlineLevel="0" collapsed="false">
      <c r="A11937" s="1" t="n">
        <v>3</v>
      </c>
      <c r="B11937" s="76" t="n">
        <v>46293</v>
      </c>
      <c r="C11937" s="1" t="n">
        <v>22</v>
      </c>
      <c r="D11937" s="1" t="s">
        <v>3967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3983</v>
      </c>
      <c r="N11937" s="1" t="n">
        <v>28.575</v>
      </c>
      <c r="O11937" s="1" t="n">
        <v>678.68</v>
      </c>
      <c r="P11937" s="1" t="s">
        <v>3814</v>
      </c>
    </row>
    <row r="11938" customFormat="false" ht="12.75" hidden="false" customHeight="true" outlineLevel="0" collapsed="false">
      <c r="A11938" s="1" t="n">
        <v>3</v>
      </c>
      <c r="B11938" s="76" t="n">
        <v>46293</v>
      </c>
      <c r="C11938" s="1" t="n">
        <v>22</v>
      </c>
      <c r="D11938" s="1" t="s">
        <v>3967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3984</v>
      </c>
      <c r="N11938" s="1" t="n">
        <v>31.19</v>
      </c>
      <c r="O11938" s="1" t="n">
        <v>764.63</v>
      </c>
      <c r="P11938" s="1" t="s">
        <v>3814</v>
      </c>
    </row>
    <row r="11939" customFormat="false" ht="12.75" hidden="false" customHeight="true" outlineLevel="0" collapsed="false">
      <c r="A11939" s="1" t="n">
        <v>3</v>
      </c>
      <c r="B11939" s="76" t="n">
        <v>46293</v>
      </c>
      <c r="C11939" s="1" t="n">
        <v>22</v>
      </c>
      <c r="D11939" s="1" t="s">
        <v>3967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3985</v>
      </c>
      <c r="N11939" s="1" t="n">
        <v>36.456</v>
      </c>
      <c r="O11939" s="1" t="n">
        <v>977.59</v>
      </c>
      <c r="P11939" s="1" t="s">
        <v>3814</v>
      </c>
    </row>
    <row r="11940" customFormat="false" ht="12.75" hidden="false" customHeight="true" outlineLevel="0" collapsed="false">
      <c r="A11940" s="1" t="n">
        <v>3</v>
      </c>
      <c r="B11940" s="76" t="n">
        <v>46293</v>
      </c>
      <c r="C11940" s="1" t="n">
        <v>22</v>
      </c>
      <c r="D11940" s="1" t="s">
        <v>3967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4199</v>
      </c>
      <c r="N11940" s="1" t="n">
        <v>30.875</v>
      </c>
      <c r="O11940" s="1" t="n">
        <v>593.17</v>
      </c>
      <c r="P11940" s="1" t="s">
        <v>3814</v>
      </c>
    </row>
    <row r="11941" customFormat="false" ht="12.75" hidden="false" customHeight="true" outlineLevel="0" collapsed="false">
      <c r="A11941" s="1" t="n">
        <v>3</v>
      </c>
      <c r="B11941" s="76" t="n">
        <v>46293</v>
      </c>
      <c r="C11941" s="1" t="n">
        <v>22</v>
      </c>
      <c r="D11941" s="1" t="s">
        <v>3967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3968</v>
      </c>
      <c r="N11941" s="1" t="n">
        <v>16.247</v>
      </c>
      <c r="O11941" s="1" t="n">
        <v>552.73</v>
      </c>
      <c r="P11941" s="1" t="s">
        <v>3814</v>
      </c>
    </row>
    <row r="11942" customFormat="false" ht="12.75" hidden="false" customHeight="true" outlineLevel="0" collapsed="false">
      <c r="A11942" s="1" t="n">
        <v>3</v>
      </c>
      <c r="B11942" s="76" t="n">
        <v>46293</v>
      </c>
      <c r="C11942" s="1" t="n">
        <v>22</v>
      </c>
      <c r="D11942" s="1" t="s">
        <v>3967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3986</v>
      </c>
      <c r="N11942" s="1" t="n">
        <v>9.418</v>
      </c>
      <c r="O11942" s="1" t="n">
        <v>245.33</v>
      </c>
      <c r="P11942" s="1" t="s">
        <v>3814</v>
      </c>
    </row>
    <row r="11943" customFormat="false" ht="12.75" hidden="false" customHeight="true" outlineLevel="0" collapsed="false">
      <c r="A11943" s="1" t="n">
        <v>3</v>
      </c>
      <c r="B11943" s="76" t="n">
        <v>46293</v>
      </c>
      <c r="C11943" s="1" t="n">
        <v>22</v>
      </c>
      <c r="D11943" s="1" t="s">
        <v>3967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3969</v>
      </c>
      <c r="N11943" s="1" t="n">
        <v>47.339</v>
      </c>
      <c r="O11943" s="1" t="n">
        <v>1653.47</v>
      </c>
      <c r="P11943" s="1" t="s">
        <v>3814</v>
      </c>
    </row>
    <row r="11944" customFormat="false" ht="12.75" hidden="false" customHeight="true" outlineLevel="0" collapsed="false">
      <c r="A11944" s="1" t="n">
        <v>3</v>
      </c>
      <c r="B11944" s="76" t="n">
        <v>46293</v>
      </c>
      <c r="C11944" s="1" t="n">
        <v>22</v>
      </c>
      <c r="D11944" s="1" t="s">
        <v>3967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3970</v>
      </c>
      <c r="N11944" s="1" t="n">
        <v>9.429</v>
      </c>
      <c r="O11944" s="1" t="n">
        <v>377.79</v>
      </c>
      <c r="P11944" s="1" t="s">
        <v>3814</v>
      </c>
    </row>
    <row r="11945" customFormat="false" ht="12.75" hidden="false" customHeight="true" outlineLevel="0" collapsed="false">
      <c r="A11945" s="1" t="n">
        <v>3</v>
      </c>
      <c r="B11945" s="76" t="n">
        <v>46293</v>
      </c>
      <c r="C11945" s="1" t="n">
        <v>22</v>
      </c>
      <c r="D11945" s="1" t="s">
        <v>3967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3971</v>
      </c>
      <c r="N11945" s="1" t="n">
        <v>20.12</v>
      </c>
      <c r="O11945" s="1" t="n">
        <v>805.05</v>
      </c>
      <c r="P11945" s="1" t="s">
        <v>3814</v>
      </c>
    </row>
    <row r="11946" customFormat="false" ht="12.75" hidden="false" customHeight="true" outlineLevel="0" collapsed="false">
      <c r="A11946" s="1" t="n">
        <v>3</v>
      </c>
      <c r="B11946" s="76" t="n">
        <v>46293</v>
      </c>
      <c r="C11946" s="1" t="n">
        <v>22</v>
      </c>
      <c r="D11946" s="1" t="s">
        <v>3967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3972</v>
      </c>
      <c r="N11946" s="1" t="n">
        <v>10.491</v>
      </c>
      <c r="O11946" s="1" t="n">
        <v>455.16</v>
      </c>
      <c r="P11946" s="1" t="s">
        <v>3814</v>
      </c>
    </row>
    <row r="11947" customFormat="false" ht="12.75" hidden="false" customHeight="true" outlineLevel="0" collapsed="false">
      <c r="A11947" s="1" t="n">
        <v>3</v>
      </c>
      <c r="B11947" s="76" t="n">
        <v>46293</v>
      </c>
      <c r="C11947" s="1" t="n">
        <v>22</v>
      </c>
      <c r="D11947" s="1" t="s">
        <v>3967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3973</v>
      </c>
      <c r="N11947" s="1" t="n">
        <v>30.554</v>
      </c>
      <c r="O11947" s="1" t="n">
        <v>1430.21</v>
      </c>
      <c r="P11947" s="1" t="s">
        <v>3814</v>
      </c>
    </row>
    <row r="11948" customFormat="false" ht="12.75" hidden="false" customHeight="true" outlineLevel="0" collapsed="false">
      <c r="A11948" s="1" t="n">
        <v>3</v>
      </c>
      <c r="B11948" s="76" t="n">
        <v>46293</v>
      </c>
      <c r="C11948" s="1" t="n">
        <v>22</v>
      </c>
      <c r="D11948" s="1" t="s">
        <v>3967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3974</v>
      </c>
      <c r="N11948" s="1" t="n">
        <v>9.064</v>
      </c>
      <c r="O11948" s="1" t="n">
        <v>426.38</v>
      </c>
      <c r="P11948" s="1" t="s">
        <v>3814</v>
      </c>
    </row>
    <row r="11949" customFormat="false" ht="12.75" hidden="false" customHeight="true" outlineLevel="0" collapsed="false">
      <c r="A11949" s="1" t="n">
        <v>3</v>
      </c>
      <c r="B11949" s="76" t="n">
        <v>46293</v>
      </c>
      <c r="C11949" s="1" t="n">
        <v>22</v>
      </c>
      <c r="D11949" s="1" t="s">
        <v>3967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3975</v>
      </c>
      <c r="N11949" s="1" t="n">
        <v>4.802</v>
      </c>
      <c r="O11949" s="1" t="n">
        <v>208.58</v>
      </c>
      <c r="P11949" s="1" t="s">
        <v>3814</v>
      </c>
    </row>
    <row r="11950" customFormat="false" ht="12.75" hidden="false" customHeight="true" outlineLevel="0" collapsed="false">
      <c r="A11950" s="1" t="n">
        <v>3</v>
      </c>
      <c r="B11950" s="76" t="n">
        <v>46293</v>
      </c>
      <c r="C11950" s="1" t="n">
        <v>22</v>
      </c>
      <c r="D11950" s="1" t="s">
        <v>3967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3976</v>
      </c>
      <c r="N11950" s="1" t="n">
        <v>4.915</v>
      </c>
      <c r="O11950" s="1" t="n">
        <v>229.8</v>
      </c>
      <c r="P11950" s="1" t="s">
        <v>3814</v>
      </c>
    </row>
    <row r="11951" customFormat="false" ht="12.75" hidden="false" customHeight="true" outlineLevel="0" collapsed="false">
      <c r="A11951" s="1" t="n">
        <v>3</v>
      </c>
      <c r="B11951" s="76" t="n">
        <v>46293</v>
      </c>
      <c r="C11951" s="1" t="n">
        <v>22</v>
      </c>
      <c r="D11951" s="1" t="s">
        <v>3967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3977</v>
      </c>
      <c r="N11951" s="1" t="n">
        <v>4.51</v>
      </c>
      <c r="O11951" s="1" t="n">
        <v>249.54</v>
      </c>
      <c r="P11951" s="1" t="s">
        <v>3814</v>
      </c>
    </row>
    <row r="11952" customFormat="false" ht="12.75" hidden="false" customHeight="true" outlineLevel="0" collapsed="false">
      <c r="A11952" s="1" t="n">
        <v>3</v>
      </c>
      <c r="B11952" s="76" t="n">
        <v>46293</v>
      </c>
      <c r="C11952" s="1" t="n">
        <v>22</v>
      </c>
      <c r="D11952" s="1" t="s">
        <v>3967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5675</v>
      </c>
      <c r="N11952" s="1" t="n">
        <v>10.101</v>
      </c>
      <c r="O11952" s="1" t="n">
        <v>369.85</v>
      </c>
      <c r="P11952" s="1" t="s">
        <v>3814</v>
      </c>
    </row>
    <row r="11953" customFormat="false" ht="12.75" hidden="false" customHeight="true" outlineLevel="0" collapsed="false">
      <c r="A11953" s="1" t="n">
        <v>3</v>
      </c>
      <c r="B11953" s="76" t="n">
        <v>46293</v>
      </c>
      <c r="C11953" s="1" t="n">
        <v>22</v>
      </c>
      <c r="D11953" s="1" t="s">
        <v>3967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3987</v>
      </c>
      <c r="N11953" s="1" t="n">
        <v>4.878</v>
      </c>
      <c r="O11953" s="1" t="n">
        <v>167.03</v>
      </c>
      <c r="P11953" s="1" t="s">
        <v>3814</v>
      </c>
    </row>
    <row r="11954" customFormat="false" ht="12.75" hidden="false" customHeight="true" outlineLevel="0" collapsed="false">
      <c r="A11954" s="1" t="n">
        <v>3</v>
      </c>
      <c r="B11954" s="76" t="n">
        <v>46293</v>
      </c>
      <c r="C11954" s="1" t="n">
        <v>22</v>
      </c>
      <c r="D11954" s="1" t="s">
        <v>3967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5365</v>
      </c>
      <c r="N11954" s="1" t="n">
        <v>0.588</v>
      </c>
      <c r="O11954" s="1" t="n">
        <v>6.31</v>
      </c>
      <c r="P11954" s="1" t="s">
        <v>3814</v>
      </c>
    </row>
    <row r="11955" customFormat="false" ht="12.75" hidden="false" customHeight="true" outlineLevel="0" collapsed="false">
      <c r="A11955" s="1" t="n">
        <v>3</v>
      </c>
      <c r="B11955" s="76" t="n">
        <v>46293</v>
      </c>
      <c r="C11955" s="1" t="n">
        <v>22</v>
      </c>
      <c r="D11955" s="1" t="s">
        <v>3967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3978</v>
      </c>
      <c r="N11955" s="1" t="n">
        <v>4.222</v>
      </c>
      <c r="O11955" s="1" t="n">
        <v>161.72</v>
      </c>
      <c r="P11955" s="1" t="s">
        <v>3814</v>
      </c>
    </row>
    <row r="11956" customFormat="false" ht="12.75" hidden="false" customHeight="true" outlineLevel="0" collapsed="false">
      <c r="A11956" s="1" t="n">
        <v>3</v>
      </c>
      <c r="B11956" s="76" t="n">
        <v>46293</v>
      </c>
      <c r="C11956" s="1" t="n">
        <v>22</v>
      </c>
      <c r="D11956" s="1" t="s">
        <v>3967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3979</v>
      </c>
      <c r="N11956" s="1" t="n">
        <v>8.348</v>
      </c>
      <c r="O11956" s="1" t="n">
        <v>14.12</v>
      </c>
      <c r="P11956" s="1" t="s">
        <v>3814</v>
      </c>
    </row>
    <row r="11957" customFormat="false" ht="12.75" hidden="false" customHeight="true" outlineLevel="0" collapsed="false">
      <c r="A11957" s="1" t="n">
        <v>3</v>
      </c>
      <c r="B11957" s="76" t="n">
        <v>46293</v>
      </c>
      <c r="C11957" s="1" t="n">
        <v>22</v>
      </c>
      <c r="D11957" s="1" t="s">
        <v>3967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3979</v>
      </c>
      <c r="N11957" s="1" t="n">
        <v>9.654</v>
      </c>
      <c r="O11957" s="1" t="n">
        <v>14.72</v>
      </c>
      <c r="P11957" s="1" t="s">
        <v>3814</v>
      </c>
    </row>
    <row r="11958" customFormat="false" ht="12.75" hidden="false" customHeight="true" outlineLevel="0" collapsed="false">
      <c r="A11958" s="1" t="n">
        <v>3</v>
      </c>
      <c r="B11958" s="76" t="n">
        <v>46293</v>
      </c>
      <c r="C11958" s="1" t="n">
        <v>22</v>
      </c>
      <c r="D11958" s="1" t="s">
        <v>3967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3980</v>
      </c>
      <c r="N11958" s="1" t="n">
        <v>38.929</v>
      </c>
      <c r="O11958" s="1" t="n">
        <v>99.25</v>
      </c>
      <c r="P11958" s="1" t="s">
        <v>3814</v>
      </c>
    </row>
    <row r="11959" customFormat="false" ht="12.75" hidden="false" customHeight="true" outlineLevel="0" collapsed="false">
      <c r="A11959" s="1" t="n">
        <v>3</v>
      </c>
      <c r="B11959" s="76" t="n">
        <v>46293</v>
      </c>
      <c r="C11959" s="1" t="n">
        <v>22</v>
      </c>
      <c r="D11959" s="1" t="s">
        <v>3967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3980</v>
      </c>
      <c r="N11959" s="1" t="n">
        <v>5.142</v>
      </c>
      <c r="O11959" s="1" t="n">
        <v>11.78</v>
      </c>
      <c r="P11959" s="1" t="s">
        <v>3814</v>
      </c>
    </row>
    <row r="11960" customFormat="false" ht="12.75" hidden="false" customHeight="true" outlineLevel="0" collapsed="false">
      <c r="A11960" s="1" t="n">
        <v>3</v>
      </c>
      <c r="B11960" s="76" t="n">
        <v>46293</v>
      </c>
      <c r="C11960" s="1" t="n">
        <v>22</v>
      </c>
      <c r="D11960" s="1" t="s">
        <v>3967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3981</v>
      </c>
      <c r="N11960" s="1" t="n">
        <v>0.447</v>
      </c>
      <c r="O11960" s="1" t="n">
        <v>0</v>
      </c>
      <c r="P11960" s="1" t="s">
        <v>3814</v>
      </c>
    </row>
    <row r="11961" customFormat="false" ht="12.75" hidden="false" customHeight="true" outlineLevel="0" collapsed="false">
      <c r="A11961" s="1" t="n">
        <v>3</v>
      </c>
      <c r="B11961" s="76" t="n">
        <v>46293</v>
      </c>
      <c r="C11961" s="1" t="n">
        <v>22</v>
      </c>
      <c r="D11961" s="1" t="s">
        <v>3967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3981</v>
      </c>
      <c r="N11961" s="1" t="n">
        <v>0.73</v>
      </c>
      <c r="O11961" s="1" t="n">
        <v>0</v>
      </c>
      <c r="P11961" s="1" t="s">
        <v>3814</v>
      </c>
    </row>
    <row r="11962" customFormat="false" ht="12.75" hidden="false" customHeight="true" outlineLevel="0" collapsed="false">
      <c r="A11962" s="1" t="n">
        <v>3</v>
      </c>
      <c r="B11962" s="76" t="n">
        <v>46293</v>
      </c>
      <c r="C11962" s="1" t="n">
        <v>22</v>
      </c>
      <c r="D11962" s="1" t="s">
        <v>3967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3981</v>
      </c>
      <c r="N11962" s="1" t="n">
        <v>1.717</v>
      </c>
      <c r="O11962" s="1" t="n">
        <v>0</v>
      </c>
      <c r="P11962" s="1" t="s">
        <v>3814</v>
      </c>
    </row>
    <row r="11963" customFormat="false" ht="12.75" hidden="false" customHeight="true" outlineLevel="0" collapsed="false">
      <c r="A11963" s="1" t="n">
        <v>3</v>
      </c>
      <c r="B11963" s="76" t="n">
        <v>46293</v>
      </c>
      <c r="C11963" s="1" t="n">
        <v>100</v>
      </c>
      <c r="D11963" s="1" t="s">
        <v>3988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3968</v>
      </c>
      <c r="N11963" s="1" t="n">
        <v>5.522</v>
      </c>
      <c r="O11963" s="1" t="n">
        <v>188.3</v>
      </c>
      <c r="P11963" s="1" t="s">
        <v>3814</v>
      </c>
    </row>
    <row r="11964" customFormat="false" ht="12.75" hidden="false" customHeight="true" outlineLevel="0" collapsed="false">
      <c r="A11964" s="1" t="n">
        <v>3</v>
      </c>
      <c r="B11964" s="76" t="n">
        <v>46293</v>
      </c>
      <c r="C11964" s="1" t="n">
        <v>100</v>
      </c>
      <c r="D11964" s="1" t="s">
        <v>3988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3969</v>
      </c>
      <c r="N11964" s="1" t="n">
        <v>16.44</v>
      </c>
      <c r="O11964" s="1" t="n">
        <v>574.62</v>
      </c>
      <c r="P11964" s="1" t="s">
        <v>3814</v>
      </c>
    </row>
    <row r="11965" customFormat="false" ht="12.75" hidden="false" customHeight="true" outlineLevel="0" collapsed="false">
      <c r="A11965" s="1" t="n">
        <v>3</v>
      </c>
      <c r="B11965" s="76" t="n">
        <v>46293</v>
      </c>
      <c r="C11965" s="1" t="n">
        <v>100</v>
      </c>
      <c r="D11965" s="1" t="s">
        <v>3988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3970</v>
      </c>
      <c r="N11965" s="1" t="n">
        <v>3.562</v>
      </c>
      <c r="O11965" s="1" t="n">
        <v>142.73</v>
      </c>
      <c r="P11965" s="1" t="s">
        <v>3814</v>
      </c>
    </row>
    <row r="11966" customFormat="false" ht="12.75" hidden="false" customHeight="true" outlineLevel="0" collapsed="false">
      <c r="A11966" s="1" t="n">
        <v>3</v>
      </c>
      <c r="B11966" s="76" t="n">
        <v>46293</v>
      </c>
      <c r="C11966" s="1" t="n">
        <v>100</v>
      </c>
      <c r="D11966" s="1" t="s">
        <v>3988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3971</v>
      </c>
      <c r="N11966" s="1" t="n">
        <v>7.09</v>
      </c>
      <c r="O11966" s="1" t="n">
        <v>284.09</v>
      </c>
      <c r="P11966" s="1" t="s">
        <v>3814</v>
      </c>
    </row>
    <row r="11967" customFormat="false" ht="12.75" hidden="false" customHeight="true" outlineLevel="0" collapsed="false">
      <c r="A11967" s="1" t="n">
        <v>3</v>
      </c>
      <c r="B11967" s="76" t="n">
        <v>46293</v>
      </c>
      <c r="C11967" s="1" t="n">
        <v>100</v>
      </c>
      <c r="D11967" s="1" t="s">
        <v>3988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3973</v>
      </c>
      <c r="N11967" s="1" t="n">
        <v>12.195</v>
      </c>
      <c r="O11967" s="1" t="n">
        <v>571.83</v>
      </c>
      <c r="P11967" s="1" t="s">
        <v>3814</v>
      </c>
    </row>
    <row r="11968" customFormat="false" ht="12.75" hidden="false" customHeight="true" outlineLevel="0" collapsed="false">
      <c r="A11968" s="1" t="n">
        <v>3</v>
      </c>
      <c r="B11968" s="76" t="n">
        <v>46293</v>
      </c>
      <c r="C11968" s="1" t="n">
        <v>100</v>
      </c>
      <c r="D11968" s="1" t="s">
        <v>3988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3974</v>
      </c>
      <c r="N11968" s="1" t="n">
        <v>4.674</v>
      </c>
      <c r="O11968" s="1" t="n">
        <v>223.15</v>
      </c>
      <c r="P11968" s="1" t="s">
        <v>3814</v>
      </c>
    </row>
    <row r="11969" customFormat="false" ht="12.75" hidden="false" customHeight="true" outlineLevel="0" collapsed="false">
      <c r="A11969" s="1" t="n">
        <v>3</v>
      </c>
      <c r="B11969" s="76" t="n">
        <v>46293</v>
      </c>
      <c r="C11969" s="1" t="n">
        <v>100</v>
      </c>
      <c r="D11969" s="1" t="s">
        <v>3988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3975</v>
      </c>
      <c r="N11969" s="1" t="n">
        <v>1.506</v>
      </c>
      <c r="O11969" s="1" t="n">
        <v>65.48</v>
      </c>
      <c r="P11969" s="1" t="s">
        <v>3814</v>
      </c>
    </row>
    <row r="11970" customFormat="false" ht="12.75" hidden="false" customHeight="true" outlineLevel="0" collapsed="false">
      <c r="A11970" s="1" t="n">
        <v>3</v>
      </c>
      <c r="B11970" s="76" t="n">
        <v>46293</v>
      </c>
      <c r="C11970" s="1" t="n">
        <v>100</v>
      </c>
      <c r="D11970" s="1" t="s">
        <v>3988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3976</v>
      </c>
      <c r="N11970" s="1" t="n">
        <v>1.892</v>
      </c>
      <c r="O11970" s="1" t="n">
        <v>88.72</v>
      </c>
      <c r="P11970" s="1" t="s">
        <v>3814</v>
      </c>
    </row>
    <row r="11971" customFormat="false" ht="12.75" hidden="false" customHeight="true" outlineLevel="0" collapsed="false">
      <c r="A11971" s="1" t="n">
        <v>3</v>
      </c>
      <c r="B11971" s="76" t="n">
        <v>46293</v>
      </c>
      <c r="C11971" s="1" t="n">
        <v>100</v>
      </c>
      <c r="D11971" s="1" t="s">
        <v>3988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3977</v>
      </c>
      <c r="N11971" s="1" t="n">
        <v>1.412</v>
      </c>
      <c r="O11971" s="1" t="n">
        <v>78.25</v>
      </c>
      <c r="P11971" s="1" t="s">
        <v>3814</v>
      </c>
    </row>
    <row r="11972" customFormat="false" ht="12.75" hidden="false" customHeight="true" outlineLevel="0" collapsed="false">
      <c r="A11972" s="1" t="n">
        <v>3</v>
      </c>
      <c r="B11972" s="76" t="n">
        <v>46293</v>
      </c>
      <c r="C11972" s="1" t="n">
        <v>100</v>
      </c>
      <c r="D11972" s="1" t="s">
        <v>3988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5675</v>
      </c>
      <c r="N11972" s="1" t="n">
        <v>3.194</v>
      </c>
      <c r="O11972" s="1" t="n">
        <v>117.09</v>
      </c>
      <c r="P11972" s="1" t="s">
        <v>3814</v>
      </c>
    </row>
    <row r="11973" customFormat="false" ht="12.75" hidden="false" customHeight="true" outlineLevel="0" collapsed="false">
      <c r="A11973" s="1" t="n">
        <v>3</v>
      </c>
      <c r="B11973" s="76" t="n">
        <v>46293</v>
      </c>
      <c r="C11973" s="1" t="n">
        <v>100</v>
      </c>
      <c r="D11973" s="1" t="s">
        <v>3988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3978</v>
      </c>
      <c r="N11973" s="1" t="n">
        <v>1.302</v>
      </c>
      <c r="O11973" s="1" t="n">
        <v>49.95</v>
      </c>
      <c r="P11973" s="1" t="s">
        <v>3814</v>
      </c>
    </row>
    <row r="11974" customFormat="false" ht="12.75" hidden="false" customHeight="true" outlineLevel="0" collapsed="false">
      <c r="A11974" s="1" t="n">
        <v>3</v>
      </c>
      <c r="B11974" s="76" t="n">
        <v>46293</v>
      </c>
      <c r="C11974" s="1" t="n">
        <v>100</v>
      </c>
      <c r="D11974" s="1" t="s">
        <v>3988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3979</v>
      </c>
      <c r="N11974" s="1" t="n">
        <v>2.264</v>
      </c>
      <c r="O11974" s="1" t="n">
        <v>3.84</v>
      </c>
      <c r="P11974" s="1" t="s">
        <v>3814</v>
      </c>
    </row>
    <row r="11975" customFormat="false" ht="12.75" hidden="false" customHeight="true" outlineLevel="0" collapsed="false">
      <c r="A11975" s="1" t="n">
        <v>3</v>
      </c>
      <c r="B11975" s="76" t="n">
        <v>46293</v>
      </c>
      <c r="C11975" s="1" t="n">
        <v>100</v>
      </c>
      <c r="D11975" s="1" t="s">
        <v>3988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3980</v>
      </c>
      <c r="N11975" s="1" t="n">
        <v>14.73</v>
      </c>
      <c r="O11975" s="1" t="n">
        <v>37.56</v>
      </c>
      <c r="P11975" s="1" t="s">
        <v>3814</v>
      </c>
    </row>
    <row r="11976" customFormat="false" ht="12.75" hidden="false" customHeight="true" outlineLevel="0" collapsed="false">
      <c r="A11976" s="1" t="n">
        <v>3</v>
      </c>
      <c r="B11976" s="76" t="n">
        <v>46293</v>
      </c>
      <c r="C11976" s="1" t="n">
        <v>100</v>
      </c>
      <c r="D11976" s="1" t="s">
        <v>3988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3981</v>
      </c>
      <c r="N11976" s="1" t="n">
        <v>0.017</v>
      </c>
      <c r="O11976" s="1" t="n">
        <v>0</v>
      </c>
      <c r="P11976" s="1" t="s">
        <v>3814</v>
      </c>
    </row>
    <row r="11977" customFormat="false" ht="12.75" hidden="false" customHeight="true" outlineLevel="0" collapsed="false">
      <c r="A11977" s="1" t="n">
        <v>3</v>
      </c>
      <c r="B11977" s="76" t="n">
        <v>46293</v>
      </c>
      <c r="C11977" s="1" t="n">
        <v>100</v>
      </c>
      <c r="D11977" s="1" t="s">
        <v>3988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3968</v>
      </c>
      <c r="N11977" s="1" t="n">
        <v>5.545</v>
      </c>
      <c r="O11977" s="1" t="n">
        <v>183.34</v>
      </c>
      <c r="P11977" s="1" t="s">
        <v>3814</v>
      </c>
    </row>
    <row r="11978" customFormat="false" ht="12.75" hidden="false" customHeight="true" outlineLevel="0" collapsed="false">
      <c r="A11978" s="1" t="n">
        <v>3</v>
      </c>
      <c r="B11978" s="76" t="n">
        <v>46293</v>
      </c>
      <c r="C11978" s="1" t="n">
        <v>100</v>
      </c>
      <c r="D11978" s="1" t="s">
        <v>3988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3969</v>
      </c>
      <c r="N11978" s="1" t="n">
        <v>14.614</v>
      </c>
      <c r="O11978" s="1" t="n">
        <v>495.29</v>
      </c>
      <c r="P11978" s="1" t="s">
        <v>3814</v>
      </c>
    </row>
    <row r="11979" customFormat="false" ht="12.75" hidden="false" customHeight="true" outlineLevel="0" collapsed="false">
      <c r="A11979" s="1" t="n">
        <v>3</v>
      </c>
      <c r="B11979" s="76" t="n">
        <v>46293</v>
      </c>
      <c r="C11979" s="1" t="n">
        <v>100</v>
      </c>
      <c r="D11979" s="1" t="s">
        <v>3988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3970</v>
      </c>
      <c r="N11979" s="1" t="n">
        <v>2.675</v>
      </c>
      <c r="O11979" s="1" t="n">
        <v>103.93</v>
      </c>
      <c r="P11979" s="1" t="s">
        <v>3814</v>
      </c>
    </row>
    <row r="11980" customFormat="false" ht="12.75" hidden="false" customHeight="true" outlineLevel="0" collapsed="false">
      <c r="A11980" s="1" t="n">
        <v>3</v>
      </c>
      <c r="B11980" s="76" t="n">
        <v>46293</v>
      </c>
      <c r="C11980" s="1" t="n">
        <v>100</v>
      </c>
      <c r="D11980" s="1" t="s">
        <v>3988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3971</v>
      </c>
      <c r="N11980" s="1" t="n">
        <v>6.42</v>
      </c>
      <c r="O11980" s="1" t="n">
        <v>249.43</v>
      </c>
      <c r="P11980" s="1" t="s">
        <v>3814</v>
      </c>
    </row>
    <row r="11981" customFormat="false" ht="12.75" hidden="false" customHeight="true" outlineLevel="0" collapsed="false">
      <c r="A11981" s="1" t="n">
        <v>3</v>
      </c>
      <c r="B11981" s="76" t="n">
        <v>46293</v>
      </c>
      <c r="C11981" s="1" t="n">
        <v>100</v>
      </c>
      <c r="D11981" s="1" t="s">
        <v>3988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3972</v>
      </c>
      <c r="N11981" s="1" t="n">
        <v>5.171</v>
      </c>
      <c r="O11981" s="1" t="n">
        <v>218.01</v>
      </c>
      <c r="P11981" s="1" t="s">
        <v>3814</v>
      </c>
    </row>
    <row r="11982" customFormat="false" ht="12.75" hidden="false" customHeight="true" outlineLevel="0" collapsed="false">
      <c r="A11982" s="1" t="n">
        <v>3</v>
      </c>
      <c r="B11982" s="76" t="n">
        <v>46293</v>
      </c>
      <c r="C11982" s="1" t="n">
        <v>100</v>
      </c>
      <c r="D11982" s="1" t="s">
        <v>3988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3973</v>
      </c>
      <c r="N11982" s="1" t="n">
        <v>9.284</v>
      </c>
      <c r="O11982" s="1" t="n">
        <v>422.12</v>
      </c>
      <c r="P11982" s="1" t="s">
        <v>3814</v>
      </c>
    </row>
    <row r="11983" customFormat="false" ht="12.75" hidden="false" customHeight="true" outlineLevel="0" collapsed="false">
      <c r="A11983" s="1" t="n">
        <v>3</v>
      </c>
      <c r="B11983" s="76" t="n">
        <v>46293</v>
      </c>
      <c r="C11983" s="1" t="n">
        <v>100</v>
      </c>
      <c r="D11983" s="1" t="s">
        <v>3988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3974</v>
      </c>
      <c r="N11983" s="1" t="n">
        <v>4.39</v>
      </c>
      <c r="O11983" s="1" t="n">
        <v>203.23</v>
      </c>
      <c r="P11983" s="1" t="s">
        <v>3814</v>
      </c>
    </row>
    <row r="11984" customFormat="false" ht="12.75" hidden="false" customHeight="true" outlineLevel="0" collapsed="false">
      <c r="A11984" s="1" t="n">
        <v>3</v>
      </c>
      <c r="B11984" s="76" t="n">
        <v>46293</v>
      </c>
      <c r="C11984" s="1" t="n">
        <v>100</v>
      </c>
      <c r="D11984" s="1" t="s">
        <v>3988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3975</v>
      </c>
      <c r="N11984" s="1" t="n">
        <v>1.586</v>
      </c>
      <c r="O11984" s="1" t="n">
        <v>66.87</v>
      </c>
      <c r="P11984" s="1" t="s">
        <v>3814</v>
      </c>
    </row>
    <row r="11985" customFormat="false" ht="12.75" hidden="false" customHeight="true" outlineLevel="0" collapsed="false">
      <c r="A11985" s="1" t="n">
        <v>3</v>
      </c>
      <c r="B11985" s="76" t="n">
        <v>46293</v>
      </c>
      <c r="C11985" s="1" t="n">
        <v>100</v>
      </c>
      <c r="D11985" s="1" t="s">
        <v>3988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3976</v>
      </c>
      <c r="N11985" s="1" t="n">
        <v>1.631</v>
      </c>
      <c r="O11985" s="1" t="n">
        <v>74.16</v>
      </c>
      <c r="P11985" s="1" t="s">
        <v>3814</v>
      </c>
    </row>
    <row r="11986" customFormat="false" ht="12.75" hidden="false" customHeight="true" outlineLevel="0" collapsed="false">
      <c r="A11986" s="1" t="n">
        <v>3</v>
      </c>
      <c r="B11986" s="76" t="n">
        <v>46293</v>
      </c>
      <c r="C11986" s="1" t="n">
        <v>100</v>
      </c>
      <c r="D11986" s="1" t="s">
        <v>3988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3977</v>
      </c>
      <c r="N11986" s="1" t="n">
        <v>1.534</v>
      </c>
      <c r="O11986" s="1" t="n">
        <v>82.43</v>
      </c>
      <c r="P11986" s="1" t="s">
        <v>3814</v>
      </c>
    </row>
    <row r="11987" customFormat="false" ht="12.75" hidden="false" customHeight="true" outlineLevel="0" collapsed="false">
      <c r="A11987" s="1" t="n">
        <v>3</v>
      </c>
      <c r="B11987" s="76" t="n">
        <v>46293</v>
      </c>
      <c r="C11987" s="1" t="n">
        <v>100</v>
      </c>
      <c r="D11987" s="1" t="s">
        <v>3988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5675</v>
      </c>
      <c r="N11987" s="1" t="n">
        <v>3.347</v>
      </c>
      <c r="O11987" s="1" t="n">
        <v>118.97</v>
      </c>
      <c r="P11987" s="1" t="s">
        <v>3814</v>
      </c>
    </row>
    <row r="11988" customFormat="false" ht="12.75" hidden="false" customHeight="true" outlineLevel="0" collapsed="false">
      <c r="A11988" s="1" t="n">
        <v>3</v>
      </c>
      <c r="B11988" s="76" t="n">
        <v>46293</v>
      </c>
      <c r="C11988" s="1" t="n">
        <v>100</v>
      </c>
      <c r="D11988" s="1" t="s">
        <v>3988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3978</v>
      </c>
      <c r="N11988" s="1" t="n">
        <v>1.444</v>
      </c>
      <c r="O11988" s="1" t="n">
        <v>53.72</v>
      </c>
      <c r="P11988" s="1" t="s">
        <v>3814</v>
      </c>
    </row>
    <row r="11989" customFormat="false" ht="12.75" hidden="false" customHeight="true" outlineLevel="0" collapsed="false">
      <c r="A11989" s="1" t="n">
        <v>3</v>
      </c>
      <c r="B11989" s="76" t="n">
        <v>46293</v>
      </c>
      <c r="C11989" s="1" t="n">
        <v>100</v>
      </c>
      <c r="D11989" s="1" t="s">
        <v>3988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3979</v>
      </c>
      <c r="N11989" s="1" t="n">
        <v>3.196</v>
      </c>
      <c r="O11989" s="1" t="n">
        <v>5.26</v>
      </c>
      <c r="P11989" s="1" t="s">
        <v>3814</v>
      </c>
    </row>
    <row r="11990" customFormat="false" ht="12.75" hidden="false" customHeight="true" outlineLevel="0" collapsed="false">
      <c r="A11990" s="1" t="n">
        <v>3</v>
      </c>
      <c r="B11990" s="76" t="n">
        <v>46293</v>
      </c>
      <c r="C11990" s="1" t="n">
        <v>100</v>
      </c>
      <c r="D11990" s="1" t="s">
        <v>3988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3980</v>
      </c>
      <c r="N11990" s="1" t="n">
        <v>11.024</v>
      </c>
      <c r="O11990" s="1" t="n">
        <v>27.25</v>
      </c>
      <c r="P11990" s="1" t="s">
        <v>3814</v>
      </c>
    </row>
    <row r="11991" customFormat="false" ht="12.75" hidden="false" customHeight="true" outlineLevel="0" collapsed="false">
      <c r="A11991" s="1" t="n">
        <v>3</v>
      </c>
      <c r="B11991" s="76" t="n">
        <v>46293</v>
      </c>
      <c r="C11991" s="1" t="n">
        <v>100</v>
      </c>
      <c r="D11991" s="1" t="s">
        <v>3988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3981</v>
      </c>
      <c r="N11991" s="1" t="n">
        <v>0.139</v>
      </c>
      <c r="O11991" s="1" t="n">
        <v>0</v>
      </c>
      <c r="P11991" s="1" t="s">
        <v>3814</v>
      </c>
    </row>
    <row r="11992" customFormat="false" ht="12.75" hidden="false" customHeight="true" outlineLevel="0" collapsed="false">
      <c r="A11992" s="1" t="n">
        <v>3</v>
      </c>
      <c r="B11992" s="76" t="n">
        <v>46293</v>
      </c>
      <c r="C11992" s="1" t="n">
        <v>100</v>
      </c>
      <c r="D11992" s="1" t="s">
        <v>3988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3982</v>
      </c>
      <c r="N11992" s="1" t="n">
        <v>2.238</v>
      </c>
      <c r="O11992" s="1" t="n">
        <v>49.7</v>
      </c>
      <c r="P11992" s="1" t="s">
        <v>3814</v>
      </c>
    </row>
    <row r="11993" customFormat="false" ht="12.75" hidden="false" customHeight="true" outlineLevel="0" collapsed="false">
      <c r="A11993" s="1" t="n">
        <v>3</v>
      </c>
      <c r="B11993" s="76" t="n">
        <v>46293</v>
      </c>
      <c r="C11993" s="1" t="n">
        <v>100</v>
      </c>
      <c r="D11993" s="1" t="s">
        <v>3988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3983</v>
      </c>
      <c r="N11993" s="1" t="n">
        <v>12.955</v>
      </c>
      <c r="O11993" s="1" t="n">
        <v>307.55</v>
      </c>
      <c r="P11993" s="1" t="s">
        <v>3814</v>
      </c>
    </row>
    <row r="11994" customFormat="false" ht="12.75" hidden="false" customHeight="true" outlineLevel="0" collapsed="false">
      <c r="A11994" s="1" t="n">
        <v>3</v>
      </c>
      <c r="B11994" s="76" t="n">
        <v>46293</v>
      </c>
      <c r="C11994" s="1" t="n">
        <v>100</v>
      </c>
      <c r="D11994" s="1" t="s">
        <v>3988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3984</v>
      </c>
      <c r="N11994" s="1" t="n">
        <v>16.825</v>
      </c>
      <c r="O11994" s="1" t="n">
        <v>412.31</v>
      </c>
      <c r="P11994" s="1" t="s">
        <v>3814</v>
      </c>
    </row>
    <row r="11995" customFormat="false" ht="12.75" hidden="false" customHeight="true" outlineLevel="0" collapsed="false">
      <c r="A11995" s="1" t="n">
        <v>3</v>
      </c>
      <c r="B11995" s="76" t="n">
        <v>46293</v>
      </c>
      <c r="C11995" s="1" t="n">
        <v>100</v>
      </c>
      <c r="D11995" s="1" t="s">
        <v>3988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3985</v>
      </c>
      <c r="N11995" s="1" t="n">
        <v>17.945</v>
      </c>
      <c r="O11995" s="1" t="n">
        <v>481</v>
      </c>
      <c r="P11995" s="1" t="s">
        <v>3814</v>
      </c>
    </row>
    <row r="11996" customFormat="false" ht="12.75" hidden="false" customHeight="true" outlineLevel="0" collapsed="false">
      <c r="A11996" s="1" t="n">
        <v>3</v>
      </c>
      <c r="B11996" s="76" t="n">
        <v>46293</v>
      </c>
      <c r="C11996" s="1" t="n">
        <v>100</v>
      </c>
      <c r="D11996" s="1" t="s">
        <v>3988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3986</v>
      </c>
      <c r="N11996" s="1" t="n">
        <v>4.546</v>
      </c>
      <c r="O11996" s="1" t="n">
        <v>118.37</v>
      </c>
      <c r="P11996" s="1" t="s">
        <v>3814</v>
      </c>
    </row>
    <row r="11997" customFormat="false" ht="12.75" hidden="false" customHeight="true" outlineLevel="0" collapsed="false">
      <c r="A11997" s="1" t="n">
        <v>3</v>
      </c>
      <c r="B11997" s="76" t="n">
        <v>46293</v>
      </c>
      <c r="C11997" s="1" t="n">
        <v>100</v>
      </c>
      <c r="D11997" s="1" t="s">
        <v>3988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3979</v>
      </c>
      <c r="N11997" s="1" t="n">
        <v>4.68</v>
      </c>
      <c r="O11997" s="1" t="n">
        <v>7.13</v>
      </c>
      <c r="P11997" s="1" t="s">
        <v>3814</v>
      </c>
    </row>
    <row r="11998" customFormat="false" ht="12.75" hidden="false" customHeight="true" outlineLevel="0" collapsed="false">
      <c r="A11998" s="1" t="n">
        <v>3</v>
      </c>
      <c r="B11998" s="76" t="n">
        <v>46293</v>
      </c>
      <c r="C11998" s="1" t="n">
        <v>100</v>
      </c>
      <c r="D11998" s="1" t="s">
        <v>3988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3980</v>
      </c>
      <c r="N11998" s="1" t="n">
        <v>2.42</v>
      </c>
      <c r="O11998" s="1" t="n">
        <v>5.54</v>
      </c>
      <c r="P11998" s="1" t="s">
        <v>3814</v>
      </c>
    </row>
    <row r="11999" customFormat="false" ht="12.75" hidden="false" customHeight="true" outlineLevel="0" collapsed="false">
      <c r="A11999" s="1" t="n">
        <v>3</v>
      </c>
      <c r="B11999" s="76" t="n">
        <v>46293</v>
      </c>
      <c r="C11999" s="1" t="n">
        <v>100</v>
      </c>
      <c r="D11999" s="1" t="s">
        <v>3988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3981</v>
      </c>
      <c r="N11999" s="1" t="n">
        <v>1.191</v>
      </c>
      <c r="O11999" s="1" t="n">
        <v>0</v>
      </c>
      <c r="P11999" s="1" t="s">
        <v>3814</v>
      </c>
    </row>
    <row r="12000" customFormat="false" ht="12.75" hidden="false" customHeight="true" outlineLevel="0" collapsed="false">
      <c r="A12000" s="1" t="n">
        <v>3</v>
      </c>
      <c r="B12000" s="76" t="n">
        <v>46293</v>
      </c>
      <c r="C12000" s="1" t="n">
        <v>100</v>
      </c>
      <c r="D12000" s="1" t="s">
        <v>3988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3982</v>
      </c>
      <c r="N12000" s="1" t="n">
        <v>3.422</v>
      </c>
      <c r="O12000" s="1" t="n">
        <v>76.06</v>
      </c>
      <c r="P12000" s="1" t="s">
        <v>3814</v>
      </c>
    </row>
    <row r="12001" customFormat="false" ht="12.75" hidden="false" customHeight="true" outlineLevel="0" collapsed="false">
      <c r="A12001" s="1" t="n">
        <v>3</v>
      </c>
      <c r="B12001" s="76" t="n">
        <v>46293</v>
      </c>
      <c r="C12001" s="1" t="n">
        <v>100</v>
      </c>
      <c r="D12001" s="1" t="s">
        <v>3988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3983</v>
      </c>
      <c r="N12001" s="1" t="n">
        <v>15.62</v>
      </c>
      <c r="O12001" s="1" t="n">
        <v>371.13</v>
      </c>
      <c r="P12001" s="1" t="s">
        <v>3814</v>
      </c>
    </row>
    <row r="12002" customFormat="false" ht="12.75" hidden="false" customHeight="true" outlineLevel="0" collapsed="false">
      <c r="A12002" s="1" t="n">
        <v>3</v>
      </c>
      <c r="B12002" s="76" t="n">
        <v>46293</v>
      </c>
      <c r="C12002" s="1" t="n">
        <v>100</v>
      </c>
      <c r="D12002" s="1" t="s">
        <v>3988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3984</v>
      </c>
      <c r="N12002" s="1" t="n">
        <v>14.365</v>
      </c>
      <c r="O12002" s="1" t="n">
        <v>352.32</v>
      </c>
      <c r="P12002" s="1" t="s">
        <v>3814</v>
      </c>
    </row>
    <row r="12003" customFormat="false" ht="12.75" hidden="false" customHeight="true" outlineLevel="0" collapsed="false">
      <c r="A12003" s="1" t="n">
        <v>3</v>
      </c>
      <c r="B12003" s="76" t="n">
        <v>46293</v>
      </c>
      <c r="C12003" s="1" t="n">
        <v>100</v>
      </c>
      <c r="D12003" s="1" t="s">
        <v>3988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3985</v>
      </c>
      <c r="N12003" s="1" t="n">
        <v>18.511</v>
      </c>
      <c r="O12003" s="1" t="n">
        <v>496.59</v>
      </c>
      <c r="P12003" s="1" t="s">
        <v>3814</v>
      </c>
    </row>
    <row r="12004" customFormat="false" ht="12.75" hidden="false" customHeight="true" outlineLevel="0" collapsed="false">
      <c r="A12004" s="1" t="n">
        <v>3</v>
      </c>
      <c r="B12004" s="76" t="n">
        <v>46293</v>
      </c>
      <c r="C12004" s="1" t="n">
        <v>100</v>
      </c>
      <c r="D12004" s="1" t="s">
        <v>3988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3986</v>
      </c>
      <c r="N12004" s="1" t="n">
        <v>4.872</v>
      </c>
      <c r="O12004" s="1" t="n">
        <v>126.96</v>
      </c>
      <c r="P12004" s="1" t="s">
        <v>3814</v>
      </c>
    </row>
    <row r="12005" customFormat="false" ht="12.75" hidden="false" customHeight="true" outlineLevel="0" collapsed="false">
      <c r="A12005" s="1" t="n">
        <v>3</v>
      </c>
      <c r="B12005" s="76" t="n">
        <v>46293</v>
      </c>
      <c r="C12005" s="1" t="n">
        <v>100</v>
      </c>
      <c r="D12005" s="1" t="s">
        <v>3988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5365</v>
      </c>
      <c r="N12005" s="1" t="n">
        <v>0.588</v>
      </c>
      <c r="O12005" s="1" t="n">
        <v>6.31</v>
      </c>
      <c r="P12005" s="1" t="s">
        <v>3814</v>
      </c>
    </row>
    <row r="12006" customFormat="false" ht="12.75" hidden="false" customHeight="true" outlineLevel="0" collapsed="false">
      <c r="A12006" s="1" t="n">
        <v>3</v>
      </c>
      <c r="B12006" s="76" t="n">
        <v>46293</v>
      </c>
      <c r="C12006" s="1" t="n">
        <v>100</v>
      </c>
      <c r="D12006" s="1" t="s">
        <v>3988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3979</v>
      </c>
      <c r="N12006" s="1" t="n">
        <v>4.974</v>
      </c>
      <c r="O12006" s="1" t="n">
        <v>7.59</v>
      </c>
      <c r="P12006" s="1" t="s">
        <v>3814</v>
      </c>
    </row>
    <row r="12007" customFormat="false" ht="12.75" hidden="false" customHeight="true" outlineLevel="0" collapsed="false">
      <c r="A12007" s="1" t="n">
        <v>3</v>
      </c>
      <c r="B12007" s="76" t="n">
        <v>46293</v>
      </c>
      <c r="C12007" s="1" t="n">
        <v>100</v>
      </c>
      <c r="D12007" s="1" t="s">
        <v>3988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3980</v>
      </c>
      <c r="N12007" s="1" t="n">
        <v>2.722</v>
      </c>
      <c r="O12007" s="1" t="n">
        <v>6.24</v>
      </c>
      <c r="P12007" s="1" t="s">
        <v>3814</v>
      </c>
    </row>
    <row r="12008" customFormat="false" ht="12.75" hidden="false" customHeight="true" outlineLevel="0" collapsed="false">
      <c r="A12008" s="1" t="n">
        <v>3</v>
      </c>
      <c r="B12008" s="76" t="n">
        <v>46293</v>
      </c>
      <c r="C12008" s="1" t="n">
        <v>100</v>
      </c>
      <c r="D12008" s="1" t="s">
        <v>3988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3981</v>
      </c>
      <c r="N12008" s="1" t="n">
        <v>0.526</v>
      </c>
      <c r="O12008" s="1" t="n">
        <v>0</v>
      </c>
      <c r="P12008" s="1" t="s">
        <v>3814</v>
      </c>
    </row>
    <row r="12009" customFormat="false" ht="12.75" hidden="false" customHeight="true" outlineLevel="0" collapsed="false">
      <c r="A12009" s="1" t="n">
        <v>3</v>
      </c>
      <c r="B12009" s="76" t="n">
        <v>46293</v>
      </c>
      <c r="C12009" s="1" t="n">
        <v>100</v>
      </c>
      <c r="D12009" s="1" t="s">
        <v>3988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4199</v>
      </c>
      <c r="N12009" s="1" t="n">
        <v>16</v>
      </c>
      <c r="O12009" s="1" t="n">
        <v>310.43</v>
      </c>
      <c r="P12009" s="1" t="s">
        <v>3814</v>
      </c>
    </row>
    <row r="12010" customFormat="false" ht="12.75" hidden="false" customHeight="true" outlineLevel="0" collapsed="false">
      <c r="A12010" s="1" t="n">
        <v>3</v>
      </c>
      <c r="B12010" s="76" t="n">
        <v>46293</v>
      </c>
      <c r="C12010" s="1" t="n">
        <v>100</v>
      </c>
      <c r="D12010" s="1" t="s">
        <v>3988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3987</v>
      </c>
      <c r="N12010" s="1" t="n">
        <v>2.439</v>
      </c>
      <c r="O12010" s="1" t="n">
        <v>84.37</v>
      </c>
      <c r="P12010" s="1" t="s">
        <v>3814</v>
      </c>
    </row>
    <row r="12011" customFormat="false" ht="12.75" hidden="false" customHeight="true" outlineLevel="0" collapsed="false">
      <c r="A12011" s="1" t="n">
        <v>3</v>
      </c>
      <c r="B12011" s="76" t="n">
        <v>46293</v>
      </c>
      <c r="C12011" s="1" t="n">
        <v>100</v>
      </c>
      <c r="D12011" s="1" t="s">
        <v>3988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3981</v>
      </c>
      <c r="N12011" s="1" t="n">
        <v>0.361</v>
      </c>
      <c r="O12011" s="1" t="n">
        <v>0</v>
      </c>
      <c r="P12011" s="1" t="s">
        <v>3814</v>
      </c>
    </row>
    <row r="12012" customFormat="false" ht="12.75" hidden="false" customHeight="true" outlineLevel="0" collapsed="false">
      <c r="A12012" s="1" t="n">
        <v>3</v>
      </c>
      <c r="B12012" s="76" t="n">
        <v>46293</v>
      </c>
      <c r="C12012" s="1" t="n">
        <v>100</v>
      </c>
      <c r="D12012" s="1" t="s">
        <v>3988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3968</v>
      </c>
      <c r="N12012" s="1" t="n">
        <v>5.18</v>
      </c>
      <c r="O12012" s="1" t="n">
        <v>181.09</v>
      </c>
      <c r="P12012" s="1" t="s">
        <v>3814</v>
      </c>
    </row>
    <row r="12013" customFormat="false" ht="12.75" hidden="false" customHeight="true" outlineLevel="0" collapsed="false">
      <c r="A12013" s="1" t="n">
        <v>3</v>
      </c>
      <c r="B12013" s="76" t="n">
        <v>46293</v>
      </c>
      <c r="C12013" s="1" t="n">
        <v>100</v>
      </c>
      <c r="D12013" s="1" t="s">
        <v>3988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3969</v>
      </c>
      <c r="N12013" s="1" t="n">
        <v>16.285</v>
      </c>
      <c r="O12013" s="1" t="n">
        <v>583.56</v>
      </c>
      <c r="P12013" s="1" t="s">
        <v>3814</v>
      </c>
    </row>
    <row r="12014" customFormat="false" ht="12.75" hidden="false" customHeight="true" outlineLevel="0" collapsed="false">
      <c r="A12014" s="1" t="n">
        <v>3</v>
      </c>
      <c r="B12014" s="76" t="n">
        <v>46293</v>
      </c>
      <c r="C12014" s="1" t="n">
        <v>100</v>
      </c>
      <c r="D12014" s="1" t="s">
        <v>3988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3970</v>
      </c>
      <c r="N12014" s="1" t="n">
        <v>3.192</v>
      </c>
      <c r="O12014" s="1" t="n">
        <v>131.13</v>
      </c>
      <c r="P12014" s="1" t="s">
        <v>3814</v>
      </c>
    </row>
    <row r="12015" customFormat="false" ht="12.75" hidden="false" customHeight="true" outlineLevel="0" collapsed="false">
      <c r="A12015" s="1" t="n">
        <v>3</v>
      </c>
      <c r="B12015" s="76" t="n">
        <v>46293</v>
      </c>
      <c r="C12015" s="1" t="n">
        <v>100</v>
      </c>
      <c r="D12015" s="1" t="s">
        <v>3988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3971</v>
      </c>
      <c r="N12015" s="1" t="n">
        <v>6.61</v>
      </c>
      <c r="O12015" s="1" t="n">
        <v>271.53</v>
      </c>
      <c r="P12015" s="1" t="s">
        <v>3814</v>
      </c>
    </row>
    <row r="12016" customFormat="false" ht="12.75" hidden="false" customHeight="true" outlineLevel="0" collapsed="false">
      <c r="A12016" s="1" t="n">
        <v>3</v>
      </c>
      <c r="B12016" s="76" t="n">
        <v>46293</v>
      </c>
      <c r="C12016" s="1" t="n">
        <v>100</v>
      </c>
      <c r="D12016" s="1" t="s">
        <v>3988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3972</v>
      </c>
      <c r="N12016" s="1" t="n">
        <v>5.32</v>
      </c>
      <c r="O12016" s="1" t="n">
        <v>237.15</v>
      </c>
      <c r="P12016" s="1" t="s">
        <v>3814</v>
      </c>
    </row>
    <row r="12017" customFormat="false" ht="12.75" hidden="false" customHeight="true" outlineLevel="0" collapsed="false">
      <c r="A12017" s="1" t="n">
        <v>3</v>
      </c>
      <c r="B12017" s="76" t="n">
        <v>46293</v>
      </c>
      <c r="C12017" s="1" t="n">
        <v>100</v>
      </c>
      <c r="D12017" s="1" t="s">
        <v>3988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3973</v>
      </c>
      <c r="N12017" s="1" t="n">
        <v>9.075</v>
      </c>
      <c r="O12017" s="1" t="n">
        <v>436.26</v>
      </c>
      <c r="P12017" s="1" t="s">
        <v>3814</v>
      </c>
    </row>
    <row r="12018" customFormat="false" ht="12.75" hidden="false" customHeight="true" outlineLevel="0" collapsed="false">
      <c r="A12018" s="1" t="n">
        <v>3</v>
      </c>
      <c r="B12018" s="76" t="n">
        <v>46293</v>
      </c>
      <c r="C12018" s="1" t="n">
        <v>100</v>
      </c>
      <c r="D12018" s="1" t="s">
        <v>3988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3975</v>
      </c>
      <c r="N12018" s="1" t="n">
        <v>1.71</v>
      </c>
      <c r="O12018" s="1" t="n">
        <v>76.23</v>
      </c>
      <c r="P12018" s="1" t="s">
        <v>3814</v>
      </c>
    </row>
    <row r="12019" customFormat="false" ht="12.75" hidden="false" customHeight="true" outlineLevel="0" collapsed="false">
      <c r="A12019" s="1" t="n">
        <v>3</v>
      </c>
      <c r="B12019" s="76" t="n">
        <v>46293</v>
      </c>
      <c r="C12019" s="1" t="n">
        <v>100</v>
      </c>
      <c r="D12019" s="1" t="s">
        <v>3988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3976</v>
      </c>
      <c r="N12019" s="1" t="n">
        <v>1.392</v>
      </c>
      <c r="O12019" s="1" t="n">
        <v>66.92</v>
      </c>
      <c r="P12019" s="1" t="s">
        <v>3814</v>
      </c>
    </row>
    <row r="12020" customFormat="false" ht="12.75" hidden="false" customHeight="true" outlineLevel="0" collapsed="false">
      <c r="A12020" s="1" t="n">
        <v>3</v>
      </c>
      <c r="B12020" s="76" t="n">
        <v>46293</v>
      </c>
      <c r="C12020" s="1" t="n">
        <v>100</v>
      </c>
      <c r="D12020" s="1" t="s">
        <v>3988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3977</v>
      </c>
      <c r="N12020" s="1" t="n">
        <v>1.564</v>
      </c>
      <c r="O12020" s="1" t="n">
        <v>88.86</v>
      </c>
      <c r="P12020" s="1" t="s">
        <v>3814</v>
      </c>
    </row>
    <row r="12021" customFormat="false" ht="12.75" hidden="false" customHeight="true" outlineLevel="0" collapsed="false">
      <c r="A12021" s="1" t="n">
        <v>3</v>
      </c>
      <c r="B12021" s="76" t="n">
        <v>46293</v>
      </c>
      <c r="C12021" s="1" t="n">
        <v>100</v>
      </c>
      <c r="D12021" s="1" t="s">
        <v>3988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5675</v>
      </c>
      <c r="N12021" s="1" t="n">
        <v>3.56</v>
      </c>
      <c r="O12021" s="1" t="n">
        <v>133.79</v>
      </c>
      <c r="P12021" s="1" t="s">
        <v>3814</v>
      </c>
    </row>
    <row r="12022" customFormat="false" ht="12.75" hidden="false" customHeight="true" outlineLevel="0" collapsed="false">
      <c r="A12022" s="1" t="n">
        <v>3</v>
      </c>
      <c r="B12022" s="76" t="n">
        <v>46293</v>
      </c>
      <c r="C12022" s="1" t="n">
        <v>100</v>
      </c>
      <c r="D12022" s="1" t="s">
        <v>3988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3978</v>
      </c>
      <c r="N12022" s="1" t="n">
        <v>1.476</v>
      </c>
      <c r="O12022" s="1" t="n">
        <v>58.05</v>
      </c>
      <c r="P12022" s="1" t="s">
        <v>3814</v>
      </c>
    </row>
    <row r="12023" customFormat="false" ht="12.75" hidden="false" customHeight="true" outlineLevel="0" collapsed="false">
      <c r="A12023" s="1" t="n">
        <v>3</v>
      </c>
      <c r="B12023" s="76" t="n">
        <v>46293</v>
      </c>
      <c r="C12023" s="1" t="n">
        <v>100</v>
      </c>
      <c r="D12023" s="1" t="s">
        <v>3988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3979</v>
      </c>
      <c r="N12023" s="1" t="n">
        <v>2.888</v>
      </c>
      <c r="O12023" s="1" t="n">
        <v>5.02</v>
      </c>
      <c r="P12023" s="1" t="s">
        <v>3814</v>
      </c>
    </row>
    <row r="12024" customFormat="false" ht="12.75" hidden="false" customHeight="true" outlineLevel="0" collapsed="false">
      <c r="A12024" s="1" t="n">
        <v>3</v>
      </c>
      <c r="B12024" s="76" t="n">
        <v>46293</v>
      </c>
      <c r="C12024" s="1" t="n">
        <v>100</v>
      </c>
      <c r="D12024" s="1" t="s">
        <v>3988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3980</v>
      </c>
      <c r="N12024" s="1" t="n">
        <v>13.175</v>
      </c>
      <c r="O12024" s="1" t="n">
        <v>34.44</v>
      </c>
      <c r="P12024" s="1" t="s">
        <v>3814</v>
      </c>
    </row>
    <row r="12025" customFormat="false" ht="12.75" hidden="false" customHeight="true" outlineLevel="0" collapsed="false">
      <c r="A12025" s="1" t="n">
        <v>3</v>
      </c>
      <c r="B12025" s="76" t="n">
        <v>46293</v>
      </c>
      <c r="C12025" s="1" t="n">
        <v>100</v>
      </c>
      <c r="D12025" s="1" t="s">
        <v>3988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3981</v>
      </c>
      <c r="N12025" s="1" t="n">
        <v>0.574</v>
      </c>
      <c r="O12025" s="1" t="n">
        <v>0</v>
      </c>
      <c r="P12025" s="1" t="s">
        <v>3814</v>
      </c>
    </row>
    <row r="12026" customFormat="false" ht="12.75" hidden="false" customHeight="true" outlineLevel="0" collapsed="false">
      <c r="A12026" s="1" t="n">
        <v>3</v>
      </c>
      <c r="B12026" s="76" t="n">
        <v>46293</v>
      </c>
      <c r="C12026" s="1" t="n">
        <v>100</v>
      </c>
      <c r="D12026" s="1" t="s">
        <v>3988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4199</v>
      </c>
      <c r="N12026" s="1" t="n">
        <v>14.875</v>
      </c>
      <c r="O12026" s="1" t="n">
        <v>282.74</v>
      </c>
      <c r="P12026" s="1" t="s">
        <v>3814</v>
      </c>
    </row>
    <row r="12027" customFormat="false" ht="12.75" hidden="false" customHeight="true" outlineLevel="0" collapsed="false">
      <c r="A12027" s="1" t="n">
        <v>3</v>
      </c>
      <c r="B12027" s="76" t="n">
        <v>46293</v>
      </c>
      <c r="C12027" s="1" t="n">
        <v>100</v>
      </c>
      <c r="D12027" s="1" t="s">
        <v>3988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3987</v>
      </c>
      <c r="N12027" s="1" t="n">
        <v>2.439</v>
      </c>
      <c r="O12027" s="1" t="n">
        <v>82.66</v>
      </c>
      <c r="P12027" s="1" t="s">
        <v>3814</v>
      </c>
    </row>
    <row r="12028" customFormat="false" ht="12.75" hidden="false" customHeight="true" outlineLevel="0" collapsed="false">
      <c r="A12028" s="1" t="n">
        <v>3</v>
      </c>
      <c r="B12028" s="76" t="n">
        <v>46293</v>
      </c>
      <c r="C12028" s="1" t="n">
        <v>100</v>
      </c>
      <c r="D12028" s="1" t="s">
        <v>3988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3981</v>
      </c>
      <c r="N12028" s="1" t="n">
        <v>0.086</v>
      </c>
      <c r="O12028" s="1" t="n">
        <v>0</v>
      </c>
      <c r="P12028" s="1" t="s">
        <v>3814</v>
      </c>
    </row>
    <row r="12029" customFormat="false" ht="12.75" hidden="false" customHeight="true" outlineLevel="0" collapsed="false">
      <c r="A12029" s="1" t="n">
        <v>3</v>
      </c>
      <c r="B12029" s="76" t="n">
        <v>46294</v>
      </c>
      <c r="C12029" s="1" t="n">
        <v>1</v>
      </c>
      <c r="D12029" s="1" t="s">
        <v>3848</v>
      </c>
      <c r="E12029" s="1" t="n">
        <v>10043</v>
      </c>
      <c r="F12029" s="1" t="s">
        <v>130</v>
      </c>
      <c r="I12029" s="1" t="n">
        <v>1002</v>
      </c>
      <c r="J12029" s="1" t="n">
        <v>52096</v>
      </c>
      <c r="K12029" s="1" t="n">
        <v>144315</v>
      </c>
      <c r="L12029" s="1" t="s">
        <v>3849</v>
      </c>
      <c r="N12029" s="1" t="n">
        <v>180</v>
      </c>
      <c r="O12029" s="1" t="n">
        <v>270</v>
      </c>
      <c r="P12029" s="1" t="s">
        <v>3814</v>
      </c>
    </row>
    <row r="12030" customFormat="false" ht="12.75" hidden="false" customHeight="true" outlineLevel="0" collapsed="false">
      <c r="A12030" s="1" t="n">
        <v>3</v>
      </c>
      <c r="B12030" s="76" t="n">
        <v>46294</v>
      </c>
      <c r="C12030" s="1" t="n">
        <v>6</v>
      </c>
      <c r="D12030" s="1" t="s">
        <v>3819</v>
      </c>
      <c r="E12030" s="1" t="n">
        <v>42</v>
      </c>
      <c r="F12030" s="1" t="s">
        <v>93</v>
      </c>
      <c r="I12030" s="1" t="n">
        <v>4683</v>
      </c>
      <c r="J12030" s="1" t="n">
        <v>37359</v>
      </c>
      <c r="K12030" s="1" t="n">
        <v>55526</v>
      </c>
      <c r="L12030" s="1" t="s">
        <v>3815</v>
      </c>
      <c r="N12030" s="1" t="n">
        <v>50</v>
      </c>
      <c r="O12030" s="1" t="n">
        <v>100</v>
      </c>
      <c r="P12030" s="1" t="s">
        <v>3814</v>
      </c>
    </row>
    <row r="12031" customFormat="false" ht="12.75" hidden="false" customHeight="true" outlineLevel="0" collapsed="false">
      <c r="A12031" s="1" t="n">
        <v>3</v>
      </c>
      <c r="B12031" s="76" t="n">
        <v>46294</v>
      </c>
      <c r="C12031" s="1" t="n">
        <v>6</v>
      </c>
      <c r="D12031" s="1" t="s">
        <v>3819</v>
      </c>
      <c r="E12031" s="1" t="n">
        <v>42</v>
      </c>
      <c r="F12031" s="1" t="s">
        <v>93</v>
      </c>
      <c r="I12031" s="1" t="n">
        <v>4683</v>
      </c>
      <c r="J12031" s="1" t="n">
        <v>37361</v>
      </c>
      <c r="K12031" s="1" t="n">
        <v>2240817</v>
      </c>
      <c r="L12031" s="1" t="s">
        <v>3816</v>
      </c>
      <c r="N12031" s="1" t="n">
        <v>6</v>
      </c>
      <c r="O12031" s="1" t="n">
        <v>48</v>
      </c>
      <c r="P12031" s="1" t="s">
        <v>3814</v>
      </c>
    </row>
    <row r="12032" customFormat="false" ht="12.75" hidden="false" customHeight="true" outlineLevel="0" collapsed="false">
      <c r="A12032" s="1" t="n">
        <v>3</v>
      </c>
      <c r="B12032" s="76" t="n">
        <v>46294</v>
      </c>
      <c r="C12032" s="1" t="n">
        <v>6</v>
      </c>
      <c r="D12032" s="1" t="s">
        <v>3819</v>
      </c>
      <c r="E12032" s="1" t="n">
        <v>42</v>
      </c>
      <c r="F12032" s="1" t="s">
        <v>93</v>
      </c>
      <c r="I12032" s="1" t="n">
        <v>4684</v>
      </c>
      <c r="J12032" s="1" t="n">
        <v>100062</v>
      </c>
      <c r="K12032" s="1" t="n">
        <v>63</v>
      </c>
      <c r="L12032" s="1" t="s">
        <v>3851</v>
      </c>
      <c r="N12032" s="1" t="n">
        <v>20</v>
      </c>
      <c r="O12032" s="1" t="n">
        <v>130</v>
      </c>
      <c r="P12032" s="1" t="s">
        <v>3814</v>
      </c>
    </row>
    <row r="12033" customFormat="false" ht="12.75" hidden="false" customHeight="true" outlineLevel="0" collapsed="false">
      <c r="A12033" s="1" t="n">
        <v>3</v>
      </c>
      <c r="B12033" s="76" t="n">
        <v>46294</v>
      </c>
      <c r="C12033" s="1" t="n">
        <v>6</v>
      </c>
      <c r="D12033" s="1" t="s">
        <v>3819</v>
      </c>
      <c r="E12033" s="1" t="n">
        <v>42</v>
      </c>
      <c r="F12033" s="1" t="s">
        <v>93</v>
      </c>
      <c r="I12033" s="1" t="n">
        <v>4684</v>
      </c>
      <c r="J12033" s="1" t="n">
        <v>100104</v>
      </c>
      <c r="K12033" s="1" t="n">
        <v>105</v>
      </c>
      <c r="L12033" s="1" t="s">
        <v>3852</v>
      </c>
      <c r="N12033" s="1" t="n">
        <v>6</v>
      </c>
      <c r="O12033" s="1" t="n">
        <v>42</v>
      </c>
      <c r="P12033" s="1" t="s">
        <v>3814</v>
      </c>
    </row>
    <row r="12034" customFormat="false" ht="12.75" hidden="false" customHeight="true" outlineLevel="0" collapsed="false">
      <c r="A12034" s="1" t="n">
        <v>3</v>
      </c>
      <c r="B12034" s="76" t="n">
        <v>46294</v>
      </c>
      <c r="C12034" s="1" t="n">
        <v>6</v>
      </c>
      <c r="D12034" s="1" t="s">
        <v>3819</v>
      </c>
      <c r="E12034" s="1" t="n">
        <v>42</v>
      </c>
      <c r="F12034" s="1" t="s">
        <v>93</v>
      </c>
      <c r="I12034" s="1" t="n">
        <v>4684</v>
      </c>
      <c r="J12034" s="1" t="n">
        <v>100105</v>
      </c>
      <c r="K12034" s="1" t="n">
        <v>106</v>
      </c>
      <c r="L12034" s="1" t="s">
        <v>3853</v>
      </c>
      <c r="N12034" s="1" t="n">
        <v>48</v>
      </c>
      <c r="O12034" s="1" t="n">
        <v>300</v>
      </c>
      <c r="P12034" s="1" t="s">
        <v>3814</v>
      </c>
    </row>
    <row r="12035" customFormat="false" ht="12.75" hidden="false" customHeight="true" outlineLevel="0" collapsed="false">
      <c r="A12035" s="1" t="n">
        <v>3</v>
      </c>
      <c r="B12035" s="76" t="n">
        <v>46294</v>
      </c>
      <c r="C12035" s="1" t="n">
        <v>6</v>
      </c>
      <c r="D12035" s="1" t="s">
        <v>3819</v>
      </c>
      <c r="E12035" s="1" t="n">
        <v>42</v>
      </c>
      <c r="F12035" s="1" t="s">
        <v>93</v>
      </c>
      <c r="I12035" s="1" t="n">
        <v>4684</v>
      </c>
      <c r="J12035" s="1" t="n">
        <v>100107</v>
      </c>
      <c r="K12035" s="1" t="n">
        <v>108</v>
      </c>
      <c r="L12035" s="1" t="s">
        <v>3854</v>
      </c>
      <c r="N12035" s="1" t="n">
        <v>2.4</v>
      </c>
      <c r="O12035" s="1" t="n">
        <v>19</v>
      </c>
      <c r="P12035" s="1" t="s">
        <v>3814</v>
      </c>
    </row>
    <row r="12036" customFormat="false" ht="12.75" hidden="false" customHeight="true" outlineLevel="0" collapsed="false">
      <c r="A12036" s="1" t="n">
        <v>3</v>
      </c>
      <c r="B12036" s="76" t="n">
        <v>46294</v>
      </c>
      <c r="C12036" s="1" t="n">
        <v>6</v>
      </c>
      <c r="D12036" s="1" t="s">
        <v>3819</v>
      </c>
      <c r="E12036" s="1" t="n">
        <v>42</v>
      </c>
      <c r="F12036" s="1" t="s">
        <v>93</v>
      </c>
      <c r="I12036" s="1" t="n">
        <v>4684</v>
      </c>
      <c r="J12036" s="1" t="n">
        <v>100109</v>
      </c>
      <c r="K12036" s="1" t="n">
        <v>110</v>
      </c>
      <c r="L12036" s="1" t="s">
        <v>3855</v>
      </c>
      <c r="N12036" s="1" t="n">
        <v>20</v>
      </c>
      <c r="O12036" s="1" t="n">
        <v>150</v>
      </c>
      <c r="P12036" s="1" t="s">
        <v>3814</v>
      </c>
    </row>
    <row r="12037" customFormat="false" ht="12.75" hidden="false" customHeight="true" outlineLevel="0" collapsed="false">
      <c r="A12037" s="1" t="n">
        <v>3</v>
      </c>
      <c r="B12037" s="76" t="n">
        <v>46294</v>
      </c>
      <c r="C12037" s="1" t="n">
        <v>6</v>
      </c>
      <c r="D12037" s="1" t="s">
        <v>3819</v>
      </c>
      <c r="E12037" s="1" t="n">
        <v>42</v>
      </c>
      <c r="F12037" s="1" t="s">
        <v>93</v>
      </c>
      <c r="I12037" s="1" t="n">
        <v>4684</v>
      </c>
      <c r="J12037" s="1" t="n">
        <v>100110</v>
      </c>
      <c r="K12037" s="1" t="n">
        <v>111</v>
      </c>
      <c r="L12037" s="1" t="s">
        <v>4004</v>
      </c>
      <c r="N12037" s="1" t="n">
        <v>20</v>
      </c>
      <c r="O12037" s="1" t="n">
        <v>150</v>
      </c>
      <c r="P12037" s="1" t="s">
        <v>3814</v>
      </c>
    </row>
    <row r="12038" customFormat="false" ht="12.75" hidden="false" customHeight="true" outlineLevel="0" collapsed="false">
      <c r="A12038" s="1" t="n">
        <v>3</v>
      </c>
      <c r="B12038" s="76" t="n">
        <v>46294</v>
      </c>
      <c r="C12038" s="1" t="n">
        <v>6</v>
      </c>
      <c r="D12038" s="1" t="s">
        <v>3819</v>
      </c>
      <c r="E12038" s="1" t="n">
        <v>42</v>
      </c>
      <c r="F12038" s="1" t="s">
        <v>93</v>
      </c>
      <c r="I12038" s="1" t="n">
        <v>4684</v>
      </c>
      <c r="J12038" s="1" t="n">
        <v>100112</v>
      </c>
      <c r="K12038" s="1" t="n">
        <v>113</v>
      </c>
      <c r="L12038" s="1" t="s">
        <v>3856</v>
      </c>
      <c r="N12038" s="1" t="n">
        <v>12.7</v>
      </c>
      <c r="O12038" s="1" t="n">
        <v>76</v>
      </c>
      <c r="P12038" s="1" t="s">
        <v>3814</v>
      </c>
    </row>
    <row r="12039" customFormat="false" ht="12.75" hidden="false" customHeight="true" outlineLevel="0" collapsed="false">
      <c r="A12039" s="1" t="n">
        <v>3</v>
      </c>
      <c r="B12039" s="76" t="n">
        <v>46294</v>
      </c>
      <c r="C12039" s="1" t="n">
        <v>6</v>
      </c>
      <c r="D12039" s="1" t="s">
        <v>3819</v>
      </c>
      <c r="E12039" s="1" t="n">
        <v>42</v>
      </c>
      <c r="F12039" s="1" t="s">
        <v>93</v>
      </c>
      <c r="I12039" s="1" t="n">
        <v>4684</v>
      </c>
      <c r="J12039" s="1" t="n">
        <v>100113</v>
      </c>
      <c r="K12039" s="1" t="n">
        <v>114</v>
      </c>
      <c r="L12039" s="1" t="s">
        <v>3857</v>
      </c>
      <c r="N12039" s="1" t="n">
        <v>40</v>
      </c>
      <c r="O12039" s="1" t="n">
        <v>380</v>
      </c>
      <c r="P12039" s="1" t="s">
        <v>3814</v>
      </c>
    </row>
    <row r="12040" customFormat="false" ht="12.75" hidden="false" customHeight="true" outlineLevel="0" collapsed="false">
      <c r="A12040" s="1" t="n">
        <v>3</v>
      </c>
      <c r="B12040" s="76" t="n">
        <v>46294</v>
      </c>
      <c r="C12040" s="1" t="n">
        <v>6</v>
      </c>
      <c r="D12040" s="1" t="s">
        <v>3819</v>
      </c>
      <c r="E12040" s="1" t="n">
        <v>42</v>
      </c>
      <c r="F12040" s="1" t="s">
        <v>93</v>
      </c>
      <c r="I12040" s="1" t="n">
        <v>4684</v>
      </c>
      <c r="J12040" s="1" t="n">
        <v>100116</v>
      </c>
      <c r="K12040" s="1" t="n">
        <v>117</v>
      </c>
      <c r="L12040" s="1" t="s">
        <v>3858</v>
      </c>
      <c r="N12040" s="1" t="n">
        <v>3</v>
      </c>
      <c r="O12040" s="1" t="n">
        <v>27</v>
      </c>
      <c r="P12040" s="1" t="s">
        <v>3814</v>
      </c>
    </row>
    <row r="12041" customFormat="false" ht="12.75" hidden="false" customHeight="true" outlineLevel="0" collapsed="false">
      <c r="A12041" s="1" t="n">
        <v>3</v>
      </c>
      <c r="B12041" s="76" t="n">
        <v>46294</v>
      </c>
      <c r="C12041" s="1" t="n">
        <v>6</v>
      </c>
      <c r="D12041" s="1" t="s">
        <v>3819</v>
      </c>
      <c r="E12041" s="1" t="n">
        <v>42</v>
      </c>
      <c r="F12041" s="1" t="s">
        <v>93</v>
      </c>
      <c r="I12041" s="1" t="n">
        <v>4684</v>
      </c>
      <c r="J12041" s="1" t="n">
        <v>100118</v>
      </c>
      <c r="K12041" s="1" t="n">
        <v>119</v>
      </c>
      <c r="L12041" s="1" t="s">
        <v>3859</v>
      </c>
      <c r="N12041" s="1" t="n">
        <v>8</v>
      </c>
      <c r="O12041" s="1" t="n">
        <v>48</v>
      </c>
      <c r="P12041" s="1" t="s">
        <v>3814</v>
      </c>
    </row>
    <row r="12042" customFormat="false" ht="12.75" hidden="false" customHeight="true" outlineLevel="0" collapsed="false">
      <c r="A12042" s="1" t="n">
        <v>3</v>
      </c>
      <c r="B12042" s="76" t="n">
        <v>46294</v>
      </c>
      <c r="C12042" s="1" t="n">
        <v>6</v>
      </c>
      <c r="D12042" s="1" t="s">
        <v>3819</v>
      </c>
      <c r="E12042" s="1" t="n">
        <v>42</v>
      </c>
      <c r="F12042" s="1" t="s">
        <v>93</v>
      </c>
      <c r="I12042" s="1" t="n">
        <v>4684</v>
      </c>
      <c r="J12042" s="1" t="n">
        <v>100121</v>
      </c>
      <c r="K12042" s="1" t="n">
        <v>122</v>
      </c>
      <c r="L12042" s="1" t="s">
        <v>3860</v>
      </c>
      <c r="N12042" s="1" t="n">
        <v>5</v>
      </c>
      <c r="O12042" s="1" t="n">
        <v>125</v>
      </c>
      <c r="P12042" s="1" t="s">
        <v>3814</v>
      </c>
    </row>
    <row r="12043" customFormat="false" ht="12.75" hidden="false" customHeight="true" outlineLevel="0" collapsed="false">
      <c r="A12043" s="1" t="n">
        <v>3</v>
      </c>
      <c r="B12043" s="76" t="n">
        <v>46294</v>
      </c>
      <c r="C12043" s="1" t="n">
        <v>6</v>
      </c>
      <c r="D12043" s="1" t="s">
        <v>3819</v>
      </c>
      <c r="E12043" s="1" t="n">
        <v>42</v>
      </c>
      <c r="F12043" s="1" t="s">
        <v>93</v>
      </c>
      <c r="I12043" s="1" t="n">
        <v>4684</v>
      </c>
      <c r="J12043" s="1" t="n">
        <v>100122</v>
      </c>
      <c r="K12043" s="1" t="n">
        <v>123</v>
      </c>
      <c r="L12043" s="1" t="s">
        <v>3861</v>
      </c>
      <c r="N12043" s="1" t="n">
        <v>10</v>
      </c>
      <c r="O12043" s="1" t="n">
        <v>110</v>
      </c>
      <c r="P12043" s="1" t="s">
        <v>3814</v>
      </c>
    </row>
    <row r="12044" customFormat="false" ht="12.75" hidden="false" customHeight="true" outlineLevel="0" collapsed="false">
      <c r="A12044" s="1" t="n">
        <v>3</v>
      </c>
      <c r="B12044" s="76" t="n">
        <v>46294</v>
      </c>
      <c r="C12044" s="1" t="n">
        <v>6</v>
      </c>
      <c r="D12044" s="1" t="s">
        <v>3819</v>
      </c>
      <c r="E12044" s="1" t="n">
        <v>42</v>
      </c>
      <c r="F12044" s="1" t="s">
        <v>93</v>
      </c>
      <c r="I12044" s="1" t="n">
        <v>4684</v>
      </c>
      <c r="J12044" s="1" t="n">
        <v>100123</v>
      </c>
      <c r="K12044" s="1" t="n">
        <v>124</v>
      </c>
      <c r="L12044" s="1" t="s">
        <v>4006</v>
      </c>
      <c r="N12044" s="1" t="n">
        <v>2</v>
      </c>
      <c r="O12044" s="1" t="n">
        <v>24</v>
      </c>
      <c r="P12044" s="1" t="s">
        <v>3814</v>
      </c>
    </row>
    <row r="12045" customFormat="false" ht="12.75" hidden="false" customHeight="true" outlineLevel="0" collapsed="false">
      <c r="A12045" s="1" t="n">
        <v>3</v>
      </c>
      <c r="B12045" s="76" t="n">
        <v>46294</v>
      </c>
      <c r="C12045" s="1" t="n">
        <v>6</v>
      </c>
      <c r="D12045" s="1" t="s">
        <v>3819</v>
      </c>
      <c r="E12045" s="1" t="n">
        <v>42</v>
      </c>
      <c r="F12045" s="1" t="s">
        <v>93</v>
      </c>
      <c r="I12045" s="1" t="n">
        <v>4684</v>
      </c>
      <c r="J12045" s="1" t="n">
        <v>100124</v>
      </c>
      <c r="K12045" s="1" t="n">
        <v>125</v>
      </c>
      <c r="L12045" s="1" t="s">
        <v>4007</v>
      </c>
      <c r="N12045" s="1" t="n">
        <v>9.9</v>
      </c>
      <c r="O12045" s="1" t="n">
        <v>89</v>
      </c>
      <c r="P12045" s="1" t="s">
        <v>3814</v>
      </c>
    </row>
    <row r="12046" customFormat="false" ht="12.75" hidden="false" customHeight="true" outlineLevel="0" collapsed="false">
      <c r="A12046" s="1" t="n">
        <v>3</v>
      </c>
      <c r="B12046" s="76" t="n">
        <v>46294</v>
      </c>
      <c r="C12046" s="1" t="n">
        <v>6</v>
      </c>
      <c r="D12046" s="1" t="s">
        <v>3819</v>
      </c>
      <c r="E12046" s="1" t="n">
        <v>42</v>
      </c>
      <c r="F12046" s="1" t="s">
        <v>93</v>
      </c>
      <c r="I12046" s="1" t="n">
        <v>4684</v>
      </c>
      <c r="J12046" s="1" t="n">
        <v>100129</v>
      </c>
      <c r="K12046" s="1" t="n">
        <v>130</v>
      </c>
      <c r="L12046" s="1" t="s">
        <v>5268</v>
      </c>
      <c r="N12046" s="1" t="n">
        <v>14</v>
      </c>
      <c r="O12046" s="1" t="n">
        <v>95</v>
      </c>
      <c r="P12046" s="1" t="s">
        <v>3814</v>
      </c>
    </row>
    <row r="12047" customFormat="false" ht="12.75" hidden="false" customHeight="true" outlineLevel="0" collapsed="false">
      <c r="A12047" s="1" t="n">
        <v>3</v>
      </c>
      <c r="B12047" s="76" t="n">
        <v>46294</v>
      </c>
      <c r="C12047" s="1" t="n">
        <v>6</v>
      </c>
      <c r="D12047" s="1" t="s">
        <v>3819</v>
      </c>
      <c r="E12047" s="1" t="n">
        <v>42</v>
      </c>
      <c r="F12047" s="1" t="s">
        <v>93</v>
      </c>
      <c r="I12047" s="1" t="n">
        <v>4684</v>
      </c>
      <c r="J12047" s="1" t="n">
        <v>100132</v>
      </c>
      <c r="K12047" s="1" t="n">
        <v>133</v>
      </c>
      <c r="L12047" s="1" t="s">
        <v>4643</v>
      </c>
      <c r="N12047" s="1" t="n">
        <v>52.08</v>
      </c>
      <c r="O12047" s="1" t="n">
        <v>138</v>
      </c>
      <c r="P12047" s="1" t="s">
        <v>3814</v>
      </c>
    </row>
    <row r="12048" customFormat="false" ht="12.75" hidden="false" customHeight="true" outlineLevel="0" collapsed="false">
      <c r="A12048" s="1" t="n">
        <v>3</v>
      </c>
      <c r="B12048" s="76" t="n">
        <v>46294</v>
      </c>
      <c r="C12048" s="1" t="n">
        <v>6</v>
      </c>
      <c r="D12048" s="1" t="s">
        <v>3819</v>
      </c>
      <c r="E12048" s="1" t="n">
        <v>42</v>
      </c>
      <c r="F12048" s="1" t="s">
        <v>93</v>
      </c>
      <c r="I12048" s="1" t="n">
        <v>4684</v>
      </c>
      <c r="J12048" s="1" t="n">
        <v>100133</v>
      </c>
      <c r="K12048" s="1" t="n">
        <v>134</v>
      </c>
      <c r="L12048" s="1" t="s">
        <v>3863</v>
      </c>
      <c r="N12048" s="1" t="n">
        <v>20</v>
      </c>
      <c r="O12048" s="1" t="n">
        <v>80</v>
      </c>
      <c r="P12048" s="1" t="s">
        <v>3814</v>
      </c>
    </row>
    <row r="12049" customFormat="false" ht="12.75" hidden="false" customHeight="true" outlineLevel="0" collapsed="false">
      <c r="A12049" s="1" t="n">
        <v>3</v>
      </c>
      <c r="B12049" s="76" t="n">
        <v>46294</v>
      </c>
      <c r="C12049" s="1" t="n">
        <v>6</v>
      </c>
      <c r="D12049" s="1" t="s">
        <v>3819</v>
      </c>
      <c r="E12049" s="1" t="n">
        <v>42</v>
      </c>
      <c r="F12049" s="1" t="s">
        <v>93</v>
      </c>
      <c r="I12049" s="1" t="n">
        <v>4684</v>
      </c>
      <c r="J12049" s="1" t="n">
        <v>110265</v>
      </c>
      <c r="K12049" s="1" t="n">
        <v>41346</v>
      </c>
      <c r="L12049" s="1" t="s">
        <v>4009</v>
      </c>
      <c r="N12049" s="1" t="n">
        <v>8.4</v>
      </c>
      <c r="O12049" s="1" t="n">
        <v>100</v>
      </c>
      <c r="P12049" s="1" t="s">
        <v>3814</v>
      </c>
    </row>
    <row r="12050" customFormat="false" ht="12.75" hidden="false" customHeight="true" outlineLevel="0" collapsed="false">
      <c r="A12050" s="1" t="n">
        <v>3</v>
      </c>
      <c r="B12050" s="76" t="n">
        <v>46294</v>
      </c>
      <c r="C12050" s="1" t="n">
        <v>6</v>
      </c>
      <c r="D12050" s="1" t="s">
        <v>3819</v>
      </c>
      <c r="E12050" s="1" t="n">
        <v>42</v>
      </c>
      <c r="F12050" s="1" t="s">
        <v>93</v>
      </c>
      <c r="I12050" s="1" t="n">
        <v>4687</v>
      </c>
      <c r="J12050" s="1" t="n">
        <v>74674</v>
      </c>
      <c r="K12050" s="1" t="n">
        <v>741</v>
      </c>
      <c r="L12050" s="1" t="s">
        <v>4451</v>
      </c>
      <c r="N12050" s="1" t="n">
        <v>50</v>
      </c>
      <c r="O12050" s="1" t="n">
        <v>650</v>
      </c>
      <c r="P12050" s="1" t="s">
        <v>3814</v>
      </c>
    </row>
    <row r="12051" customFormat="false" ht="12.75" hidden="false" customHeight="true" outlineLevel="0" collapsed="false">
      <c r="A12051" s="1" t="n">
        <v>3</v>
      </c>
      <c r="B12051" s="76" t="n">
        <v>46294</v>
      </c>
      <c r="C12051" s="1" t="n">
        <v>11</v>
      </c>
      <c r="D12051" s="1" t="s">
        <v>3820</v>
      </c>
      <c r="E12051" s="1" t="n">
        <v>642</v>
      </c>
      <c r="F12051" s="1" t="s">
        <v>131</v>
      </c>
      <c r="I12051" s="1" t="n">
        <v>693</v>
      </c>
      <c r="J12051" s="1" t="n">
        <v>71766</v>
      </c>
      <c r="K12051" s="1" t="n">
        <v>779180</v>
      </c>
      <c r="L12051" s="1" t="s">
        <v>4098</v>
      </c>
      <c r="N12051" s="1" t="n">
        <v>14</v>
      </c>
      <c r="O12051" s="1" t="n">
        <v>168</v>
      </c>
      <c r="P12051" s="1" t="s">
        <v>3814</v>
      </c>
    </row>
    <row r="12052" customFormat="false" ht="12.75" hidden="false" customHeight="true" outlineLevel="0" collapsed="false">
      <c r="A12052" s="1" t="n">
        <v>3</v>
      </c>
      <c r="B12052" s="76" t="n">
        <v>46294</v>
      </c>
      <c r="C12052" s="1" t="n">
        <v>11</v>
      </c>
      <c r="D12052" s="1" t="s">
        <v>3820</v>
      </c>
      <c r="E12052" s="1" t="n">
        <v>10112</v>
      </c>
      <c r="F12052" s="1" t="s">
        <v>2741</v>
      </c>
      <c r="I12052" s="1" t="n">
        <v>3033</v>
      </c>
      <c r="J12052" s="1" t="n">
        <v>82280</v>
      </c>
      <c r="K12052" s="1" t="n">
        <v>7898927618186</v>
      </c>
      <c r="L12052" s="1" t="s">
        <v>6824</v>
      </c>
      <c r="N12052" s="1" t="n">
        <v>14</v>
      </c>
      <c r="O12052" s="1" t="n">
        <v>98</v>
      </c>
      <c r="P12052" s="1" t="s">
        <v>3814</v>
      </c>
    </row>
    <row r="12053" customFormat="false" ht="12.75" hidden="false" customHeight="true" outlineLevel="0" collapsed="false">
      <c r="A12053" s="1" t="n">
        <v>3</v>
      </c>
      <c r="B12053" s="76" t="n">
        <v>46294</v>
      </c>
      <c r="C12053" s="1" t="n">
        <v>11</v>
      </c>
      <c r="D12053" s="1" t="s">
        <v>3820</v>
      </c>
      <c r="E12053" s="1" t="n">
        <v>1615</v>
      </c>
      <c r="F12053" s="1" t="s">
        <v>143</v>
      </c>
      <c r="I12053" s="1" t="n">
        <v>15437</v>
      </c>
      <c r="J12053" s="1" t="n">
        <v>100114</v>
      </c>
      <c r="K12053" s="1" t="n">
        <v>115</v>
      </c>
      <c r="L12053" s="1" t="s">
        <v>4100</v>
      </c>
      <c r="N12053" s="1" t="n">
        <v>18</v>
      </c>
      <c r="O12053" s="1" t="n">
        <v>190</v>
      </c>
      <c r="P12053" s="1" t="s">
        <v>3814</v>
      </c>
    </row>
    <row r="12054" customFormat="false" ht="12.75" hidden="false" customHeight="true" outlineLevel="0" collapsed="false">
      <c r="A12054" s="1" t="n">
        <v>3</v>
      </c>
      <c r="B12054" s="76" t="n">
        <v>46294</v>
      </c>
      <c r="C12054" s="1" t="n">
        <v>11</v>
      </c>
      <c r="D12054" s="1" t="s">
        <v>3820</v>
      </c>
      <c r="E12054" s="1" t="n">
        <v>1457</v>
      </c>
      <c r="F12054" s="1" t="s">
        <v>179</v>
      </c>
      <c r="I12054" s="1" t="n">
        <v>16139</v>
      </c>
      <c r="J12054" s="1" t="n">
        <v>59530</v>
      </c>
      <c r="K12054" s="1" t="n">
        <v>7896862001605</v>
      </c>
      <c r="L12054" s="1" t="s">
        <v>5132</v>
      </c>
      <c r="N12054" s="1" t="n">
        <v>3</v>
      </c>
      <c r="O12054" s="1" t="n">
        <v>36.27</v>
      </c>
      <c r="P12054" s="1" t="s">
        <v>3814</v>
      </c>
    </row>
    <row r="12055" customFormat="false" ht="12.75" hidden="false" customHeight="true" outlineLevel="0" collapsed="false">
      <c r="A12055" s="1" t="n">
        <v>3</v>
      </c>
      <c r="B12055" s="76" t="n">
        <v>46294</v>
      </c>
      <c r="C12055" s="1" t="n">
        <v>11</v>
      </c>
      <c r="D12055" s="1" t="s">
        <v>3820</v>
      </c>
      <c r="E12055" s="1" t="n">
        <v>1457</v>
      </c>
      <c r="F12055" s="1" t="s">
        <v>179</v>
      </c>
      <c r="I12055" s="1" t="n">
        <v>16139</v>
      </c>
      <c r="J12055" s="1" t="n">
        <v>59541</v>
      </c>
      <c r="K12055" s="1" t="n">
        <v>7896862000752</v>
      </c>
      <c r="L12055" s="1" t="s">
        <v>4271</v>
      </c>
      <c r="N12055" s="1" t="n">
        <v>6</v>
      </c>
      <c r="O12055" s="1" t="n">
        <v>65.28</v>
      </c>
      <c r="P12055" s="1" t="s">
        <v>3814</v>
      </c>
    </row>
    <row r="12056" customFormat="false" ht="12.75" hidden="false" customHeight="true" outlineLevel="0" collapsed="false">
      <c r="A12056" s="1" t="n">
        <v>3</v>
      </c>
      <c r="B12056" s="76" t="n">
        <v>46294</v>
      </c>
      <c r="C12056" s="1" t="n">
        <v>11</v>
      </c>
      <c r="D12056" s="1" t="s">
        <v>3820</v>
      </c>
      <c r="E12056" s="1" t="n">
        <v>1457</v>
      </c>
      <c r="F12056" s="1" t="s">
        <v>179</v>
      </c>
      <c r="I12056" s="1" t="n">
        <v>16139</v>
      </c>
      <c r="J12056" s="1" t="n">
        <v>64678</v>
      </c>
      <c r="K12056" s="1" t="n">
        <v>7896862002930</v>
      </c>
      <c r="L12056" s="1" t="s">
        <v>4013</v>
      </c>
      <c r="N12056" s="1" t="n">
        <v>27</v>
      </c>
      <c r="O12056" s="1" t="n">
        <v>65.07</v>
      </c>
      <c r="P12056" s="1" t="s">
        <v>3814</v>
      </c>
    </row>
    <row r="12057" customFormat="false" ht="12.75" hidden="false" customHeight="true" outlineLevel="0" collapsed="false">
      <c r="A12057" s="1" t="n">
        <v>3</v>
      </c>
      <c r="B12057" s="76" t="n">
        <v>46294</v>
      </c>
      <c r="C12057" s="1" t="n">
        <v>11</v>
      </c>
      <c r="D12057" s="1" t="s">
        <v>3820</v>
      </c>
      <c r="E12057" s="1" t="n">
        <v>1457</v>
      </c>
      <c r="F12057" s="1" t="s">
        <v>179</v>
      </c>
      <c r="I12057" s="1" t="n">
        <v>16139</v>
      </c>
      <c r="J12057" s="1" t="n">
        <v>75895</v>
      </c>
      <c r="K12057" s="1" t="n">
        <v>2269252</v>
      </c>
      <c r="L12057" s="1" t="s">
        <v>4014</v>
      </c>
      <c r="N12057" s="1" t="n">
        <v>27</v>
      </c>
      <c r="O12057" s="1" t="n">
        <v>65.07</v>
      </c>
      <c r="P12057" s="1" t="s">
        <v>3814</v>
      </c>
    </row>
    <row r="12058" customFormat="false" ht="12.75" hidden="false" customHeight="true" outlineLevel="0" collapsed="false">
      <c r="A12058" s="1" t="n">
        <v>3</v>
      </c>
      <c r="B12058" s="76" t="n">
        <v>46294</v>
      </c>
      <c r="C12058" s="1" t="n">
        <v>11</v>
      </c>
      <c r="D12058" s="1" t="s">
        <v>3820</v>
      </c>
      <c r="E12058" s="1" t="n">
        <v>1681</v>
      </c>
      <c r="F12058" s="1" t="s">
        <v>1800</v>
      </c>
      <c r="I12058" s="1" t="n">
        <v>39934</v>
      </c>
      <c r="J12058" s="1" t="n">
        <v>100035</v>
      </c>
      <c r="K12058" s="1" t="n">
        <v>36</v>
      </c>
      <c r="L12058" s="1" t="s">
        <v>3922</v>
      </c>
      <c r="N12058" s="1" t="n">
        <v>36</v>
      </c>
      <c r="O12058" s="1" t="n">
        <v>264.6</v>
      </c>
      <c r="P12058" s="1" t="s">
        <v>3814</v>
      </c>
    </row>
    <row r="12059" customFormat="false" ht="12.75" hidden="false" customHeight="true" outlineLevel="0" collapsed="false">
      <c r="A12059" s="1" t="n">
        <v>3</v>
      </c>
      <c r="B12059" s="76" t="n">
        <v>46294</v>
      </c>
      <c r="C12059" s="1" t="n">
        <v>11</v>
      </c>
      <c r="D12059" s="1" t="s">
        <v>3820</v>
      </c>
      <c r="E12059" s="1" t="n">
        <v>1681</v>
      </c>
      <c r="F12059" s="1" t="s">
        <v>1800</v>
      </c>
      <c r="I12059" s="1" t="n">
        <v>39934</v>
      </c>
      <c r="J12059" s="1" t="n">
        <v>110184</v>
      </c>
      <c r="K12059" s="1" t="n">
        <v>37393</v>
      </c>
      <c r="L12059" s="1" t="s">
        <v>4116</v>
      </c>
      <c r="N12059" s="1" t="n">
        <v>40</v>
      </c>
      <c r="O12059" s="1" t="n">
        <v>376</v>
      </c>
      <c r="P12059" s="1" t="s">
        <v>3814</v>
      </c>
    </row>
    <row r="12060" customFormat="false" ht="12.75" hidden="false" customHeight="true" outlineLevel="0" collapsed="false">
      <c r="A12060" s="1" t="n">
        <v>3</v>
      </c>
      <c r="B12060" s="76" t="n">
        <v>46294</v>
      </c>
      <c r="C12060" s="1" t="n">
        <v>11</v>
      </c>
      <c r="D12060" s="1" t="s">
        <v>3820</v>
      </c>
      <c r="E12060" s="1" t="n">
        <v>1681</v>
      </c>
      <c r="F12060" s="1" t="s">
        <v>1800</v>
      </c>
      <c r="I12060" s="1" t="n">
        <v>39934</v>
      </c>
      <c r="J12060" s="1" t="n">
        <v>110184</v>
      </c>
      <c r="K12060" s="1" t="n">
        <v>37393</v>
      </c>
      <c r="L12060" s="1" t="s">
        <v>4116</v>
      </c>
      <c r="N12060" s="1" t="n">
        <v>40</v>
      </c>
      <c r="O12060" s="1" t="n">
        <v>370</v>
      </c>
      <c r="P12060" s="1" t="s">
        <v>3814</v>
      </c>
    </row>
    <row r="12061" customFormat="false" ht="12.75" hidden="false" customHeight="true" outlineLevel="0" collapsed="false">
      <c r="A12061" s="1" t="n">
        <v>3</v>
      </c>
      <c r="B12061" s="76" t="n">
        <v>46294</v>
      </c>
      <c r="C12061" s="1" t="n">
        <v>11</v>
      </c>
      <c r="D12061" s="1" t="s">
        <v>3820</v>
      </c>
      <c r="E12061" s="1" t="n">
        <v>1681</v>
      </c>
      <c r="F12061" s="1" t="s">
        <v>1800</v>
      </c>
      <c r="I12061" s="1" t="n">
        <v>39934</v>
      </c>
      <c r="J12061" s="1" t="n">
        <v>37547</v>
      </c>
      <c r="K12061" s="1" t="n">
        <v>7898936152381</v>
      </c>
      <c r="L12061" s="1" t="s">
        <v>6997</v>
      </c>
      <c r="N12061" s="1" t="n">
        <v>36</v>
      </c>
      <c r="O12061" s="1" t="n">
        <v>521.64</v>
      </c>
      <c r="P12061" s="1" t="s">
        <v>3814</v>
      </c>
    </row>
    <row r="12062" customFormat="false" ht="12.75" hidden="false" customHeight="true" outlineLevel="0" collapsed="false">
      <c r="A12062" s="1" t="n">
        <v>3</v>
      </c>
      <c r="B12062" s="76" t="n">
        <v>46294</v>
      </c>
      <c r="C12062" s="1" t="n">
        <v>11</v>
      </c>
      <c r="D12062" s="1" t="s">
        <v>3820</v>
      </c>
      <c r="E12062" s="1" t="n">
        <v>1681</v>
      </c>
      <c r="F12062" s="1" t="s">
        <v>1800</v>
      </c>
      <c r="I12062" s="1" t="n">
        <v>39934</v>
      </c>
      <c r="J12062" s="1" t="n">
        <v>110849</v>
      </c>
      <c r="K12062" s="1" t="n">
        <v>75165</v>
      </c>
      <c r="L12062" s="1" t="s">
        <v>5673</v>
      </c>
      <c r="N12062" s="1" t="n">
        <v>36</v>
      </c>
      <c r="O12062" s="1" t="n">
        <v>370.8</v>
      </c>
      <c r="P12062" s="1" t="s">
        <v>3814</v>
      </c>
    </row>
    <row r="12063" customFormat="false" ht="12.75" hidden="false" customHeight="true" outlineLevel="0" collapsed="false">
      <c r="A12063" s="1" t="n">
        <v>3</v>
      </c>
      <c r="B12063" s="76" t="n">
        <v>46294</v>
      </c>
      <c r="C12063" s="1" t="n">
        <v>11</v>
      </c>
      <c r="D12063" s="1" t="s">
        <v>3820</v>
      </c>
      <c r="E12063" s="1" t="n">
        <v>1723</v>
      </c>
      <c r="F12063" s="1" t="s">
        <v>63</v>
      </c>
      <c r="I12063" s="1" t="n">
        <v>177136</v>
      </c>
      <c r="J12063" s="1" t="n">
        <v>29079</v>
      </c>
      <c r="K12063" s="1" t="n">
        <v>55515</v>
      </c>
      <c r="L12063" s="1" t="s">
        <v>3891</v>
      </c>
      <c r="N12063" s="1" t="n">
        <v>79.4</v>
      </c>
      <c r="O12063" s="1" t="n">
        <v>2580.5</v>
      </c>
      <c r="P12063" s="1" t="s">
        <v>3814</v>
      </c>
    </row>
    <row r="12064" customFormat="false" ht="12.75" hidden="false" customHeight="true" outlineLevel="0" collapsed="false">
      <c r="A12064" s="1" t="n">
        <v>3</v>
      </c>
      <c r="B12064" s="76" t="n">
        <v>46294</v>
      </c>
      <c r="C12064" s="1" t="n">
        <v>11</v>
      </c>
      <c r="D12064" s="1" t="s">
        <v>3820</v>
      </c>
      <c r="E12064" s="1" t="n">
        <v>1626</v>
      </c>
      <c r="F12064" s="1" t="s">
        <v>1045</v>
      </c>
      <c r="I12064" s="1" t="n">
        <v>323508</v>
      </c>
      <c r="J12064" s="1" t="n">
        <v>16832</v>
      </c>
      <c r="K12064" s="1" t="n">
        <v>7894904500116</v>
      </c>
      <c r="L12064" s="1" t="s">
        <v>4777</v>
      </c>
      <c r="N12064" s="1" t="n">
        <v>16</v>
      </c>
      <c r="O12064" s="1" t="n">
        <v>113.49</v>
      </c>
      <c r="P12064" s="1" t="s">
        <v>3814</v>
      </c>
    </row>
    <row r="12065" customFormat="false" ht="12.75" hidden="false" customHeight="true" outlineLevel="0" collapsed="false">
      <c r="A12065" s="1" t="n">
        <v>3</v>
      </c>
      <c r="B12065" s="76" t="n">
        <v>46294</v>
      </c>
      <c r="C12065" s="1" t="n">
        <v>11</v>
      </c>
      <c r="D12065" s="1" t="s">
        <v>3820</v>
      </c>
      <c r="E12065" s="1" t="n">
        <v>1626</v>
      </c>
      <c r="F12065" s="1" t="s">
        <v>1045</v>
      </c>
      <c r="I12065" s="1" t="n">
        <v>323508</v>
      </c>
      <c r="J12065" s="1" t="n">
        <v>31195</v>
      </c>
      <c r="K12065" s="1" t="n">
        <v>7898955964750</v>
      </c>
      <c r="L12065" s="1" t="s">
        <v>4344</v>
      </c>
      <c r="N12065" s="1" t="n">
        <v>40</v>
      </c>
      <c r="O12065" s="1" t="n">
        <v>316.11</v>
      </c>
      <c r="P12065" s="1" t="s">
        <v>3814</v>
      </c>
    </row>
    <row r="12066" customFormat="false" ht="12.75" hidden="false" customHeight="true" outlineLevel="0" collapsed="false">
      <c r="A12066" s="1" t="n">
        <v>3</v>
      </c>
      <c r="B12066" s="76" t="n">
        <v>46294</v>
      </c>
      <c r="C12066" s="1" t="n">
        <v>11</v>
      </c>
      <c r="D12066" s="1" t="s">
        <v>3820</v>
      </c>
      <c r="E12066" s="1" t="n">
        <v>1626</v>
      </c>
      <c r="F12066" s="1" t="s">
        <v>1045</v>
      </c>
      <c r="I12066" s="1" t="n">
        <v>323508</v>
      </c>
      <c r="J12066" s="1" t="n">
        <v>31331</v>
      </c>
      <c r="K12066" s="1" t="n">
        <v>7894904577897</v>
      </c>
      <c r="L12066" s="1" t="s">
        <v>4778</v>
      </c>
      <c r="N12066" s="1" t="n">
        <v>16</v>
      </c>
      <c r="O12066" s="1" t="n">
        <v>125.67</v>
      </c>
      <c r="P12066" s="1" t="s">
        <v>3814</v>
      </c>
    </row>
    <row r="12067" customFormat="false" ht="12.75" hidden="false" customHeight="true" outlineLevel="0" collapsed="false">
      <c r="A12067" s="1" t="n">
        <v>3</v>
      </c>
      <c r="B12067" s="76" t="n">
        <v>46294</v>
      </c>
      <c r="C12067" s="1" t="n">
        <v>11</v>
      </c>
      <c r="D12067" s="1" t="s">
        <v>3820</v>
      </c>
      <c r="E12067" s="1" t="n">
        <v>1740</v>
      </c>
      <c r="F12067" s="1" t="s">
        <v>207</v>
      </c>
      <c r="I12067" s="1" t="n">
        <v>1275602</v>
      </c>
      <c r="J12067" s="1" t="n">
        <v>100036</v>
      </c>
      <c r="K12067" s="1" t="n">
        <v>37</v>
      </c>
      <c r="L12067" s="1" t="s">
        <v>3963</v>
      </c>
      <c r="N12067" s="1" t="n">
        <v>75</v>
      </c>
      <c r="O12067" s="1" t="n">
        <v>1425</v>
      </c>
      <c r="P12067" s="1" t="s">
        <v>3814</v>
      </c>
    </row>
    <row r="12068" customFormat="false" ht="12.75" hidden="false" customHeight="true" outlineLevel="0" collapsed="false">
      <c r="A12068" s="1" t="n">
        <v>3</v>
      </c>
      <c r="B12068" s="76" t="n">
        <v>46294</v>
      </c>
      <c r="C12068" s="1" t="n">
        <v>11</v>
      </c>
      <c r="D12068" s="1" t="s">
        <v>3820</v>
      </c>
      <c r="E12068" s="1" t="n">
        <v>1740</v>
      </c>
      <c r="F12068" s="1" t="s">
        <v>207</v>
      </c>
      <c r="I12068" s="1" t="n">
        <v>1275602</v>
      </c>
      <c r="J12068" s="1" t="n">
        <v>41242</v>
      </c>
      <c r="K12068" s="1" t="n">
        <v>7891164138370</v>
      </c>
      <c r="L12068" s="1" t="s">
        <v>5567</v>
      </c>
      <c r="N12068" s="1" t="n">
        <v>30</v>
      </c>
      <c r="O12068" s="1" t="n">
        <v>46.79</v>
      </c>
      <c r="P12068" s="1" t="s">
        <v>3814</v>
      </c>
    </row>
    <row r="12069" customFormat="false" ht="12.75" hidden="false" customHeight="true" outlineLevel="0" collapsed="false">
      <c r="A12069" s="1" t="n">
        <v>3</v>
      </c>
      <c r="B12069" s="76" t="n">
        <v>46294</v>
      </c>
      <c r="C12069" s="1" t="n">
        <v>11</v>
      </c>
      <c r="D12069" s="1" t="s">
        <v>3820</v>
      </c>
      <c r="E12069" s="1" t="n">
        <v>1672</v>
      </c>
      <c r="F12069" s="1" t="s">
        <v>90</v>
      </c>
      <c r="I12069" s="1" t="n">
        <v>1462808</v>
      </c>
      <c r="J12069" s="1" t="n">
        <v>103916</v>
      </c>
      <c r="K12069" s="1" t="n">
        <v>7896579330067</v>
      </c>
      <c r="L12069" s="1" t="s">
        <v>4398</v>
      </c>
      <c r="N12069" s="1" t="n">
        <v>45</v>
      </c>
      <c r="O12069" s="1" t="n">
        <v>112.5</v>
      </c>
      <c r="P12069" s="1" t="s">
        <v>3814</v>
      </c>
    </row>
    <row r="12070" customFormat="false" ht="12.75" hidden="false" customHeight="true" outlineLevel="0" collapsed="false">
      <c r="A12070" s="1" t="n">
        <v>3</v>
      </c>
      <c r="B12070" s="76" t="n">
        <v>46294</v>
      </c>
      <c r="C12070" s="1" t="n">
        <v>11</v>
      </c>
      <c r="D12070" s="1" t="s">
        <v>3820</v>
      </c>
      <c r="E12070" s="1" t="n">
        <v>1672</v>
      </c>
      <c r="F12070" s="1" t="s">
        <v>90</v>
      </c>
      <c r="I12070" s="1" t="n">
        <v>1462808</v>
      </c>
      <c r="J12070" s="1" t="n">
        <v>104355</v>
      </c>
      <c r="K12070" s="1" t="n">
        <v>7896579380116</v>
      </c>
      <c r="L12070" s="1" t="s">
        <v>4399</v>
      </c>
      <c r="N12070" s="1" t="n">
        <v>27</v>
      </c>
      <c r="O12070" s="1" t="n">
        <v>110.7</v>
      </c>
      <c r="P12070" s="1" t="s">
        <v>3814</v>
      </c>
    </row>
    <row r="12071" customFormat="false" ht="12.75" hidden="false" customHeight="true" outlineLevel="0" collapsed="false">
      <c r="A12071" s="1" t="n">
        <v>3</v>
      </c>
      <c r="B12071" s="76" t="n">
        <v>46294</v>
      </c>
      <c r="C12071" s="1" t="n">
        <v>11</v>
      </c>
      <c r="D12071" s="1" t="s">
        <v>3820</v>
      </c>
      <c r="E12071" s="1" t="n">
        <v>1672</v>
      </c>
      <c r="F12071" s="1" t="s">
        <v>90</v>
      </c>
      <c r="I12071" s="1" t="n">
        <v>1462808</v>
      </c>
      <c r="J12071" s="1" t="n">
        <v>13763</v>
      </c>
      <c r="K12071" s="1" t="n">
        <v>7898938236652</v>
      </c>
      <c r="L12071" s="1" t="s">
        <v>6209</v>
      </c>
      <c r="N12071" s="1" t="n">
        <v>12</v>
      </c>
      <c r="O12071" s="1" t="n">
        <v>14.16</v>
      </c>
      <c r="P12071" s="1" t="s">
        <v>3814</v>
      </c>
    </row>
    <row r="12072" customFormat="false" ht="12.75" hidden="false" customHeight="true" outlineLevel="0" collapsed="false">
      <c r="A12072" s="1" t="n">
        <v>3</v>
      </c>
      <c r="B12072" s="76" t="n">
        <v>46294</v>
      </c>
      <c r="C12072" s="1" t="n">
        <v>11</v>
      </c>
      <c r="D12072" s="1" t="s">
        <v>3820</v>
      </c>
      <c r="E12072" s="1" t="n">
        <v>1672</v>
      </c>
      <c r="F12072" s="1" t="s">
        <v>90</v>
      </c>
      <c r="I12072" s="1" t="n">
        <v>1462808</v>
      </c>
      <c r="J12072" s="1" t="n">
        <v>25875</v>
      </c>
      <c r="K12072" s="1" t="n">
        <v>7896579380147</v>
      </c>
      <c r="L12072" s="1" t="s">
        <v>6548</v>
      </c>
      <c r="N12072" s="1" t="n">
        <v>12</v>
      </c>
      <c r="O12072" s="1" t="n">
        <v>14.16</v>
      </c>
      <c r="P12072" s="1" t="s">
        <v>3814</v>
      </c>
    </row>
    <row r="12073" customFormat="false" ht="12.75" hidden="false" customHeight="true" outlineLevel="0" collapsed="false">
      <c r="A12073" s="1" t="n">
        <v>3</v>
      </c>
      <c r="B12073" s="76" t="n">
        <v>46294</v>
      </c>
      <c r="C12073" s="1" t="n">
        <v>11</v>
      </c>
      <c r="D12073" s="1" t="s">
        <v>3820</v>
      </c>
      <c r="E12073" s="1" t="n">
        <v>1672</v>
      </c>
      <c r="F12073" s="1" t="s">
        <v>90</v>
      </c>
      <c r="I12073" s="1" t="n">
        <v>1462808</v>
      </c>
      <c r="J12073" s="1" t="n">
        <v>26411</v>
      </c>
      <c r="K12073" s="1" t="n">
        <v>7899465200819</v>
      </c>
      <c r="L12073" s="1" t="s">
        <v>5772</v>
      </c>
      <c r="N12073" s="1" t="n">
        <v>18</v>
      </c>
      <c r="O12073" s="1" t="n">
        <v>43.2</v>
      </c>
      <c r="P12073" s="1" t="s">
        <v>3814</v>
      </c>
    </row>
    <row r="12074" customFormat="false" ht="12.75" hidden="false" customHeight="true" outlineLevel="0" collapsed="false">
      <c r="A12074" s="1" t="n">
        <v>3</v>
      </c>
      <c r="B12074" s="76" t="n">
        <v>46294</v>
      </c>
      <c r="C12074" s="1" t="n">
        <v>11</v>
      </c>
      <c r="D12074" s="1" t="s">
        <v>3820</v>
      </c>
      <c r="E12074" s="1" t="n">
        <v>1672</v>
      </c>
      <c r="F12074" s="1" t="s">
        <v>90</v>
      </c>
      <c r="I12074" s="1" t="n">
        <v>1462808</v>
      </c>
      <c r="J12074" s="1" t="n">
        <v>37154</v>
      </c>
      <c r="K12074" s="1" t="n">
        <v>7896579310601</v>
      </c>
      <c r="L12074" s="1" t="s">
        <v>4402</v>
      </c>
      <c r="N12074" s="1" t="n">
        <v>27</v>
      </c>
      <c r="O12074" s="1" t="n">
        <v>121.5</v>
      </c>
      <c r="P12074" s="1" t="s">
        <v>3814</v>
      </c>
    </row>
    <row r="12075" customFormat="false" ht="12.75" hidden="false" customHeight="true" outlineLevel="0" collapsed="false">
      <c r="A12075" s="1" t="n">
        <v>3</v>
      </c>
      <c r="B12075" s="76" t="n">
        <v>46294</v>
      </c>
      <c r="C12075" s="1" t="n">
        <v>11</v>
      </c>
      <c r="D12075" s="1" t="s">
        <v>3820</v>
      </c>
      <c r="E12075" s="1" t="n">
        <v>1672</v>
      </c>
      <c r="F12075" s="1" t="s">
        <v>90</v>
      </c>
      <c r="I12075" s="1" t="n">
        <v>1462808</v>
      </c>
      <c r="J12075" s="1" t="n">
        <v>37156</v>
      </c>
      <c r="K12075" s="1" t="n">
        <v>7896579310502</v>
      </c>
      <c r="L12075" s="1" t="s">
        <v>4403</v>
      </c>
      <c r="N12075" s="1" t="n">
        <v>18</v>
      </c>
      <c r="O12075" s="1" t="n">
        <v>81</v>
      </c>
      <c r="P12075" s="1" t="s">
        <v>3814</v>
      </c>
    </row>
    <row r="12076" customFormat="false" ht="12.75" hidden="false" customHeight="true" outlineLevel="0" collapsed="false">
      <c r="A12076" s="1" t="n">
        <v>3</v>
      </c>
      <c r="B12076" s="76" t="n">
        <v>46294</v>
      </c>
      <c r="C12076" s="1" t="n">
        <v>11</v>
      </c>
      <c r="D12076" s="1" t="s">
        <v>3820</v>
      </c>
      <c r="E12076" s="1" t="n">
        <v>1672</v>
      </c>
      <c r="F12076" s="1" t="s">
        <v>90</v>
      </c>
      <c r="I12076" s="1" t="n">
        <v>1462808</v>
      </c>
      <c r="J12076" s="1" t="n">
        <v>37158</v>
      </c>
      <c r="K12076" s="1" t="n">
        <v>7896579310304</v>
      </c>
      <c r="L12076" s="1" t="s">
        <v>6129</v>
      </c>
      <c r="N12076" s="1" t="n">
        <v>9</v>
      </c>
      <c r="O12076" s="1" t="n">
        <v>34.2</v>
      </c>
      <c r="P12076" s="1" t="s">
        <v>3814</v>
      </c>
    </row>
    <row r="12077" customFormat="false" ht="12.75" hidden="false" customHeight="true" outlineLevel="0" collapsed="false">
      <c r="A12077" s="1" t="n">
        <v>3</v>
      </c>
      <c r="B12077" s="76" t="n">
        <v>46294</v>
      </c>
      <c r="C12077" s="1" t="n">
        <v>11</v>
      </c>
      <c r="D12077" s="1" t="s">
        <v>3820</v>
      </c>
      <c r="E12077" s="1" t="n">
        <v>1672</v>
      </c>
      <c r="F12077" s="1" t="s">
        <v>90</v>
      </c>
      <c r="I12077" s="1" t="n">
        <v>1462808</v>
      </c>
      <c r="J12077" s="1" t="n">
        <v>37513</v>
      </c>
      <c r="K12077" s="1" t="n">
        <v>7899465201199</v>
      </c>
      <c r="L12077" s="1" t="s">
        <v>6998</v>
      </c>
      <c r="N12077" s="1" t="n">
        <v>6</v>
      </c>
      <c r="O12077" s="1" t="n">
        <v>43.8</v>
      </c>
      <c r="P12077" s="1" t="s">
        <v>3814</v>
      </c>
    </row>
    <row r="12078" customFormat="false" ht="12.75" hidden="false" customHeight="true" outlineLevel="0" collapsed="false">
      <c r="A12078" s="1" t="n">
        <v>3</v>
      </c>
      <c r="B12078" s="76" t="n">
        <v>46294</v>
      </c>
      <c r="C12078" s="1" t="n">
        <v>11</v>
      </c>
      <c r="D12078" s="1" t="s">
        <v>3820</v>
      </c>
      <c r="E12078" s="1" t="n">
        <v>1672</v>
      </c>
      <c r="F12078" s="1" t="s">
        <v>90</v>
      </c>
      <c r="I12078" s="1" t="n">
        <v>1462808</v>
      </c>
      <c r="J12078" s="1" t="n">
        <v>39156</v>
      </c>
      <c r="K12078" s="1" t="n">
        <v>7896579320266</v>
      </c>
      <c r="L12078" s="1" t="s">
        <v>6211</v>
      </c>
      <c r="N12078" s="1" t="n">
        <v>12</v>
      </c>
      <c r="O12078" s="1" t="n">
        <v>14.16</v>
      </c>
      <c r="P12078" s="1" t="s">
        <v>3814</v>
      </c>
    </row>
    <row r="12079" customFormat="false" ht="12.75" hidden="false" customHeight="true" outlineLevel="0" collapsed="false">
      <c r="A12079" s="1" t="n">
        <v>3</v>
      </c>
      <c r="B12079" s="76" t="n">
        <v>46294</v>
      </c>
      <c r="C12079" s="1" t="n">
        <v>11</v>
      </c>
      <c r="D12079" s="1" t="s">
        <v>3820</v>
      </c>
      <c r="E12079" s="1" t="n">
        <v>1672</v>
      </c>
      <c r="F12079" s="1" t="s">
        <v>90</v>
      </c>
      <c r="I12079" s="1" t="n">
        <v>1462808</v>
      </c>
      <c r="J12079" s="1" t="n">
        <v>39425</v>
      </c>
      <c r="K12079" s="1" t="n">
        <v>7896579310632</v>
      </c>
      <c r="L12079" s="1" t="s">
        <v>6552</v>
      </c>
      <c r="N12079" s="1" t="n">
        <v>12</v>
      </c>
      <c r="O12079" s="1" t="n">
        <v>14.16</v>
      </c>
      <c r="P12079" s="1" t="s">
        <v>3814</v>
      </c>
    </row>
    <row r="12080" customFormat="false" ht="12.75" hidden="false" customHeight="true" outlineLevel="0" collapsed="false">
      <c r="A12080" s="1" t="n">
        <v>3</v>
      </c>
      <c r="B12080" s="76" t="n">
        <v>46294</v>
      </c>
      <c r="C12080" s="1" t="n">
        <v>11</v>
      </c>
      <c r="D12080" s="1" t="s">
        <v>3820</v>
      </c>
      <c r="E12080" s="1" t="n">
        <v>1672</v>
      </c>
      <c r="F12080" s="1" t="s">
        <v>90</v>
      </c>
      <c r="I12080" s="1" t="n">
        <v>1462808</v>
      </c>
      <c r="J12080" s="1" t="n">
        <v>41797</v>
      </c>
      <c r="K12080" s="1" t="n">
        <v>7899465200543</v>
      </c>
      <c r="L12080" s="1" t="s">
        <v>6553</v>
      </c>
      <c r="N12080" s="1" t="n">
        <v>15</v>
      </c>
      <c r="O12080" s="1" t="n">
        <v>43.5</v>
      </c>
      <c r="P12080" s="1" t="s">
        <v>3814</v>
      </c>
    </row>
    <row r="12081" customFormat="false" ht="12.75" hidden="false" customHeight="true" outlineLevel="0" collapsed="false">
      <c r="A12081" s="1" t="n">
        <v>3</v>
      </c>
      <c r="B12081" s="76" t="n">
        <v>46294</v>
      </c>
      <c r="C12081" s="1" t="n">
        <v>11</v>
      </c>
      <c r="D12081" s="1" t="s">
        <v>3820</v>
      </c>
      <c r="E12081" s="1" t="n">
        <v>1672</v>
      </c>
      <c r="F12081" s="1" t="s">
        <v>90</v>
      </c>
      <c r="I12081" s="1" t="n">
        <v>1462808</v>
      </c>
      <c r="J12081" s="1" t="n">
        <v>65610</v>
      </c>
      <c r="K12081" s="1" t="n">
        <v>7896579340172</v>
      </c>
      <c r="L12081" s="1" t="s">
        <v>5308</v>
      </c>
      <c r="N12081" s="1" t="n">
        <v>12</v>
      </c>
      <c r="O12081" s="1" t="n">
        <v>14.16</v>
      </c>
      <c r="P12081" s="1" t="s">
        <v>3814</v>
      </c>
    </row>
    <row r="12082" customFormat="false" ht="12.75" hidden="false" customHeight="true" outlineLevel="0" collapsed="false">
      <c r="A12082" s="1" t="n">
        <v>3</v>
      </c>
      <c r="B12082" s="76" t="n">
        <v>46294</v>
      </c>
      <c r="C12082" s="1" t="n">
        <v>22</v>
      </c>
      <c r="D12082" s="1" t="s">
        <v>3967</v>
      </c>
      <c r="E12082" s="1" t="n">
        <v>42</v>
      </c>
      <c r="F12082" s="1" t="s">
        <v>93</v>
      </c>
      <c r="I12082" s="1" t="n">
        <v>4686</v>
      </c>
      <c r="J12082" s="1" t="n">
        <v>100006</v>
      </c>
      <c r="K12082" s="1" t="n">
        <v>7</v>
      </c>
      <c r="L12082" s="1" t="s">
        <v>3968</v>
      </c>
      <c r="N12082" s="1" t="n">
        <v>4.98</v>
      </c>
      <c r="O12082" s="1" t="n">
        <v>171.35</v>
      </c>
      <c r="P12082" s="1" t="s">
        <v>3814</v>
      </c>
    </row>
    <row r="12083" customFormat="false" ht="12.75" hidden="false" customHeight="true" outlineLevel="0" collapsed="false">
      <c r="A12083" s="1" t="n">
        <v>3</v>
      </c>
      <c r="B12083" s="76" t="n">
        <v>46294</v>
      </c>
      <c r="C12083" s="1" t="n">
        <v>22</v>
      </c>
      <c r="D12083" s="1" t="s">
        <v>3967</v>
      </c>
      <c r="E12083" s="1" t="n">
        <v>42</v>
      </c>
      <c r="F12083" s="1" t="s">
        <v>93</v>
      </c>
      <c r="I12083" s="1" t="n">
        <v>4686</v>
      </c>
      <c r="J12083" s="1" t="n">
        <v>100008</v>
      </c>
      <c r="K12083" s="1" t="n">
        <v>9</v>
      </c>
      <c r="L12083" s="1" t="s">
        <v>3969</v>
      </c>
      <c r="N12083" s="1" t="n">
        <v>12.075</v>
      </c>
      <c r="O12083" s="1" t="n">
        <v>425.87</v>
      </c>
      <c r="P12083" s="1" t="s">
        <v>3814</v>
      </c>
    </row>
    <row r="12084" customFormat="false" ht="12.75" hidden="false" customHeight="true" outlineLevel="0" collapsed="false">
      <c r="A12084" s="1" t="n">
        <v>3</v>
      </c>
      <c r="B12084" s="76" t="n">
        <v>46294</v>
      </c>
      <c r="C12084" s="1" t="n">
        <v>22</v>
      </c>
      <c r="D12084" s="1" t="s">
        <v>3967</v>
      </c>
      <c r="E12084" s="1" t="n">
        <v>42</v>
      </c>
      <c r="F12084" s="1" t="s">
        <v>93</v>
      </c>
      <c r="I12084" s="1" t="n">
        <v>4686</v>
      </c>
      <c r="J12084" s="1" t="n">
        <v>100010</v>
      </c>
      <c r="K12084" s="1" t="n">
        <v>11</v>
      </c>
      <c r="L12084" s="1" t="s">
        <v>3970</v>
      </c>
      <c r="N12084" s="1" t="n">
        <v>3.348</v>
      </c>
      <c r="O12084" s="1" t="n">
        <v>135.36</v>
      </c>
      <c r="P12084" s="1" t="s">
        <v>3814</v>
      </c>
    </row>
    <row r="12085" customFormat="false" ht="12.75" hidden="false" customHeight="true" outlineLevel="0" collapsed="false">
      <c r="A12085" s="1" t="n">
        <v>3</v>
      </c>
      <c r="B12085" s="76" t="n">
        <v>46294</v>
      </c>
      <c r="C12085" s="1" t="n">
        <v>22</v>
      </c>
      <c r="D12085" s="1" t="s">
        <v>3967</v>
      </c>
      <c r="E12085" s="1" t="n">
        <v>42</v>
      </c>
      <c r="F12085" s="1" t="s">
        <v>93</v>
      </c>
      <c r="I12085" s="1" t="n">
        <v>4686</v>
      </c>
      <c r="J12085" s="1" t="n">
        <v>100011</v>
      </c>
      <c r="K12085" s="1" t="n">
        <v>12</v>
      </c>
      <c r="L12085" s="1" t="s">
        <v>3971</v>
      </c>
      <c r="N12085" s="1" t="n">
        <v>6.855</v>
      </c>
      <c r="O12085" s="1" t="n">
        <v>277.16</v>
      </c>
      <c r="P12085" s="1" t="s">
        <v>3814</v>
      </c>
    </row>
    <row r="12086" customFormat="false" ht="12.75" hidden="false" customHeight="true" outlineLevel="0" collapsed="false">
      <c r="A12086" s="1" t="n">
        <v>3</v>
      </c>
      <c r="B12086" s="76" t="n">
        <v>46294</v>
      </c>
      <c r="C12086" s="1" t="n">
        <v>22</v>
      </c>
      <c r="D12086" s="1" t="s">
        <v>3967</v>
      </c>
      <c r="E12086" s="1" t="n">
        <v>42</v>
      </c>
      <c r="F12086" s="1" t="s">
        <v>93</v>
      </c>
      <c r="I12086" s="1" t="n">
        <v>4686</v>
      </c>
      <c r="J12086" s="1" t="n">
        <v>100012</v>
      </c>
      <c r="K12086" s="1" t="n">
        <v>13</v>
      </c>
      <c r="L12086" s="1" t="s">
        <v>3972</v>
      </c>
      <c r="N12086" s="1" t="n">
        <v>6.555</v>
      </c>
      <c r="O12086" s="1" t="n">
        <v>287.59</v>
      </c>
      <c r="P12086" s="1" t="s">
        <v>3814</v>
      </c>
    </row>
    <row r="12087" customFormat="false" ht="12.75" hidden="false" customHeight="true" outlineLevel="0" collapsed="false">
      <c r="A12087" s="1" t="n">
        <v>3</v>
      </c>
      <c r="B12087" s="76" t="n">
        <v>46294</v>
      </c>
      <c r="C12087" s="1" t="n">
        <v>22</v>
      </c>
      <c r="D12087" s="1" t="s">
        <v>3967</v>
      </c>
      <c r="E12087" s="1" t="n">
        <v>42</v>
      </c>
      <c r="F12087" s="1" t="s">
        <v>93</v>
      </c>
      <c r="I12087" s="1" t="n">
        <v>4686</v>
      </c>
      <c r="J12087" s="1" t="n">
        <v>100013</v>
      </c>
      <c r="K12087" s="1" t="n">
        <v>14</v>
      </c>
      <c r="L12087" s="1" t="s">
        <v>3973</v>
      </c>
      <c r="N12087" s="1" t="n">
        <v>10.44</v>
      </c>
      <c r="O12087" s="1" t="n">
        <v>493.96</v>
      </c>
      <c r="P12087" s="1" t="s">
        <v>3814</v>
      </c>
    </row>
    <row r="12088" customFormat="false" ht="12.75" hidden="false" customHeight="true" outlineLevel="0" collapsed="false">
      <c r="A12088" s="1" t="n">
        <v>3</v>
      </c>
      <c r="B12088" s="76" t="n">
        <v>46294</v>
      </c>
      <c r="C12088" s="1" t="n">
        <v>22</v>
      </c>
      <c r="D12088" s="1" t="s">
        <v>3967</v>
      </c>
      <c r="E12088" s="1" t="n">
        <v>42</v>
      </c>
      <c r="F12088" s="1" t="s">
        <v>93</v>
      </c>
      <c r="I12088" s="1" t="n">
        <v>4686</v>
      </c>
      <c r="J12088" s="1" t="n">
        <v>100014</v>
      </c>
      <c r="K12088" s="1" t="n">
        <v>15</v>
      </c>
      <c r="L12088" s="1" t="s">
        <v>3974</v>
      </c>
      <c r="N12088" s="1" t="n">
        <v>4.504</v>
      </c>
      <c r="O12088" s="1" t="n">
        <v>216.98</v>
      </c>
      <c r="P12088" s="1" t="s">
        <v>3814</v>
      </c>
    </row>
    <row r="12089" customFormat="false" ht="12.75" hidden="false" customHeight="true" outlineLevel="0" collapsed="false">
      <c r="A12089" s="1" t="n">
        <v>3</v>
      </c>
      <c r="B12089" s="76" t="n">
        <v>46294</v>
      </c>
      <c r="C12089" s="1" t="n">
        <v>22</v>
      </c>
      <c r="D12089" s="1" t="s">
        <v>3967</v>
      </c>
      <c r="E12089" s="1" t="n">
        <v>42</v>
      </c>
      <c r="F12089" s="1" t="s">
        <v>93</v>
      </c>
      <c r="I12089" s="1" t="n">
        <v>4686</v>
      </c>
      <c r="J12089" s="1" t="n">
        <v>100015</v>
      </c>
      <c r="K12089" s="1" t="n">
        <v>16</v>
      </c>
      <c r="L12089" s="1" t="s">
        <v>3975</v>
      </c>
      <c r="N12089" s="1" t="n">
        <v>1.832</v>
      </c>
      <c r="O12089" s="1" t="n">
        <v>80.38</v>
      </c>
      <c r="P12089" s="1" t="s">
        <v>3814</v>
      </c>
    </row>
    <row r="12090" customFormat="false" ht="12.75" hidden="false" customHeight="true" outlineLevel="0" collapsed="false">
      <c r="A12090" s="1" t="n">
        <v>3</v>
      </c>
      <c r="B12090" s="76" t="n">
        <v>46294</v>
      </c>
      <c r="C12090" s="1" t="n">
        <v>22</v>
      </c>
      <c r="D12090" s="1" t="s">
        <v>3967</v>
      </c>
      <c r="E12090" s="1" t="n">
        <v>42</v>
      </c>
      <c r="F12090" s="1" t="s">
        <v>93</v>
      </c>
      <c r="I12090" s="1" t="n">
        <v>4686</v>
      </c>
      <c r="J12090" s="1" t="n">
        <v>100016</v>
      </c>
      <c r="K12090" s="1" t="n">
        <v>17</v>
      </c>
      <c r="L12090" s="1" t="s">
        <v>3976</v>
      </c>
      <c r="N12090" s="1" t="n">
        <v>2.204</v>
      </c>
      <c r="O12090" s="1" t="n">
        <v>104.28</v>
      </c>
      <c r="P12090" s="1" t="s">
        <v>3814</v>
      </c>
    </row>
    <row r="12091" customFormat="false" ht="12.75" hidden="false" customHeight="true" outlineLevel="0" collapsed="false">
      <c r="A12091" s="1" t="n">
        <v>3</v>
      </c>
      <c r="B12091" s="76" t="n">
        <v>46294</v>
      </c>
      <c r="C12091" s="1" t="n">
        <v>22</v>
      </c>
      <c r="D12091" s="1" t="s">
        <v>3967</v>
      </c>
      <c r="E12091" s="1" t="n">
        <v>42</v>
      </c>
      <c r="F12091" s="1" t="s">
        <v>93</v>
      </c>
      <c r="I12091" s="1" t="n">
        <v>4686</v>
      </c>
      <c r="J12091" s="1" t="n">
        <v>100017</v>
      </c>
      <c r="K12091" s="1" t="n">
        <v>18</v>
      </c>
      <c r="L12091" s="1" t="s">
        <v>3977</v>
      </c>
      <c r="N12091" s="1" t="n">
        <v>1.718</v>
      </c>
      <c r="O12091" s="1" t="n">
        <v>96.07</v>
      </c>
      <c r="P12091" s="1" t="s">
        <v>3814</v>
      </c>
    </row>
    <row r="12092" customFormat="false" ht="12.75" hidden="false" customHeight="true" outlineLevel="0" collapsed="false">
      <c r="A12092" s="1" t="n">
        <v>3</v>
      </c>
      <c r="B12092" s="76" t="n">
        <v>46294</v>
      </c>
      <c r="C12092" s="1" t="n">
        <v>22</v>
      </c>
      <c r="D12092" s="1" t="s">
        <v>3967</v>
      </c>
      <c r="E12092" s="1" t="n">
        <v>42</v>
      </c>
      <c r="F12092" s="1" t="s">
        <v>93</v>
      </c>
      <c r="I12092" s="1" t="n">
        <v>4686</v>
      </c>
      <c r="J12092" s="1" t="n">
        <v>100019</v>
      </c>
      <c r="K12092" s="1" t="n">
        <v>20</v>
      </c>
      <c r="L12092" s="1" t="s">
        <v>5675</v>
      </c>
      <c r="N12092" s="1" t="n">
        <v>5.218</v>
      </c>
      <c r="O12092" s="1" t="n">
        <v>193.01</v>
      </c>
      <c r="P12092" s="1" t="s">
        <v>3814</v>
      </c>
    </row>
    <row r="12093" customFormat="false" ht="12.75" hidden="false" customHeight="true" outlineLevel="0" collapsed="false">
      <c r="A12093" s="1" t="n">
        <v>3</v>
      </c>
      <c r="B12093" s="76" t="n">
        <v>46294</v>
      </c>
      <c r="C12093" s="1" t="n">
        <v>22</v>
      </c>
      <c r="D12093" s="1" t="s">
        <v>3967</v>
      </c>
      <c r="E12093" s="1" t="n">
        <v>42</v>
      </c>
      <c r="F12093" s="1" t="s">
        <v>93</v>
      </c>
      <c r="I12093" s="1" t="n">
        <v>4686</v>
      </c>
      <c r="J12093" s="1" t="n">
        <v>100053</v>
      </c>
      <c r="K12093" s="1" t="n">
        <v>54</v>
      </c>
      <c r="L12093" s="1" t="s">
        <v>3978</v>
      </c>
      <c r="N12093" s="1" t="n">
        <v>1.458</v>
      </c>
      <c r="O12093" s="1" t="n">
        <v>56.44</v>
      </c>
      <c r="P12093" s="1" t="s">
        <v>3814</v>
      </c>
    </row>
    <row r="12094" customFormat="false" ht="12.75" hidden="false" customHeight="true" outlineLevel="0" collapsed="false">
      <c r="A12094" s="1" t="n">
        <v>3</v>
      </c>
      <c r="B12094" s="76" t="n">
        <v>46294</v>
      </c>
      <c r="C12094" s="1" t="n">
        <v>22</v>
      </c>
      <c r="D12094" s="1" t="s">
        <v>3967</v>
      </c>
      <c r="E12094" s="1" t="n">
        <v>42</v>
      </c>
      <c r="F12094" s="1" t="s">
        <v>93</v>
      </c>
      <c r="I12094" s="1" t="n">
        <v>4686</v>
      </c>
      <c r="J12094" s="1" t="n">
        <v>100638</v>
      </c>
      <c r="K12094" s="1" t="n">
        <v>508</v>
      </c>
      <c r="L12094" s="1" t="s">
        <v>3979</v>
      </c>
      <c r="N12094" s="1" t="n">
        <v>4.134</v>
      </c>
      <c r="O12094" s="1" t="n">
        <v>7.08</v>
      </c>
      <c r="P12094" s="1" t="s">
        <v>3814</v>
      </c>
    </row>
    <row r="12095" customFormat="false" ht="12.75" hidden="false" customHeight="true" outlineLevel="0" collapsed="false">
      <c r="A12095" s="1" t="n">
        <v>3</v>
      </c>
      <c r="B12095" s="76" t="n">
        <v>46294</v>
      </c>
      <c r="C12095" s="1" t="n">
        <v>22</v>
      </c>
      <c r="D12095" s="1" t="s">
        <v>3967</v>
      </c>
      <c r="E12095" s="1" t="n">
        <v>42</v>
      </c>
      <c r="F12095" s="1" t="s">
        <v>93</v>
      </c>
      <c r="I12095" s="1" t="n">
        <v>4686</v>
      </c>
      <c r="J12095" s="1" t="n">
        <v>100520</v>
      </c>
      <c r="K12095" s="1" t="n">
        <v>507</v>
      </c>
      <c r="L12095" s="1" t="s">
        <v>3980</v>
      </c>
      <c r="N12095" s="1" t="n">
        <v>13.595</v>
      </c>
      <c r="O12095" s="1" t="n">
        <v>34.98</v>
      </c>
      <c r="P12095" s="1" t="s">
        <v>3814</v>
      </c>
    </row>
    <row r="12096" customFormat="false" ht="12.75" hidden="false" customHeight="true" outlineLevel="0" collapsed="false">
      <c r="A12096" s="1" t="n">
        <v>3</v>
      </c>
      <c r="B12096" s="76" t="n">
        <v>46294</v>
      </c>
      <c r="C12096" s="1" t="n">
        <v>22</v>
      </c>
      <c r="D12096" s="1" t="s">
        <v>3967</v>
      </c>
      <c r="E12096" s="1" t="n">
        <v>42</v>
      </c>
      <c r="F12096" s="1" t="s">
        <v>93</v>
      </c>
      <c r="I12096" s="1" t="n">
        <v>4686</v>
      </c>
      <c r="J12096" s="1" t="n">
        <v>110455</v>
      </c>
      <c r="K12096" s="1" t="n">
        <v>53212</v>
      </c>
      <c r="L12096" s="1" t="s">
        <v>3981</v>
      </c>
      <c r="N12096" s="1" t="n">
        <v>0.484</v>
      </c>
      <c r="O12096" s="1" t="n">
        <v>0</v>
      </c>
      <c r="P12096" s="1" t="s">
        <v>3814</v>
      </c>
    </row>
    <row r="12097" customFormat="false" ht="12.75" hidden="false" customHeight="true" outlineLevel="0" collapsed="false">
      <c r="A12097" s="1" t="n">
        <v>3</v>
      </c>
      <c r="B12097" s="76" t="n">
        <v>46294</v>
      </c>
      <c r="C12097" s="1" t="n">
        <v>100</v>
      </c>
      <c r="D12097" s="1" t="s">
        <v>3988</v>
      </c>
      <c r="E12097" s="1" t="n">
        <v>42</v>
      </c>
      <c r="F12097" s="1" t="s">
        <v>93</v>
      </c>
      <c r="I12097" s="1" t="n">
        <v>1775168</v>
      </c>
      <c r="J12097" s="1" t="n">
        <v>100006</v>
      </c>
      <c r="K12097" s="1" t="n">
        <v>7</v>
      </c>
      <c r="L12097" s="1" t="s">
        <v>3968</v>
      </c>
      <c r="N12097" s="1" t="n">
        <v>4.98</v>
      </c>
      <c r="O12097" s="1" t="n">
        <v>171.35</v>
      </c>
      <c r="P12097" s="1" t="s">
        <v>3814</v>
      </c>
    </row>
    <row r="12098" customFormat="false" ht="12.75" hidden="false" customHeight="true" outlineLevel="0" collapsed="false">
      <c r="A12098" s="1" t="n">
        <v>3</v>
      </c>
      <c r="B12098" s="76" t="n">
        <v>46294</v>
      </c>
      <c r="C12098" s="1" t="n">
        <v>100</v>
      </c>
      <c r="D12098" s="1" t="s">
        <v>3988</v>
      </c>
      <c r="E12098" s="1" t="n">
        <v>42</v>
      </c>
      <c r="F12098" s="1" t="s">
        <v>93</v>
      </c>
      <c r="I12098" s="1" t="n">
        <v>1775168</v>
      </c>
      <c r="J12098" s="1" t="n">
        <v>100008</v>
      </c>
      <c r="K12098" s="1" t="n">
        <v>9</v>
      </c>
      <c r="L12098" s="1" t="s">
        <v>3969</v>
      </c>
      <c r="N12098" s="1" t="n">
        <v>12.075</v>
      </c>
      <c r="O12098" s="1" t="n">
        <v>425.87</v>
      </c>
      <c r="P12098" s="1" t="s">
        <v>3814</v>
      </c>
    </row>
    <row r="12099" customFormat="false" ht="12.75" hidden="false" customHeight="true" outlineLevel="0" collapsed="false">
      <c r="A12099" s="1" t="n">
        <v>3</v>
      </c>
      <c r="B12099" s="76" t="n">
        <v>46294</v>
      </c>
      <c r="C12099" s="1" t="n">
        <v>100</v>
      </c>
      <c r="D12099" s="1" t="s">
        <v>3988</v>
      </c>
      <c r="E12099" s="1" t="n">
        <v>42</v>
      </c>
      <c r="F12099" s="1" t="s">
        <v>93</v>
      </c>
      <c r="I12099" s="1" t="n">
        <v>1775168</v>
      </c>
      <c r="J12099" s="1" t="n">
        <v>100010</v>
      </c>
      <c r="K12099" s="1" t="n">
        <v>11</v>
      </c>
      <c r="L12099" s="1" t="s">
        <v>3970</v>
      </c>
      <c r="N12099" s="1" t="n">
        <v>3.348</v>
      </c>
      <c r="O12099" s="1" t="n">
        <v>135.36</v>
      </c>
      <c r="P12099" s="1" t="s">
        <v>3814</v>
      </c>
    </row>
    <row r="12100" customFormat="false" ht="12.75" hidden="false" customHeight="true" outlineLevel="0" collapsed="false">
      <c r="A12100" s="1" t="n">
        <v>3</v>
      </c>
      <c r="B12100" s="76" t="n">
        <v>46294</v>
      </c>
      <c r="C12100" s="1" t="n">
        <v>100</v>
      </c>
      <c r="D12100" s="1" t="s">
        <v>3988</v>
      </c>
      <c r="E12100" s="1" t="n">
        <v>42</v>
      </c>
      <c r="F12100" s="1" t="s">
        <v>93</v>
      </c>
      <c r="I12100" s="1" t="n">
        <v>1775168</v>
      </c>
      <c r="J12100" s="1" t="n">
        <v>100011</v>
      </c>
      <c r="K12100" s="1" t="n">
        <v>12</v>
      </c>
      <c r="L12100" s="1" t="s">
        <v>3971</v>
      </c>
      <c r="N12100" s="1" t="n">
        <v>6.855</v>
      </c>
      <c r="O12100" s="1" t="n">
        <v>277.16</v>
      </c>
      <c r="P12100" s="1" t="s">
        <v>3814</v>
      </c>
    </row>
    <row r="12101" customFormat="false" ht="12.75" hidden="false" customHeight="true" outlineLevel="0" collapsed="false">
      <c r="A12101" s="1" t="n">
        <v>3</v>
      </c>
      <c r="B12101" s="76" t="n">
        <v>46294</v>
      </c>
      <c r="C12101" s="1" t="n">
        <v>100</v>
      </c>
      <c r="D12101" s="1" t="s">
        <v>3988</v>
      </c>
      <c r="E12101" s="1" t="n">
        <v>42</v>
      </c>
      <c r="F12101" s="1" t="s">
        <v>93</v>
      </c>
      <c r="I12101" s="1" t="n">
        <v>1775168</v>
      </c>
      <c r="J12101" s="1" t="n">
        <v>100012</v>
      </c>
      <c r="K12101" s="1" t="n">
        <v>13</v>
      </c>
      <c r="L12101" s="1" t="s">
        <v>3972</v>
      </c>
      <c r="N12101" s="1" t="n">
        <v>6.555</v>
      </c>
      <c r="O12101" s="1" t="n">
        <v>287.59</v>
      </c>
      <c r="P12101" s="1" t="s">
        <v>3814</v>
      </c>
    </row>
    <row r="12102" customFormat="false" ht="12.75" hidden="false" customHeight="true" outlineLevel="0" collapsed="false">
      <c r="A12102" s="1" t="n">
        <v>3</v>
      </c>
      <c r="B12102" s="76" t="n">
        <v>46294</v>
      </c>
      <c r="C12102" s="1" t="n">
        <v>100</v>
      </c>
      <c r="D12102" s="1" t="s">
        <v>3988</v>
      </c>
      <c r="E12102" s="1" t="n">
        <v>42</v>
      </c>
      <c r="F12102" s="1" t="s">
        <v>93</v>
      </c>
      <c r="I12102" s="1" t="n">
        <v>1775168</v>
      </c>
      <c r="J12102" s="1" t="n">
        <v>100013</v>
      </c>
      <c r="K12102" s="1" t="n">
        <v>14</v>
      </c>
      <c r="L12102" s="1" t="s">
        <v>3973</v>
      </c>
      <c r="N12102" s="1" t="n">
        <v>10.44</v>
      </c>
      <c r="O12102" s="1" t="n">
        <v>493.96</v>
      </c>
      <c r="P12102" s="1" t="s">
        <v>3814</v>
      </c>
    </row>
    <row r="12103" customFormat="false" ht="12.75" hidden="false" customHeight="true" outlineLevel="0" collapsed="false">
      <c r="A12103" s="1" t="n">
        <v>3</v>
      </c>
      <c r="B12103" s="76" t="n">
        <v>46294</v>
      </c>
      <c r="C12103" s="1" t="n">
        <v>100</v>
      </c>
      <c r="D12103" s="1" t="s">
        <v>3988</v>
      </c>
      <c r="E12103" s="1" t="n">
        <v>42</v>
      </c>
      <c r="F12103" s="1" t="s">
        <v>93</v>
      </c>
      <c r="I12103" s="1" t="n">
        <v>1775168</v>
      </c>
      <c r="J12103" s="1" t="n">
        <v>100014</v>
      </c>
      <c r="K12103" s="1" t="n">
        <v>15</v>
      </c>
      <c r="L12103" s="1" t="s">
        <v>3974</v>
      </c>
      <c r="N12103" s="1" t="n">
        <v>4.504</v>
      </c>
      <c r="O12103" s="1" t="n">
        <v>216.98</v>
      </c>
      <c r="P12103" s="1" t="s">
        <v>3814</v>
      </c>
    </row>
    <row r="12104" customFormat="false" ht="12.75" hidden="false" customHeight="true" outlineLevel="0" collapsed="false">
      <c r="A12104" s="1" t="n">
        <v>3</v>
      </c>
      <c r="B12104" s="76" t="n">
        <v>46294</v>
      </c>
      <c r="C12104" s="1" t="n">
        <v>100</v>
      </c>
      <c r="D12104" s="1" t="s">
        <v>3988</v>
      </c>
      <c r="E12104" s="1" t="n">
        <v>42</v>
      </c>
      <c r="F12104" s="1" t="s">
        <v>93</v>
      </c>
      <c r="I12104" s="1" t="n">
        <v>1775168</v>
      </c>
      <c r="J12104" s="1" t="n">
        <v>100015</v>
      </c>
      <c r="K12104" s="1" t="n">
        <v>16</v>
      </c>
      <c r="L12104" s="1" t="s">
        <v>3975</v>
      </c>
      <c r="N12104" s="1" t="n">
        <v>1.832</v>
      </c>
      <c r="O12104" s="1" t="n">
        <v>80.38</v>
      </c>
      <c r="P12104" s="1" t="s">
        <v>3814</v>
      </c>
    </row>
    <row r="12105" customFormat="false" ht="12.75" hidden="false" customHeight="true" outlineLevel="0" collapsed="false">
      <c r="A12105" s="1" t="n">
        <v>3</v>
      </c>
      <c r="B12105" s="76" t="n">
        <v>46294</v>
      </c>
      <c r="C12105" s="1" t="n">
        <v>100</v>
      </c>
      <c r="D12105" s="1" t="s">
        <v>3988</v>
      </c>
      <c r="E12105" s="1" t="n">
        <v>42</v>
      </c>
      <c r="F12105" s="1" t="s">
        <v>93</v>
      </c>
      <c r="I12105" s="1" t="n">
        <v>1775168</v>
      </c>
      <c r="J12105" s="1" t="n">
        <v>100016</v>
      </c>
      <c r="K12105" s="1" t="n">
        <v>17</v>
      </c>
      <c r="L12105" s="1" t="s">
        <v>3976</v>
      </c>
      <c r="N12105" s="1" t="n">
        <v>2.204</v>
      </c>
      <c r="O12105" s="1" t="n">
        <v>104.28</v>
      </c>
      <c r="P12105" s="1" t="s">
        <v>3814</v>
      </c>
    </row>
    <row r="12106" customFormat="false" ht="12.75" hidden="false" customHeight="true" outlineLevel="0" collapsed="false">
      <c r="A12106" s="1" t="n">
        <v>3</v>
      </c>
      <c r="B12106" s="76" t="n">
        <v>46294</v>
      </c>
      <c r="C12106" s="1" t="n">
        <v>100</v>
      </c>
      <c r="D12106" s="1" t="s">
        <v>3988</v>
      </c>
      <c r="E12106" s="1" t="n">
        <v>42</v>
      </c>
      <c r="F12106" s="1" t="s">
        <v>93</v>
      </c>
      <c r="I12106" s="1" t="n">
        <v>1775168</v>
      </c>
      <c r="J12106" s="1" t="n">
        <v>100017</v>
      </c>
      <c r="K12106" s="1" t="n">
        <v>18</v>
      </c>
      <c r="L12106" s="1" t="s">
        <v>3977</v>
      </c>
      <c r="N12106" s="1" t="n">
        <v>1.718</v>
      </c>
      <c r="O12106" s="1" t="n">
        <v>96.07</v>
      </c>
      <c r="P12106" s="1" t="s">
        <v>3814</v>
      </c>
    </row>
    <row r="12107" customFormat="false" ht="12.75" hidden="false" customHeight="true" outlineLevel="0" collapsed="false">
      <c r="A12107" s="1" t="n">
        <v>3</v>
      </c>
      <c r="B12107" s="76" t="n">
        <v>46294</v>
      </c>
      <c r="C12107" s="1" t="n">
        <v>100</v>
      </c>
      <c r="D12107" s="1" t="s">
        <v>3988</v>
      </c>
      <c r="E12107" s="1" t="n">
        <v>42</v>
      </c>
      <c r="F12107" s="1" t="s">
        <v>93</v>
      </c>
      <c r="I12107" s="1" t="n">
        <v>1775168</v>
      </c>
      <c r="J12107" s="1" t="n">
        <v>100019</v>
      </c>
      <c r="K12107" s="1" t="n">
        <v>20</v>
      </c>
      <c r="L12107" s="1" t="s">
        <v>5675</v>
      </c>
      <c r="N12107" s="1" t="n">
        <v>5.218</v>
      </c>
      <c r="O12107" s="1" t="n">
        <v>193.01</v>
      </c>
      <c r="P12107" s="1" t="s">
        <v>3814</v>
      </c>
    </row>
    <row r="12108" customFormat="false" ht="12.75" hidden="false" customHeight="true" outlineLevel="0" collapsed="false">
      <c r="A12108" s="1" t="n">
        <v>3</v>
      </c>
      <c r="B12108" s="76" t="n">
        <v>46294</v>
      </c>
      <c r="C12108" s="1" t="n">
        <v>100</v>
      </c>
      <c r="D12108" s="1" t="s">
        <v>3988</v>
      </c>
      <c r="E12108" s="1" t="n">
        <v>42</v>
      </c>
      <c r="F12108" s="1" t="s">
        <v>93</v>
      </c>
      <c r="I12108" s="1" t="n">
        <v>1775168</v>
      </c>
      <c r="J12108" s="1" t="n">
        <v>100053</v>
      </c>
      <c r="K12108" s="1" t="n">
        <v>54</v>
      </c>
      <c r="L12108" s="1" t="s">
        <v>3978</v>
      </c>
      <c r="N12108" s="1" t="n">
        <v>1.458</v>
      </c>
      <c r="O12108" s="1" t="n">
        <v>56.44</v>
      </c>
      <c r="P12108" s="1" t="s">
        <v>3814</v>
      </c>
    </row>
    <row r="12109" customFormat="false" ht="12.75" hidden="false" customHeight="true" outlineLevel="0" collapsed="false">
      <c r="A12109" s="1" t="n">
        <v>3</v>
      </c>
      <c r="B12109" s="76" t="n">
        <v>46294</v>
      </c>
      <c r="C12109" s="1" t="n">
        <v>100</v>
      </c>
      <c r="D12109" s="1" t="s">
        <v>3988</v>
      </c>
      <c r="E12109" s="1" t="n">
        <v>42</v>
      </c>
      <c r="F12109" s="1" t="s">
        <v>93</v>
      </c>
      <c r="I12109" s="1" t="n">
        <v>1775168</v>
      </c>
      <c r="J12109" s="1" t="n">
        <v>100638</v>
      </c>
      <c r="K12109" s="1" t="n">
        <v>508</v>
      </c>
      <c r="L12109" s="1" t="s">
        <v>3979</v>
      </c>
      <c r="N12109" s="1" t="n">
        <v>4.134</v>
      </c>
      <c r="O12109" s="1" t="n">
        <v>7.08</v>
      </c>
      <c r="P12109" s="1" t="s">
        <v>3814</v>
      </c>
    </row>
    <row r="12110" customFormat="false" ht="12.75" hidden="false" customHeight="true" outlineLevel="0" collapsed="false">
      <c r="A12110" s="1" t="n">
        <v>3</v>
      </c>
      <c r="B12110" s="76" t="n">
        <v>46294</v>
      </c>
      <c r="C12110" s="1" t="n">
        <v>100</v>
      </c>
      <c r="D12110" s="1" t="s">
        <v>3988</v>
      </c>
      <c r="E12110" s="1" t="n">
        <v>42</v>
      </c>
      <c r="F12110" s="1" t="s">
        <v>93</v>
      </c>
      <c r="I12110" s="1" t="n">
        <v>1775168</v>
      </c>
      <c r="J12110" s="1" t="n">
        <v>100520</v>
      </c>
      <c r="K12110" s="1" t="n">
        <v>507</v>
      </c>
      <c r="L12110" s="1" t="s">
        <v>3980</v>
      </c>
      <c r="N12110" s="1" t="n">
        <v>13.595</v>
      </c>
      <c r="O12110" s="1" t="n">
        <v>34.98</v>
      </c>
      <c r="P12110" s="1" t="s">
        <v>3814</v>
      </c>
    </row>
    <row r="12111" customFormat="false" ht="12.75" hidden="false" customHeight="true" outlineLevel="0" collapsed="false">
      <c r="A12111" s="1" t="n">
        <v>3</v>
      </c>
      <c r="B12111" s="76" t="n">
        <v>46294</v>
      </c>
      <c r="C12111" s="1" t="n">
        <v>100</v>
      </c>
      <c r="D12111" s="1" t="s">
        <v>3988</v>
      </c>
      <c r="E12111" s="1" t="n">
        <v>42</v>
      </c>
      <c r="F12111" s="1" t="s">
        <v>93</v>
      </c>
      <c r="I12111" s="1" t="n">
        <v>1775168</v>
      </c>
      <c r="J12111" s="1" t="n">
        <v>110455</v>
      </c>
      <c r="K12111" s="1" t="n">
        <v>53212</v>
      </c>
      <c r="L12111" s="1" t="s">
        <v>3981</v>
      </c>
      <c r="N12111" s="1" t="n">
        <v>0.484</v>
      </c>
      <c r="O12111" s="1" t="n">
        <v>0</v>
      </c>
      <c r="P12111" s="1" t="s">
        <v>3814</v>
      </c>
    </row>
    <row r="12112" customFormat="false" ht="12.75" hidden="false" customHeight="true" outlineLevel="0" collapsed="false">
      <c r="A12112" s="1" t="n">
        <v>3</v>
      </c>
      <c r="B12112" s="76" t="n">
        <v>46294</v>
      </c>
      <c r="C12112" s="1" t="n">
        <v>171</v>
      </c>
      <c r="D12112" s="1" t="s">
        <v>4048</v>
      </c>
      <c r="E12112" s="1" t="n">
        <v>1740</v>
      </c>
      <c r="F12112" s="1" t="s">
        <v>207</v>
      </c>
      <c r="I12112" s="1" t="n">
        <v>1275603</v>
      </c>
      <c r="J12112" s="1" t="n">
        <v>79698</v>
      </c>
      <c r="K12112" s="1" t="n">
        <v>543</v>
      </c>
      <c r="L12112" s="1" t="s">
        <v>4265</v>
      </c>
      <c r="N12112" s="1" t="n">
        <v>12</v>
      </c>
      <c r="O12112" s="1" t="n">
        <v>107.76</v>
      </c>
      <c r="P12112" s="1" t="s">
        <v>4050</v>
      </c>
    </row>
    <row r="12113" customFormat="false" ht="12.75" hidden="false" customHeight="true" outlineLevel="0" collapsed="false">
      <c r="A12113" s="1" t="n">
        <v>3</v>
      </c>
      <c r="B12113" s="76" t="n">
        <v>46295</v>
      </c>
      <c r="C12113" s="1" t="n">
        <v>6</v>
      </c>
      <c r="D12113" s="1" t="s">
        <v>3819</v>
      </c>
      <c r="E12113" s="1" t="n">
        <v>42</v>
      </c>
      <c r="F12113" s="1" t="s">
        <v>93</v>
      </c>
      <c r="I12113" s="1" t="n">
        <v>4693</v>
      </c>
      <c r="J12113" s="1" t="n">
        <v>100103</v>
      </c>
      <c r="K12113" s="1" t="n">
        <v>104</v>
      </c>
      <c r="L12113" s="1" t="s">
        <v>3817</v>
      </c>
      <c r="N12113" s="1" t="n">
        <v>40</v>
      </c>
      <c r="O12113" s="1" t="n">
        <v>250</v>
      </c>
      <c r="P12113" s="1" t="s">
        <v>3814</v>
      </c>
    </row>
    <row r="12114" customFormat="false" ht="12.75" hidden="false" customHeight="true" outlineLevel="0" collapsed="false">
      <c r="A12114" s="1" t="n">
        <v>3</v>
      </c>
      <c r="B12114" s="76" t="n">
        <v>46295</v>
      </c>
      <c r="C12114" s="1" t="n">
        <v>6</v>
      </c>
      <c r="D12114" s="1" t="s">
        <v>3819</v>
      </c>
      <c r="E12114" s="1" t="n">
        <v>42</v>
      </c>
      <c r="F12114" s="1" t="s">
        <v>93</v>
      </c>
      <c r="I12114" s="1" t="n">
        <v>4694</v>
      </c>
      <c r="J12114" s="1" t="n">
        <v>109791</v>
      </c>
      <c r="K12114" s="1" t="n">
        <v>9667</v>
      </c>
      <c r="L12114" s="1" t="s">
        <v>3813</v>
      </c>
      <c r="N12114" s="1" t="n">
        <v>10</v>
      </c>
      <c r="O12114" s="1" t="n">
        <v>25</v>
      </c>
      <c r="P12114" s="1" t="s">
        <v>3814</v>
      </c>
    </row>
    <row r="12115" customFormat="false" ht="12.75" hidden="false" customHeight="true" outlineLevel="0" collapsed="false">
      <c r="A12115" s="1" t="n">
        <v>3</v>
      </c>
      <c r="B12115" s="76" t="n">
        <v>46295</v>
      </c>
      <c r="C12115" s="1" t="n">
        <v>6</v>
      </c>
      <c r="D12115" s="1" t="s">
        <v>3819</v>
      </c>
      <c r="E12115" s="1" t="n">
        <v>42</v>
      </c>
      <c r="F12115" s="1" t="s">
        <v>93</v>
      </c>
      <c r="I12115" s="1" t="n">
        <v>4694</v>
      </c>
      <c r="J12115" s="1" t="n">
        <v>37359</v>
      </c>
      <c r="K12115" s="1" t="n">
        <v>55526</v>
      </c>
      <c r="L12115" s="1" t="s">
        <v>3815</v>
      </c>
      <c r="N12115" s="1" t="n">
        <v>8</v>
      </c>
      <c r="O12115" s="1" t="n">
        <v>64</v>
      </c>
      <c r="P12115" s="1" t="s">
        <v>3814</v>
      </c>
    </row>
    <row r="12116" customFormat="false" ht="12.75" hidden="false" customHeight="true" outlineLevel="0" collapsed="false">
      <c r="A12116" s="1" t="n">
        <v>3</v>
      </c>
      <c r="B12116" s="76" t="n">
        <v>46295</v>
      </c>
      <c r="C12116" s="1" t="n">
        <v>6</v>
      </c>
      <c r="D12116" s="1" t="s">
        <v>3819</v>
      </c>
      <c r="E12116" s="1" t="n">
        <v>42</v>
      </c>
      <c r="F12116" s="1" t="s">
        <v>93</v>
      </c>
      <c r="I12116" s="1" t="n">
        <v>4694</v>
      </c>
      <c r="J12116" s="1" t="n">
        <v>37361</v>
      </c>
      <c r="K12116" s="1" t="n">
        <v>2240817</v>
      </c>
      <c r="L12116" s="1" t="s">
        <v>3816</v>
      </c>
      <c r="N12116" s="1" t="n">
        <v>50</v>
      </c>
      <c r="O12116" s="1" t="n">
        <v>100</v>
      </c>
      <c r="P12116" s="1" t="s">
        <v>3814</v>
      </c>
    </row>
    <row r="12117" customFormat="false" ht="12.75" hidden="false" customHeight="true" outlineLevel="0" collapsed="false">
      <c r="A12117" s="1" t="n">
        <v>3</v>
      </c>
      <c r="B12117" s="76" t="n">
        <v>46295</v>
      </c>
      <c r="C12117" s="1" t="n">
        <v>6</v>
      </c>
      <c r="D12117" s="1" t="s">
        <v>3819</v>
      </c>
      <c r="E12117" s="1" t="n">
        <v>42</v>
      </c>
      <c r="F12117" s="1" t="s">
        <v>93</v>
      </c>
      <c r="I12117" s="1" t="n">
        <v>4695</v>
      </c>
      <c r="J12117" s="1" t="n">
        <v>110142</v>
      </c>
      <c r="K12117" s="1" t="n">
        <v>16699</v>
      </c>
      <c r="L12117" s="1" t="s">
        <v>3865</v>
      </c>
      <c r="N12117" s="1" t="n">
        <v>40</v>
      </c>
      <c r="O12117" s="1" t="n">
        <v>240</v>
      </c>
      <c r="P12117" s="1" t="s">
        <v>3814</v>
      </c>
    </row>
    <row r="12118" customFormat="false" ht="12.75" hidden="false" customHeight="true" outlineLevel="0" collapsed="false">
      <c r="A12118" s="1" t="n">
        <v>3</v>
      </c>
      <c r="B12118" s="76" t="n">
        <v>46295</v>
      </c>
      <c r="C12118" s="1" t="n">
        <v>11</v>
      </c>
      <c r="D12118" s="1" t="s">
        <v>3820</v>
      </c>
      <c r="E12118" s="1" t="n">
        <v>10096</v>
      </c>
      <c r="F12118" s="1" t="s">
        <v>1622</v>
      </c>
      <c r="I12118" s="1" t="n">
        <v>346</v>
      </c>
      <c r="J12118" s="1" t="n">
        <v>61580</v>
      </c>
      <c r="K12118" s="1" t="n">
        <v>2258157</v>
      </c>
      <c r="L12118" s="1" t="s">
        <v>3870</v>
      </c>
      <c r="N12118" s="1" t="n">
        <v>12</v>
      </c>
      <c r="O12118" s="1" t="n">
        <v>144</v>
      </c>
      <c r="P12118" s="1" t="s">
        <v>3814</v>
      </c>
    </row>
    <row r="12119" customFormat="false" ht="12.75" hidden="false" customHeight="true" outlineLevel="0" collapsed="false">
      <c r="A12119" s="1" t="n">
        <v>3</v>
      </c>
      <c r="B12119" s="76" t="n">
        <v>46295</v>
      </c>
      <c r="C12119" s="1" t="n">
        <v>11</v>
      </c>
      <c r="D12119" s="1" t="s">
        <v>3820</v>
      </c>
      <c r="E12119" s="1" t="n">
        <v>846</v>
      </c>
      <c r="F12119" s="1" t="s">
        <v>325</v>
      </c>
      <c r="I12119" s="1" t="n">
        <v>899</v>
      </c>
      <c r="J12119" s="1" t="n">
        <v>42753</v>
      </c>
      <c r="K12119" s="1" t="n">
        <v>7898932211785</v>
      </c>
      <c r="L12119" s="1" t="s">
        <v>6999</v>
      </c>
      <c r="N12119" s="1" t="n">
        <v>6</v>
      </c>
      <c r="O12119" s="1" t="n">
        <v>37.5</v>
      </c>
      <c r="P12119" s="1" t="s">
        <v>3814</v>
      </c>
    </row>
    <row r="12120" customFormat="false" ht="12.75" hidden="false" customHeight="true" outlineLevel="0" collapsed="false">
      <c r="A12120" s="1" t="n">
        <v>3</v>
      </c>
      <c r="B12120" s="76" t="n">
        <v>46295</v>
      </c>
      <c r="C12120" s="1" t="n">
        <v>11</v>
      </c>
      <c r="D12120" s="1" t="s">
        <v>3820</v>
      </c>
      <c r="E12120" s="1" t="n">
        <v>846</v>
      </c>
      <c r="F12120" s="1" t="s">
        <v>325</v>
      </c>
      <c r="I12120" s="1" t="n">
        <v>899</v>
      </c>
      <c r="J12120" s="1" t="n">
        <v>47758</v>
      </c>
      <c r="K12120" s="1" t="n">
        <v>618231980574</v>
      </c>
      <c r="L12120" s="1" t="s">
        <v>6060</v>
      </c>
      <c r="N12120" s="1" t="n">
        <v>50</v>
      </c>
      <c r="O12120" s="1" t="n">
        <v>190</v>
      </c>
      <c r="P12120" s="1" t="s">
        <v>3814</v>
      </c>
    </row>
    <row r="12121" customFormat="false" ht="12.75" hidden="false" customHeight="true" outlineLevel="0" collapsed="false">
      <c r="A12121" s="1" t="n">
        <v>3</v>
      </c>
      <c r="B12121" s="76" t="n">
        <v>46295</v>
      </c>
      <c r="C12121" s="1" t="n">
        <v>11</v>
      </c>
      <c r="D12121" s="1" t="s">
        <v>3820</v>
      </c>
      <c r="E12121" s="1" t="n">
        <v>846</v>
      </c>
      <c r="F12121" s="1" t="s">
        <v>325</v>
      </c>
      <c r="I12121" s="1" t="n">
        <v>899</v>
      </c>
      <c r="J12121" s="1" t="n">
        <v>49955</v>
      </c>
      <c r="K12121" s="1" t="n">
        <v>618231980581</v>
      </c>
      <c r="L12121" s="1" t="s">
        <v>6062</v>
      </c>
      <c r="N12121" s="1" t="n">
        <v>50</v>
      </c>
      <c r="O12121" s="1" t="n">
        <v>127.5</v>
      </c>
      <c r="P12121" s="1" t="s">
        <v>3814</v>
      </c>
    </row>
    <row r="12122" customFormat="false" ht="12.75" hidden="false" customHeight="true" outlineLevel="0" collapsed="false">
      <c r="A12122" s="1" t="n">
        <v>3</v>
      </c>
      <c r="B12122" s="76" t="n">
        <v>46295</v>
      </c>
      <c r="C12122" s="1" t="n">
        <v>11</v>
      </c>
      <c r="D12122" s="1" t="s">
        <v>3820</v>
      </c>
      <c r="E12122" s="1" t="n">
        <v>846</v>
      </c>
      <c r="F12122" s="1" t="s">
        <v>325</v>
      </c>
      <c r="I12122" s="1" t="n">
        <v>899</v>
      </c>
      <c r="J12122" s="1" t="n">
        <v>51660</v>
      </c>
      <c r="K12122" s="1" t="n">
        <v>144513</v>
      </c>
      <c r="L12122" s="1" t="s">
        <v>7000</v>
      </c>
      <c r="N12122" s="1" t="n">
        <v>6</v>
      </c>
      <c r="O12122" s="1" t="n">
        <v>80</v>
      </c>
      <c r="P12122" s="1" t="s">
        <v>3814</v>
      </c>
    </row>
    <row r="12123" customFormat="false" ht="12.75" hidden="false" customHeight="true" outlineLevel="0" collapsed="false">
      <c r="A12123" s="1" t="n">
        <v>3</v>
      </c>
      <c r="B12123" s="76" t="n">
        <v>46295</v>
      </c>
      <c r="C12123" s="1" t="n">
        <v>11</v>
      </c>
      <c r="D12123" s="1" t="s">
        <v>3820</v>
      </c>
      <c r="E12123" s="1" t="n">
        <v>846</v>
      </c>
      <c r="F12123" s="1" t="s">
        <v>325</v>
      </c>
      <c r="I12123" s="1" t="n">
        <v>899</v>
      </c>
      <c r="J12123" s="1" t="n">
        <v>56241</v>
      </c>
      <c r="K12123" s="1" t="n">
        <v>7893020127009</v>
      </c>
      <c r="L12123" s="1" t="s">
        <v>4311</v>
      </c>
      <c r="N12123" s="1" t="n">
        <v>12</v>
      </c>
      <c r="O12123" s="1" t="n">
        <v>42</v>
      </c>
      <c r="P12123" s="1" t="s">
        <v>3814</v>
      </c>
    </row>
    <row r="12124" customFormat="false" ht="12.75" hidden="false" customHeight="true" outlineLevel="0" collapsed="false">
      <c r="A12124" s="1" t="n">
        <v>3</v>
      </c>
      <c r="B12124" s="76" t="n">
        <v>46295</v>
      </c>
      <c r="C12124" s="1" t="n">
        <v>11</v>
      </c>
      <c r="D12124" s="1" t="s">
        <v>3820</v>
      </c>
      <c r="E12124" s="1" t="n">
        <v>846</v>
      </c>
      <c r="F12124" s="1" t="s">
        <v>325</v>
      </c>
      <c r="I12124" s="1" t="n">
        <v>899</v>
      </c>
      <c r="J12124" s="1" t="n">
        <v>80718</v>
      </c>
      <c r="K12124" s="1" t="n">
        <v>7896201526332</v>
      </c>
      <c r="L12124" s="1" t="s">
        <v>6078</v>
      </c>
      <c r="N12124" s="1" t="n">
        <v>24</v>
      </c>
      <c r="O12124" s="1" t="n">
        <v>30</v>
      </c>
      <c r="P12124" s="1" t="s">
        <v>3814</v>
      </c>
    </row>
    <row r="12125" customFormat="false" ht="12.75" hidden="false" customHeight="true" outlineLevel="0" collapsed="false">
      <c r="A12125" s="1" t="n">
        <v>3</v>
      </c>
      <c r="B12125" s="76" t="n">
        <v>46295</v>
      </c>
      <c r="C12125" s="1" t="n">
        <v>11</v>
      </c>
      <c r="D12125" s="1" t="s">
        <v>3820</v>
      </c>
      <c r="E12125" s="1" t="n">
        <v>10117</v>
      </c>
      <c r="F12125" s="1" t="s">
        <v>3798</v>
      </c>
      <c r="I12125" s="1" t="n">
        <v>2692</v>
      </c>
      <c r="J12125" s="1" t="n">
        <v>28595</v>
      </c>
      <c r="K12125" s="1" t="n">
        <v>78939318</v>
      </c>
      <c r="L12125" s="1" t="s">
        <v>3939</v>
      </c>
      <c r="N12125" s="1" t="n">
        <v>50</v>
      </c>
      <c r="O12125" s="1" t="n">
        <v>53.32</v>
      </c>
      <c r="P12125" s="1" t="s">
        <v>3814</v>
      </c>
    </row>
    <row r="12126" customFormat="false" ht="12.75" hidden="false" customHeight="true" outlineLevel="0" collapsed="false">
      <c r="A12126" s="1" t="n">
        <v>3</v>
      </c>
      <c r="B12126" s="76" t="n">
        <v>46295</v>
      </c>
      <c r="C12126" s="1" t="n">
        <v>11</v>
      </c>
      <c r="D12126" s="1" t="s">
        <v>3820</v>
      </c>
      <c r="E12126" s="1" t="n">
        <v>10117</v>
      </c>
      <c r="F12126" s="1" t="s">
        <v>3798</v>
      </c>
      <c r="I12126" s="1" t="n">
        <v>2692</v>
      </c>
      <c r="J12126" s="1" t="n">
        <v>37772</v>
      </c>
      <c r="K12126" s="1" t="n">
        <v>78939301</v>
      </c>
      <c r="L12126" s="1" t="s">
        <v>3940</v>
      </c>
      <c r="N12126" s="1" t="n">
        <v>50</v>
      </c>
      <c r="O12126" s="1" t="n">
        <v>51.72</v>
      </c>
      <c r="P12126" s="1" t="s">
        <v>3814</v>
      </c>
    </row>
    <row r="12127" customFormat="false" ht="12.75" hidden="false" customHeight="true" outlineLevel="0" collapsed="false">
      <c r="A12127" s="1" t="n">
        <v>3</v>
      </c>
      <c r="B12127" s="76" t="n">
        <v>46295</v>
      </c>
      <c r="C12127" s="1" t="n">
        <v>11</v>
      </c>
      <c r="D12127" s="1" t="s">
        <v>3820</v>
      </c>
      <c r="E12127" s="1" t="n">
        <v>10117</v>
      </c>
      <c r="F12127" s="1" t="s">
        <v>3798</v>
      </c>
      <c r="I12127" s="1" t="n">
        <v>2692</v>
      </c>
      <c r="J12127" s="1" t="n">
        <v>72980</v>
      </c>
      <c r="K12127" s="1" t="n">
        <v>7622202280665</v>
      </c>
      <c r="L12127" s="1" t="s">
        <v>5879</v>
      </c>
      <c r="N12127" s="1" t="n">
        <v>30</v>
      </c>
      <c r="O12127" s="1" t="n">
        <v>119.7</v>
      </c>
      <c r="P12127" s="1" t="s">
        <v>3814</v>
      </c>
    </row>
    <row r="12128" customFormat="false" ht="12.75" hidden="false" customHeight="true" outlineLevel="0" collapsed="false">
      <c r="A12128" s="1" t="n">
        <v>3</v>
      </c>
      <c r="B12128" s="76" t="n">
        <v>46295</v>
      </c>
      <c r="C12128" s="1" t="n">
        <v>11</v>
      </c>
      <c r="D12128" s="1" t="s">
        <v>3820</v>
      </c>
      <c r="E12128" s="1" t="n">
        <v>10117</v>
      </c>
      <c r="F12128" s="1" t="s">
        <v>3798</v>
      </c>
      <c r="I12128" s="1" t="n">
        <v>2692</v>
      </c>
      <c r="J12128" s="1" t="n">
        <v>72983</v>
      </c>
      <c r="K12128" s="1" t="n">
        <v>7622202280689</v>
      </c>
      <c r="L12128" s="1" t="s">
        <v>5880</v>
      </c>
      <c r="N12128" s="1" t="n">
        <v>20</v>
      </c>
      <c r="O12128" s="1" t="n">
        <v>79.8</v>
      </c>
      <c r="P12128" s="1" t="s">
        <v>3814</v>
      </c>
    </row>
    <row r="12129" customFormat="false" ht="12.75" hidden="false" customHeight="true" outlineLevel="0" collapsed="false">
      <c r="A12129" s="1" t="n">
        <v>3</v>
      </c>
      <c r="B12129" s="76" t="n">
        <v>46295</v>
      </c>
      <c r="C12129" s="1" t="n">
        <v>11</v>
      </c>
      <c r="D12129" s="1" t="s">
        <v>3820</v>
      </c>
      <c r="E12129" s="1" t="n">
        <v>10048</v>
      </c>
      <c r="F12129" s="1" t="s">
        <v>2217</v>
      </c>
      <c r="I12129" s="1" t="n">
        <v>3975</v>
      </c>
      <c r="J12129" s="1" t="n">
        <v>14127</v>
      </c>
      <c r="K12129" s="1" t="n">
        <v>7898080640635</v>
      </c>
      <c r="L12129" s="1" t="s">
        <v>5130</v>
      </c>
      <c r="N12129" s="1" t="n">
        <v>12</v>
      </c>
      <c r="O12129" s="1" t="n">
        <v>81.48</v>
      </c>
      <c r="P12129" s="1" t="s">
        <v>3814</v>
      </c>
    </row>
    <row r="12130" customFormat="false" ht="12.75" hidden="false" customHeight="true" outlineLevel="0" collapsed="false">
      <c r="A12130" s="1" t="n">
        <v>3</v>
      </c>
      <c r="B12130" s="76" t="n">
        <v>46295</v>
      </c>
      <c r="C12130" s="1" t="n">
        <v>11</v>
      </c>
      <c r="D12130" s="1" t="s">
        <v>3820</v>
      </c>
      <c r="E12130" s="1" t="n">
        <v>10048</v>
      </c>
      <c r="F12130" s="1" t="s">
        <v>2217</v>
      </c>
      <c r="I12130" s="1" t="n">
        <v>3975</v>
      </c>
      <c r="J12130" s="1" t="n">
        <v>40257</v>
      </c>
      <c r="K12130" s="1" t="n">
        <v>7898332870438</v>
      </c>
      <c r="L12130" s="1" t="s">
        <v>4202</v>
      </c>
      <c r="N12130" s="1" t="n">
        <v>500</v>
      </c>
      <c r="O12130" s="1" t="n">
        <v>300</v>
      </c>
      <c r="P12130" s="1" t="s">
        <v>3814</v>
      </c>
    </row>
    <row r="12131" customFormat="false" ht="12.75" hidden="false" customHeight="true" outlineLevel="0" collapsed="false">
      <c r="A12131" s="1" t="n">
        <v>3</v>
      </c>
      <c r="B12131" s="76" t="n">
        <v>46295</v>
      </c>
      <c r="C12131" s="1" t="n">
        <v>11</v>
      </c>
      <c r="D12131" s="1" t="s">
        <v>3820</v>
      </c>
      <c r="E12131" s="1" t="n">
        <v>1749</v>
      </c>
      <c r="F12131" s="1" t="s">
        <v>336</v>
      </c>
      <c r="I12131" s="1" t="n">
        <v>4801</v>
      </c>
      <c r="J12131" s="1" t="n">
        <v>102300</v>
      </c>
      <c r="K12131" s="1" t="n">
        <v>7898062920014</v>
      </c>
      <c r="L12131" s="1" t="s">
        <v>5381</v>
      </c>
      <c r="N12131" s="1" t="n">
        <v>120</v>
      </c>
      <c r="O12131" s="1" t="n">
        <v>575.6</v>
      </c>
      <c r="P12131" s="1" t="s">
        <v>3814</v>
      </c>
    </row>
    <row r="12132" customFormat="false" ht="12.75" hidden="false" customHeight="true" outlineLevel="0" collapsed="false">
      <c r="A12132" s="1" t="n">
        <v>3</v>
      </c>
      <c r="B12132" s="76" t="n">
        <v>46295</v>
      </c>
      <c r="C12132" s="1" t="n">
        <v>11</v>
      </c>
      <c r="D12132" s="1" t="s">
        <v>3820</v>
      </c>
      <c r="E12132" s="1" t="n">
        <v>1749</v>
      </c>
      <c r="F12132" s="1" t="s">
        <v>336</v>
      </c>
      <c r="I12132" s="1" t="n">
        <v>4801</v>
      </c>
      <c r="J12132" s="1" t="n">
        <v>104678</v>
      </c>
      <c r="K12132" s="1" t="n">
        <v>7898247780075</v>
      </c>
      <c r="L12132" s="1" t="s">
        <v>4646</v>
      </c>
      <c r="N12132" s="1" t="n">
        <v>80</v>
      </c>
      <c r="O12132" s="1" t="n">
        <v>635.6</v>
      </c>
      <c r="P12132" s="1" t="s">
        <v>3814</v>
      </c>
    </row>
    <row r="12133" customFormat="false" ht="12.75" hidden="false" customHeight="true" outlineLevel="0" collapsed="false">
      <c r="A12133" s="1" t="n">
        <v>3</v>
      </c>
      <c r="B12133" s="76" t="n">
        <v>46295</v>
      </c>
      <c r="C12133" s="1" t="n">
        <v>11</v>
      </c>
      <c r="D12133" s="1" t="s">
        <v>3820</v>
      </c>
      <c r="E12133" s="1" t="n">
        <v>1749</v>
      </c>
      <c r="F12133" s="1" t="s">
        <v>336</v>
      </c>
      <c r="I12133" s="1" t="n">
        <v>4801</v>
      </c>
      <c r="J12133" s="1" t="n">
        <v>12434</v>
      </c>
      <c r="K12133" s="1" t="n">
        <v>7896800777661</v>
      </c>
      <c r="L12133" s="1" t="s">
        <v>5863</v>
      </c>
      <c r="N12133" s="1" t="n">
        <v>90</v>
      </c>
      <c r="O12133" s="1" t="n">
        <v>419.7</v>
      </c>
      <c r="P12133" s="1" t="s">
        <v>3814</v>
      </c>
    </row>
    <row r="12134" customFormat="false" ht="12.75" hidden="false" customHeight="true" outlineLevel="0" collapsed="false">
      <c r="A12134" s="1" t="n">
        <v>3</v>
      </c>
      <c r="B12134" s="76" t="n">
        <v>46295</v>
      </c>
      <c r="C12134" s="1" t="n">
        <v>11</v>
      </c>
      <c r="D12134" s="1" t="s">
        <v>3820</v>
      </c>
      <c r="E12134" s="1" t="n">
        <v>1749</v>
      </c>
      <c r="F12134" s="1" t="s">
        <v>336</v>
      </c>
      <c r="I12134" s="1" t="n">
        <v>4801</v>
      </c>
      <c r="J12134" s="1" t="n">
        <v>13677</v>
      </c>
      <c r="K12134" s="1" t="n">
        <v>7896393601039</v>
      </c>
      <c r="L12134" s="1" t="s">
        <v>4332</v>
      </c>
      <c r="N12134" s="1" t="n">
        <v>90</v>
      </c>
      <c r="O12134" s="1" t="n">
        <v>380.7</v>
      </c>
      <c r="P12134" s="1" t="s">
        <v>3814</v>
      </c>
    </row>
    <row r="12135" customFormat="false" ht="12.75" hidden="false" customHeight="true" outlineLevel="0" collapsed="false">
      <c r="A12135" s="1" t="n">
        <v>3</v>
      </c>
      <c r="B12135" s="76" t="n">
        <v>46295</v>
      </c>
      <c r="C12135" s="1" t="n">
        <v>11</v>
      </c>
      <c r="D12135" s="1" t="s">
        <v>3820</v>
      </c>
      <c r="E12135" s="1" t="n">
        <v>1749</v>
      </c>
      <c r="F12135" s="1" t="s">
        <v>336</v>
      </c>
      <c r="I12135" s="1" t="n">
        <v>4801</v>
      </c>
      <c r="J12135" s="1" t="n">
        <v>25964</v>
      </c>
      <c r="K12135" s="1" t="n">
        <v>7896763621858</v>
      </c>
      <c r="L12135" s="1" t="s">
        <v>4834</v>
      </c>
      <c r="N12135" s="1" t="n">
        <v>100</v>
      </c>
      <c r="O12135" s="1" t="n">
        <v>194.5</v>
      </c>
      <c r="P12135" s="1" t="s">
        <v>3814</v>
      </c>
    </row>
    <row r="12136" customFormat="false" ht="12.75" hidden="false" customHeight="true" outlineLevel="0" collapsed="false">
      <c r="A12136" s="1" t="n">
        <v>3</v>
      </c>
      <c r="B12136" s="76" t="n">
        <v>46295</v>
      </c>
      <c r="C12136" s="1" t="n">
        <v>11</v>
      </c>
      <c r="D12136" s="1" t="s">
        <v>3820</v>
      </c>
      <c r="E12136" s="1" t="n">
        <v>1749</v>
      </c>
      <c r="F12136" s="1" t="s">
        <v>336</v>
      </c>
      <c r="I12136" s="1" t="n">
        <v>4801</v>
      </c>
      <c r="J12136" s="1" t="n">
        <v>31860</v>
      </c>
      <c r="K12136" s="1" t="n">
        <v>7898018160082</v>
      </c>
      <c r="L12136" s="1" t="s">
        <v>7001</v>
      </c>
      <c r="N12136" s="1" t="n">
        <v>30</v>
      </c>
      <c r="O12136" s="1" t="n">
        <v>125.9</v>
      </c>
      <c r="P12136" s="1" t="s">
        <v>3814</v>
      </c>
    </row>
    <row r="12137" customFormat="false" ht="12.75" hidden="false" customHeight="true" outlineLevel="0" collapsed="false">
      <c r="A12137" s="1" t="n">
        <v>3</v>
      </c>
      <c r="B12137" s="76" t="n">
        <v>46295</v>
      </c>
      <c r="C12137" s="1" t="n">
        <v>11</v>
      </c>
      <c r="D12137" s="1" t="s">
        <v>3820</v>
      </c>
      <c r="E12137" s="1" t="n">
        <v>1749</v>
      </c>
      <c r="F12137" s="1" t="s">
        <v>336</v>
      </c>
      <c r="I12137" s="1" t="n">
        <v>4801</v>
      </c>
      <c r="J12137" s="1" t="n">
        <v>33377</v>
      </c>
      <c r="K12137" s="1" t="n">
        <v>7897312402874</v>
      </c>
      <c r="L12137" s="1" t="s">
        <v>4647</v>
      </c>
      <c r="N12137" s="1" t="n">
        <v>24</v>
      </c>
      <c r="O12137" s="1" t="n">
        <v>42.5</v>
      </c>
      <c r="P12137" s="1" t="s">
        <v>3814</v>
      </c>
    </row>
    <row r="12138" customFormat="false" ht="12.75" hidden="false" customHeight="true" outlineLevel="0" collapsed="false">
      <c r="A12138" s="1" t="n">
        <v>3</v>
      </c>
      <c r="B12138" s="76" t="n">
        <v>46295</v>
      </c>
      <c r="C12138" s="1" t="n">
        <v>11</v>
      </c>
      <c r="D12138" s="1" t="s">
        <v>3820</v>
      </c>
      <c r="E12138" s="1" t="n">
        <v>1749</v>
      </c>
      <c r="F12138" s="1" t="s">
        <v>336</v>
      </c>
      <c r="I12138" s="1" t="n">
        <v>4801</v>
      </c>
      <c r="J12138" s="1" t="n">
        <v>33379</v>
      </c>
      <c r="K12138" s="1" t="n">
        <v>7897312402881</v>
      </c>
      <c r="L12138" s="1" t="s">
        <v>4648</v>
      </c>
      <c r="N12138" s="1" t="n">
        <v>24</v>
      </c>
      <c r="O12138" s="1" t="n">
        <v>42.5</v>
      </c>
      <c r="P12138" s="1" t="s">
        <v>3814</v>
      </c>
    </row>
    <row r="12139" customFormat="false" ht="12.75" hidden="false" customHeight="true" outlineLevel="0" collapsed="false">
      <c r="A12139" s="1" t="n">
        <v>3</v>
      </c>
      <c r="B12139" s="76" t="n">
        <v>46295</v>
      </c>
      <c r="C12139" s="1" t="n">
        <v>11</v>
      </c>
      <c r="D12139" s="1" t="s">
        <v>3820</v>
      </c>
      <c r="E12139" s="1" t="n">
        <v>1749</v>
      </c>
      <c r="F12139" s="1" t="s">
        <v>336</v>
      </c>
      <c r="I12139" s="1" t="n">
        <v>4801</v>
      </c>
      <c r="J12139" s="1" t="n">
        <v>34895</v>
      </c>
      <c r="K12139" s="1" t="n">
        <v>7897312402898</v>
      </c>
      <c r="L12139" s="1" t="s">
        <v>7002</v>
      </c>
      <c r="N12139" s="1" t="n">
        <v>24</v>
      </c>
      <c r="O12139" s="1" t="n">
        <v>42.5</v>
      </c>
      <c r="P12139" s="1" t="s">
        <v>3814</v>
      </c>
    </row>
    <row r="12140" customFormat="false" ht="12.75" hidden="false" customHeight="true" outlineLevel="0" collapsed="false">
      <c r="A12140" s="1" t="n">
        <v>3</v>
      </c>
      <c r="B12140" s="76" t="n">
        <v>46295</v>
      </c>
      <c r="C12140" s="1" t="n">
        <v>11</v>
      </c>
      <c r="D12140" s="1" t="s">
        <v>3820</v>
      </c>
      <c r="E12140" s="1" t="n">
        <v>1749</v>
      </c>
      <c r="F12140" s="1" t="s">
        <v>336</v>
      </c>
      <c r="I12140" s="1" t="n">
        <v>4801</v>
      </c>
      <c r="J12140" s="1" t="n">
        <v>72943</v>
      </c>
      <c r="K12140" s="1" t="n">
        <v>7898361830076</v>
      </c>
      <c r="L12140" s="1" t="s">
        <v>4650</v>
      </c>
      <c r="N12140" s="1" t="n">
        <v>90</v>
      </c>
      <c r="O12140" s="1" t="n">
        <v>166.5</v>
      </c>
      <c r="P12140" s="1" t="s">
        <v>3814</v>
      </c>
    </row>
    <row r="12141" customFormat="false" ht="12.75" hidden="false" customHeight="true" outlineLevel="0" collapsed="false">
      <c r="A12141" s="1" t="n">
        <v>3</v>
      </c>
      <c r="B12141" s="76" t="n">
        <v>46295</v>
      </c>
      <c r="C12141" s="1" t="n">
        <v>11</v>
      </c>
      <c r="D12141" s="1" t="s">
        <v>3820</v>
      </c>
      <c r="E12141" s="1" t="n">
        <v>10075</v>
      </c>
      <c r="F12141" s="1" t="s">
        <v>384</v>
      </c>
      <c r="I12141" s="1" t="n">
        <v>5351</v>
      </c>
      <c r="J12141" s="1" t="n">
        <v>102785</v>
      </c>
      <c r="K12141" s="1" t="n">
        <v>7896046710750</v>
      </c>
      <c r="L12141" s="1" t="s">
        <v>7003</v>
      </c>
      <c r="N12141" s="1" t="n">
        <v>12</v>
      </c>
      <c r="O12141" s="1" t="n">
        <v>62.04</v>
      </c>
      <c r="P12141" s="1" t="s">
        <v>3814</v>
      </c>
    </row>
    <row r="12142" customFormat="false" ht="12.75" hidden="false" customHeight="true" outlineLevel="0" collapsed="false">
      <c r="A12142" s="1" t="n">
        <v>3</v>
      </c>
      <c r="B12142" s="76" t="n">
        <v>46295</v>
      </c>
      <c r="C12142" s="1" t="n">
        <v>11</v>
      </c>
      <c r="D12142" s="1" t="s">
        <v>3820</v>
      </c>
      <c r="E12142" s="1" t="n">
        <v>10075</v>
      </c>
      <c r="F12142" s="1" t="s">
        <v>384</v>
      </c>
      <c r="I12142" s="1" t="n">
        <v>5351</v>
      </c>
      <c r="J12142" s="1" t="n">
        <v>103256</v>
      </c>
      <c r="K12142" s="1" t="n">
        <v>7896046700300</v>
      </c>
      <c r="L12142" s="1" t="s">
        <v>7003</v>
      </c>
      <c r="N12142" s="1" t="n">
        <v>12</v>
      </c>
      <c r="O12142" s="1" t="n">
        <v>62.04</v>
      </c>
      <c r="P12142" s="1" t="s">
        <v>3814</v>
      </c>
    </row>
    <row r="12143" customFormat="false" ht="12.75" hidden="false" customHeight="true" outlineLevel="0" collapsed="false">
      <c r="A12143" s="1" t="n">
        <v>3</v>
      </c>
      <c r="B12143" s="76" t="n">
        <v>46295</v>
      </c>
      <c r="C12143" s="1" t="n">
        <v>11</v>
      </c>
      <c r="D12143" s="1" t="s">
        <v>3820</v>
      </c>
      <c r="E12143" s="1" t="n">
        <v>10075</v>
      </c>
      <c r="F12143" s="1" t="s">
        <v>384</v>
      </c>
      <c r="I12143" s="1" t="n">
        <v>5351</v>
      </c>
      <c r="J12143" s="1" t="n">
        <v>104407</v>
      </c>
      <c r="K12143" s="1" t="n">
        <v>7896046703387</v>
      </c>
      <c r="L12143" s="1" t="s">
        <v>7004</v>
      </c>
      <c r="N12143" s="1" t="n">
        <v>12</v>
      </c>
      <c r="O12143" s="1" t="n">
        <v>62.04</v>
      </c>
      <c r="P12143" s="1" t="s">
        <v>3814</v>
      </c>
    </row>
    <row r="12144" customFormat="false" ht="12.75" hidden="false" customHeight="true" outlineLevel="0" collapsed="false">
      <c r="A12144" s="1" t="n">
        <v>3</v>
      </c>
      <c r="B12144" s="76" t="n">
        <v>46295</v>
      </c>
      <c r="C12144" s="1" t="n">
        <v>11</v>
      </c>
      <c r="D12144" s="1" t="s">
        <v>3820</v>
      </c>
      <c r="E12144" s="1" t="n">
        <v>10075</v>
      </c>
      <c r="F12144" s="1" t="s">
        <v>384</v>
      </c>
      <c r="I12144" s="1" t="n">
        <v>5351</v>
      </c>
      <c r="J12144" s="1" t="n">
        <v>106184</v>
      </c>
      <c r="K12144" s="1" t="n">
        <v>7896046713133</v>
      </c>
      <c r="L12144" s="1" t="s">
        <v>7005</v>
      </c>
      <c r="N12144" s="1" t="n">
        <v>12</v>
      </c>
      <c r="O12144" s="1" t="n">
        <v>46.2</v>
      </c>
      <c r="P12144" s="1" t="s">
        <v>3814</v>
      </c>
    </row>
    <row r="12145" customFormat="false" ht="12.75" hidden="false" customHeight="true" outlineLevel="0" collapsed="false">
      <c r="A12145" s="1" t="n">
        <v>3</v>
      </c>
      <c r="B12145" s="76" t="n">
        <v>46295</v>
      </c>
      <c r="C12145" s="1" t="n">
        <v>11</v>
      </c>
      <c r="D12145" s="1" t="s">
        <v>3820</v>
      </c>
      <c r="E12145" s="1" t="n">
        <v>10075</v>
      </c>
      <c r="F12145" s="1" t="s">
        <v>384</v>
      </c>
      <c r="I12145" s="1" t="n">
        <v>5351</v>
      </c>
      <c r="J12145" s="1" t="n">
        <v>14198</v>
      </c>
      <c r="K12145" s="1" t="n">
        <v>7896046700249</v>
      </c>
      <c r="L12145" s="1" t="s">
        <v>7006</v>
      </c>
      <c r="N12145" s="1" t="n">
        <v>24</v>
      </c>
      <c r="O12145" s="1" t="n">
        <v>46.32</v>
      </c>
      <c r="P12145" s="1" t="s">
        <v>3814</v>
      </c>
    </row>
    <row r="12146" customFormat="false" ht="12.75" hidden="false" customHeight="true" outlineLevel="0" collapsed="false">
      <c r="A12146" s="1" t="n">
        <v>3</v>
      </c>
      <c r="B12146" s="76" t="n">
        <v>46295</v>
      </c>
      <c r="C12146" s="1" t="n">
        <v>11</v>
      </c>
      <c r="D12146" s="1" t="s">
        <v>3820</v>
      </c>
      <c r="E12146" s="1" t="n">
        <v>10075</v>
      </c>
      <c r="F12146" s="1" t="s">
        <v>384</v>
      </c>
      <c r="I12146" s="1" t="n">
        <v>5351</v>
      </c>
      <c r="J12146" s="1" t="n">
        <v>17375</v>
      </c>
      <c r="K12146" s="1" t="n">
        <v>7896046704797</v>
      </c>
      <c r="L12146" s="1" t="s">
        <v>7005</v>
      </c>
      <c r="N12146" s="1" t="n">
        <v>12</v>
      </c>
      <c r="O12146" s="1" t="n">
        <v>46.2</v>
      </c>
      <c r="P12146" s="1" t="s">
        <v>3814</v>
      </c>
    </row>
    <row r="12147" customFormat="false" ht="12.75" hidden="false" customHeight="true" outlineLevel="0" collapsed="false">
      <c r="A12147" s="1" t="n">
        <v>3</v>
      </c>
      <c r="B12147" s="76" t="n">
        <v>46295</v>
      </c>
      <c r="C12147" s="1" t="n">
        <v>11</v>
      </c>
      <c r="D12147" s="1" t="s">
        <v>3820</v>
      </c>
      <c r="E12147" s="1" t="n">
        <v>10075</v>
      </c>
      <c r="F12147" s="1" t="s">
        <v>384</v>
      </c>
      <c r="I12147" s="1" t="n">
        <v>5351</v>
      </c>
      <c r="J12147" s="1" t="n">
        <v>26639</v>
      </c>
      <c r="K12147" s="1" t="n">
        <v>7896046702878</v>
      </c>
      <c r="L12147" s="1" t="s">
        <v>7007</v>
      </c>
      <c r="N12147" s="1" t="n">
        <v>12</v>
      </c>
      <c r="O12147" s="1" t="n">
        <v>66</v>
      </c>
      <c r="P12147" s="1" t="s">
        <v>3814</v>
      </c>
    </row>
    <row r="12148" customFormat="false" ht="12.75" hidden="false" customHeight="true" outlineLevel="0" collapsed="false">
      <c r="A12148" s="1" t="n">
        <v>3</v>
      </c>
      <c r="B12148" s="76" t="n">
        <v>46295</v>
      </c>
      <c r="C12148" s="1" t="n">
        <v>11</v>
      </c>
      <c r="D12148" s="1" t="s">
        <v>3820</v>
      </c>
      <c r="E12148" s="1" t="n">
        <v>10075</v>
      </c>
      <c r="F12148" s="1" t="s">
        <v>384</v>
      </c>
      <c r="I12148" s="1" t="n">
        <v>5351</v>
      </c>
      <c r="J12148" s="1" t="n">
        <v>26657</v>
      </c>
      <c r="K12148" s="1" t="n">
        <v>7896046714352</v>
      </c>
      <c r="L12148" s="1" t="s">
        <v>7004</v>
      </c>
      <c r="N12148" s="1" t="n">
        <v>12</v>
      </c>
      <c r="O12148" s="1" t="n">
        <v>66</v>
      </c>
      <c r="P12148" s="1" t="s">
        <v>3814</v>
      </c>
    </row>
    <row r="12149" customFormat="false" ht="12.75" hidden="false" customHeight="true" outlineLevel="0" collapsed="false">
      <c r="A12149" s="1" t="n">
        <v>3</v>
      </c>
      <c r="B12149" s="76" t="n">
        <v>46295</v>
      </c>
      <c r="C12149" s="1" t="n">
        <v>11</v>
      </c>
      <c r="D12149" s="1" t="s">
        <v>3820</v>
      </c>
      <c r="E12149" s="1" t="n">
        <v>10075</v>
      </c>
      <c r="F12149" s="1" t="s">
        <v>384</v>
      </c>
      <c r="I12149" s="1" t="n">
        <v>5351</v>
      </c>
      <c r="J12149" s="1" t="n">
        <v>49528</v>
      </c>
      <c r="K12149" s="1" t="n">
        <v>7896046716943</v>
      </c>
      <c r="L12149" s="1" t="s">
        <v>7008</v>
      </c>
      <c r="N12149" s="1" t="n">
        <v>12</v>
      </c>
      <c r="O12149" s="1" t="n">
        <v>66</v>
      </c>
      <c r="P12149" s="1" t="s">
        <v>3814</v>
      </c>
    </row>
    <row r="12150" customFormat="false" ht="12.75" hidden="false" customHeight="true" outlineLevel="0" collapsed="false">
      <c r="A12150" s="1" t="n">
        <v>3</v>
      </c>
      <c r="B12150" s="76" t="n">
        <v>46295</v>
      </c>
      <c r="C12150" s="1" t="n">
        <v>11</v>
      </c>
      <c r="D12150" s="1" t="s">
        <v>3820</v>
      </c>
      <c r="E12150" s="1" t="n">
        <v>1722</v>
      </c>
      <c r="F12150" s="1" t="s">
        <v>518</v>
      </c>
      <c r="I12150" s="1" t="n">
        <v>7425</v>
      </c>
      <c r="J12150" s="1" t="n">
        <v>40370</v>
      </c>
      <c r="K12150" s="1" t="n">
        <v>40141707130</v>
      </c>
      <c r="L12150" s="1" t="s">
        <v>5330</v>
      </c>
      <c r="N12150" s="1" t="n">
        <v>4</v>
      </c>
      <c r="O12150" s="1" t="n">
        <v>20</v>
      </c>
      <c r="P12150" s="1" t="s">
        <v>3814</v>
      </c>
    </row>
    <row r="12151" customFormat="false" ht="12.75" hidden="false" customHeight="true" outlineLevel="0" collapsed="false">
      <c r="A12151" s="1" t="n">
        <v>3</v>
      </c>
      <c r="B12151" s="76" t="n">
        <v>46295</v>
      </c>
      <c r="C12151" s="1" t="n">
        <v>11</v>
      </c>
      <c r="D12151" s="1" t="s">
        <v>3820</v>
      </c>
      <c r="E12151" s="1" t="n">
        <v>1722</v>
      </c>
      <c r="F12151" s="1" t="s">
        <v>518</v>
      </c>
      <c r="I12151" s="1" t="n">
        <v>7425</v>
      </c>
      <c r="J12151" s="1" t="n">
        <v>40803</v>
      </c>
      <c r="K12151" s="1" t="n">
        <v>40141707123</v>
      </c>
      <c r="L12151" s="1" t="s">
        <v>5331</v>
      </c>
      <c r="N12151" s="1" t="n">
        <v>4</v>
      </c>
      <c r="O12151" s="1" t="n">
        <v>20</v>
      </c>
      <c r="P12151" s="1" t="s">
        <v>3814</v>
      </c>
    </row>
    <row r="12152" customFormat="false" ht="12.75" hidden="false" customHeight="true" outlineLevel="0" collapsed="false">
      <c r="A12152" s="1" t="n">
        <v>3</v>
      </c>
      <c r="B12152" s="76" t="n">
        <v>46295</v>
      </c>
      <c r="C12152" s="1" t="n">
        <v>11</v>
      </c>
      <c r="D12152" s="1" t="s">
        <v>3820</v>
      </c>
      <c r="E12152" s="1" t="n">
        <v>1722</v>
      </c>
      <c r="F12152" s="1" t="s">
        <v>518</v>
      </c>
      <c r="I12152" s="1" t="n">
        <v>7425</v>
      </c>
      <c r="J12152" s="1" t="n">
        <v>66984</v>
      </c>
      <c r="K12152" s="1" t="n">
        <v>40141707147</v>
      </c>
      <c r="L12152" s="1" t="s">
        <v>5333</v>
      </c>
      <c r="N12152" s="1" t="n">
        <v>4</v>
      </c>
      <c r="O12152" s="1" t="n">
        <v>28</v>
      </c>
      <c r="P12152" s="1" t="s">
        <v>3814</v>
      </c>
    </row>
    <row r="12153" customFormat="false" ht="12.75" hidden="false" customHeight="true" outlineLevel="0" collapsed="false">
      <c r="A12153" s="1" t="n">
        <v>3</v>
      </c>
      <c r="B12153" s="76" t="n">
        <v>46295</v>
      </c>
      <c r="C12153" s="1" t="n">
        <v>11</v>
      </c>
      <c r="D12153" s="1" t="s">
        <v>3820</v>
      </c>
      <c r="E12153" s="1" t="n">
        <v>1722</v>
      </c>
      <c r="F12153" s="1" t="s">
        <v>518</v>
      </c>
      <c r="I12153" s="1" t="n">
        <v>7425</v>
      </c>
      <c r="J12153" s="1" t="n">
        <v>66985</v>
      </c>
      <c r="K12153" s="1" t="n">
        <v>40141707154</v>
      </c>
      <c r="L12153" s="1" t="s">
        <v>5334</v>
      </c>
      <c r="N12153" s="1" t="n">
        <v>4</v>
      </c>
      <c r="O12153" s="1" t="n">
        <v>28</v>
      </c>
      <c r="P12153" s="1" t="s">
        <v>3814</v>
      </c>
    </row>
    <row r="12154" customFormat="false" ht="12.75" hidden="false" customHeight="true" outlineLevel="0" collapsed="false">
      <c r="A12154" s="1" t="n">
        <v>3</v>
      </c>
      <c r="B12154" s="76" t="n">
        <v>46295</v>
      </c>
      <c r="C12154" s="1" t="n">
        <v>11</v>
      </c>
      <c r="D12154" s="1" t="s">
        <v>3820</v>
      </c>
      <c r="E12154" s="1" t="n">
        <v>1722</v>
      </c>
      <c r="F12154" s="1" t="s">
        <v>518</v>
      </c>
      <c r="I12154" s="1" t="n">
        <v>7425</v>
      </c>
      <c r="J12154" s="1" t="n">
        <v>67102</v>
      </c>
      <c r="K12154" s="1" t="n">
        <v>40141707178</v>
      </c>
      <c r="L12154" s="1" t="s">
        <v>4099</v>
      </c>
      <c r="N12154" s="1" t="n">
        <v>35</v>
      </c>
      <c r="O12154" s="1" t="n">
        <v>245</v>
      </c>
      <c r="P12154" s="1" t="s">
        <v>3814</v>
      </c>
    </row>
    <row r="12155" customFormat="false" ht="12.75" hidden="false" customHeight="true" outlineLevel="0" collapsed="false">
      <c r="A12155" s="1" t="n">
        <v>3</v>
      </c>
      <c r="B12155" s="76" t="n">
        <v>46295</v>
      </c>
      <c r="C12155" s="1" t="n">
        <v>11</v>
      </c>
      <c r="D12155" s="1" t="s">
        <v>3820</v>
      </c>
      <c r="E12155" s="1" t="n">
        <v>794</v>
      </c>
      <c r="F12155" s="1" t="s">
        <v>190</v>
      </c>
      <c r="I12155" s="1" t="n">
        <v>9093</v>
      </c>
      <c r="J12155" s="1" t="n">
        <v>38692</v>
      </c>
      <c r="K12155" s="1" t="n">
        <v>7898961625102</v>
      </c>
      <c r="L12155" s="1" t="s">
        <v>7009</v>
      </c>
      <c r="N12155" s="1" t="n">
        <v>30</v>
      </c>
      <c r="O12155" s="1" t="n">
        <v>76.8</v>
      </c>
      <c r="P12155" s="1" t="s">
        <v>3814</v>
      </c>
    </row>
    <row r="12156" customFormat="false" ht="12.75" hidden="false" customHeight="true" outlineLevel="0" collapsed="false">
      <c r="A12156" s="1" t="n">
        <v>3</v>
      </c>
      <c r="B12156" s="76" t="n">
        <v>46295</v>
      </c>
      <c r="C12156" s="1" t="n">
        <v>11</v>
      </c>
      <c r="D12156" s="1" t="s">
        <v>3820</v>
      </c>
      <c r="E12156" s="1" t="n">
        <v>794</v>
      </c>
      <c r="F12156" s="1" t="s">
        <v>190</v>
      </c>
      <c r="I12156" s="1" t="n">
        <v>9093</v>
      </c>
      <c r="J12156" s="1" t="n">
        <v>38693</v>
      </c>
      <c r="K12156" s="1" t="n">
        <v>7898961625096</v>
      </c>
      <c r="L12156" s="1" t="s">
        <v>4287</v>
      </c>
      <c r="N12156" s="1" t="n">
        <v>60</v>
      </c>
      <c r="O12156" s="1" t="n">
        <v>54</v>
      </c>
      <c r="P12156" s="1" t="s">
        <v>3814</v>
      </c>
    </row>
    <row r="12157" customFormat="false" ht="12.75" hidden="false" customHeight="true" outlineLevel="0" collapsed="false">
      <c r="A12157" s="1" t="n">
        <v>3</v>
      </c>
      <c r="B12157" s="76" t="n">
        <v>46295</v>
      </c>
      <c r="C12157" s="1" t="n">
        <v>11</v>
      </c>
      <c r="D12157" s="1" t="s">
        <v>3820</v>
      </c>
      <c r="E12157" s="1" t="n">
        <v>794</v>
      </c>
      <c r="F12157" s="1" t="s">
        <v>190</v>
      </c>
      <c r="I12157" s="1" t="n">
        <v>9093</v>
      </c>
      <c r="J12157" s="1" t="n">
        <v>43770</v>
      </c>
      <c r="K12157" s="1" t="n">
        <v>7898961625133</v>
      </c>
      <c r="L12157" s="1" t="s">
        <v>7010</v>
      </c>
      <c r="N12157" s="1" t="n">
        <v>30</v>
      </c>
      <c r="O12157" s="1" t="n">
        <v>56.22</v>
      </c>
      <c r="P12157" s="1" t="s">
        <v>3814</v>
      </c>
    </row>
    <row r="12158" customFormat="false" ht="12.75" hidden="false" customHeight="true" outlineLevel="0" collapsed="false">
      <c r="A12158" s="1" t="n">
        <v>3</v>
      </c>
      <c r="B12158" s="76" t="n">
        <v>46295</v>
      </c>
      <c r="C12158" s="1" t="n">
        <v>11</v>
      </c>
      <c r="D12158" s="1" t="s">
        <v>3820</v>
      </c>
      <c r="E12158" s="1" t="n">
        <v>794</v>
      </c>
      <c r="F12158" s="1" t="s">
        <v>190</v>
      </c>
      <c r="I12158" s="1" t="n">
        <v>9093</v>
      </c>
      <c r="J12158" s="1" t="n">
        <v>45318</v>
      </c>
      <c r="K12158" s="1" t="n">
        <v>7898941898526</v>
      </c>
      <c r="L12158" s="1" t="s">
        <v>7011</v>
      </c>
      <c r="N12158" s="1" t="n">
        <v>12</v>
      </c>
      <c r="O12158" s="1" t="n">
        <v>56</v>
      </c>
      <c r="P12158" s="1" t="s">
        <v>3814</v>
      </c>
    </row>
    <row r="12159" customFormat="false" ht="12.75" hidden="false" customHeight="true" outlineLevel="0" collapsed="false">
      <c r="A12159" s="1" t="n">
        <v>3</v>
      </c>
      <c r="B12159" s="76" t="n">
        <v>46295</v>
      </c>
      <c r="C12159" s="1" t="n">
        <v>11</v>
      </c>
      <c r="D12159" s="1" t="s">
        <v>3820</v>
      </c>
      <c r="E12159" s="1" t="n">
        <v>794</v>
      </c>
      <c r="F12159" s="1" t="s">
        <v>190</v>
      </c>
      <c r="I12159" s="1" t="n">
        <v>9093</v>
      </c>
      <c r="J12159" s="1" t="n">
        <v>53074</v>
      </c>
      <c r="K12159" s="1" t="n">
        <v>7898941898540</v>
      </c>
      <c r="L12159" s="1" t="s">
        <v>7012</v>
      </c>
      <c r="N12159" s="1" t="n">
        <v>12</v>
      </c>
      <c r="O12159" s="1" t="n">
        <v>56</v>
      </c>
      <c r="P12159" s="1" t="s">
        <v>3814</v>
      </c>
    </row>
    <row r="12160" customFormat="false" ht="12.75" hidden="false" customHeight="true" outlineLevel="0" collapsed="false">
      <c r="A12160" s="1" t="n">
        <v>3</v>
      </c>
      <c r="B12160" s="76" t="n">
        <v>46295</v>
      </c>
      <c r="C12160" s="1" t="n">
        <v>11</v>
      </c>
      <c r="D12160" s="1" t="s">
        <v>3820</v>
      </c>
      <c r="E12160" s="1" t="n">
        <v>1723</v>
      </c>
      <c r="F12160" s="1" t="s">
        <v>63</v>
      </c>
      <c r="I12160" s="1" t="n">
        <v>177204</v>
      </c>
      <c r="J12160" s="1" t="n">
        <v>29079</v>
      </c>
      <c r="K12160" s="1" t="n">
        <v>55515</v>
      </c>
      <c r="L12160" s="1" t="s">
        <v>3891</v>
      </c>
      <c r="N12160" s="1" t="n">
        <v>62.9</v>
      </c>
      <c r="O12160" s="1" t="n">
        <v>2044.25</v>
      </c>
      <c r="P12160" s="1" t="s">
        <v>3814</v>
      </c>
    </row>
    <row r="12161" customFormat="false" ht="12.75" hidden="false" customHeight="true" outlineLevel="0" collapsed="false">
      <c r="A12161" s="1" t="n">
        <v>3</v>
      </c>
      <c r="B12161" s="76" t="n">
        <v>46295</v>
      </c>
      <c r="C12161" s="1" t="n">
        <v>11</v>
      </c>
      <c r="D12161" s="1" t="s">
        <v>3820</v>
      </c>
      <c r="E12161" s="1" t="n">
        <v>1723</v>
      </c>
      <c r="F12161" s="1" t="s">
        <v>63</v>
      </c>
      <c r="I12161" s="1" t="n">
        <v>177204</v>
      </c>
      <c r="J12161" s="1" t="n">
        <v>29080</v>
      </c>
      <c r="K12161" s="1" t="n">
        <v>55516</v>
      </c>
      <c r="L12161" s="1" t="s">
        <v>3893</v>
      </c>
      <c r="N12161" s="1" t="n">
        <v>63</v>
      </c>
      <c r="O12161" s="1" t="n">
        <v>1417.5</v>
      </c>
      <c r="P12161" s="1" t="s">
        <v>3814</v>
      </c>
    </row>
    <row r="12162" customFormat="false" ht="12.75" hidden="false" customHeight="true" outlineLevel="0" collapsed="false">
      <c r="A12162" s="1" t="n">
        <v>3</v>
      </c>
      <c r="B12162" s="76" t="n">
        <v>46295</v>
      </c>
      <c r="C12162" s="1" t="n">
        <v>11</v>
      </c>
      <c r="D12162" s="1" t="s">
        <v>3820</v>
      </c>
      <c r="E12162" s="1" t="n">
        <v>1734</v>
      </c>
      <c r="F12162" s="1" t="s">
        <v>175</v>
      </c>
      <c r="I12162" s="1" t="n">
        <v>261370</v>
      </c>
      <c r="J12162" s="1" t="n">
        <v>38209</v>
      </c>
      <c r="K12162" s="1" t="n">
        <v>7898055451761</v>
      </c>
      <c r="L12162" s="1" t="s">
        <v>3912</v>
      </c>
      <c r="N12162" s="1" t="n">
        <v>4</v>
      </c>
      <c r="O12162" s="1" t="n">
        <v>79.72</v>
      </c>
      <c r="P12162" s="1" t="s">
        <v>3814</v>
      </c>
    </row>
    <row r="12163" customFormat="false" ht="12.75" hidden="false" customHeight="true" outlineLevel="0" collapsed="false">
      <c r="A12163" s="1" t="n">
        <v>3</v>
      </c>
      <c r="B12163" s="76" t="n">
        <v>46295</v>
      </c>
      <c r="C12163" s="1" t="n">
        <v>11</v>
      </c>
      <c r="D12163" s="1" t="s">
        <v>3820</v>
      </c>
      <c r="E12163" s="1" t="n">
        <v>1734</v>
      </c>
      <c r="F12163" s="1" t="s">
        <v>175</v>
      </c>
      <c r="I12163" s="1" t="n">
        <v>261370</v>
      </c>
      <c r="J12163" s="1" t="n">
        <v>38212</v>
      </c>
      <c r="K12163" s="1" t="n">
        <v>7898055451624</v>
      </c>
      <c r="L12163" s="1" t="s">
        <v>4233</v>
      </c>
      <c r="N12163" s="1" t="n">
        <v>4</v>
      </c>
      <c r="O12163" s="1" t="n">
        <v>50.35</v>
      </c>
      <c r="P12163" s="1" t="s">
        <v>3814</v>
      </c>
    </row>
    <row r="12164" customFormat="false" ht="12.75" hidden="false" customHeight="true" outlineLevel="0" collapsed="false">
      <c r="A12164" s="1" t="n">
        <v>3</v>
      </c>
      <c r="B12164" s="76" t="n">
        <v>46295</v>
      </c>
      <c r="C12164" s="1" t="n">
        <v>11</v>
      </c>
      <c r="D12164" s="1" t="s">
        <v>3820</v>
      </c>
      <c r="E12164" s="1" t="n">
        <v>1734</v>
      </c>
      <c r="F12164" s="1" t="s">
        <v>175</v>
      </c>
      <c r="I12164" s="1" t="n">
        <v>261370</v>
      </c>
      <c r="J12164" s="1" t="n">
        <v>38213</v>
      </c>
      <c r="K12164" s="1" t="n">
        <v>7898055450023</v>
      </c>
      <c r="L12164" s="1" t="s">
        <v>3913</v>
      </c>
      <c r="N12164" s="1" t="n">
        <v>4</v>
      </c>
      <c r="O12164" s="1" t="n">
        <v>79.72</v>
      </c>
      <c r="P12164" s="1" t="s">
        <v>3814</v>
      </c>
    </row>
    <row r="12165" customFormat="false" ht="12.75" hidden="false" customHeight="true" outlineLevel="0" collapsed="false">
      <c r="A12165" s="1" t="n">
        <v>3</v>
      </c>
      <c r="B12165" s="76" t="n">
        <v>46295</v>
      </c>
      <c r="C12165" s="1" t="n">
        <v>11</v>
      </c>
      <c r="D12165" s="1" t="s">
        <v>3820</v>
      </c>
      <c r="E12165" s="1" t="n">
        <v>1734</v>
      </c>
      <c r="F12165" s="1" t="s">
        <v>175</v>
      </c>
      <c r="I12165" s="1" t="n">
        <v>261370</v>
      </c>
      <c r="J12165" s="1" t="n">
        <v>38216</v>
      </c>
      <c r="K12165" s="1" t="n">
        <v>7898055454281</v>
      </c>
      <c r="L12165" s="1" t="s">
        <v>4235</v>
      </c>
      <c r="N12165" s="1" t="n">
        <v>4</v>
      </c>
      <c r="O12165" s="1" t="n">
        <v>50.35</v>
      </c>
      <c r="P12165" s="1" t="s">
        <v>3814</v>
      </c>
    </row>
    <row r="12166" customFormat="false" ht="12.75" hidden="false" customHeight="true" outlineLevel="0" collapsed="false">
      <c r="A12166" s="1" t="n">
        <v>3</v>
      </c>
      <c r="B12166" s="76" t="n">
        <v>46295</v>
      </c>
      <c r="C12166" s="1" t="n">
        <v>11</v>
      </c>
      <c r="D12166" s="1" t="s">
        <v>3820</v>
      </c>
      <c r="E12166" s="1" t="n">
        <v>1734</v>
      </c>
      <c r="F12166" s="1" t="s">
        <v>175</v>
      </c>
      <c r="I12166" s="1" t="n">
        <v>261370</v>
      </c>
      <c r="J12166" s="1" t="n">
        <v>38217</v>
      </c>
      <c r="K12166" s="1" t="n">
        <v>7898055454304</v>
      </c>
      <c r="L12166" s="1" t="s">
        <v>4233</v>
      </c>
      <c r="N12166" s="1" t="n">
        <v>4</v>
      </c>
      <c r="O12166" s="1" t="n">
        <v>50.35</v>
      </c>
      <c r="P12166" s="1" t="s">
        <v>3814</v>
      </c>
    </row>
    <row r="12167" customFormat="false" ht="12.75" hidden="false" customHeight="true" outlineLevel="0" collapsed="false">
      <c r="A12167" s="1" t="n">
        <v>3</v>
      </c>
      <c r="B12167" s="76" t="n">
        <v>46295</v>
      </c>
      <c r="C12167" s="1" t="n">
        <v>11</v>
      </c>
      <c r="D12167" s="1" t="s">
        <v>3820</v>
      </c>
      <c r="E12167" s="1" t="n">
        <v>1734</v>
      </c>
      <c r="F12167" s="1" t="s">
        <v>175</v>
      </c>
      <c r="I12167" s="1" t="n">
        <v>261370</v>
      </c>
      <c r="J12167" s="1" t="n">
        <v>38220</v>
      </c>
      <c r="K12167" s="1" t="n">
        <v>7898055452355</v>
      </c>
      <c r="L12167" s="1" t="s">
        <v>3913</v>
      </c>
      <c r="N12167" s="1" t="n">
        <v>4</v>
      </c>
      <c r="O12167" s="1" t="n">
        <v>79.72</v>
      </c>
      <c r="P12167" s="1" t="s">
        <v>3814</v>
      </c>
    </row>
    <row r="12168" customFormat="false" ht="12.75" hidden="false" customHeight="true" outlineLevel="0" collapsed="false">
      <c r="A12168" s="1" t="n">
        <v>3</v>
      </c>
      <c r="B12168" s="76" t="n">
        <v>46295</v>
      </c>
      <c r="C12168" s="1" t="n">
        <v>11</v>
      </c>
      <c r="D12168" s="1" t="s">
        <v>3820</v>
      </c>
      <c r="E12168" s="1" t="n">
        <v>1734</v>
      </c>
      <c r="F12168" s="1" t="s">
        <v>175</v>
      </c>
      <c r="I12168" s="1" t="n">
        <v>261370</v>
      </c>
      <c r="J12168" s="1" t="n">
        <v>38221</v>
      </c>
      <c r="K12168" s="1" t="n">
        <v>7898055452102</v>
      </c>
      <c r="L12168" s="1" t="s">
        <v>4236</v>
      </c>
      <c r="N12168" s="1" t="n">
        <v>4</v>
      </c>
      <c r="O12168" s="1" t="n">
        <v>50.35</v>
      </c>
      <c r="P12168" s="1" t="s">
        <v>3814</v>
      </c>
    </row>
    <row r="12169" customFormat="false" ht="12.75" hidden="false" customHeight="true" outlineLevel="0" collapsed="false">
      <c r="A12169" s="1" t="n">
        <v>3</v>
      </c>
      <c r="B12169" s="76" t="n">
        <v>46295</v>
      </c>
      <c r="C12169" s="1" t="n">
        <v>11</v>
      </c>
      <c r="D12169" s="1" t="s">
        <v>3820</v>
      </c>
      <c r="E12169" s="1" t="n">
        <v>1734</v>
      </c>
      <c r="F12169" s="1" t="s">
        <v>175</v>
      </c>
      <c r="I12169" s="1" t="n">
        <v>261370</v>
      </c>
      <c r="J12169" s="1" t="n">
        <v>38790</v>
      </c>
      <c r="K12169" s="1" t="n">
        <v>7898055453659</v>
      </c>
      <c r="L12169" s="1" t="s">
        <v>5208</v>
      </c>
      <c r="N12169" s="1" t="n">
        <v>4</v>
      </c>
      <c r="O12169" s="1" t="n">
        <v>50.35</v>
      </c>
      <c r="P12169" s="1" t="s">
        <v>3814</v>
      </c>
    </row>
    <row r="12170" customFormat="false" ht="12.75" hidden="false" customHeight="true" outlineLevel="0" collapsed="false">
      <c r="A12170" s="1" t="n">
        <v>3</v>
      </c>
      <c r="B12170" s="76" t="n">
        <v>46295</v>
      </c>
      <c r="C12170" s="1" t="n">
        <v>11</v>
      </c>
      <c r="D12170" s="1" t="s">
        <v>3820</v>
      </c>
      <c r="E12170" s="1" t="n">
        <v>1734</v>
      </c>
      <c r="F12170" s="1" t="s">
        <v>175</v>
      </c>
      <c r="I12170" s="1" t="n">
        <v>261370</v>
      </c>
      <c r="J12170" s="1" t="n">
        <v>39252</v>
      </c>
      <c r="K12170" s="1" t="n">
        <v>7898055450993</v>
      </c>
      <c r="L12170" s="1" t="s">
        <v>4237</v>
      </c>
      <c r="N12170" s="1" t="n">
        <v>4</v>
      </c>
      <c r="O12170" s="1" t="n">
        <v>50.35</v>
      </c>
      <c r="P12170" s="1" t="s">
        <v>3814</v>
      </c>
    </row>
    <row r="12171" customFormat="false" ht="12.75" hidden="false" customHeight="true" outlineLevel="0" collapsed="false">
      <c r="A12171" s="1" t="n">
        <v>3</v>
      </c>
      <c r="B12171" s="76" t="n">
        <v>46295</v>
      </c>
      <c r="C12171" s="1" t="n">
        <v>11</v>
      </c>
      <c r="D12171" s="1" t="s">
        <v>3820</v>
      </c>
      <c r="E12171" s="1" t="n">
        <v>1734</v>
      </c>
      <c r="F12171" s="1" t="s">
        <v>175</v>
      </c>
      <c r="I12171" s="1" t="n">
        <v>261370</v>
      </c>
      <c r="J12171" s="1" t="n">
        <v>39440</v>
      </c>
      <c r="K12171" s="1" t="n">
        <v>7898055451662</v>
      </c>
      <c r="L12171" s="1" t="s">
        <v>4238</v>
      </c>
      <c r="N12171" s="1" t="n">
        <v>4</v>
      </c>
      <c r="O12171" s="1" t="n">
        <v>50.35</v>
      </c>
      <c r="P12171" s="1" t="s">
        <v>3814</v>
      </c>
    </row>
    <row r="12172" customFormat="false" ht="12.75" hidden="false" customHeight="true" outlineLevel="0" collapsed="false">
      <c r="A12172" s="1" t="n">
        <v>3</v>
      </c>
      <c r="B12172" s="76" t="n">
        <v>46295</v>
      </c>
      <c r="C12172" s="1" t="n">
        <v>11</v>
      </c>
      <c r="D12172" s="1" t="s">
        <v>3820</v>
      </c>
      <c r="E12172" s="1" t="n">
        <v>1734</v>
      </c>
      <c r="F12172" s="1" t="s">
        <v>175</v>
      </c>
      <c r="I12172" s="1" t="n">
        <v>261370</v>
      </c>
      <c r="J12172" s="1" t="n">
        <v>39449</v>
      </c>
      <c r="K12172" s="1" t="n">
        <v>7898055450122</v>
      </c>
      <c r="L12172" s="1" t="s">
        <v>4773</v>
      </c>
      <c r="N12172" s="1" t="n">
        <v>4</v>
      </c>
      <c r="O12172" s="1" t="n">
        <v>79.72</v>
      </c>
      <c r="P12172" s="1" t="s">
        <v>3814</v>
      </c>
    </row>
    <row r="12173" customFormat="false" ht="12.75" hidden="false" customHeight="true" outlineLevel="0" collapsed="false">
      <c r="A12173" s="1" t="n">
        <v>3</v>
      </c>
      <c r="B12173" s="76" t="n">
        <v>46295</v>
      </c>
      <c r="C12173" s="1" t="n">
        <v>11</v>
      </c>
      <c r="D12173" s="1" t="s">
        <v>3820</v>
      </c>
      <c r="E12173" s="1" t="n">
        <v>1734</v>
      </c>
      <c r="F12173" s="1" t="s">
        <v>175</v>
      </c>
      <c r="I12173" s="1" t="n">
        <v>261370</v>
      </c>
      <c r="J12173" s="1" t="n">
        <v>39450</v>
      </c>
      <c r="K12173" s="1" t="n">
        <v>7898055450030</v>
      </c>
      <c r="L12173" s="1" t="s">
        <v>4239</v>
      </c>
      <c r="N12173" s="1" t="n">
        <v>4</v>
      </c>
      <c r="O12173" s="1" t="n">
        <v>79.72</v>
      </c>
      <c r="P12173" s="1" t="s">
        <v>3814</v>
      </c>
    </row>
    <row r="12174" customFormat="false" ht="12.75" hidden="false" customHeight="true" outlineLevel="0" collapsed="false">
      <c r="A12174" s="1" t="n">
        <v>3</v>
      </c>
      <c r="B12174" s="76" t="n">
        <v>46295</v>
      </c>
      <c r="C12174" s="1" t="n">
        <v>11</v>
      </c>
      <c r="D12174" s="1" t="s">
        <v>3820</v>
      </c>
      <c r="E12174" s="1" t="n">
        <v>1734</v>
      </c>
      <c r="F12174" s="1" t="s">
        <v>175</v>
      </c>
      <c r="I12174" s="1" t="n">
        <v>261370</v>
      </c>
      <c r="J12174" s="1" t="n">
        <v>56815</v>
      </c>
      <c r="K12174" s="1" t="n">
        <v>7898055455165</v>
      </c>
      <c r="L12174" s="1" t="s">
        <v>3918</v>
      </c>
      <c r="N12174" s="1" t="n">
        <v>4</v>
      </c>
      <c r="O12174" s="1" t="n">
        <v>79.72</v>
      </c>
      <c r="P12174" s="1" t="s">
        <v>3814</v>
      </c>
    </row>
    <row r="12175" customFormat="false" ht="12.75" hidden="false" customHeight="true" outlineLevel="0" collapsed="false">
      <c r="A12175" s="1" t="n">
        <v>3</v>
      </c>
      <c r="B12175" s="76" t="n">
        <v>46295</v>
      </c>
      <c r="C12175" s="1" t="n">
        <v>11</v>
      </c>
      <c r="D12175" s="1" t="s">
        <v>3820</v>
      </c>
      <c r="E12175" s="1" t="n">
        <v>1734</v>
      </c>
      <c r="F12175" s="1" t="s">
        <v>175</v>
      </c>
      <c r="I12175" s="1" t="n">
        <v>261370</v>
      </c>
      <c r="J12175" s="1" t="n">
        <v>57021</v>
      </c>
      <c r="K12175" s="1" t="n">
        <v>7898055455189</v>
      </c>
      <c r="L12175" s="1" t="s">
        <v>3919</v>
      </c>
      <c r="N12175" s="1" t="n">
        <v>4</v>
      </c>
      <c r="O12175" s="1" t="n">
        <v>79.72</v>
      </c>
      <c r="P12175" s="1" t="s">
        <v>3814</v>
      </c>
    </row>
    <row r="12176" customFormat="false" ht="12.75" hidden="false" customHeight="true" outlineLevel="0" collapsed="false">
      <c r="A12176" s="1" t="n">
        <v>3</v>
      </c>
      <c r="B12176" s="76" t="n">
        <v>46295</v>
      </c>
      <c r="C12176" s="1" t="n">
        <v>11</v>
      </c>
      <c r="D12176" s="1" t="s">
        <v>3820</v>
      </c>
      <c r="E12176" s="1" t="n">
        <v>1734</v>
      </c>
      <c r="F12176" s="1" t="s">
        <v>175</v>
      </c>
      <c r="I12176" s="1" t="n">
        <v>261371</v>
      </c>
      <c r="J12176" s="1" t="n">
        <v>50149</v>
      </c>
      <c r="K12176" s="1" t="n">
        <v>7898055450870</v>
      </c>
      <c r="L12176" s="1" t="s">
        <v>6459</v>
      </c>
      <c r="N12176" s="1" t="n">
        <v>20</v>
      </c>
      <c r="O12176" s="1" t="n">
        <v>159.45</v>
      </c>
      <c r="P12176" s="1" t="s">
        <v>3814</v>
      </c>
    </row>
    <row r="12177" customFormat="false" ht="12.75" hidden="false" customHeight="true" outlineLevel="0" collapsed="false">
      <c r="A12177" s="1" t="n">
        <v>3</v>
      </c>
      <c r="B12177" s="76" t="n">
        <v>46295</v>
      </c>
      <c r="C12177" s="1" t="n">
        <v>11</v>
      </c>
      <c r="D12177" s="1" t="s">
        <v>3820</v>
      </c>
      <c r="E12177" s="1" t="n">
        <v>1734</v>
      </c>
      <c r="F12177" s="1" t="s">
        <v>175</v>
      </c>
      <c r="I12177" s="1" t="n">
        <v>261371</v>
      </c>
      <c r="J12177" s="1" t="n">
        <v>38783</v>
      </c>
      <c r="K12177" s="1" t="n">
        <v>7898055450481</v>
      </c>
      <c r="L12177" s="1" t="s">
        <v>4739</v>
      </c>
      <c r="N12177" s="1" t="n">
        <v>20</v>
      </c>
      <c r="O12177" s="1" t="n">
        <v>56.65</v>
      </c>
      <c r="P12177" s="1" t="s">
        <v>3814</v>
      </c>
    </row>
    <row r="12178" customFormat="false" ht="12.75" hidden="false" customHeight="true" outlineLevel="0" collapsed="false">
      <c r="A12178" s="1" t="n">
        <v>3</v>
      </c>
      <c r="B12178" s="76" t="n">
        <v>46295</v>
      </c>
      <c r="C12178" s="1" t="n">
        <v>11</v>
      </c>
      <c r="D12178" s="1" t="s">
        <v>3820</v>
      </c>
      <c r="E12178" s="1" t="n">
        <v>1734</v>
      </c>
      <c r="F12178" s="1" t="s">
        <v>175</v>
      </c>
      <c r="I12178" s="1" t="n">
        <v>261371</v>
      </c>
      <c r="J12178" s="1" t="n">
        <v>39028</v>
      </c>
      <c r="K12178" s="1" t="n">
        <v>7898055450368</v>
      </c>
      <c r="L12178" s="1" t="s">
        <v>3909</v>
      </c>
      <c r="N12178" s="1" t="n">
        <v>20</v>
      </c>
      <c r="O12178" s="1" t="n">
        <v>111.19</v>
      </c>
      <c r="P12178" s="1" t="s">
        <v>3814</v>
      </c>
    </row>
    <row r="12179" customFormat="false" ht="12.75" hidden="false" customHeight="true" outlineLevel="0" collapsed="false">
      <c r="A12179" s="1" t="n">
        <v>3</v>
      </c>
      <c r="B12179" s="76" t="n">
        <v>46295</v>
      </c>
      <c r="C12179" s="1" t="n">
        <v>11</v>
      </c>
      <c r="D12179" s="1" t="s">
        <v>3820</v>
      </c>
      <c r="E12179" s="1" t="n">
        <v>1734</v>
      </c>
      <c r="F12179" s="1" t="s">
        <v>175</v>
      </c>
      <c r="I12179" s="1" t="n">
        <v>261371</v>
      </c>
      <c r="J12179" s="1" t="n">
        <v>41626</v>
      </c>
      <c r="K12179" s="1" t="n">
        <v>7898055450924</v>
      </c>
      <c r="L12179" s="1" t="s">
        <v>6683</v>
      </c>
      <c r="N12179" s="1" t="n">
        <v>30</v>
      </c>
      <c r="O12179" s="1" t="n">
        <v>78.68</v>
      </c>
      <c r="P12179" s="1" t="s">
        <v>3814</v>
      </c>
    </row>
    <row r="12180" customFormat="false" ht="12.75" hidden="false" customHeight="true" outlineLevel="0" collapsed="false">
      <c r="A12180" s="1" t="n">
        <v>3</v>
      </c>
      <c r="B12180" s="76" t="n">
        <v>46295</v>
      </c>
      <c r="C12180" s="1" t="n">
        <v>11</v>
      </c>
      <c r="D12180" s="1" t="s">
        <v>3820</v>
      </c>
      <c r="E12180" s="1" t="n">
        <v>1734</v>
      </c>
      <c r="F12180" s="1" t="s">
        <v>175</v>
      </c>
      <c r="I12180" s="1" t="n">
        <v>261371</v>
      </c>
      <c r="J12180" s="1" t="n">
        <v>81025</v>
      </c>
      <c r="K12180" s="1" t="n">
        <v>7898055455714</v>
      </c>
      <c r="L12180" s="1" t="s">
        <v>3911</v>
      </c>
      <c r="N12180" s="1" t="n">
        <v>8</v>
      </c>
      <c r="O12180" s="1" t="n">
        <v>54.55</v>
      </c>
      <c r="P12180" s="1" t="s">
        <v>3814</v>
      </c>
    </row>
    <row r="12181" customFormat="false" ht="12.75" hidden="false" customHeight="true" outlineLevel="0" collapsed="false">
      <c r="A12181" s="1" t="n">
        <v>3</v>
      </c>
      <c r="B12181" s="76" t="n">
        <v>46295</v>
      </c>
      <c r="C12181" s="1" t="n">
        <v>11</v>
      </c>
      <c r="D12181" s="1" t="s">
        <v>3820</v>
      </c>
      <c r="E12181" s="1" t="n">
        <v>1666</v>
      </c>
      <c r="F12181" s="1" t="s">
        <v>297</v>
      </c>
      <c r="I12181" s="1" t="n">
        <v>575726</v>
      </c>
      <c r="J12181" s="1" t="n">
        <v>24990</v>
      </c>
      <c r="K12181" s="1" t="n">
        <v>78935761</v>
      </c>
      <c r="L12181" s="1" t="s">
        <v>4121</v>
      </c>
      <c r="N12181" s="1" t="n">
        <v>60</v>
      </c>
      <c r="O12181" s="1" t="n">
        <v>1016.42</v>
      </c>
      <c r="P12181" s="1" t="s">
        <v>3814</v>
      </c>
    </row>
    <row r="12182" customFormat="false" ht="12.75" hidden="false" customHeight="true" outlineLevel="0" collapsed="false">
      <c r="A12182" s="1" t="n">
        <v>3</v>
      </c>
      <c r="B12182" s="76" t="n">
        <v>46295</v>
      </c>
      <c r="C12182" s="1" t="n">
        <v>11</v>
      </c>
      <c r="D12182" s="1" t="s">
        <v>3820</v>
      </c>
      <c r="E12182" s="1" t="n">
        <v>1666</v>
      </c>
      <c r="F12182" s="1" t="s">
        <v>297</v>
      </c>
      <c r="I12182" s="1" t="n">
        <v>575726</v>
      </c>
      <c r="J12182" s="1" t="n">
        <v>25392</v>
      </c>
      <c r="K12182" s="1" t="n">
        <v>7898591450600</v>
      </c>
      <c r="L12182" s="1" t="s">
        <v>4837</v>
      </c>
      <c r="N12182" s="1" t="n">
        <v>24</v>
      </c>
      <c r="O12182" s="1" t="n">
        <v>21.74</v>
      </c>
      <c r="P12182" s="1" t="s">
        <v>3814</v>
      </c>
    </row>
    <row r="12183" customFormat="false" ht="12.75" hidden="false" customHeight="true" outlineLevel="0" collapsed="false">
      <c r="A12183" s="1" t="n">
        <v>3</v>
      </c>
      <c r="B12183" s="76" t="n">
        <v>46295</v>
      </c>
      <c r="C12183" s="1" t="n">
        <v>11</v>
      </c>
      <c r="D12183" s="1" t="s">
        <v>3820</v>
      </c>
      <c r="E12183" s="1" t="n">
        <v>1666</v>
      </c>
      <c r="F12183" s="1" t="s">
        <v>297</v>
      </c>
      <c r="I12183" s="1" t="n">
        <v>575726</v>
      </c>
      <c r="J12183" s="1" t="n">
        <v>25661</v>
      </c>
      <c r="K12183" s="1" t="n">
        <v>7898591450686</v>
      </c>
      <c r="L12183" s="1" t="s">
        <v>4122</v>
      </c>
      <c r="N12183" s="1" t="n">
        <v>24</v>
      </c>
      <c r="O12183" s="1" t="n">
        <v>21.74</v>
      </c>
      <c r="P12183" s="1" t="s">
        <v>3814</v>
      </c>
    </row>
    <row r="12184" customFormat="false" ht="12.75" hidden="false" customHeight="true" outlineLevel="0" collapsed="false">
      <c r="A12184" s="1" t="n">
        <v>3</v>
      </c>
      <c r="B12184" s="76" t="n">
        <v>46295</v>
      </c>
      <c r="C12184" s="1" t="n">
        <v>11</v>
      </c>
      <c r="D12184" s="1" t="s">
        <v>3820</v>
      </c>
      <c r="E12184" s="1" t="n">
        <v>1666</v>
      </c>
      <c r="F12184" s="1" t="s">
        <v>297</v>
      </c>
      <c r="I12184" s="1" t="n">
        <v>575726</v>
      </c>
      <c r="J12184" s="1" t="n">
        <v>25662</v>
      </c>
      <c r="K12184" s="1" t="n">
        <v>7898591450662</v>
      </c>
      <c r="L12184" s="1" t="s">
        <v>4123</v>
      </c>
      <c r="N12184" s="1" t="n">
        <v>24</v>
      </c>
      <c r="O12184" s="1" t="n">
        <v>21.74</v>
      </c>
      <c r="P12184" s="1" t="s">
        <v>3814</v>
      </c>
    </row>
    <row r="12185" customFormat="false" ht="12.75" hidden="false" customHeight="true" outlineLevel="0" collapsed="false">
      <c r="A12185" s="1" t="n">
        <v>3</v>
      </c>
      <c r="B12185" s="76" t="n">
        <v>46295</v>
      </c>
      <c r="C12185" s="1" t="n">
        <v>11</v>
      </c>
      <c r="D12185" s="1" t="s">
        <v>3820</v>
      </c>
      <c r="E12185" s="1" t="n">
        <v>1666</v>
      </c>
      <c r="F12185" s="1" t="s">
        <v>297</v>
      </c>
      <c r="I12185" s="1" t="n">
        <v>575726</v>
      </c>
      <c r="J12185" s="1" t="n">
        <v>37535</v>
      </c>
      <c r="K12185" s="1" t="n">
        <v>78942073</v>
      </c>
      <c r="L12185" s="1" t="s">
        <v>4124</v>
      </c>
      <c r="N12185" s="1" t="n">
        <v>20</v>
      </c>
      <c r="O12185" s="1" t="n">
        <v>319.98</v>
      </c>
      <c r="P12185" s="1" t="s">
        <v>3814</v>
      </c>
    </row>
    <row r="12186" customFormat="false" ht="12.75" hidden="false" customHeight="true" outlineLevel="0" collapsed="false">
      <c r="A12186" s="1" t="n">
        <v>3</v>
      </c>
      <c r="B12186" s="76" t="n">
        <v>46295</v>
      </c>
      <c r="C12186" s="1" t="n">
        <v>11</v>
      </c>
      <c r="D12186" s="1" t="s">
        <v>3820</v>
      </c>
      <c r="E12186" s="1" t="n">
        <v>1666</v>
      </c>
      <c r="F12186" s="1" t="s">
        <v>297</v>
      </c>
      <c r="I12186" s="1" t="n">
        <v>575726</v>
      </c>
      <c r="J12186" s="1" t="n">
        <v>37536</v>
      </c>
      <c r="K12186" s="1" t="n">
        <v>78942066</v>
      </c>
      <c r="L12186" s="1" t="s">
        <v>4125</v>
      </c>
      <c r="N12186" s="1" t="n">
        <v>70</v>
      </c>
      <c r="O12186" s="1" t="n">
        <v>1152.88</v>
      </c>
      <c r="P12186" s="1" t="s">
        <v>3814</v>
      </c>
    </row>
    <row r="12187" customFormat="false" ht="12.75" hidden="false" customHeight="true" outlineLevel="0" collapsed="false">
      <c r="A12187" s="1" t="n">
        <v>3</v>
      </c>
      <c r="B12187" s="76" t="n">
        <v>46295</v>
      </c>
      <c r="C12187" s="1" t="n">
        <v>11</v>
      </c>
      <c r="D12187" s="1" t="s">
        <v>3820</v>
      </c>
      <c r="E12187" s="1" t="n">
        <v>1666</v>
      </c>
      <c r="F12187" s="1" t="s">
        <v>297</v>
      </c>
      <c r="I12187" s="1" t="n">
        <v>575726</v>
      </c>
      <c r="J12187" s="1" t="n">
        <v>53207</v>
      </c>
      <c r="K12187" s="1" t="n">
        <v>78944480</v>
      </c>
      <c r="L12187" s="1" t="s">
        <v>4128</v>
      </c>
      <c r="N12187" s="1" t="n">
        <v>50</v>
      </c>
      <c r="O12187" s="1" t="n">
        <v>611.73</v>
      </c>
      <c r="P12187" s="1" t="s">
        <v>3814</v>
      </c>
    </row>
    <row r="12188" customFormat="false" ht="12.75" hidden="false" customHeight="true" outlineLevel="0" collapsed="false">
      <c r="A12188" s="1" t="n">
        <v>3</v>
      </c>
      <c r="B12188" s="76" t="n">
        <v>46295</v>
      </c>
      <c r="C12188" s="1" t="n">
        <v>11</v>
      </c>
      <c r="D12188" s="1" t="s">
        <v>3820</v>
      </c>
      <c r="E12188" s="1" t="n">
        <v>1666</v>
      </c>
      <c r="F12188" s="1" t="s">
        <v>297</v>
      </c>
      <c r="I12188" s="1" t="n">
        <v>575726</v>
      </c>
      <c r="J12188" s="1" t="n">
        <v>67177</v>
      </c>
      <c r="K12188" s="1" t="n">
        <v>78944466</v>
      </c>
      <c r="L12188" s="1" t="s">
        <v>4130</v>
      </c>
      <c r="N12188" s="1" t="n">
        <v>60</v>
      </c>
      <c r="O12188" s="1" t="n">
        <v>790.55</v>
      </c>
      <c r="P12188" s="1" t="s">
        <v>3814</v>
      </c>
    </row>
    <row r="12189" customFormat="false" ht="12.75" hidden="false" customHeight="true" outlineLevel="0" collapsed="false">
      <c r="A12189" s="1" t="n">
        <v>3</v>
      </c>
      <c r="B12189" s="76" t="n">
        <v>46295</v>
      </c>
      <c r="C12189" s="1" t="n">
        <v>11</v>
      </c>
      <c r="D12189" s="1" t="s">
        <v>3820</v>
      </c>
      <c r="E12189" s="1" t="n">
        <v>1666</v>
      </c>
      <c r="F12189" s="1" t="s">
        <v>297</v>
      </c>
      <c r="I12189" s="1" t="n">
        <v>575726</v>
      </c>
      <c r="J12189" s="1" t="n">
        <v>77084</v>
      </c>
      <c r="K12189" s="1" t="n">
        <v>78947535</v>
      </c>
      <c r="L12189" s="1" t="s">
        <v>4131</v>
      </c>
      <c r="N12189" s="1" t="n">
        <v>30</v>
      </c>
      <c r="O12189" s="1" t="n">
        <v>522.32</v>
      </c>
      <c r="P12189" s="1" t="s">
        <v>3814</v>
      </c>
    </row>
    <row r="12190" customFormat="false" ht="12.75" hidden="false" customHeight="true" outlineLevel="0" collapsed="false">
      <c r="A12190" s="1" t="n">
        <v>3</v>
      </c>
      <c r="B12190" s="76" t="n">
        <v>46295</v>
      </c>
      <c r="C12190" s="1" t="n">
        <v>11</v>
      </c>
      <c r="D12190" s="1" t="s">
        <v>3820</v>
      </c>
      <c r="E12190" s="1" t="n">
        <v>1666</v>
      </c>
      <c r="F12190" s="1" t="s">
        <v>297</v>
      </c>
      <c r="I12190" s="1" t="n">
        <v>575726</v>
      </c>
      <c r="J12190" s="1" t="n">
        <v>78026</v>
      </c>
      <c r="K12190" s="1" t="n">
        <v>78947504</v>
      </c>
      <c r="L12190" s="1" t="s">
        <v>4839</v>
      </c>
      <c r="N12190" s="1" t="n">
        <v>10</v>
      </c>
      <c r="O12190" s="1" t="n">
        <v>150.58</v>
      </c>
      <c r="P12190" s="1" t="s">
        <v>3814</v>
      </c>
    </row>
    <row r="12191" customFormat="false" ht="12.75" hidden="false" customHeight="true" outlineLevel="0" collapsed="false">
      <c r="A12191" s="1" t="n">
        <v>3</v>
      </c>
      <c r="B12191" s="76" t="n">
        <v>46295</v>
      </c>
      <c r="C12191" s="1" t="n">
        <v>11</v>
      </c>
      <c r="D12191" s="1" t="s">
        <v>3820</v>
      </c>
      <c r="E12191" s="1" t="n">
        <v>1666</v>
      </c>
      <c r="F12191" s="1" t="s">
        <v>297</v>
      </c>
      <c r="I12191" s="1" t="n">
        <v>575726</v>
      </c>
      <c r="J12191" s="1" t="n">
        <v>82642</v>
      </c>
      <c r="K12191" s="1" t="n">
        <v>78946460</v>
      </c>
      <c r="L12191" s="1" t="s">
        <v>7013</v>
      </c>
      <c r="N12191" s="1" t="n">
        <v>30</v>
      </c>
      <c r="O12191" s="1" t="n">
        <v>451.74</v>
      </c>
      <c r="P12191" s="1" t="s">
        <v>3814</v>
      </c>
    </row>
    <row r="12192" customFormat="false" ht="12.75" hidden="false" customHeight="true" outlineLevel="0" collapsed="false">
      <c r="A12192" s="1" t="n">
        <v>3</v>
      </c>
      <c r="B12192" s="76" t="n">
        <v>46295</v>
      </c>
      <c r="C12192" s="1" t="n">
        <v>11</v>
      </c>
      <c r="D12192" s="1" t="s">
        <v>3820</v>
      </c>
      <c r="E12192" s="1" t="n">
        <v>1705</v>
      </c>
      <c r="F12192" s="1" t="s">
        <v>139</v>
      </c>
      <c r="I12192" s="1" t="n">
        <v>1310216</v>
      </c>
      <c r="J12192" s="1" t="n">
        <v>29749</v>
      </c>
      <c r="K12192" s="1" t="n">
        <v>70847033929</v>
      </c>
      <c r="L12192" s="1" t="s">
        <v>5666</v>
      </c>
      <c r="N12192" s="1" t="n">
        <v>12</v>
      </c>
      <c r="O12192" s="1" t="n">
        <v>100.78</v>
      </c>
      <c r="P12192" s="1" t="s">
        <v>3814</v>
      </c>
    </row>
    <row r="12193" customFormat="false" ht="12.75" hidden="false" customHeight="true" outlineLevel="0" collapsed="false">
      <c r="A12193" s="1" t="n">
        <v>3</v>
      </c>
      <c r="B12193" s="76" t="n">
        <v>46295</v>
      </c>
      <c r="C12193" s="1" t="n">
        <v>11</v>
      </c>
      <c r="D12193" s="1" t="s">
        <v>3820</v>
      </c>
      <c r="E12193" s="1" t="n">
        <v>1705</v>
      </c>
      <c r="F12193" s="1" t="s">
        <v>139</v>
      </c>
      <c r="I12193" s="1" t="n">
        <v>1310216</v>
      </c>
      <c r="J12193" s="1" t="n">
        <v>47082</v>
      </c>
      <c r="K12193" s="1" t="n">
        <v>1220000250031</v>
      </c>
      <c r="L12193" s="1" t="s">
        <v>3825</v>
      </c>
      <c r="N12193" s="1" t="n">
        <v>12</v>
      </c>
      <c r="O12193" s="1" t="n">
        <v>100.78</v>
      </c>
      <c r="P12193" s="1" t="s">
        <v>3814</v>
      </c>
    </row>
    <row r="12194" customFormat="false" ht="12.75" hidden="false" customHeight="true" outlineLevel="0" collapsed="false">
      <c r="A12194" s="1" t="n">
        <v>3</v>
      </c>
      <c r="B12194" s="76" t="n">
        <v>46295</v>
      </c>
      <c r="C12194" s="1" t="n">
        <v>11</v>
      </c>
      <c r="D12194" s="1" t="s">
        <v>3820</v>
      </c>
      <c r="E12194" s="1" t="n">
        <v>1705</v>
      </c>
      <c r="F12194" s="1" t="s">
        <v>139</v>
      </c>
      <c r="I12194" s="1" t="n">
        <v>1310216</v>
      </c>
      <c r="J12194" s="1" t="n">
        <v>54315</v>
      </c>
      <c r="K12194" s="1" t="n">
        <v>1220000250222</v>
      </c>
      <c r="L12194" s="1" t="s">
        <v>3826</v>
      </c>
      <c r="N12194" s="1" t="n">
        <v>12</v>
      </c>
      <c r="O12194" s="1" t="n">
        <v>100.78</v>
      </c>
      <c r="P12194" s="1" t="s">
        <v>3814</v>
      </c>
    </row>
    <row r="12195" customFormat="false" ht="12.75" hidden="false" customHeight="true" outlineLevel="0" collapsed="false">
      <c r="A12195" s="1" t="n">
        <v>3</v>
      </c>
      <c r="B12195" s="76" t="n">
        <v>46295</v>
      </c>
      <c r="C12195" s="1" t="n">
        <v>11</v>
      </c>
      <c r="D12195" s="1" t="s">
        <v>3820</v>
      </c>
      <c r="E12195" s="1" t="n">
        <v>1705</v>
      </c>
      <c r="F12195" s="1" t="s">
        <v>139</v>
      </c>
      <c r="I12195" s="1" t="n">
        <v>1310216</v>
      </c>
      <c r="J12195" s="1" t="n">
        <v>60013</v>
      </c>
      <c r="K12195" s="1" t="n">
        <v>1220000250147</v>
      </c>
      <c r="L12195" s="1" t="s">
        <v>6206</v>
      </c>
      <c r="N12195" s="1" t="n">
        <v>6</v>
      </c>
      <c r="O12195" s="1" t="n">
        <v>50.39</v>
      </c>
      <c r="P12195" s="1" t="s">
        <v>3814</v>
      </c>
    </row>
    <row r="12196" customFormat="false" ht="12.75" hidden="false" customHeight="true" outlineLevel="0" collapsed="false">
      <c r="A12196" s="1" t="n">
        <v>3</v>
      </c>
      <c r="B12196" s="76" t="n">
        <v>46295</v>
      </c>
      <c r="C12196" s="1" t="n">
        <v>11</v>
      </c>
      <c r="D12196" s="1" t="s">
        <v>3820</v>
      </c>
      <c r="E12196" s="1" t="n">
        <v>1705</v>
      </c>
      <c r="F12196" s="1" t="s">
        <v>139</v>
      </c>
      <c r="I12196" s="1" t="n">
        <v>1310216</v>
      </c>
      <c r="J12196" s="1" t="n">
        <v>66038</v>
      </c>
      <c r="K12196" s="1" t="n">
        <v>7898938890076</v>
      </c>
      <c r="L12196" s="1" t="s">
        <v>5151</v>
      </c>
      <c r="N12196" s="1" t="n">
        <v>24</v>
      </c>
      <c r="O12196" s="1" t="n">
        <v>201.55</v>
      </c>
      <c r="P12196" s="1" t="s">
        <v>3814</v>
      </c>
    </row>
    <row r="12197" customFormat="false" ht="12.75" hidden="false" customHeight="true" outlineLevel="0" collapsed="false">
      <c r="A12197" s="1" t="n">
        <v>3</v>
      </c>
      <c r="B12197" s="76" t="n">
        <v>46295</v>
      </c>
      <c r="C12197" s="1" t="n">
        <v>11</v>
      </c>
      <c r="D12197" s="1" t="s">
        <v>3820</v>
      </c>
      <c r="E12197" s="1" t="n">
        <v>1705</v>
      </c>
      <c r="F12197" s="1" t="s">
        <v>139</v>
      </c>
      <c r="I12197" s="1" t="n">
        <v>1310216</v>
      </c>
      <c r="J12197" s="1" t="n">
        <v>82531</v>
      </c>
      <c r="K12197" s="1" t="n">
        <v>7894900681178</v>
      </c>
      <c r="L12197" s="1" t="s">
        <v>6964</v>
      </c>
      <c r="N12197" s="1" t="n">
        <v>6</v>
      </c>
      <c r="O12197" s="1" t="n">
        <v>11.74</v>
      </c>
      <c r="P12197" s="1" t="s">
        <v>3814</v>
      </c>
    </row>
    <row r="12198" customFormat="false" ht="12.75" hidden="false" customHeight="true" outlineLevel="0" collapsed="false">
      <c r="A12198" s="1" t="n">
        <v>3</v>
      </c>
      <c r="B12198" s="76" t="n">
        <v>46295</v>
      </c>
      <c r="C12198" s="1" t="n">
        <v>11</v>
      </c>
      <c r="D12198" s="1" t="s">
        <v>3820</v>
      </c>
      <c r="E12198" s="1" t="n">
        <v>1672</v>
      </c>
      <c r="F12198" s="1" t="s">
        <v>90</v>
      </c>
      <c r="I12198" s="1" t="n">
        <v>1462116</v>
      </c>
      <c r="J12198" s="1" t="n">
        <v>101308</v>
      </c>
      <c r="K12198" s="1" t="n">
        <v>7896579330098</v>
      </c>
      <c r="L12198" s="1" t="s">
        <v>3965</v>
      </c>
      <c r="N12198" s="1" t="n">
        <v>50</v>
      </c>
      <c r="O12198" s="1" t="n">
        <v>390</v>
      </c>
      <c r="P12198" s="1" t="s">
        <v>3814</v>
      </c>
    </row>
    <row r="12199" customFormat="false" ht="12.75" hidden="false" customHeight="true" outlineLevel="0" collapsed="false">
      <c r="A12199" s="1" t="n">
        <v>3</v>
      </c>
      <c r="B12199" s="76" t="n">
        <v>46295</v>
      </c>
      <c r="C12199" s="1" t="n">
        <v>11</v>
      </c>
      <c r="D12199" s="1" t="s">
        <v>3820</v>
      </c>
      <c r="E12199" s="1" t="n">
        <v>1672</v>
      </c>
      <c r="F12199" s="1" t="s">
        <v>90</v>
      </c>
      <c r="I12199" s="1" t="n">
        <v>1462116</v>
      </c>
      <c r="J12199" s="1" t="n">
        <v>37507</v>
      </c>
      <c r="K12199" s="1" t="n">
        <v>7896579310854</v>
      </c>
      <c r="L12199" s="1" t="s">
        <v>3966</v>
      </c>
      <c r="N12199" s="1" t="n">
        <v>130</v>
      </c>
      <c r="O12199" s="1" t="n">
        <v>949</v>
      </c>
      <c r="P12199" s="1" t="s">
        <v>3814</v>
      </c>
    </row>
    <row r="12200" customFormat="false" ht="12.75" hidden="false" customHeight="true" outlineLevel="0" collapsed="false">
      <c r="A12200" s="1" t="n">
        <v>3</v>
      </c>
      <c r="B12200" s="76" t="n">
        <v>46295</v>
      </c>
      <c r="C12200" s="1" t="n">
        <v>11</v>
      </c>
      <c r="D12200" s="1" t="s">
        <v>3820</v>
      </c>
      <c r="E12200" s="1" t="n">
        <v>1613</v>
      </c>
      <c r="F12200" s="1" t="s">
        <v>181</v>
      </c>
      <c r="I12200" s="1" t="n">
        <v>1636220</v>
      </c>
      <c r="J12200" s="1" t="n">
        <v>100035</v>
      </c>
      <c r="K12200" s="1" t="n">
        <v>36</v>
      </c>
      <c r="L12200" s="1" t="s">
        <v>3922</v>
      </c>
      <c r="N12200" s="1" t="n">
        <v>45</v>
      </c>
      <c r="O12200" s="1" t="n">
        <v>439.2</v>
      </c>
      <c r="P12200" s="1" t="s">
        <v>3814</v>
      </c>
    </row>
    <row r="12201" customFormat="false" ht="12.75" hidden="false" customHeight="true" outlineLevel="0" collapsed="false">
      <c r="A12201" s="1" t="n">
        <v>3</v>
      </c>
      <c r="B12201" s="76" t="n">
        <v>46295</v>
      </c>
      <c r="C12201" s="1" t="n">
        <v>11</v>
      </c>
      <c r="D12201" s="1" t="s">
        <v>3820</v>
      </c>
      <c r="E12201" s="1" t="n">
        <v>1613</v>
      </c>
      <c r="F12201" s="1" t="s">
        <v>181</v>
      </c>
      <c r="I12201" s="1" t="n">
        <v>1636220</v>
      </c>
      <c r="J12201" s="1" t="n">
        <v>100045</v>
      </c>
      <c r="K12201" s="1" t="n">
        <v>46</v>
      </c>
      <c r="L12201" s="1" t="s">
        <v>4807</v>
      </c>
      <c r="N12201" s="1" t="n">
        <v>80</v>
      </c>
      <c r="O12201" s="1" t="n">
        <v>847.2</v>
      </c>
      <c r="P12201" s="1" t="s">
        <v>3814</v>
      </c>
    </row>
    <row r="12202" customFormat="false" ht="12.75" hidden="false" customHeight="true" outlineLevel="0" collapsed="false">
      <c r="A12202" s="1" t="n">
        <v>3</v>
      </c>
      <c r="B12202" s="76" t="n">
        <v>46295</v>
      </c>
      <c r="C12202" s="1" t="n">
        <v>11</v>
      </c>
      <c r="D12202" s="1" t="s">
        <v>3820</v>
      </c>
      <c r="E12202" s="1" t="n">
        <v>1613</v>
      </c>
      <c r="F12202" s="1" t="s">
        <v>181</v>
      </c>
      <c r="I12202" s="1" t="n">
        <v>1636220</v>
      </c>
      <c r="J12202" s="1" t="n">
        <v>100073</v>
      </c>
      <c r="K12202" s="1" t="n">
        <v>74</v>
      </c>
      <c r="L12202" s="1" t="s">
        <v>4325</v>
      </c>
      <c r="N12202" s="1" t="n">
        <v>108</v>
      </c>
      <c r="O12202" s="1" t="n">
        <v>1254</v>
      </c>
      <c r="P12202" s="1" t="s">
        <v>3814</v>
      </c>
    </row>
    <row r="12203" customFormat="false" ht="12.75" hidden="false" customHeight="true" outlineLevel="0" collapsed="false">
      <c r="A12203" s="1" t="n">
        <v>3</v>
      </c>
      <c r="B12203" s="76" t="n">
        <v>46295</v>
      </c>
      <c r="C12203" s="1" t="n">
        <v>11</v>
      </c>
      <c r="D12203" s="1" t="s">
        <v>3820</v>
      </c>
      <c r="E12203" s="1" t="n">
        <v>1613</v>
      </c>
      <c r="F12203" s="1" t="s">
        <v>181</v>
      </c>
      <c r="I12203" s="1" t="n">
        <v>1636220</v>
      </c>
      <c r="J12203" s="1" t="n">
        <v>103795</v>
      </c>
      <c r="K12203" s="1" t="n">
        <v>7893000436800</v>
      </c>
      <c r="L12203" s="1" t="s">
        <v>6091</v>
      </c>
      <c r="N12203" s="1" t="n">
        <v>12</v>
      </c>
      <c r="O12203" s="1" t="n">
        <v>119.3</v>
      </c>
      <c r="P12203" s="1" t="s">
        <v>3814</v>
      </c>
    </row>
    <row r="12204" customFormat="false" ht="12.75" hidden="false" customHeight="true" outlineLevel="0" collapsed="false">
      <c r="A12204" s="1" t="n">
        <v>3</v>
      </c>
      <c r="B12204" s="76" t="n">
        <v>46295</v>
      </c>
      <c r="C12204" s="1" t="n">
        <v>11</v>
      </c>
      <c r="D12204" s="1" t="s">
        <v>3820</v>
      </c>
      <c r="E12204" s="1" t="n">
        <v>1613</v>
      </c>
      <c r="F12204" s="1" t="s">
        <v>181</v>
      </c>
      <c r="I12204" s="1" t="n">
        <v>1636220</v>
      </c>
      <c r="J12204" s="1" t="n">
        <v>103796</v>
      </c>
      <c r="K12204" s="1" t="n">
        <v>7893000436725</v>
      </c>
      <c r="L12204" s="1" t="s">
        <v>4520</v>
      </c>
      <c r="N12204" s="1" t="n">
        <v>12</v>
      </c>
      <c r="O12204" s="1" t="n">
        <v>150.12</v>
      </c>
      <c r="P12204" s="1" t="s">
        <v>3814</v>
      </c>
    </row>
    <row r="12205" customFormat="false" ht="12.75" hidden="false" customHeight="true" outlineLevel="0" collapsed="false">
      <c r="A12205" s="1" t="n">
        <v>3</v>
      </c>
      <c r="B12205" s="76" t="n">
        <v>46295</v>
      </c>
      <c r="C12205" s="1" t="n">
        <v>11</v>
      </c>
      <c r="D12205" s="1" t="s">
        <v>3820</v>
      </c>
      <c r="E12205" s="1" t="n">
        <v>1613</v>
      </c>
      <c r="F12205" s="1" t="s">
        <v>181</v>
      </c>
      <c r="I12205" s="1" t="n">
        <v>1636220</v>
      </c>
      <c r="J12205" s="1" t="n">
        <v>103851</v>
      </c>
      <c r="K12205" s="1" t="n">
        <v>7893000482401</v>
      </c>
      <c r="L12205" s="1" t="s">
        <v>4376</v>
      </c>
      <c r="N12205" s="1" t="n">
        <v>12</v>
      </c>
      <c r="O12205" s="1" t="n">
        <v>226.2</v>
      </c>
      <c r="P12205" s="1" t="s">
        <v>3814</v>
      </c>
    </row>
    <row r="12206" customFormat="false" ht="12.75" hidden="false" customHeight="true" outlineLevel="0" collapsed="false">
      <c r="A12206" s="1" t="n">
        <v>3</v>
      </c>
      <c r="B12206" s="76" t="n">
        <v>46295</v>
      </c>
      <c r="C12206" s="1" t="n">
        <v>11</v>
      </c>
      <c r="D12206" s="1" t="s">
        <v>3820</v>
      </c>
      <c r="E12206" s="1" t="n">
        <v>1613</v>
      </c>
      <c r="F12206" s="1" t="s">
        <v>181</v>
      </c>
      <c r="I12206" s="1" t="n">
        <v>1636220</v>
      </c>
      <c r="J12206" s="1" t="n">
        <v>108591</v>
      </c>
      <c r="K12206" s="1" t="n">
        <v>8461</v>
      </c>
      <c r="L12206" s="1" t="s">
        <v>4808</v>
      </c>
      <c r="N12206" s="1" t="n">
        <v>45</v>
      </c>
      <c r="O12206" s="1" t="n">
        <v>624.6</v>
      </c>
      <c r="P12206" s="1" t="s">
        <v>3814</v>
      </c>
    </row>
    <row r="12207" customFormat="false" ht="12.75" hidden="false" customHeight="true" outlineLevel="0" collapsed="false">
      <c r="A12207" s="1" t="n">
        <v>3</v>
      </c>
      <c r="B12207" s="76" t="n">
        <v>46295</v>
      </c>
      <c r="C12207" s="1" t="n">
        <v>11</v>
      </c>
      <c r="D12207" s="1" t="s">
        <v>3820</v>
      </c>
      <c r="E12207" s="1" t="n">
        <v>1613</v>
      </c>
      <c r="F12207" s="1" t="s">
        <v>181</v>
      </c>
      <c r="I12207" s="1" t="n">
        <v>1636220</v>
      </c>
      <c r="J12207" s="1" t="n">
        <v>109076</v>
      </c>
      <c r="K12207" s="1" t="n">
        <v>7891515989408</v>
      </c>
      <c r="L12207" s="1" t="s">
        <v>7014</v>
      </c>
      <c r="N12207" s="1" t="n">
        <v>36</v>
      </c>
      <c r="O12207" s="1" t="n">
        <v>39.09</v>
      </c>
      <c r="P12207" s="1" t="s">
        <v>3814</v>
      </c>
    </row>
    <row r="12208" customFormat="false" ht="12.75" hidden="false" customHeight="true" outlineLevel="0" collapsed="false">
      <c r="A12208" s="1" t="n">
        <v>3</v>
      </c>
      <c r="B12208" s="76" t="n">
        <v>46295</v>
      </c>
      <c r="C12208" s="1" t="n">
        <v>11</v>
      </c>
      <c r="D12208" s="1" t="s">
        <v>3820</v>
      </c>
      <c r="E12208" s="1" t="n">
        <v>1613</v>
      </c>
      <c r="F12208" s="1" t="s">
        <v>181</v>
      </c>
      <c r="I12208" s="1" t="n">
        <v>1636220</v>
      </c>
      <c r="J12208" s="1" t="n">
        <v>23695</v>
      </c>
      <c r="K12208" s="1" t="n">
        <v>7891515474126</v>
      </c>
      <c r="L12208" s="1" t="s">
        <v>4527</v>
      </c>
      <c r="N12208" s="1" t="n">
        <v>135</v>
      </c>
      <c r="O12208" s="1" t="n">
        <v>225.73</v>
      </c>
      <c r="P12208" s="1" t="s">
        <v>3814</v>
      </c>
    </row>
    <row r="12209" customFormat="false" ht="12.75" hidden="false" customHeight="true" outlineLevel="0" collapsed="false">
      <c r="A12209" s="1" t="n">
        <v>3</v>
      </c>
      <c r="B12209" s="76" t="n">
        <v>46295</v>
      </c>
      <c r="C12209" s="1" t="n">
        <v>11</v>
      </c>
      <c r="D12209" s="1" t="s">
        <v>3820</v>
      </c>
      <c r="E12209" s="1" t="n">
        <v>1613</v>
      </c>
      <c r="F12209" s="1" t="s">
        <v>181</v>
      </c>
      <c r="I12209" s="1" t="n">
        <v>1636220</v>
      </c>
      <c r="J12209" s="1" t="n">
        <v>110181</v>
      </c>
      <c r="K12209" s="1" t="n">
        <v>37389</v>
      </c>
      <c r="L12209" s="1" t="s">
        <v>4809</v>
      </c>
      <c r="N12209" s="1" t="n">
        <v>30</v>
      </c>
      <c r="O12209" s="1" t="n">
        <v>345.9</v>
      </c>
      <c r="P12209" s="1" t="s">
        <v>3814</v>
      </c>
    </row>
    <row r="12210" customFormat="false" ht="12.75" hidden="false" customHeight="true" outlineLevel="0" collapsed="false">
      <c r="A12210" s="1" t="n">
        <v>3</v>
      </c>
      <c r="B12210" s="76" t="n">
        <v>46295</v>
      </c>
      <c r="C12210" s="1" t="n">
        <v>11</v>
      </c>
      <c r="D12210" s="1" t="s">
        <v>3820</v>
      </c>
      <c r="E12210" s="1" t="n">
        <v>1613</v>
      </c>
      <c r="F12210" s="1" t="s">
        <v>181</v>
      </c>
      <c r="I12210" s="1" t="n">
        <v>1636655</v>
      </c>
      <c r="J12210" s="1" t="n">
        <v>110883</v>
      </c>
      <c r="K12210" s="1" t="n">
        <v>45</v>
      </c>
      <c r="L12210" s="1" t="s">
        <v>4806</v>
      </c>
      <c r="N12210" s="1" t="n">
        <v>80</v>
      </c>
      <c r="O12210" s="1" t="n">
        <v>1010.26</v>
      </c>
      <c r="P12210" s="1" t="s">
        <v>3814</v>
      </c>
    </row>
    <row r="12211" customFormat="false" ht="12.75" hidden="false" customHeight="true" outlineLevel="0" collapsed="false">
      <c r="A12211" s="1" t="n">
        <v>3</v>
      </c>
      <c r="B12211" s="76" t="n">
        <v>46295</v>
      </c>
      <c r="C12211" s="1" t="n">
        <v>11</v>
      </c>
      <c r="D12211" s="1" t="s">
        <v>3820</v>
      </c>
      <c r="E12211" s="1" t="n">
        <v>1611</v>
      </c>
      <c r="F12211" s="1" t="s">
        <v>591</v>
      </c>
      <c r="I12211" s="1" t="n">
        <v>1801845</v>
      </c>
      <c r="J12211" s="1" t="n">
        <v>40369</v>
      </c>
      <c r="K12211" s="1" t="n">
        <v>7896038100088</v>
      </c>
      <c r="L12211" s="1" t="s">
        <v>7015</v>
      </c>
      <c r="N12211" s="1" t="n">
        <v>48</v>
      </c>
      <c r="O12211" s="1" t="n">
        <v>70.82</v>
      </c>
      <c r="P12211" s="1" t="s">
        <v>3814</v>
      </c>
    </row>
    <row r="12212" customFormat="false" ht="12.75" hidden="false" customHeight="true" outlineLevel="0" collapsed="false">
      <c r="A12212" s="1" t="n">
        <v>3</v>
      </c>
      <c r="B12212" s="76" t="n">
        <v>46295</v>
      </c>
      <c r="C12212" s="1" t="n">
        <v>11</v>
      </c>
      <c r="D12212" s="1" t="s">
        <v>3820</v>
      </c>
      <c r="E12212" s="1" t="n">
        <v>1611</v>
      </c>
      <c r="F12212" s="1" t="s">
        <v>591</v>
      </c>
      <c r="I12212" s="1" t="n">
        <v>1801845</v>
      </c>
      <c r="J12212" s="1" t="n">
        <v>65244</v>
      </c>
      <c r="K12212" s="1" t="n">
        <v>7891200007929</v>
      </c>
      <c r="L12212" s="1" t="s">
        <v>7016</v>
      </c>
      <c r="N12212" s="1" t="n">
        <v>12</v>
      </c>
      <c r="O12212" s="1" t="n">
        <v>54.47</v>
      </c>
      <c r="P12212" s="1" t="s">
        <v>3814</v>
      </c>
    </row>
    <row r="12213" customFormat="false" ht="12.75" hidden="false" customHeight="true" outlineLevel="0" collapsed="false">
      <c r="A12213" s="1" t="n">
        <v>3</v>
      </c>
      <c r="B12213" s="76" t="n">
        <v>46295</v>
      </c>
      <c r="C12213" s="1" t="n">
        <v>11</v>
      </c>
      <c r="D12213" s="1" t="s">
        <v>3820</v>
      </c>
      <c r="E12213" s="1" t="n">
        <v>10012</v>
      </c>
      <c r="F12213" s="1" t="s">
        <v>529</v>
      </c>
      <c r="I12213" s="1" t="n">
        <v>1973261</v>
      </c>
      <c r="J12213" s="1" t="n">
        <v>100195</v>
      </c>
      <c r="K12213" s="1" t="n">
        <v>7896064442565</v>
      </c>
      <c r="L12213" s="1" t="s">
        <v>7017</v>
      </c>
      <c r="N12213" s="1" t="n">
        <v>24</v>
      </c>
      <c r="O12213" s="1" t="n">
        <v>53.76</v>
      </c>
      <c r="P12213" s="1" t="s">
        <v>3814</v>
      </c>
    </row>
    <row r="12214" customFormat="false" ht="12.75" hidden="false" customHeight="true" outlineLevel="0" collapsed="false">
      <c r="A12214" s="1" t="n">
        <v>3</v>
      </c>
      <c r="B12214" s="76" t="n">
        <v>46295</v>
      </c>
      <c r="C12214" s="1" t="n">
        <v>11</v>
      </c>
      <c r="D12214" s="1" t="s">
        <v>3820</v>
      </c>
      <c r="E12214" s="1" t="n">
        <v>10012</v>
      </c>
      <c r="F12214" s="1" t="s">
        <v>529</v>
      </c>
      <c r="I12214" s="1" t="n">
        <v>1973261</v>
      </c>
      <c r="J12214" s="1" t="n">
        <v>30309</v>
      </c>
      <c r="K12214" s="1" t="n">
        <v>7898146000038</v>
      </c>
      <c r="L12214" s="1" t="s">
        <v>6272</v>
      </c>
      <c r="N12214" s="1" t="n">
        <v>48</v>
      </c>
      <c r="O12214" s="1" t="n">
        <v>283.2</v>
      </c>
      <c r="P12214" s="1" t="s">
        <v>3814</v>
      </c>
    </row>
    <row r="12215" customFormat="false" ht="12.75" hidden="false" customHeight="true" outlineLevel="0" collapsed="false">
      <c r="A12215" s="1" t="n">
        <v>3</v>
      </c>
      <c r="B12215" s="76" t="n">
        <v>46295</v>
      </c>
      <c r="C12215" s="1" t="n">
        <v>11</v>
      </c>
      <c r="D12215" s="1" t="s">
        <v>3820</v>
      </c>
      <c r="E12215" s="1" t="n">
        <v>10012</v>
      </c>
      <c r="F12215" s="1" t="s">
        <v>529</v>
      </c>
      <c r="I12215" s="1" t="n">
        <v>1973261</v>
      </c>
      <c r="J12215" s="1" t="n">
        <v>100407</v>
      </c>
      <c r="K12215" s="1" t="n">
        <v>7897161360059</v>
      </c>
      <c r="L12215" s="1" t="s">
        <v>6223</v>
      </c>
      <c r="N12215" s="1" t="n">
        <v>48</v>
      </c>
      <c r="O12215" s="1" t="n">
        <v>145.44</v>
      </c>
      <c r="P12215" s="1" t="s">
        <v>3814</v>
      </c>
    </row>
    <row r="12216" customFormat="false" ht="12.75" hidden="false" customHeight="true" outlineLevel="0" collapsed="false">
      <c r="A12216" s="1" t="n">
        <v>3</v>
      </c>
      <c r="B12216" s="76" t="n">
        <v>46295</v>
      </c>
      <c r="C12216" s="1" t="n">
        <v>11</v>
      </c>
      <c r="D12216" s="1" t="s">
        <v>3820</v>
      </c>
      <c r="E12216" s="1" t="n">
        <v>10012</v>
      </c>
      <c r="F12216" s="1" t="s">
        <v>529</v>
      </c>
      <c r="I12216" s="1" t="n">
        <v>1973261</v>
      </c>
      <c r="J12216" s="1" t="n">
        <v>16469</v>
      </c>
      <c r="K12216" s="1" t="n">
        <v>7896512904621</v>
      </c>
      <c r="L12216" s="1" t="s">
        <v>4813</v>
      </c>
      <c r="N12216" s="1" t="n">
        <v>2</v>
      </c>
      <c r="O12216" s="1" t="n">
        <v>44.42</v>
      </c>
      <c r="P12216" s="1" t="s">
        <v>3814</v>
      </c>
    </row>
    <row r="12217" customFormat="false" ht="12.75" hidden="false" customHeight="true" outlineLevel="0" collapsed="false">
      <c r="A12217" s="1" t="n">
        <v>3</v>
      </c>
      <c r="B12217" s="76" t="n">
        <v>46295</v>
      </c>
      <c r="C12217" s="1" t="n">
        <v>11</v>
      </c>
      <c r="D12217" s="1" t="s">
        <v>3820</v>
      </c>
      <c r="E12217" s="1" t="n">
        <v>10012</v>
      </c>
      <c r="F12217" s="1" t="s">
        <v>529</v>
      </c>
      <c r="I12217" s="1" t="n">
        <v>1973261</v>
      </c>
      <c r="J12217" s="1" t="n">
        <v>18439</v>
      </c>
      <c r="K12217" s="1" t="n">
        <v>7896512907493</v>
      </c>
      <c r="L12217" s="1" t="s">
        <v>7018</v>
      </c>
      <c r="N12217" s="1" t="n">
        <v>2</v>
      </c>
      <c r="O12217" s="1" t="n">
        <v>29.54</v>
      </c>
      <c r="P12217" s="1" t="s">
        <v>3814</v>
      </c>
    </row>
    <row r="12218" customFormat="false" ht="12.75" hidden="false" customHeight="true" outlineLevel="0" collapsed="false">
      <c r="A12218" s="1" t="n">
        <v>3</v>
      </c>
      <c r="B12218" s="76" t="n">
        <v>46295</v>
      </c>
      <c r="C12218" s="1" t="n">
        <v>11</v>
      </c>
      <c r="D12218" s="1" t="s">
        <v>3820</v>
      </c>
      <c r="E12218" s="1" t="n">
        <v>10012</v>
      </c>
      <c r="F12218" s="1" t="s">
        <v>529</v>
      </c>
      <c r="I12218" s="1" t="n">
        <v>1973261</v>
      </c>
      <c r="J12218" s="1" t="n">
        <v>22549</v>
      </c>
      <c r="K12218" s="1" t="n">
        <v>7897161371055</v>
      </c>
      <c r="L12218" s="1" t="s">
        <v>6356</v>
      </c>
      <c r="N12218" s="1" t="n">
        <v>6</v>
      </c>
      <c r="O12218" s="1" t="n">
        <v>85.08</v>
      </c>
      <c r="P12218" s="1" t="s">
        <v>3814</v>
      </c>
    </row>
    <row r="12219" customFormat="false" ht="12.75" hidden="false" customHeight="true" outlineLevel="0" collapsed="false">
      <c r="A12219" s="1" t="n">
        <v>3</v>
      </c>
      <c r="B12219" s="76" t="n">
        <v>46295</v>
      </c>
      <c r="C12219" s="1" t="n">
        <v>11</v>
      </c>
      <c r="D12219" s="1" t="s">
        <v>3820</v>
      </c>
      <c r="E12219" s="1" t="n">
        <v>10012</v>
      </c>
      <c r="F12219" s="1" t="s">
        <v>529</v>
      </c>
      <c r="I12219" s="1" t="n">
        <v>1973261</v>
      </c>
      <c r="J12219" s="1" t="n">
        <v>25401</v>
      </c>
      <c r="K12219" s="1" t="n">
        <v>7897161300116</v>
      </c>
      <c r="L12219" s="1" t="s">
        <v>7019</v>
      </c>
      <c r="N12219" s="1" t="n">
        <v>2</v>
      </c>
      <c r="O12219" s="1" t="n">
        <v>14.18</v>
      </c>
      <c r="P12219" s="1" t="s">
        <v>3814</v>
      </c>
    </row>
    <row r="12220" customFormat="false" ht="12.75" hidden="false" customHeight="true" outlineLevel="0" collapsed="false">
      <c r="A12220" s="1" t="n">
        <v>3</v>
      </c>
      <c r="B12220" s="76" t="n">
        <v>46295</v>
      </c>
      <c r="C12220" s="1" t="n">
        <v>11</v>
      </c>
      <c r="D12220" s="1" t="s">
        <v>3820</v>
      </c>
      <c r="E12220" s="1" t="n">
        <v>10012</v>
      </c>
      <c r="F12220" s="1" t="s">
        <v>529</v>
      </c>
      <c r="I12220" s="1" t="n">
        <v>1973261</v>
      </c>
      <c r="J12220" s="1" t="n">
        <v>25921</v>
      </c>
      <c r="K12220" s="1" t="n">
        <v>7891010607135</v>
      </c>
      <c r="L12220" s="1" t="s">
        <v>6489</v>
      </c>
      <c r="N12220" s="1" t="n">
        <v>12</v>
      </c>
      <c r="O12220" s="1" t="n">
        <v>145.08</v>
      </c>
      <c r="P12220" s="1" t="s">
        <v>3814</v>
      </c>
    </row>
    <row r="12221" customFormat="false" ht="12.75" hidden="false" customHeight="true" outlineLevel="0" collapsed="false">
      <c r="A12221" s="1" t="n">
        <v>3</v>
      </c>
      <c r="B12221" s="76" t="n">
        <v>46295</v>
      </c>
      <c r="C12221" s="1" t="n">
        <v>11</v>
      </c>
      <c r="D12221" s="1" t="s">
        <v>3820</v>
      </c>
      <c r="E12221" s="1" t="n">
        <v>10012</v>
      </c>
      <c r="F12221" s="1" t="s">
        <v>529</v>
      </c>
      <c r="I12221" s="1" t="n">
        <v>1973261</v>
      </c>
      <c r="J12221" s="1" t="n">
        <v>31954</v>
      </c>
      <c r="K12221" s="1" t="n">
        <v>7897161300017</v>
      </c>
      <c r="L12221" s="1" t="s">
        <v>7020</v>
      </c>
      <c r="N12221" s="1" t="n">
        <v>2</v>
      </c>
      <c r="O12221" s="1" t="n">
        <v>11.72</v>
      </c>
      <c r="P12221" s="1" t="s">
        <v>3814</v>
      </c>
    </row>
    <row r="12222" customFormat="false" ht="12.75" hidden="false" customHeight="true" outlineLevel="0" collapsed="false">
      <c r="A12222" s="1" t="n">
        <v>3</v>
      </c>
      <c r="B12222" s="76" t="n">
        <v>46295</v>
      </c>
      <c r="C12222" s="1" t="n">
        <v>11</v>
      </c>
      <c r="D12222" s="1" t="s">
        <v>3820</v>
      </c>
      <c r="E12222" s="1" t="n">
        <v>10012</v>
      </c>
      <c r="F12222" s="1" t="s">
        <v>529</v>
      </c>
      <c r="I12222" s="1" t="n">
        <v>1973261</v>
      </c>
      <c r="J12222" s="1" t="n">
        <v>31958</v>
      </c>
      <c r="K12222" s="1" t="n">
        <v>7897161300345</v>
      </c>
      <c r="L12222" s="1" t="s">
        <v>7021</v>
      </c>
      <c r="N12222" s="1" t="n">
        <v>2</v>
      </c>
      <c r="O12222" s="1" t="n">
        <v>14.18</v>
      </c>
      <c r="P12222" s="1" t="s">
        <v>3814</v>
      </c>
    </row>
    <row r="12223" customFormat="false" ht="12.75" hidden="false" customHeight="true" outlineLevel="0" collapsed="false">
      <c r="A12223" s="1" t="n">
        <v>3</v>
      </c>
      <c r="B12223" s="76" t="n">
        <v>46295</v>
      </c>
      <c r="C12223" s="1" t="n">
        <v>11</v>
      </c>
      <c r="D12223" s="1" t="s">
        <v>3820</v>
      </c>
      <c r="E12223" s="1" t="n">
        <v>10012</v>
      </c>
      <c r="F12223" s="1" t="s">
        <v>529</v>
      </c>
      <c r="I12223" s="1" t="n">
        <v>1973261</v>
      </c>
      <c r="J12223" s="1" t="n">
        <v>40404</v>
      </c>
      <c r="K12223" s="1" t="n">
        <v>7898146000014</v>
      </c>
      <c r="L12223" s="1" t="s">
        <v>7022</v>
      </c>
      <c r="N12223" s="1" t="n">
        <v>24</v>
      </c>
      <c r="O12223" s="1" t="n">
        <v>143.28</v>
      </c>
      <c r="P12223" s="1" t="s">
        <v>3814</v>
      </c>
    </row>
    <row r="12224" customFormat="false" ht="12.75" hidden="false" customHeight="true" outlineLevel="0" collapsed="false">
      <c r="A12224" s="1" t="n">
        <v>3</v>
      </c>
      <c r="B12224" s="76" t="n">
        <v>46295</v>
      </c>
      <c r="C12224" s="1" t="n">
        <v>11</v>
      </c>
      <c r="D12224" s="1" t="s">
        <v>3820</v>
      </c>
      <c r="E12224" s="1" t="n">
        <v>10012</v>
      </c>
      <c r="F12224" s="1" t="s">
        <v>529</v>
      </c>
      <c r="I12224" s="1" t="n">
        <v>1973261</v>
      </c>
      <c r="J12224" s="1" t="n">
        <v>40515</v>
      </c>
      <c r="K12224" s="1" t="n">
        <v>7891010254155</v>
      </c>
      <c r="L12224" s="1" t="s">
        <v>7023</v>
      </c>
      <c r="N12224" s="1" t="n">
        <v>12</v>
      </c>
      <c r="O12224" s="1" t="n">
        <v>131.16</v>
      </c>
      <c r="P12224" s="1" t="s">
        <v>3814</v>
      </c>
    </row>
    <row r="12225" customFormat="false" ht="12.75" hidden="false" customHeight="true" outlineLevel="0" collapsed="false">
      <c r="A12225" s="1" t="n">
        <v>3</v>
      </c>
      <c r="B12225" s="76" t="n">
        <v>46295</v>
      </c>
      <c r="C12225" s="1" t="n">
        <v>11</v>
      </c>
      <c r="D12225" s="1" t="s">
        <v>3820</v>
      </c>
      <c r="E12225" s="1" t="n">
        <v>10012</v>
      </c>
      <c r="F12225" s="1" t="s">
        <v>529</v>
      </c>
      <c r="I12225" s="1" t="n">
        <v>1973261</v>
      </c>
      <c r="J12225" s="1" t="n">
        <v>47784</v>
      </c>
      <c r="K12225" s="1" t="n">
        <v>7897161340358</v>
      </c>
      <c r="L12225" s="1" t="s">
        <v>7024</v>
      </c>
      <c r="N12225" s="1" t="n">
        <v>3</v>
      </c>
      <c r="O12225" s="1" t="n">
        <v>20.79</v>
      </c>
      <c r="P12225" s="1" t="s">
        <v>3814</v>
      </c>
    </row>
    <row r="12226" customFormat="false" ht="12.75" hidden="false" customHeight="true" outlineLevel="0" collapsed="false">
      <c r="A12226" s="1" t="n">
        <v>3</v>
      </c>
      <c r="B12226" s="76" t="n">
        <v>46295</v>
      </c>
      <c r="C12226" s="1" t="n">
        <v>11</v>
      </c>
      <c r="D12226" s="1" t="s">
        <v>3820</v>
      </c>
      <c r="E12226" s="1" t="n">
        <v>10012</v>
      </c>
      <c r="F12226" s="1" t="s">
        <v>529</v>
      </c>
      <c r="I12226" s="1" t="n">
        <v>1973261</v>
      </c>
      <c r="J12226" s="1" t="n">
        <v>58278</v>
      </c>
      <c r="K12226" s="1" t="n">
        <v>7896064445276</v>
      </c>
      <c r="L12226" s="1" t="s">
        <v>7025</v>
      </c>
      <c r="N12226" s="1" t="n">
        <v>12</v>
      </c>
      <c r="O12226" s="1" t="n">
        <v>39.72</v>
      </c>
      <c r="P12226" s="1" t="s">
        <v>3814</v>
      </c>
    </row>
    <row r="12227" customFormat="false" ht="12.75" hidden="false" customHeight="true" outlineLevel="0" collapsed="false">
      <c r="A12227" s="1" t="n">
        <v>3</v>
      </c>
      <c r="B12227" s="76" t="n">
        <v>46295</v>
      </c>
      <c r="C12227" s="1" t="n">
        <v>11</v>
      </c>
      <c r="D12227" s="1" t="s">
        <v>3820</v>
      </c>
      <c r="E12227" s="1" t="n">
        <v>10012</v>
      </c>
      <c r="F12227" s="1" t="s">
        <v>529</v>
      </c>
      <c r="I12227" s="1" t="n">
        <v>1973261</v>
      </c>
      <c r="J12227" s="1" t="n">
        <v>63672</v>
      </c>
      <c r="K12227" s="1" t="n">
        <v>7896064445290</v>
      </c>
      <c r="L12227" s="1" t="s">
        <v>7025</v>
      </c>
      <c r="N12227" s="1" t="n">
        <v>12</v>
      </c>
      <c r="O12227" s="1" t="n">
        <v>75.36</v>
      </c>
      <c r="P12227" s="1" t="s">
        <v>3814</v>
      </c>
    </row>
    <row r="12228" customFormat="false" ht="12.75" hidden="false" customHeight="true" outlineLevel="0" collapsed="false">
      <c r="A12228" s="1" t="n">
        <v>3</v>
      </c>
      <c r="B12228" s="76" t="n">
        <v>46295</v>
      </c>
      <c r="C12228" s="1" t="n">
        <v>11</v>
      </c>
      <c r="D12228" s="1" t="s">
        <v>3820</v>
      </c>
      <c r="E12228" s="1" t="n">
        <v>1705</v>
      </c>
      <c r="F12228" s="1" t="s">
        <v>139</v>
      </c>
      <c r="I12228" s="1" t="n">
        <v>2068001</v>
      </c>
      <c r="J12228" s="1" t="n">
        <v>27643</v>
      </c>
      <c r="K12228" s="1" t="n">
        <v>7894900031713</v>
      </c>
      <c r="L12228" s="1" t="s">
        <v>4413</v>
      </c>
      <c r="N12228" s="1" t="n">
        <v>30</v>
      </c>
      <c r="O12228" s="1" t="n">
        <v>142.15</v>
      </c>
      <c r="P12228" s="1" t="s">
        <v>3814</v>
      </c>
    </row>
    <row r="12229" customFormat="false" ht="12.75" hidden="false" customHeight="true" outlineLevel="0" collapsed="false">
      <c r="A12229" s="1" t="n">
        <v>3</v>
      </c>
      <c r="B12229" s="76" t="n">
        <v>46295</v>
      </c>
      <c r="C12229" s="1" t="n">
        <v>39</v>
      </c>
      <c r="D12229" s="1" t="s">
        <v>4046</v>
      </c>
      <c r="E12229" s="1" t="n">
        <v>1895</v>
      </c>
      <c r="F12229" s="1" t="s">
        <v>205</v>
      </c>
      <c r="I12229" s="1" t="n">
        <v>47628</v>
      </c>
      <c r="J12229" s="1" t="n">
        <v>41481</v>
      </c>
      <c r="K12229" s="1" t="n">
        <v>7898963539469</v>
      </c>
      <c r="L12229" s="1" t="s">
        <v>6595</v>
      </c>
      <c r="N12229" s="1" t="n">
        <v>2</v>
      </c>
      <c r="O12229" s="1" t="n">
        <v>33.98</v>
      </c>
      <c r="P12229" s="1" t="s">
        <v>3814</v>
      </c>
    </row>
    <row r="12230" customFormat="false" ht="12.75" hidden="false" customHeight="true" outlineLevel="0" collapsed="false">
      <c r="A12230" s="1" t="n">
        <v>3</v>
      </c>
      <c r="B12230" s="76" t="n">
        <v>46295</v>
      </c>
      <c r="C12230" s="1" t="n">
        <v>39</v>
      </c>
      <c r="D12230" s="1" t="s">
        <v>4046</v>
      </c>
      <c r="E12230" s="1" t="n">
        <v>1895</v>
      </c>
      <c r="F12230" s="1" t="s">
        <v>205</v>
      </c>
      <c r="I12230" s="1" t="n">
        <v>47628</v>
      </c>
      <c r="J12230" s="1" t="n">
        <v>54659</v>
      </c>
      <c r="K12230" s="1" t="n">
        <v>7898287711671</v>
      </c>
      <c r="L12230" s="1" t="s">
        <v>7026</v>
      </c>
      <c r="N12230" s="1" t="n">
        <v>4</v>
      </c>
      <c r="O12230" s="1" t="n">
        <v>487.96</v>
      </c>
      <c r="P12230" s="1" t="s">
        <v>3814</v>
      </c>
    </row>
    <row r="12231" customFormat="false" ht="12.75" hidden="false" customHeight="true" outlineLevel="0" collapsed="false">
      <c r="A12231" s="1" t="n">
        <v>3</v>
      </c>
      <c r="B12231" s="76" t="n">
        <v>46295</v>
      </c>
      <c r="C12231" s="1" t="n">
        <v>39</v>
      </c>
      <c r="D12231" s="1" t="s">
        <v>4046</v>
      </c>
      <c r="E12231" s="1" t="n">
        <v>1895</v>
      </c>
      <c r="F12231" s="1" t="s">
        <v>205</v>
      </c>
      <c r="I12231" s="1" t="n">
        <v>47628</v>
      </c>
      <c r="J12231" s="1" t="n">
        <v>64789</v>
      </c>
      <c r="K12231" s="1" t="n">
        <v>7908026001519</v>
      </c>
      <c r="L12231" s="1" t="s">
        <v>7027</v>
      </c>
      <c r="N12231" s="1" t="n">
        <v>1</v>
      </c>
      <c r="O12231" s="1" t="n">
        <v>11.99</v>
      </c>
      <c r="P12231" s="1" t="s">
        <v>3814</v>
      </c>
    </row>
    <row r="12232" customFormat="false" ht="12.75" hidden="false" customHeight="true" outlineLevel="0" collapsed="false">
      <c r="A12232" s="1" t="n">
        <v>3</v>
      </c>
      <c r="B12232" s="76" t="n">
        <v>46295</v>
      </c>
      <c r="C12232" s="1" t="n">
        <v>100</v>
      </c>
      <c r="D12232" s="1" t="s">
        <v>3988</v>
      </c>
      <c r="E12232" s="1" t="n">
        <v>42</v>
      </c>
      <c r="F12232" s="1" t="s">
        <v>93</v>
      </c>
      <c r="I12232" s="1" t="n">
        <v>1784221</v>
      </c>
      <c r="J12232" s="1" t="n">
        <v>100000</v>
      </c>
      <c r="K12232" s="1" t="n">
        <v>1</v>
      </c>
      <c r="L12232" s="1" t="s">
        <v>3982</v>
      </c>
      <c r="N12232" s="1" t="n">
        <v>2.872</v>
      </c>
      <c r="O12232" s="1" t="n">
        <v>59.63</v>
      </c>
      <c r="P12232" s="1" t="s">
        <v>3814</v>
      </c>
    </row>
    <row r="12233" customFormat="false" ht="12.75" hidden="false" customHeight="true" outlineLevel="0" collapsed="false">
      <c r="A12233" s="1" t="n">
        <v>3</v>
      </c>
      <c r="B12233" s="76" t="n">
        <v>46295</v>
      </c>
      <c r="C12233" s="1" t="n">
        <v>100</v>
      </c>
      <c r="D12233" s="1" t="s">
        <v>3988</v>
      </c>
      <c r="E12233" s="1" t="n">
        <v>42</v>
      </c>
      <c r="F12233" s="1" t="s">
        <v>93</v>
      </c>
      <c r="I12233" s="1" t="n">
        <v>1784221</v>
      </c>
      <c r="J12233" s="1" t="n">
        <v>100001</v>
      </c>
      <c r="K12233" s="1" t="n">
        <v>2</v>
      </c>
      <c r="L12233" s="1" t="s">
        <v>3983</v>
      </c>
      <c r="N12233" s="1" t="n">
        <v>9.9</v>
      </c>
      <c r="O12233" s="1" t="n">
        <v>219.72</v>
      </c>
      <c r="P12233" s="1" t="s">
        <v>3814</v>
      </c>
    </row>
    <row r="12234" customFormat="false" ht="12.75" hidden="false" customHeight="true" outlineLevel="0" collapsed="false">
      <c r="A12234" s="1" t="n">
        <v>3</v>
      </c>
      <c r="B12234" s="76" t="n">
        <v>46295</v>
      </c>
      <c r="C12234" s="1" t="n">
        <v>100</v>
      </c>
      <c r="D12234" s="1" t="s">
        <v>3988</v>
      </c>
      <c r="E12234" s="1" t="n">
        <v>42</v>
      </c>
      <c r="F12234" s="1" t="s">
        <v>93</v>
      </c>
      <c r="I12234" s="1" t="n">
        <v>1784221</v>
      </c>
      <c r="J12234" s="1" t="n">
        <v>100002</v>
      </c>
      <c r="K12234" s="1" t="n">
        <v>3</v>
      </c>
      <c r="L12234" s="1" t="s">
        <v>3984</v>
      </c>
      <c r="N12234" s="1" t="n">
        <v>21.77</v>
      </c>
      <c r="O12234" s="1" t="n">
        <v>498.75</v>
      </c>
      <c r="P12234" s="1" t="s">
        <v>3814</v>
      </c>
    </row>
    <row r="12235" customFormat="false" ht="12.75" hidden="false" customHeight="true" outlineLevel="0" collapsed="false">
      <c r="A12235" s="1" t="n">
        <v>3</v>
      </c>
      <c r="B12235" s="76" t="n">
        <v>46295</v>
      </c>
      <c r="C12235" s="1" t="n">
        <v>100</v>
      </c>
      <c r="D12235" s="1" t="s">
        <v>3988</v>
      </c>
      <c r="E12235" s="1" t="n">
        <v>42</v>
      </c>
      <c r="F12235" s="1" t="s">
        <v>93</v>
      </c>
      <c r="I12235" s="1" t="n">
        <v>1784221</v>
      </c>
      <c r="J12235" s="1" t="n">
        <v>100003</v>
      </c>
      <c r="K12235" s="1" t="n">
        <v>4</v>
      </c>
      <c r="L12235" s="1" t="s">
        <v>3985</v>
      </c>
      <c r="N12235" s="1" t="n">
        <v>19.3</v>
      </c>
      <c r="O12235" s="1" t="n">
        <v>483.63</v>
      </c>
      <c r="P12235" s="1" t="s">
        <v>3814</v>
      </c>
    </row>
    <row r="12236" customFormat="false" ht="12.75" hidden="false" customHeight="true" outlineLevel="0" collapsed="false">
      <c r="A12236" s="1" t="n">
        <v>3</v>
      </c>
      <c r="B12236" s="76" t="n">
        <v>46295</v>
      </c>
      <c r="C12236" s="1" t="n">
        <v>100</v>
      </c>
      <c r="D12236" s="1" t="s">
        <v>3988</v>
      </c>
      <c r="E12236" s="1" t="n">
        <v>42</v>
      </c>
      <c r="F12236" s="1" t="s">
        <v>93</v>
      </c>
      <c r="I12236" s="1" t="n">
        <v>1784221</v>
      </c>
      <c r="J12236" s="1" t="n">
        <v>100007</v>
      </c>
      <c r="K12236" s="1" t="n">
        <v>8</v>
      </c>
      <c r="L12236" s="1" t="s">
        <v>3986</v>
      </c>
      <c r="N12236" s="1" t="n">
        <v>5.218</v>
      </c>
      <c r="O12236" s="1" t="n">
        <v>127.02</v>
      </c>
      <c r="P12236" s="1" t="s">
        <v>3814</v>
      </c>
    </row>
    <row r="12237" customFormat="false" ht="12.75" hidden="false" customHeight="true" outlineLevel="0" collapsed="false">
      <c r="A12237" s="1" t="n">
        <v>3</v>
      </c>
      <c r="B12237" s="76" t="n">
        <v>46295</v>
      </c>
      <c r="C12237" s="1" t="n">
        <v>100</v>
      </c>
      <c r="D12237" s="1" t="s">
        <v>3988</v>
      </c>
      <c r="E12237" s="1" t="n">
        <v>42</v>
      </c>
      <c r="F12237" s="1" t="s">
        <v>93</v>
      </c>
      <c r="I12237" s="1" t="n">
        <v>1784221</v>
      </c>
      <c r="J12237" s="1" t="n">
        <v>100019</v>
      </c>
      <c r="K12237" s="1" t="n">
        <v>20</v>
      </c>
      <c r="L12237" s="1" t="s">
        <v>5675</v>
      </c>
      <c r="N12237" s="1" t="n">
        <v>0.76</v>
      </c>
      <c r="O12237" s="1" t="n">
        <v>23.4</v>
      </c>
      <c r="P12237" s="1" t="s">
        <v>3814</v>
      </c>
    </row>
    <row r="12238" customFormat="false" ht="12.75" hidden="false" customHeight="true" outlineLevel="0" collapsed="false">
      <c r="A12238" s="1" t="n">
        <v>3</v>
      </c>
      <c r="B12238" s="76" t="n">
        <v>46295</v>
      </c>
      <c r="C12238" s="1" t="n">
        <v>100</v>
      </c>
      <c r="D12238" s="1" t="s">
        <v>3988</v>
      </c>
      <c r="E12238" s="1" t="n">
        <v>42</v>
      </c>
      <c r="F12238" s="1" t="s">
        <v>93</v>
      </c>
      <c r="I12238" s="1" t="n">
        <v>1784221</v>
      </c>
      <c r="J12238" s="1" t="n">
        <v>100638</v>
      </c>
      <c r="K12238" s="1" t="n">
        <v>508</v>
      </c>
      <c r="L12238" s="1" t="s">
        <v>3979</v>
      </c>
      <c r="N12238" s="1" t="n">
        <v>1.204</v>
      </c>
      <c r="O12238" s="1" t="n">
        <v>1.72</v>
      </c>
      <c r="P12238" s="1" t="s">
        <v>3814</v>
      </c>
    </row>
    <row r="12239" customFormat="false" ht="12.75" hidden="false" customHeight="true" outlineLevel="0" collapsed="false">
      <c r="A12239" s="1" t="n">
        <v>3</v>
      </c>
      <c r="B12239" s="76" t="n">
        <v>46295</v>
      </c>
      <c r="C12239" s="1" t="n">
        <v>100</v>
      </c>
      <c r="D12239" s="1" t="s">
        <v>3988</v>
      </c>
      <c r="E12239" s="1" t="n">
        <v>42</v>
      </c>
      <c r="F12239" s="1" t="s">
        <v>93</v>
      </c>
      <c r="I12239" s="1" t="n">
        <v>1784221</v>
      </c>
      <c r="J12239" s="1" t="n">
        <v>100520</v>
      </c>
      <c r="K12239" s="1" t="n">
        <v>507</v>
      </c>
      <c r="L12239" s="1" t="s">
        <v>3980</v>
      </c>
      <c r="N12239" s="1" t="n">
        <v>1.704</v>
      </c>
      <c r="O12239" s="1" t="n">
        <v>3.65</v>
      </c>
      <c r="P12239" s="1" t="s">
        <v>3814</v>
      </c>
    </row>
    <row r="12240" customFormat="false" ht="12.75" hidden="false" customHeight="true" outlineLevel="0" collapsed="false">
      <c r="A12240" s="1" t="n">
        <v>3</v>
      </c>
      <c r="B12240" s="76" t="n">
        <v>46295</v>
      </c>
      <c r="C12240" s="1" t="n">
        <v>100</v>
      </c>
      <c r="D12240" s="1" t="s">
        <v>3988</v>
      </c>
      <c r="E12240" s="1" t="n">
        <v>42</v>
      </c>
      <c r="F12240" s="1" t="s">
        <v>93</v>
      </c>
      <c r="I12240" s="1" t="n">
        <v>1784221</v>
      </c>
      <c r="J12240" s="1" t="n">
        <v>110455</v>
      </c>
      <c r="K12240" s="1" t="n">
        <v>53212</v>
      </c>
      <c r="L12240" s="1" t="s">
        <v>3981</v>
      </c>
      <c r="N12240" s="1" t="n">
        <v>0.272</v>
      </c>
      <c r="O12240" s="1" t="n">
        <v>0</v>
      </c>
      <c r="P12240" s="1" t="s">
        <v>3814</v>
      </c>
    </row>
    <row r="12241" customFormat="false" ht="12.75" hidden="false" customHeight="true" outlineLevel="0" collapsed="false">
      <c r="A12241" s="1" t="n">
        <v>3</v>
      </c>
      <c r="B12241" s="76" t="n">
        <v>46295</v>
      </c>
      <c r="C12241" s="1" t="n">
        <v>100</v>
      </c>
      <c r="D12241" s="1" t="s">
        <v>3988</v>
      </c>
      <c r="E12241" s="1" t="n">
        <v>42</v>
      </c>
      <c r="F12241" s="1" t="s">
        <v>93</v>
      </c>
      <c r="I12241" s="1" t="n">
        <v>1784224</v>
      </c>
      <c r="J12241" s="1" t="n">
        <v>100000</v>
      </c>
      <c r="K12241" s="1" t="n">
        <v>1</v>
      </c>
      <c r="L12241" s="1" t="s">
        <v>3982</v>
      </c>
      <c r="N12241" s="1" t="n">
        <v>3.552</v>
      </c>
      <c r="O12241" s="1" t="n">
        <v>85.71</v>
      </c>
      <c r="P12241" s="1" t="s">
        <v>3814</v>
      </c>
    </row>
    <row r="12242" customFormat="false" ht="12.75" hidden="false" customHeight="true" outlineLevel="0" collapsed="false">
      <c r="A12242" s="1" t="n">
        <v>3</v>
      </c>
      <c r="B12242" s="76" t="n">
        <v>46295</v>
      </c>
      <c r="C12242" s="1" t="n">
        <v>100</v>
      </c>
      <c r="D12242" s="1" t="s">
        <v>3988</v>
      </c>
      <c r="E12242" s="1" t="n">
        <v>42</v>
      </c>
      <c r="F12242" s="1" t="s">
        <v>93</v>
      </c>
      <c r="I12242" s="1" t="n">
        <v>1784224</v>
      </c>
      <c r="J12242" s="1" t="n">
        <v>100006</v>
      </c>
      <c r="K12242" s="1" t="n">
        <v>7</v>
      </c>
      <c r="L12242" s="1" t="s">
        <v>3968</v>
      </c>
      <c r="N12242" s="1" t="n">
        <v>1.86</v>
      </c>
      <c r="O12242" s="1" t="n">
        <v>61.91</v>
      </c>
      <c r="P12242" s="1" t="s">
        <v>3814</v>
      </c>
    </row>
    <row r="12243" customFormat="false" ht="12.75" hidden="false" customHeight="true" outlineLevel="0" collapsed="false">
      <c r="A12243" s="1" t="n">
        <v>3</v>
      </c>
      <c r="B12243" s="76" t="n">
        <v>46295</v>
      </c>
      <c r="C12243" s="1" t="n">
        <v>100</v>
      </c>
      <c r="D12243" s="1" t="s">
        <v>3988</v>
      </c>
      <c r="E12243" s="1" t="n">
        <v>42</v>
      </c>
      <c r="F12243" s="1" t="s">
        <v>93</v>
      </c>
      <c r="I12243" s="1" t="n">
        <v>1784224</v>
      </c>
      <c r="J12243" s="1" t="n">
        <v>100007</v>
      </c>
      <c r="K12243" s="1" t="n">
        <v>8</v>
      </c>
      <c r="L12243" s="1" t="s">
        <v>3986</v>
      </c>
      <c r="N12243" s="1" t="n">
        <v>0.83</v>
      </c>
      <c r="O12243" s="1" t="n">
        <v>23.48</v>
      </c>
      <c r="P12243" s="1" t="s">
        <v>3814</v>
      </c>
    </row>
    <row r="12244" customFormat="false" ht="12.75" hidden="false" customHeight="true" outlineLevel="0" collapsed="false">
      <c r="A12244" s="1" t="n">
        <v>3</v>
      </c>
      <c r="B12244" s="76" t="n">
        <v>46295</v>
      </c>
      <c r="C12244" s="1" t="n">
        <v>100</v>
      </c>
      <c r="D12244" s="1" t="s">
        <v>3988</v>
      </c>
      <c r="E12244" s="1" t="n">
        <v>42</v>
      </c>
      <c r="F12244" s="1" t="s">
        <v>93</v>
      </c>
      <c r="I12244" s="1" t="n">
        <v>1784224</v>
      </c>
      <c r="J12244" s="1" t="n">
        <v>100008</v>
      </c>
      <c r="K12244" s="1" t="n">
        <v>9</v>
      </c>
      <c r="L12244" s="1" t="s">
        <v>3969</v>
      </c>
      <c r="N12244" s="1" t="n">
        <v>10.94</v>
      </c>
      <c r="O12244" s="1" t="n">
        <v>373.24</v>
      </c>
      <c r="P12244" s="1" t="s">
        <v>3814</v>
      </c>
    </row>
    <row r="12245" customFormat="false" ht="12.75" hidden="false" customHeight="true" outlineLevel="0" collapsed="false">
      <c r="A12245" s="1" t="n">
        <v>3</v>
      </c>
      <c r="B12245" s="76" t="n">
        <v>46295</v>
      </c>
      <c r="C12245" s="1" t="n">
        <v>100</v>
      </c>
      <c r="D12245" s="1" t="s">
        <v>3988</v>
      </c>
      <c r="E12245" s="1" t="n">
        <v>42</v>
      </c>
      <c r="F12245" s="1" t="s">
        <v>93</v>
      </c>
      <c r="I12245" s="1" t="n">
        <v>1784224</v>
      </c>
      <c r="J12245" s="1" t="n">
        <v>100010</v>
      </c>
      <c r="K12245" s="1" t="n">
        <v>11</v>
      </c>
      <c r="L12245" s="1" t="s">
        <v>3970</v>
      </c>
      <c r="N12245" s="1" t="n">
        <v>2.444</v>
      </c>
      <c r="O12245" s="1" t="n">
        <v>95.59</v>
      </c>
      <c r="P12245" s="1" t="s">
        <v>3814</v>
      </c>
    </row>
    <row r="12246" customFormat="false" ht="12.75" hidden="false" customHeight="true" outlineLevel="0" collapsed="false">
      <c r="A12246" s="1" t="n">
        <v>3</v>
      </c>
      <c r="B12246" s="76" t="n">
        <v>46295</v>
      </c>
      <c r="C12246" s="1" t="n">
        <v>100</v>
      </c>
      <c r="D12246" s="1" t="s">
        <v>3988</v>
      </c>
      <c r="E12246" s="1" t="n">
        <v>42</v>
      </c>
      <c r="F12246" s="1" t="s">
        <v>93</v>
      </c>
      <c r="I12246" s="1" t="n">
        <v>1784224</v>
      </c>
      <c r="J12246" s="1" t="n">
        <v>100011</v>
      </c>
      <c r="K12246" s="1" t="n">
        <v>12</v>
      </c>
      <c r="L12246" s="1" t="s">
        <v>3971</v>
      </c>
      <c r="N12246" s="1" t="n">
        <v>4.452</v>
      </c>
      <c r="O12246" s="1" t="n">
        <v>174.12</v>
      </c>
      <c r="P12246" s="1" t="s">
        <v>3814</v>
      </c>
    </row>
    <row r="12247" customFormat="false" ht="12.75" hidden="false" customHeight="true" outlineLevel="0" collapsed="false">
      <c r="A12247" s="1" t="n">
        <v>3</v>
      </c>
      <c r="B12247" s="76" t="n">
        <v>46295</v>
      </c>
      <c r="C12247" s="1" t="n">
        <v>100</v>
      </c>
      <c r="D12247" s="1" t="s">
        <v>3988</v>
      </c>
      <c r="E12247" s="1" t="n">
        <v>42</v>
      </c>
      <c r="F12247" s="1" t="s">
        <v>93</v>
      </c>
      <c r="I12247" s="1" t="n">
        <v>1784224</v>
      </c>
      <c r="J12247" s="1" t="n">
        <v>100012</v>
      </c>
      <c r="K12247" s="1" t="n">
        <v>13</v>
      </c>
      <c r="L12247" s="1" t="s">
        <v>3972</v>
      </c>
      <c r="N12247" s="1" t="n">
        <v>4.896</v>
      </c>
      <c r="O12247" s="1" t="n">
        <v>207.79</v>
      </c>
      <c r="P12247" s="1" t="s">
        <v>3814</v>
      </c>
    </row>
    <row r="12248" customFormat="false" ht="12.75" hidden="false" customHeight="true" outlineLevel="0" collapsed="false">
      <c r="A12248" s="1" t="n">
        <v>3</v>
      </c>
      <c r="B12248" s="76" t="n">
        <v>46295</v>
      </c>
      <c r="C12248" s="1" t="n">
        <v>100</v>
      </c>
      <c r="D12248" s="1" t="s">
        <v>3988</v>
      </c>
      <c r="E12248" s="1" t="n">
        <v>42</v>
      </c>
      <c r="F12248" s="1" t="s">
        <v>93</v>
      </c>
      <c r="I12248" s="1" t="n">
        <v>1784224</v>
      </c>
      <c r="J12248" s="1" t="n">
        <v>100013</v>
      </c>
      <c r="K12248" s="1" t="n">
        <v>14</v>
      </c>
      <c r="L12248" s="1" t="s">
        <v>3973</v>
      </c>
      <c r="N12248" s="1" t="n">
        <v>8.855</v>
      </c>
      <c r="O12248" s="1" t="n">
        <v>405.29</v>
      </c>
      <c r="P12248" s="1" t="s">
        <v>3814</v>
      </c>
    </row>
    <row r="12249" customFormat="false" ht="12.75" hidden="false" customHeight="true" outlineLevel="0" collapsed="false">
      <c r="A12249" s="1" t="n">
        <v>3</v>
      </c>
      <c r="B12249" s="76" t="n">
        <v>46295</v>
      </c>
      <c r="C12249" s="1" t="n">
        <v>100</v>
      </c>
      <c r="D12249" s="1" t="s">
        <v>3988</v>
      </c>
      <c r="E12249" s="1" t="n">
        <v>42</v>
      </c>
      <c r="F12249" s="1" t="s">
        <v>93</v>
      </c>
      <c r="I12249" s="1" t="n">
        <v>1784224</v>
      </c>
      <c r="J12249" s="1" t="n">
        <v>100014</v>
      </c>
      <c r="K12249" s="1" t="n">
        <v>15</v>
      </c>
      <c r="L12249" s="1" t="s">
        <v>3974</v>
      </c>
      <c r="N12249" s="1" t="n">
        <v>3.528</v>
      </c>
      <c r="O12249" s="1" t="n">
        <v>164.41</v>
      </c>
      <c r="P12249" s="1" t="s">
        <v>3814</v>
      </c>
    </row>
    <row r="12250" customFormat="false" ht="12.75" hidden="false" customHeight="true" outlineLevel="0" collapsed="false">
      <c r="A12250" s="1" t="n">
        <v>3</v>
      </c>
      <c r="B12250" s="76" t="n">
        <v>46295</v>
      </c>
      <c r="C12250" s="1" t="n">
        <v>100</v>
      </c>
      <c r="D12250" s="1" t="s">
        <v>3988</v>
      </c>
      <c r="E12250" s="1" t="n">
        <v>42</v>
      </c>
      <c r="F12250" s="1" t="s">
        <v>93</v>
      </c>
      <c r="I12250" s="1" t="n">
        <v>1784224</v>
      </c>
      <c r="J12250" s="1" t="n">
        <v>100015</v>
      </c>
      <c r="K12250" s="1" t="n">
        <v>16</v>
      </c>
      <c r="L12250" s="1" t="s">
        <v>3975</v>
      </c>
      <c r="N12250" s="1" t="n">
        <v>1.486</v>
      </c>
      <c r="O12250" s="1" t="n">
        <v>63.07</v>
      </c>
      <c r="P12250" s="1" t="s">
        <v>3814</v>
      </c>
    </row>
    <row r="12251" customFormat="false" ht="12.75" hidden="false" customHeight="true" outlineLevel="0" collapsed="false">
      <c r="A12251" s="1" t="n">
        <v>3</v>
      </c>
      <c r="B12251" s="76" t="n">
        <v>46295</v>
      </c>
      <c r="C12251" s="1" t="n">
        <v>100</v>
      </c>
      <c r="D12251" s="1" t="s">
        <v>3988</v>
      </c>
      <c r="E12251" s="1" t="n">
        <v>42</v>
      </c>
      <c r="F12251" s="1" t="s">
        <v>93</v>
      </c>
      <c r="I12251" s="1" t="n">
        <v>1784224</v>
      </c>
      <c r="J12251" s="1" t="n">
        <v>100016</v>
      </c>
      <c r="K12251" s="1" t="n">
        <v>17</v>
      </c>
      <c r="L12251" s="1" t="s">
        <v>3976</v>
      </c>
      <c r="N12251" s="1" t="n">
        <v>1.576</v>
      </c>
      <c r="O12251" s="1" t="n">
        <v>72.13</v>
      </c>
      <c r="P12251" s="1" t="s">
        <v>3814</v>
      </c>
    </row>
    <row r="12252" customFormat="false" ht="12.75" hidden="false" customHeight="true" outlineLevel="0" collapsed="false">
      <c r="A12252" s="1" t="n">
        <v>3</v>
      </c>
      <c r="B12252" s="76" t="n">
        <v>46295</v>
      </c>
      <c r="C12252" s="1" t="n">
        <v>100</v>
      </c>
      <c r="D12252" s="1" t="s">
        <v>3988</v>
      </c>
      <c r="E12252" s="1" t="n">
        <v>42</v>
      </c>
      <c r="F12252" s="1" t="s">
        <v>93</v>
      </c>
      <c r="I12252" s="1" t="n">
        <v>1784224</v>
      </c>
      <c r="J12252" s="1" t="n">
        <v>100017</v>
      </c>
      <c r="K12252" s="1" t="n">
        <v>18</v>
      </c>
      <c r="L12252" s="1" t="s">
        <v>3977</v>
      </c>
      <c r="N12252" s="1" t="n">
        <v>2.388</v>
      </c>
      <c r="O12252" s="1" t="n">
        <v>129.17</v>
      </c>
      <c r="P12252" s="1" t="s">
        <v>3814</v>
      </c>
    </row>
    <row r="12253" customFormat="false" ht="12.75" hidden="false" customHeight="true" outlineLevel="0" collapsed="false">
      <c r="A12253" s="1" t="n">
        <v>3</v>
      </c>
      <c r="B12253" s="76" t="n">
        <v>46295</v>
      </c>
      <c r="C12253" s="1" t="n">
        <v>100</v>
      </c>
      <c r="D12253" s="1" t="s">
        <v>3988</v>
      </c>
      <c r="E12253" s="1" t="n">
        <v>42</v>
      </c>
      <c r="F12253" s="1" t="s">
        <v>93</v>
      </c>
      <c r="I12253" s="1" t="n">
        <v>1784224</v>
      </c>
      <c r="J12253" s="1" t="n">
        <v>100019</v>
      </c>
      <c r="K12253" s="1" t="n">
        <v>20</v>
      </c>
      <c r="L12253" s="1" t="s">
        <v>5675</v>
      </c>
      <c r="N12253" s="1" t="n">
        <v>1.37</v>
      </c>
      <c r="O12253" s="1" t="n">
        <v>49.02</v>
      </c>
      <c r="P12253" s="1" t="s">
        <v>3814</v>
      </c>
    </row>
    <row r="12254" customFormat="false" ht="12.75" hidden="false" customHeight="true" outlineLevel="0" collapsed="false">
      <c r="A12254" s="1" t="n">
        <v>3</v>
      </c>
      <c r="B12254" s="76" t="n">
        <v>46295</v>
      </c>
      <c r="C12254" s="1" t="n">
        <v>100</v>
      </c>
      <c r="D12254" s="1" t="s">
        <v>3988</v>
      </c>
      <c r="E12254" s="1" t="n">
        <v>42</v>
      </c>
      <c r="F12254" s="1" t="s">
        <v>93</v>
      </c>
      <c r="I12254" s="1" t="n">
        <v>1784224</v>
      </c>
      <c r="J12254" s="1" t="n">
        <v>100020</v>
      </c>
      <c r="K12254" s="1" t="n">
        <v>21</v>
      </c>
      <c r="L12254" s="1" t="s">
        <v>3987</v>
      </c>
      <c r="N12254" s="1" t="n">
        <v>1.702</v>
      </c>
      <c r="O12254" s="1" t="n">
        <v>58.07</v>
      </c>
      <c r="P12254" s="1" t="s">
        <v>3814</v>
      </c>
    </row>
    <row r="12255" customFormat="false" ht="12.75" hidden="false" customHeight="true" outlineLevel="0" collapsed="false">
      <c r="A12255" s="1" t="n">
        <v>3</v>
      </c>
      <c r="B12255" s="76" t="n">
        <v>46295</v>
      </c>
      <c r="C12255" s="1" t="n">
        <v>100</v>
      </c>
      <c r="D12255" s="1" t="s">
        <v>3988</v>
      </c>
      <c r="E12255" s="1" t="n">
        <v>42</v>
      </c>
      <c r="F12255" s="1" t="s">
        <v>93</v>
      </c>
      <c r="I12255" s="1" t="n">
        <v>1784224</v>
      </c>
      <c r="J12255" s="1" t="n">
        <v>100053</v>
      </c>
      <c r="K12255" s="1" t="n">
        <v>54</v>
      </c>
      <c r="L12255" s="1" t="s">
        <v>3978</v>
      </c>
      <c r="N12255" s="1" t="n">
        <v>1.504</v>
      </c>
      <c r="O12255" s="1" t="n">
        <v>56.32</v>
      </c>
      <c r="P12255" s="1" t="s">
        <v>3814</v>
      </c>
    </row>
    <row r="12256" customFormat="false" ht="12.75" hidden="false" customHeight="true" outlineLevel="0" collapsed="false">
      <c r="A12256" s="1" t="n">
        <v>3</v>
      </c>
      <c r="B12256" s="76" t="n">
        <v>46295</v>
      </c>
      <c r="C12256" s="1" t="n">
        <v>100</v>
      </c>
      <c r="D12256" s="1" t="s">
        <v>3988</v>
      </c>
      <c r="E12256" s="1" t="n">
        <v>42</v>
      </c>
      <c r="F12256" s="1" t="s">
        <v>93</v>
      </c>
      <c r="I12256" s="1" t="n">
        <v>1784224</v>
      </c>
      <c r="J12256" s="1" t="n">
        <v>100638</v>
      </c>
      <c r="K12256" s="1" t="n">
        <v>508</v>
      </c>
      <c r="L12256" s="1" t="s">
        <v>3979</v>
      </c>
      <c r="N12256" s="1" t="n">
        <v>2.086</v>
      </c>
      <c r="O12256" s="1" t="n">
        <v>3.46</v>
      </c>
      <c r="P12256" s="1" t="s">
        <v>3814</v>
      </c>
    </row>
    <row r="12257" customFormat="false" ht="12.75" hidden="false" customHeight="true" outlineLevel="0" collapsed="false">
      <c r="A12257" s="1" t="n">
        <v>3</v>
      </c>
      <c r="B12257" s="76" t="n">
        <v>46295</v>
      </c>
      <c r="C12257" s="1" t="n">
        <v>100</v>
      </c>
      <c r="D12257" s="1" t="s">
        <v>3988</v>
      </c>
      <c r="E12257" s="1" t="n">
        <v>42</v>
      </c>
      <c r="F12257" s="1" t="s">
        <v>93</v>
      </c>
      <c r="I12257" s="1" t="n">
        <v>1784224</v>
      </c>
      <c r="J12257" s="1" t="n">
        <v>100520</v>
      </c>
      <c r="K12257" s="1" t="n">
        <v>507</v>
      </c>
      <c r="L12257" s="1" t="s">
        <v>3980</v>
      </c>
      <c r="N12257" s="1" t="n">
        <v>8.633</v>
      </c>
      <c r="O12257" s="1" t="n">
        <v>21.48</v>
      </c>
      <c r="P12257" s="1" t="s">
        <v>3814</v>
      </c>
    </row>
    <row r="12258" customFormat="false" ht="12.75" hidden="false" customHeight="true" outlineLevel="0" collapsed="false">
      <c r="A12258" s="1" t="n">
        <v>3</v>
      </c>
      <c r="B12258" s="76" t="n">
        <v>46295</v>
      </c>
      <c r="C12258" s="1" t="n">
        <v>100</v>
      </c>
      <c r="D12258" s="1" t="s">
        <v>3988</v>
      </c>
      <c r="E12258" s="1" t="n">
        <v>42</v>
      </c>
      <c r="F12258" s="1" t="s">
        <v>93</v>
      </c>
      <c r="I12258" s="1" t="n">
        <v>1784224</v>
      </c>
      <c r="J12258" s="1" t="n">
        <v>110455</v>
      </c>
      <c r="K12258" s="1" t="n">
        <v>53212</v>
      </c>
      <c r="L12258" s="1" t="s">
        <v>3981</v>
      </c>
      <c r="N12258" s="1" t="n">
        <v>0.798</v>
      </c>
      <c r="O12258" s="1" t="n">
        <v>0</v>
      </c>
      <c r="P12258" s="1" t="s">
        <v>3814</v>
      </c>
    </row>
    <row r="12259" customFormat="false" ht="12.75" hidden="false" customHeight="true" outlineLevel="0" collapsed="false">
      <c r="A12259" s="1" t="n">
        <v>3</v>
      </c>
      <c r="B12259" s="76" t="n">
        <v>46296</v>
      </c>
      <c r="C12259" s="1" t="n">
        <v>6</v>
      </c>
      <c r="D12259" s="1" t="s">
        <v>3819</v>
      </c>
      <c r="E12259" s="1" t="n">
        <v>42</v>
      </c>
      <c r="F12259" s="1" t="s">
        <v>93</v>
      </c>
      <c r="I12259" s="1" t="n">
        <v>4698</v>
      </c>
      <c r="J12259" s="1" t="n">
        <v>109791</v>
      </c>
      <c r="K12259" s="1" t="n">
        <v>9667</v>
      </c>
      <c r="L12259" s="1" t="s">
        <v>3813</v>
      </c>
      <c r="N12259" s="1" t="n">
        <v>10</v>
      </c>
      <c r="O12259" s="1" t="n">
        <v>25</v>
      </c>
      <c r="P12259" s="1" t="s">
        <v>3814</v>
      </c>
    </row>
    <row r="12260" customFormat="false" ht="12.75" hidden="false" customHeight="true" outlineLevel="0" collapsed="false">
      <c r="A12260" s="1" t="n">
        <v>3</v>
      </c>
      <c r="B12260" s="76" t="n">
        <v>46296</v>
      </c>
      <c r="C12260" s="1" t="n">
        <v>6</v>
      </c>
      <c r="D12260" s="1" t="s">
        <v>3819</v>
      </c>
      <c r="E12260" s="1" t="n">
        <v>42</v>
      </c>
      <c r="F12260" s="1" t="s">
        <v>93</v>
      </c>
      <c r="I12260" s="1" t="n">
        <v>4698</v>
      </c>
      <c r="J12260" s="1" t="n">
        <v>37359</v>
      </c>
      <c r="K12260" s="1" t="n">
        <v>55526</v>
      </c>
      <c r="L12260" s="1" t="s">
        <v>3815</v>
      </c>
      <c r="N12260" s="1" t="n">
        <v>6</v>
      </c>
      <c r="O12260" s="1" t="n">
        <v>48</v>
      </c>
      <c r="P12260" s="1" t="s">
        <v>3814</v>
      </c>
    </row>
    <row r="12261" customFormat="false" ht="12.75" hidden="false" customHeight="true" outlineLevel="0" collapsed="false">
      <c r="A12261" s="1" t="n">
        <v>3</v>
      </c>
      <c r="B12261" s="76" t="n">
        <v>46296</v>
      </c>
      <c r="C12261" s="1" t="n">
        <v>6</v>
      </c>
      <c r="D12261" s="1" t="s">
        <v>3819</v>
      </c>
      <c r="E12261" s="1" t="n">
        <v>42</v>
      </c>
      <c r="F12261" s="1" t="s">
        <v>93</v>
      </c>
      <c r="I12261" s="1" t="n">
        <v>4698</v>
      </c>
      <c r="J12261" s="1" t="n">
        <v>37361</v>
      </c>
      <c r="K12261" s="1" t="n">
        <v>2240817</v>
      </c>
      <c r="L12261" s="1" t="s">
        <v>3816</v>
      </c>
      <c r="N12261" s="1" t="n">
        <v>50</v>
      </c>
      <c r="O12261" s="1" t="n">
        <v>100</v>
      </c>
      <c r="P12261" s="1" t="s">
        <v>3814</v>
      </c>
    </row>
    <row r="12262" customFormat="false" ht="12.75" hidden="false" customHeight="true" outlineLevel="0" collapsed="false">
      <c r="A12262" s="1" t="n">
        <v>3</v>
      </c>
      <c r="B12262" s="76" t="n">
        <v>46296</v>
      </c>
      <c r="C12262" s="1" t="n">
        <v>6</v>
      </c>
      <c r="D12262" s="1" t="s">
        <v>3819</v>
      </c>
      <c r="E12262" s="1" t="n">
        <v>42</v>
      </c>
      <c r="F12262" s="1" t="s">
        <v>93</v>
      </c>
      <c r="I12262" s="1" t="n">
        <v>4699</v>
      </c>
      <c r="J12262" s="1" t="n">
        <v>100103</v>
      </c>
      <c r="K12262" s="1" t="n">
        <v>104</v>
      </c>
      <c r="L12262" s="1" t="s">
        <v>3817</v>
      </c>
      <c r="N12262" s="1" t="n">
        <v>40</v>
      </c>
      <c r="O12262" s="1" t="n">
        <v>250</v>
      </c>
      <c r="P12262" s="1" t="s">
        <v>3814</v>
      </c>
    </row>
    <row r="12263" customFormat="false" ht="12.75" hidden="false" customHeight="true" outlineLevel="0" collapsed="false">
      <c r="A12263" s="1" t="n">
        <v>3</v>
      </c>
      <c r="B12263" s="76" t="n">
        <v>46296</v>
      </c>
      <c r="C12263" s="1" t="n">
        <v>11</v>
      </c>
      <c r="D12263" s="1" t="s">
        <v>3820</v>
      </c>
      <c r="E12263" s="1" t="n">
        <v>1136</v>
      </c>
      <c r="F12263" s="1" t="s">
        <v>921</v>
      </c>
      <c r="I12263" s="1" t="n">
        <v>56986</v>
      </c>
      <c r="J12263" s="1" t="n">
        <v>102960</v>
      </c>
      <c r="K12263" s="1" t="n">
        <v>7896221400087</v>
      </c>
      <c r="L12263" s="1" t="s">
        <v>4462</v>
      </c>
      <c r="N12263" s="1" t="n">
        <v>10</v>
      </c>
      <c r="O12263" s="1" t="n">
        <v>50.76</v>
      </c>
      <c r="P12263" s="1" t="s">
        <v>3814</v>
      </c>
    </row>
    <row r="12264" customFormat="false" ht="12.75" hidden="false" customHeight="true" outlineLevel="0" collapsed="false">
      <c r="A12264" s="1" t="n">
        <v>3</v>
      </c>
      <c r="B12264" s="76" t="n">
        <v>46296</v>
      </c>
      <c r="C12264" s="1" t="n">
        <v>11</v>
      </c>
      <c r="D12264" s="1" t="s">
        <v>3820</v>
      </c>
      <c r="E12264" s="1" t="n">
        <v>1136</v>
      </c>
      <c r="F12264" s="1" t="s">
        <v>921</v>
      </c>
      <c r="I12264" s="1" t="n">
        <v>56986</v>
      </c>
      <c r="J12264" s="1" t="n">
        <v>103995</v>
      </c>
      <c r="K12264" s="1" t="n">
        <v>7896221400483</v>
      </c>
      <c r="L12264" s="1" t="s">
        <v>4465</v>
      </c>
      <c r="N12264" s="1" t="n">
        <v>10</v>
      </c>
      <c r="O12264" s="1" t="n">
        <v>50.76</v>
      </c>
      <c r="P12264" s="1" t="s">
        <v>3814</v>
      </c>
    </row>
    <row r="12265" customFormat="false" ht="12.75" hidden="false" customHeight="true" outlineLevel="0" collapsed="false">
      <c r="A12265" s="1" t="n">
        <v>3</v>
      </c>
      <c r="B12265" s="76" t="n">
        <v>46296</v>
      </c>
      <c r="C12265" s="1" t="n">
        <v>11</v>
      </c>
      <c r="D12265" s="1" t="s">
        <v>3820</v>
      </c>
      <c r="E12265" s="1" t="n">
        <v>1136</v>
      </c>
      <c r="F12265" s="1" t="s">
        <v>921</v>
      </c>
      <c r="I12265" s="1" t="n">
        <v>56986</v>
      </c>
      <c r="J12265" s="1" t="n">
        <v>104526</v>
      </c>
      <c r="K12265" s="1" t="n">
        <v>7896067200162</v>
      </c>
      <c r="L12265" s="1" t="s">
        <v>6174</v>
      </c>
      <c r="N12265" s="1" t="n">
        <v>24</v>
      </c>
      <c r="O12265" s="1" t="n">
        <v>128.92</v>
      </c>
      <c r="P12265" s="1" t="s">
        <v>3814</v>
      </c>
    </row>
    <row r="12266" customFormat="false" ht="12.75" hidden="false" customHeight="true" outlineLevel="0" collapsed="false">
      <c r="A12266" s="1" t="n">
        <v>3</v>
      </c>
      <c r="B12266" s="76" t="n">
        <v>46296</v>
      </c>
      <c r="C12266" s="1" t="n">
        <v>11</v>
      </c>
      <c r="D12266" s="1" t="s">
        <v>3820</v>
      </c>
      <c r="E12266" s="1" t="n">
        <v>1136</v>
      </c>
      <c r="F12266" s="1" t="s">
        <v>921</v>
      </c>
      <c r="I12266" s="1" t="n">
        <v>56986</v>
      </c>
      <c r="J12266" s="1" t="n">
        <v>106160</v>
      </c>
      <c r="K12266" s="1" t="n">
        <v>7896067200186</v>
      </c>
      <c r="L12266" s="1" t="s">
        <v>6174</v>
      </c>
      <c r="N12266" s="1" t="n">
        <v>24</v>
      </c>
      <c r="O12266" s="1" t="n">
        <v>151.52</v>
      </c>
      <c r="P12266" s="1" t="s">
        <v>3814</v>
      </c>
    </row>
    <row r="12267" customFormat="false" ht="12.75" hidden="false" customHeight="true" outlineLevel="0" collapsed="false">
      <c r="A12267" s="1" t="n">
        <v>3</v>
      </c>
      <c r="B12267" s="76" t="n">
        <v>46296</v>
      </c>
      <c r="C12267" s="1" t="n">
        <v>11</v>
      </c>
      <c r="D12267" s="1" t="s">
        <v>3820</v>
      </c>
      <c r="E12267" s="1" t="n">
        <v>1136</v>
      </c>
      <c r="F12267" s="1" t="s">
        <v>921</v>
      </c>
      <c r="I12267" s="1" t="n">
        <v>56986</v>
      </c>
      <c r="J12267" s="1" t="n">
        <v>17725</v>
      </c>
      <c r="K12267" s="1" t="n">
        <v>7896221401749</v>
      </c>
      <c r="L12267" s="1" t="s">
        <v>4469</v>
      </c>
      <c r="N12267" s="1" t="n">
        <v>10</v>
      </c>
      <c r="O12267" s="1" t="n">
        <v>50.76</v>
      </c>
      <c r="P12267" s="1" t="s">
        <v>3814</v>
      </c>
    </row>
    <row r="12268" customFormat="false" ht="12.75" hidden="false" customHeight="true" outlineLevel="0" collapsed="false">
      <c r="A12268" s="1" t="n">
        <v>3</v>
      </c>
      <c r="B12268" s="76" t="n">
        <v>46296</v>
      </c>
      <c r="C12268" s="1" t="n">
        <v>11</v>
      </c>
      <c r="D12268" s="1" t="s">
        <v>3820</v>
      </c>
      <c r="E12268" s="1" t="n">
        <v>1136</v>
      </c>
      <c r="F12268" s="1" t="s">
        <v>921</v>
      </c>
      <c r="I12268" s="1" t="n">
        <v>56986</v>
      </c>
      <c r="J12268" s="1" t="n">
        <v>29863</v>
      </c>
      <c r="K12268" s="1" t="n">
        <v>7896221402456</v>
      </c>
      <c r="L12268" s="1" t="s">
        <v>4474</v>
      </c>
      <c r="N12268" s="1" t="n">
        <v>10</v>
      </c>
      <c r="O12268" s="1" t="n">
        <v>50.76</v>
      </c>
      <c r="P12268" s="1" t="s">
        <v>3814</v>
      </c>
    </row>
    <row r="12269" customFormat="false" ht="12.75" hidden="false" customHeight="true" outlineLevel="0" collapsed="false">
      <c r="A12269" s="1" t="n">
        <v>3</v>
      </c>
      <c r="B12269" s="76" t="n">
        <v>46296</v>
      </c>
      <c r="C12269" s="1" t="n">
        <v>11</v>
      </c>
      <c r="D12269" s="1" t="s">
        <v>3820</v>
      </c>
      <c r="E12269" s="1" t="n">
        <v>1136</v>
      </c>
      <c r="F12269" s="1" t="s">
        <v>921</v>
      </c>
      <c r="I12269" s="1" t="n">
        <v>56986</v>
      </c>
      <c r="J12269" s="1" t="n">
        <v>31006</v>
      </c>
      <c r="K12269" s="1" t="n">
        <v>7896221402357</v>
      </c>
      <c r="L12269" s="1" t="s">
        <v>4475</v>
      </c>
      <c r="N12269" s="1" t="n">
        <v>10</v>
      </c>
      <c r="O12269" s="1" t="n">
        <v>50.76</v>
      </c>
      <c r="P12269" s="1" t="s">
        <v>3814</v>
      </c>
    </row>
    <row r="12270" customFormat="false" ht="12.75" hidden="false" customHeight="true" outlineLevel="0" collapsed="false">
      <c r="A12270" s="1" t="n">
        <v>3</v>
      </c>
      <c r="B12270" s="76" t="n">
        <v>46296</v>
      </c>
      <c r="C12270" s="1" t="n">
        <v>11</v>
      </c>
      <c r="D12270" s="1" t="s">
        <v>3820</v>
      </c>
      <c r="E12270" s="1" t="n">
        <v>1642</v>
      </c>
      <c r="F12270" s="1" t="s">
        <v>314</v>
      </c>
      <c r="I12270" s="1" t="n">
        <v>1044546</v>
      </c>
      <c r="J12270" s="1" t="n">
        <v>105780</v>
      </c>
      <c r="K12270" s="1" t="n">
        <v>7896289210017</v>
      </c>
      <c r="L12270" s="1" t="s">
        <v>3998</v>
      </c>
      <c r="N12270" s="1" t="n">
        <v>6</v>
      </c>
      <c r="O12270" s="1" t="n">
        <v>64.02</v>
      </c>
      <c r="P12270" s="1" t="s">
        <v>3814</v>
      </c>
    </row>
    <row r="12271" customFormat="false" ht="12.75" hidden="false" customHeight="true" outlineLevel="0" collapsed="false">
      <c r="A12271" s="1" t="n">
        <v>3</v>
      </c>
      <c r="B12271" s="76" t="n">
        <v>46296</v>
      </c>
      <c r="C12271" s="1" t="n">
        <v>11</v>
      </c>
      <c r="D12271" s="1" t="s">
        <v>3820</v>
      </c>
      <c r="E12271" s="1" t="n">
        <v>1642</v>
      </c>
      <c r="F12271" s="1" t="s">
        <v>314</v>
      </c>
      <c r="I12271" s="1" t="n">
        <v>1044546</v>
      </c>
      <c r="J12271" s="1" t="n">
        <v>105782</v>
      </c>
      <c r="K12271" s="1" t="n">
        <v>7896289210352</v>
      </c>
      <c r="L12271" s="1" t="s">
        <v>3999</v>
      </c>
      <c r="N12271" s="1" t="n">
        <v>12</v>
      </c>
      <c r="O12271" s="1" t="n">
        <v>82.32</v>
      </c>
      <c r="P12271" s="1" t="s">
        <v>3814</v>
      </c>
    </row>
    <row r="12272" customFormat="false" ht="12.75" hidden="false" customHeight="true" outlineLevel="0" collapsed="false">
      <c r="A12272" s="1" t="n">
        <v>3</v>
      </c>
      <c r="B12272" s="76" t="n">
        <v>46296</v>
      </c>
      <c r="C12272" s="1" t="n">
        <v>11</v>
      </c>
      <c r="D12272" s="1" t="s">
        <v>3820</v>
      </c>
      <c r="E12272" s="1" t="n">
        <v>1642</v>
      </c>
      <c r="F12272" s="1" t="s">
        <v>314</v>
      </c>
      <c r="I12272" s="1" t="n">
        <v>1044546</v>
      </c>
      <c r="J12272" s="1" t="n">
        <v>106079</v>
      </c>
      <c r="K12272" s="1" t="n">
        <v>7896289210130</v>
      </c>
      <c r="L12272" s="1" t="s">
        <v>4000</v>
      </c>
      <c r="N12272" s="1" t="n">
        <v>6</v>
      </c>
      <c r="O12272" s="1" t="n">
        <v>82.2</v>
      </c>
      <c r="P12272" s="1" t="s">
        <v>3814</v>
      </c>
    </row>
    <row r="12273" customFormat="false" ht="12.75" hidden="false" customHeight="true" outlineLevel="0" collapsed="false">
      <c r="A12273" s="1" t="n">
        <v>3</v>
      </c>
      <c r="B12273" s="76" t="n">
        <v>46296</v>
      </c>
      <c r="C12273" s="1" t="n">
        <v>11</v>
      </c>
      <c r="D12273" s="1" t="s">
        <v>3820</v>
      </c>
      <c r="E12273" s="1" t="n">
        <v>1642</v>
      </c>
      <c r="F12273" s="1" t="s">
        <v>314</v>
      </c>
      <c r="I12273" s="1" t="n">
        <v>1044546</v>
      </c>
      <c r="J12273" s="1" t="n">
        <v>106274</v>
      </c>
      <c r="K12273" s="1" t="n">
        <v>7896289210086</v>
      </c>
      <c r="L12273" s="1" t="s">
        <v>4001</v>
      </c>
      <c r="N12273" s="1" t="n">
        <v>7</v>
      </c>
      <c r="O12273" s="1" t="n">
        <v>87.92</v>
      </c>
      <c r="P12273" s="1" t="s">
        <v>3814</v>
      </c>
    </row>
    <row r="12274" customFormat="false" ht="12.75" hidden="false" customHeight="true" outlineLevel="0" collapsed="false">
      <c r="A12274" s="1" t="n">
        <v>3</v>
      </c>
      <c r="B12274" s="76" t="n">
        <v>46296</v>
      </c>
      <c r="C12274" s="1" t="n">
        <v>11</v>
      </c>
      <c r="D12274" s="1" t="s">
        <v>3820</v>
      </c>
      <c r="E12274" s="1" t="n">
        <v>1642</v>
      </c>
      <c r="F12274" s="1" t="s">
        <v>314</v>
      </c>
      <c r="I12274" s="1" t="n">
        <v>1044546</v>
      </c>
      <c r="J12274" s="1" t="n">
        <v>106407</v>
      </c>
      <c r="K12274" s="1" t="n">
        <v>7896289210031</v>
      </c>
      <c r="L12274" s="1" t="s">
        <v>4003</v>
      </c>
      <c r="N12274" s="1" t="n">
        <v>12</v>
      </c>
      <c r="O12274" s="1" t="n">
        <v>139.68</v>
      </c>
      <c r="P12274" s="1" t="s">
        <v>3814</v>
      </c>
    </row>
    <row r="12275" customFormat="false" ht="12.75" hidden="false" customHeight="true" outlineLevel="0" collapsed="false">
      <c r="A12275" s="1" t="n">
        <v>3</v>
      </c>
      <c r="B12275" s="76" t="n">
        <v>46296</v>
      </c>
      <c r="C12275" s="1" t="n">
        <v>11</v>
      </c>
      <c r="D12275" s="1" t="s">
        <v>3820</v>
      </c>
      <c r="E12275" s="1" t="n">
        <v>1642</v>
      </c>
      <c r="F12275" s="1" t="s">
        <v>314</v>
      </c>
      <c r="I12275" s="1" t="n">
        <v>1044546</v>
      </c>
      <c r="J12275" s="1" t="n">
        <v>29706</v>
      </c>
      <c r="K12275" s="1" t="n">
        <v>7896289240205</v>
      </c>
      <c r="L12275" s="1" t="s">
        <v>5649</v>
      </c>
      <c r="N12275" s="1" t="n">
        <v>6</v>
      </c>
      <c r="O12275" s="1" t="n">
        <v>51.6</v>
      </c>
      <c r="P12275" s="1" t="s">
        <v>3814</v>
      </c>
    </row>
    <row r="12276" customFormat="false" ht="12.75" hidden="false" customHeight="true" outlineLevel="0" collapsed="false">
      <c r="A12276" s="1" t="n">
        <v>3</v>
      </c>
      <c r="B12276" s="76" t="n">
        <v>46296</v>
      </c>
      <c r="C12276" s="1" t="n">
        <v>22</v>
      </c>
      <c r="D12276" s="1" t="s">
        <v>3967</v>
      </c>
      <c r="E12276" s="1" t="n">
        <v>42</v>
      </c>
      <c r="F12276" s="1" t="s">
        <v>93</v>
      </c>
      <c r="I12276" s="1" t="n">
        <v>4697</v>
      </c>
      <c r="J12276" s="1" t="n">
        <v>100000</v>
      </c>
      <c r="K12276" s="1" t="n">
        <v>1</v>
      </c>
      <c r="L12276" s="1" t="s">
        <v>3982</v>
      </c>
      <c r="N12276" s="1" t="n">
        <v>2.872</v>
      </c>
      <c r="O12276" s="1" t="n">
        <v>59.63</v>
      </c>
      <c r="P12276" s="1" t="s">
        <v>3814</v>
      </c>
    </row>
    <row r="12277" customFormat="false" ht="12.75" hidden="false" customHeight="true" outlineLevel="0" collapsed="false">
      <c r="A12277" s="1" t="n">
        <v>3</v>
      </c>
      <c r="B12277" s="76" t="n">
        <v>46296</v>
      </c>
      <c r="C12277" s="1" t="n">
        <v>22</v>
      </c>
      <c r="D12277" s="1" t="s">
        <v>3967</v>
      </c>
      <c r="E12277" s="1" t="n">
        <v>42</v>
      </c>
      <c r="F12277" s="1" t="s">
        <v>93</v>
      </c>
      <c r="I12277" s="1" t="n">
        <v>4697</v>
      </c>
      <c r="J12277" s="1" t="n">
        <v>100000</v>
      </c>
      <c r="K12277" s="1" t="n">
        <v>1</v>
      </c>
      <c r="L12277" s="1" t="s">
        <v>3982</v>
      </c>
      <c r="N12277" s="1" t="n">
        <v>3.552</v>
      </c>
      <c r="O12277" s="1" t="n">
        <v>85.71</v>
      </c>
      <c r="P12277" s="1" t="s">
        <v>3814</v>
      </c>
    </row>
    <row r="12278" customFormat="false" ht="12.75" hidden="false" customHeight="true" outlineLevel="0" collapsed="false">
      <c r="A12278" s="1" t="n">
        <v>3</v>
      </c>
      <c r="B12278" s="76" t="n">
        <v>46296</v>
      </c>
      <c r="C12278" s="1" t="n">
        <v>22</v>
      </c>
      <c r="D12278" s="1" t="s">
        <v>3967</v>
      </c>
      <c r="E12278" s="1" t="n">
        <v>42</v>
      </c>
      <c r="F12278" s="1" t="s">
        <v>93</v>
      </c>
      <c r="I12278" s="1" t="n">
        <v>4697</v>
      </c>
      <c r="J12278" s="1" t="n">
        <v>100001</v>
      </c>
      <c r="K12278" s="1" t="n">
        <v>2</v>
      </c>
      <c r="L12278" s="1" t="s">
        <v>3983</v>
      </c>
      <c r="N12278" s="1" t="n">
        <v>9.9</v>
      </c>
      <c r="O12278" s="1" t="n">
        <v>219.72</v>
      </c>
      <c r="P12278" s="1" t="s">
        <v>3814</v>
      </c>
    </row>
    <row r="12279" customFormat="false" ht="12.75" hidden="false" customHeight="true" outlineLevel="0" collapsed="false">
      <c r="A12279" s="1" t="n">
        <v>3</v>
      </c>
      <c r="B12279" s="76" t="n">
        <v>46296</v>
      </c>
      <c r="C12279" s="1" t="n">
        <v>22</v>
      </c>
      <c r="D12279" s="1" t="s">
        <v>3967</v>
      </c>
      <c r="E12279" s="1" t="n">
        <v>42</v>
      </c>
      <c r="F12279" s="1" t="s">
        <v>93</v>
      </c>
      <c r="I12279" s="1" t="n">
        <v>4697</v>
      </c>
      <c r="J12279" s="1" t="n">
        <v>100002</v>
      </c>
      <c r="K12279" s="1" t="n">
        <v>3</v>
      </c>
      <c r="L12279" s="1" t="s">
        <v>3984</v>
      </c>
      <c r="N12279" s="1" t="n">
        <v>21.77</v>
      </c>
      <c r="O12279" s="1" t="n">
        <v>498.75</v>
      </c>
      <c r="P12279" s="1" t="s">
        <v>3814</v>
      </c>
    </row>
    <row r="12280" customFormat="false" ht="12.75" hidden="false" customHeight="true" outlineLevel="0" collapsed="false">
      <c r="A12280" s="1" t="n">
        <v>3</v>
      </c>
      <c r="B12280" s="76" t="n">
        <v>46296</v>
      </c>
      <c r="C12280" s="1" t="n">
        <v>22</v>
      </c>
      <c r="D12280" s="1" t="s">
        <v>3967</v>
      </c>
      <c r="E12280" s="1" t="n">
        <v>42</v>
      </c>
      <c r="F12280" s="1" t="s">
        <v>93</v>
      </c>
      <c r="I12280" s="1" t="n">
        <v>4697</v>
      </c>
      <c r="J12280" s="1" t="n">
        <v>100003</v>
      </c>
      <c r="K12280" s="1" t="n">
        <v>4</v>
      </c>
      <c r="L12280" s="1" t="s">
        <v>3985</v>
      </c>
      <c r="N12280" s="1" t="n">
        <v>19.3</v>
      </c>
      <c r="O12280" s="1" t="n">
        <v>483.63</v>
      </c>
      <c r="P12280" s="1" t="s">
        <v>3814</v>
      </c>
    </row>
    <row r="12281" customFormat="false" ht="12.75" hidden="false" customHeight="true" outlineLevel="0" collapsed="false">
      <c r="A12281" s="1" t="n">
        <v>3</v>
      </c>
      <c r="B12281" s="76" t="n">
        <v>46296</v>
      </c>
      <c r="C12281" s="1" t="n">
        <v>22</v>
      </c>
      <c r="D12281" s="1" t="s">
        <v>3967</v>
      </c>
      <c r="E12281" s="1" t="n">
        <v>42</v>
      </c>
      <c r="F12281" s="1" t="s">
        <v>93</v>
      </c>
      <c r="I12281" s="1" t="n">
        <v>4697</v>
      </c>
      <c r="J12281" s="1" t="n">
        <v>100006</v>
      </c>
      <c r="K12281" s="1" t="n">
        <v>7</v>
      </c>
      <c r="L12281" s="1" t="s">
        <v>3968</v>
      </c>
      <c r="N12281" s="1" t="n">
        <v>1.86</v>
      </c>
      <c r="O12281" s="1" t="n">
        <v>61.91</v>
      </c>
      <c r="P12281" s="1" t="s">
        <v>3814</v>
      </c>
    </row>
    <row r="12282" customFormat="false" ht="12.75" hidden="false" customHeight="true" outlineLevel="0" collapsed="false">
      <c r="A12282" s="1" t="n">
        <v>3</v>
      </c>
      <c r="B12282" s="76" t="n">
        <v>46296</v>
      </c>
      <c r="C12282" s="1" t="n">
        <v>22</v>
      </c>
      <c r="D12282" s="1" t="s">
        <v>3967</v>
      </c>
      <c r="E12282" s="1" t="n">
        <v>42</v>
      </c>
      <c r="F12282" s="1" t="s">
        <v>93</v>
      </c>
      <c r="I12282" s="1" t="n">
        <v>4697</v>
      </c>
      <c r="J12282" s="1" t="n">
        <v>100007</v>
      </c>
      <c r="K12282" s="1" t="n">
        <v>8</v>
      </c>
      <c r="L12282" s="1" t="s">
        <v>3986</v>
      </c>
      <c r="N12282" s="1" t="n">
        <v>5.218</v>
      </c>
      <c r="O12282" s="1" t="n">
        <v>127.02</v>
      </c>
      <c r="P12282" s="1" t="s">
        <v>3814</v>
      </c>
    </row>
    <row r="12283" customFormat="false" ht="12.75" hidden="false" customHeight="true" outlineLevel="0" collapsed="false">
      <c r="A12283" s="1" t="n">
        <v>3</v>
      </c>
      <c r="B12283" s="76" t="n">
        <v>46296</v>
      </c>
      <c r="C12283" s="1" t="n">
        <v>22</v>
      </c>
      <c r="D12283" s="1" t="s">
        <v>3967</v>
      </c>
      <c r="E12283" s="1" t="n">
        <v>42</v>
      </c>
      <c r="F12283" s="1" t="s">
        <v>93</v>
      </c>
      <c r="I12283" s="1" t="n">
        <v>4697</v>
      </c>
      <c r="J12283" s="1" t="n">
        <v>100007</v>
      </c>
      <c r="K12283" s="1" t="n">
        <v>8</v>
      </c>
      <c r="L12283" s="1" t="s">
        <v>3986</v>
      </c>
      <c r="N12283" s="1" t="n">
        <v>0.83</v>
      </c>
      <c r="O12283" s="1" t="n">
        <v>23.48</v>
      </c>
      <c r="P12283" s="1" t="s">
        <v>3814</v>
      </c>
    </row>
    <row r="12284" customFormat="false" ht="12.75" hidden="false" customHeight="true" outlineLevel="0" collapsed="false">
      <c r="A12284" s="1" t="n">
        <v>3</v>
      </c>
      <c r="B12284" s="76" t="n">
        <v>46296</v>
      </c>
      <c r="C12284" s="1" t="n">
        <v>22</v>
      </c>
      <c r="D12284" s="1" t="s">
        <v>3967</v>
      </c>
      <c r="E12284" s="1" t="n">
        <v>42</v>
      </c>
      <c r="F12284" s="1" t="s">
        <v>93</v>
      </c>
      <c r="I12284" s="1" t="n">
        <v>4697</v>
      </c>
      <c r="J12284" s="1" t="n">
        <v>100008</v>
      </c>
      <c r="K12284" s="1" t="n">
        <v>9</v>
      </c>
      <c r="L12284" s="1" t="s">
        <v>3969</v>
      </c>
      <c r="N12284" s="1" t="n">
        <v>10.94</v>
      </c>
      <c r="O12284" s="1" t="n">
        <v>373.24</v>
      </c>
      <c r="P12284" s="1" t="s">
        <v>3814</v>
      </c>
    </row>
    <row r="12285" customFormat="false" ht="12.75" hidden="false" customHeight="true" outlineLevel="0" collapsed="false">
      <c r="A12285" s="1" t="n">
        <v>3</v>
      </c>
      <c r="B12285" s="76" t="n">
        <v>46296</v>
      </c>
      <c r="C12285" s="1" t="n">
        <v>22</v>
      </c>
      <c r="D12285" s="1" t="s">
        <v>3967</v>
      </c>
      <c r="E12285" s="1" t="n">
        <v>42</v>
      </c>
      <c r="F12285" s="1" t="s">
        <v>93</v>
      </c>
      <c r="I12285" s="1" t="n">
        <v>4697</v>
      </c>
      <c r="J12285" s="1" t="n">
        <v>100010</v>
      </c>
      <c r="K12285" s="1" t="n">
        <v>11</v>
      </c>
      <c r="L12285" s="1" t="s">
        <v>3970</v>
      </c>
      <c r="N12285" s="1" t="n">
        <v>2.444</v>
      </c>
      <c r="O12285" s="1" t="n">
        <v>95.59</v>
      </c>
      <c r="P12285" s="1" t="s">
        <v>3814</v>
      </c>
    </row>
    <row r="12286" customFormat="false" ht="12.75" hidden="false" customHeight="true" outlineLevel="0" collapsed="false">
      <c r="A12286" s="1" t="n">
        <v>3</v>
      </c>
      <c r="B12286" s="76" t="n">
        <v>46296</v>
      </c>
      <c r="C12286" s="1" t="n">
        <v>22</v>
      </c>
      <c r="D12286" s="1" t="s">
        <v>3967</v>
      </c>
      <c r="E12286" s="1" t="n">
        <v>42</v>
      </c>
      <c r="F12286" s="1" t="s">
        <v>93</v>
      </c>
      <c r="I12286" s="1" t="n">
        <v>4697</v>
      </c>
      <c r="J12286" s="1" t="n">
        <v>100011</v>
      </c>
      <c r="K12286" s="1" t="n">
        <v>12</v>
      </c>
      <c r="L12286" s="1" t="s">
        <v>3971</v>
      </c>
      <c r="N12286" s="1" t="n">
        <v>4.452</v>
      </c>
      <c r="O12286" s="1" t="n">
        <v>174.12</v>
      </c>
      <c r="P12286" s="1" t="s">
        <v>3814</v>
      </c>
    </row>
    <row r="12287" customFormat="false" ht="12.75" hidden="false" customHeight="true" outlineLevel="0" collapsed="false">
      <c r="A12287" s="1" t="n">
        <v>3</v>
      </c>
      <c r="B12287" s="76" t="n">
        <v>46296</v>
      </c>
      <c r="C12287" s="1" t="n">
        <v>22</v>
      </c>
      <c r="D12287" s="1" t="s">
        <v>3967</v>
      </c>
      <c r="E12287" s="1" t="n">
        <v>42</v>
      </c>
      <c r="F12287" s="1" t="s">
        <v>93</v>
      </c>
      <c r="I12287" s="1" t="n">
        <v>4697</v>
      </c>
      <c r="J12287" s="1" t="n">
        <v>100012</v>
      </c>
      <c r="K12287" s="1" t="n">
        <v>13</v>
      </c>
      <c r="L12287" s="1" t="s">
        <v>3972</v>
      </c>
      <c r="N12287" s="1" t="n">
        <v>4.896</v>
      </c>
      <c r="O12287" s="1" t="n">
        <v>207.79</v>
      </c>
      <c r="P12287" s="1" t="s">
        <v>3814</v>
      </c>
    </row>
    <row r="12288" customFormat="false" ht="12.75" hidden="false" customHeight="true" outlineLevel="0" collapsed="false">
      <c r="A12288" s="1" t="n">
        <v>3</v>
      </c>
      <c r="B12288" s="76" t="n">
        <v>46296</v>
      </c>
      <c r="C12288" s="1" t="n">
        <v>22</v>
      </c>
      <c r="D12288" s="1" t="s">
        <v>3967</v>
      </c>
      <c r="E12288" s="1" t="n">
        <v>42</v>
      </c>
      <c r="F12288" s="1" t="s">
        <v>93</v>
      </c>
      <c r="I12288" s="1" t="n">
        <v>4697</v>
      </c>
      <c r="J12288" s="1" t="n">
        <v>100013</v>
      </c>
      <c r="K12288" s="1" t="n">
        <v>14</v>
      </c>
      <c r="L12288" s="1" t="s">
        <v>3973</v>
      </c>
      <c r="N12288" s="1" t="n">
        <v>8.855</v>
      </c>
      <c r="O12288" s="1" t="n">
        <v>405.29</v>
      </c>
      <c r="P12288" s="1" t="s">
        <v>3814</v>
      </c>
    </row>
    <row r="12289" customFormat="false" ht="12.75" hidden="false" customHeight="true" outlineLevel="0" collapsed="false">
      <c r="A12289" s="1" t="n">
        <v>3</v>
      </c>
      <c r="B12289" s="76" t="n">
        <v>46296</v>
      </c>
      <c r="C12289" s="1" t="n">
        <v>22</v>
      </c>
      <c r="D12289" s="1" t="s">
        <v>3967</v>
      </c>
      <c r="E12289" s="1" t="n">
        <v>42</v>
      </c>
      <c r="F12289" s="1" t="s">
        <v>93</v>
      </c>
      <c r="I12289" s="1" t="n">
        <v>4697</v>
      </c>
      <c r="J12289" s="1" t="n">
        <v>100014</v>
      </c>
      <c r="K12289" s="1" t="n">
        <v>15</v>
      </c>
      <c r="L12289" s="1" t="s">
        <v>3974</v>
      </c>
      <c r="N12289" s="1" t="n">
        <v>3.528</v>
      </c>
      <c r="O12289" s="1" t="n">
        <v>164.41</v>
      </c>
      <c r="P12289" s="1" t="s">
        <v>3814</v>
      </c>
    </row>
    <row r="12290" customFormat="false" ht="12.75" hidden="false" customHeight="true" outlineLevel="0" collapsed="false">
      <c r="A12290" s="1" t="n">
        <v>3</v>
      </c>
      <c r="B12290" s="76" t="n">
        <v>46296</v>
      </c>
      <c r="C12290" s="1" t="n">
        <v>22</v>
      </c>
      <c r="D12290" s="1" t="s">
        <v>3967</v>
      </c>
      <c r="E12290" s="1" t="n">
        <v>42</v>
      </c>
      <c r="F12290" s="1" t="s">
        <v>93</v>
      </c>
      <c r="I12290" s="1" t="n">
        <v>4697</v>
      </c>
      <c r="J12290" s="1" t="n">
        <v>100015</v>
      </c>
      <c r="K12290" s="1" t="n">
        <v>16</v>
      </c>
      <c r="L12290" s="1" t="s">
        <v>3975</v>
      </c>
      <c r="N12290" s="1" t="n">
        <v>1.486</v>
      </c>
      <c r="O12290" s="1" t="n">
        <v>63.07</v>
      </c>
      <c r="P12290" s="1" t="s">
        <v>3814</v>
      </c>
    </row>
    <row r="12291" customFormat="false" ht="12.75" hidden="false" customHeight="true" outlineLevel="0" collapsed="false">
      <c r="A12291" s="1" t="n">
        <v>3</v>
      </c>
      <c r="B12291" s="76" t="n">
        <v>46296</v>
      </c>
      <c r="C12291" s="1" t="n">
        <v>22</v>
      </c>
      <c r="D12291" s="1" t="s">
        <v>3967</v>
      </c>
      <c r="E12291" s="1" t="n">
        <v>42</v>
      </c>
      <c r="F12291" s="1" t="s">
        <v>93</v>
      </c>
      <c r="I12291" s="1" t="n">
        <v>4697</v>
      </c>
      <c r="J12291" s="1" t="n">
        <v>100016</v>
      </c>
      <c r="K12291" s="1" t="n">
        <v>17</v>
      </c>
      <c r="L12291" s="1" t="s">
        <v>3976</v>
      </c>
      <c r="N12291" s="1" t="n">
        <v>1.576</v>
      </c>
      <c r="O12291" s="1" t="n">
        <v>72.13</v>
      </c>
      <c r="P12291" s="1" t="s">
        <v>3814</v>
      </c>
    </row>
    <row r="12292" customFormat="false" ht="12.75" hidden="false" customHeight="true" outlineLevel="0" collapsed="false">
      <c r="A12292" s="1" t="n">
        <v>3</v>
      </c>
      <c r="B12292" s="76" t="n">
        <v>46296</v>
      </c>
      <c r="C12292" s="1" t="n">
        <v>22</v>
      </c>
      <c r="D12292" s="1" t="s">
        <v>3967</v>
      </c>
      <c r="E12292" s="1" t="n">
        <v>42</v>
      </c>
      <c r="F12292" s="1" t="s">
        <v>93</v>
      </c>
      <c r="I12292" s="1" t="n">
        <v>4697</v>
      </c>
      <c r="J12292" s="1" t="n">
        <v>100017</v>
      </c>
      <c r="K12292" s="1" t="n">
        <v>18</v>
      </c>
      <c r="L12292" s="1" t="s">
        <v>3977</v>
      </c>
      <c r="N12292" s="1" t="n">
        <v>2.388</v>
      </c>
      <c r="O12292" s="1" t="n">
        <v>129.17</v>
      </c>
      <c r="P12292" s="1" t="s">
        <v>3814</v>
      </c>
    </row>
    <row r="12293" customFormat="false" ht="12.75" hidden="false" customHeight="true" outlineLevel="0" collapsed="false">
      <c r="A12293" s="1" t="n">
        <v>3</v>
      </c>
      <c r="B12293" s="76" t="n">
        <v>46296</v>
      </c>
      <c r="C12293" s="1" t="n">
        <v>22</v>
      </c>
      <c r="D12293" s="1" t="s">
        <v>3967</v>
      </c>
      <c r="E12293" s="1" t="n">
        <v>42</v>
      </c>
      <c r="F12293" s="1" t="s">
        <v>93</v>
      </c>
      <c r="I12293" s="1" t="n">
        <v>4697</v>
      </c>
      <c r="J12293" s="1" t="n">
        <v>100019</v>
      </c>
      <c r="K12293" s="1" t="n">
        <v>20</v>
      </c>
      <c r="L12293" s="1" t="s">
        <v>5675</v>
      </c>
      <c r="N12293" s="1" t="n">
        <v>1.37</v>
      </c>
      <c r="O12293" s="1" t="n">
        <v>49.02</v>
      </c>
      <c r="P12293" s="1" t="s">
        <v>3814</v>
      </c>
    </row>
    <row r="12294" customFormat="false" ht="12.75" hidden="false" customHeight="true" outlineLevel="0" collapsed="false">
      <c r="A12294" s="1" t="n">
        <v>3</v>
      </c>
      <c r="B12294" s="76" t="n">
        <v>46296</v>
      </c>
      <c r="C12294" s="1" t="n">
        <v>22</v>
      </c>
      <c r="D12294" s="1" t="s">
        <v>3967</v>
      </c>
      <c r="E12294" s="1" t="n">
        <v>42</v>
      </c>
      <c r="F12294" s="1" t="s">
        <v>93</v>
      </c>
      <c r="I12294" s="1" t="n">
        <v>4697</v>
      </c>
      <c r="J12294" s="1" t="n">
        <v>100019</v>
      </c>
      <c r="K12294" s="1" t="n">
        <v>20</v>
      </c>
      <c r="L12294" s="1" t="s">
        <v>5675</v>
      </c>
      <c r="N12294" s="1" t="n">
        <v>0.76</v>
      </c>
      <c r="O12294" s="1" t="n">
        <v>23.4</v>
      </c>
      <c r="P12294" s="1" t="s">
        <v>3814</v>
      </c>
    </row>
    <row r="12295" customFormat="false" ht="12.75" hidden="false" customHeight="true" outlineLevel="0" collapsed="false">
      <c r="A12295" s="1" t="n">
        <v>3</v>
      </c>
      <c r="B12295" s="76" t="n">
        <v>46296</v>
      </c>
      <c r="C12295" s="1" t="n">
        <v>22</v>
      </c>
      <c r="D12295" s="1" t="s">
        <v>3967</v>
      </c>
      <c r="E12295" s="1" t="n">
        <v>42</v>
      </c>
      <c r="F12295" s="1" t="s">
        <v>93</v>
      </c>
      <c r="I12295" s="1" t="n">
        <v>4697</v>
      </c>
      <c r="J12295" s="1" t="n">
        <v>100020</v>
      </c>
      <c r="K12295" s="1" t="n">
        <v>21</v>
      </c>
      <c r="L12295" s="1" t="s">
        <v>3987</v>
      </c>
      <c r="N12295" s="1" t="n">
        <v>1.702</v>
      </c>
      <c r="O12295" s="1" t="n">
        <v>58.07</v>
      </c>
      <c r="P12295" s="1" t="s">
        <v>3814</v>
      </c>
    </row>
    <row r="12296" customFormat="false" ht="12.75" hidden="false" customHeight="true" outlineLevel="0" collapsed="false">
      <c r="A12296" s="1" t="n">
        <v>3</v>
      </c>
      <c r="B12296" s="76" t="n">
        <v>46296</v>
      </c>
      <c r="C12296" s="1" t="n">
        <v>22</v>
      </c>
      <c r="D12296" s="1" t="s">
        <v>3967</v>
      </c>
      <c r="E12296" s="1" t="n">
        <v>42</v>
      </c>
      <c r="F12296" s="1" t="s">
        <v>93</v>
      </c>
      <c r="I12296" s="1" t="n">
        <v>4697</v>
      </c>
      <c r="J12296" s="1" t="n">
        <v>100053</v>
      </c>
      <c r="K12296" s="1" t="n">
        <v>54</v>
      </c>
      <c r="L12296" s="1" t="s">
        <v>3978</v>
      </c>
      <c r="N12296" s="1" t="n">
        <v>1.504</v>
      </c>
      <c r="O12296" s="1" t="n">
        <v>56.32</v>
      </c>
      <c r="P12296" s="1" t="s">
        <v>3814</v>
      </c>
    </row>
    <row r="12297" customFormat="false" ht="12.75" hidden="false" customHeight="true" outlineLevel="0" collapsed="false">
      <c r="A12297" s="1" t="n">
        <v>3</v>
      </c>
      <c r="B12297" s="76" t="n">
        <v>46296</v>
      </c>
      <c r="C12297" s="1" t="n">
        <v>22</v>
      </c>
      <c r="D12297" s="1" t="s">
        <v>3967</v>
      </c>
      <c r="E12297" s="1" t="n">
        <v>42</v>
      </c>
      <c r="F12297" s="1" t="s">
        <v>93</v>
      </c>
      <c r="I12297" s="1" t="n">
        <v>4697</v>
      </c>
      <c r="J12297" s="1" t="n">
        <v>100638</v>
      </c>
      <c r="K12297" s="1" t="n">
        <v>508</v>
      </c>
      <c r="L12297" s="1" t="s">
        <v>3979</v>
      </c>
      <c r="N12297" s="1" t="n">
        <v>2.086</v>
      </c>
      <c r="O12297" s="1" t="n">
        <v>3.46</v>
      </c>
      <c r="P12297" s="1" t="s">
        <v>3814</v>
      </c>
    </row>
    <row r="12298" customFormat="false" ht="12.75" hidden="false" customHeight="true" outlineLevel="0" collapsed="false">
      <c r="A12298" s="1" t="n">
        <v>3</v>
      </c>
      <c r="B12298" s="76" t="n">
        <v>46296</v>
      </c>
      <c r="C12298" s="1" t="n">
        <v>22</v>
      </c>
      <c r="D12298" s="1" t="s">
        <v>3967</v>
      </c>
      <c r="E12298" s="1" t="n">
        <v>42</v>
      </c>
      <c r="F12298" s="1" t="s">
        <v>93</v>
      </c>
      <c r="I12298" s="1" t="n">
        <v>4697</v>
      </c>
      <c r="J12298" s="1" t="n">
        <v>100638</v>
      </c>
      <c r="K12298" s="1" t="n">
        <v>508</v>
      </c>
      <c r="L12298" s="1" t="s">
        <v>3979</v>
      </c>
      <c r="N12298" s="1" t="n">
        <v>1.204</v>
      </c>
      <c r="O12298" s="1" t="n">
        <v>1.72</v>
      </c>
      <c r="P12298" s="1" t="s">
        <v>3814</v>
      </c>
    </row>
    <row r="12299" customFormat="false" ht="12.75" hidden="false" customHeight="true" outlineLevel="0" collapsed="false">
      <c r="A12299" s="1" t="n">
        <v>3</v>
      </c>
      <c r="B12299" s="76" t="n">
        <v>46296</v>
      </c>
      <c r="C12299" s="1" t="n">
        <v>22</v>
      </c>
      <c r="D12299" s="1" t="s">
        <v>3967</v>
      </c>
      <c r="E12299" s="1" t="n">
        <v>42</v>
      </c>
      <c r="F12299" s="1" t="s">
        <v>93</v>
      </c>
      <c r="I12299" s="1" t="n">
        <v>4697</v>
      </c>
      <c r="J12299" s="1" t="n">
        <v>100520</v>
      </c>
      <c r="K12299" s="1" t="n">
        <v>507</v>
      </c>
      <c r="L12299" s="1" t="s">
        <v>3980</v>
      </c>
      <c r="N12299" s="1" t="n">
        <v>8.633</v>
      </c>
      <c r="O12299" s="1" t="n">
        <v>21.48</v>
      </c>
      <c r="P12299" s="1" t="s">
        <v>3814</v>
      </c>
    </row>
    <row r="12300" customFormat="false" ht="12.75" hidden="false" customHeight="true" outlineLevel="0" collapsed="false">
      <c r="A12300" s="1" t="n">
        <v>3</v>
      </c>
      <c r="B12300" s="76" t="n">
        <v>46296</v>
      </c>
      <c r="C12300" s="1" t="n">
        <v>22</v>
      </c>
      <c r="D12300" s="1" t="s">
        <v>3967</v>
      </c>
      <c r="E12300" s="1" t="n">
        <v>42</v>
      </c>
      <c r="F12300" s="1" t="s">
        <v>93</v>
      </c>
      <c r="I12300" s="1" t="n">
        <v>4697</v>
      </c>
      <c r="J12300" s="1" t="n">
        <v>100520</v>
      </c>
      <c r="K12300" s="1" t="n">
        <v>507</v>
      </c>
      <c r="L12300" s="1" t="s">
        <v>3980</v>
      </c>
      <c r="N12300" s="1" t="n">
        <v>1.704</v>
      </c>
      <c r="O12300" s="1" t="n">
        <v>3.65</v>
      </c>
      <c r="P12300" s="1" t="s">
        <v>3814</v>
      </c>
    </row>
    <row r="12301" customFormat="false" ht="12.75" hidden="false" customHeight="true" outlineLevel="0" collapsed="false">
      <c r="A12301" s="1" t="n">
        <v>3</v>
      </c>
      <c r="B12301" s="76" t="n">
        <v>46296</v>
      </c>
      <c r="C12301" s="1" t="n">
        <v>22</v>
      </c>
      <c r="D12301" s="1" t="s">
        <v>3967</v>
      </c>
      <c r="E12301" s="1" t="n">
        <v>42</v>
      </c>
      <c r="F12301" s="1" t="s">
        <v>93</v>
      </c>
      <c r="I12301" s="1" t="n">
        <v>4697</v>
      </c>
      <c r="J12301" s="1" t="n">
        <v>110455</v>
      </c>
      <c r="K12301" s="1" t="n">
        <v>53212</v>
      </c>
      <c r="L12301" s="1" t="s">
        <v>3981</v>
      </c>
      <c r="N12301" s="1" t="n">
        <v>0.272</v>
      </c>
      <c r="O12301" s="1" t="n">
        <v>0</v>
      </c>
      <c r="P12301" s="1" t="s">
        <v>3814</v>
      </c>
    </row>
    <row r="12302" customFormat="false" ht="12.75" hidden="false" customHeight="true" outlineLevel="0" collapsed="false">
      <c r="A12302" s="1" t="n">
        <v>3</v>
      </c>
      <c r="B12302" s="76" t="n">
        <v>46296</v>
      </c>
      <c r="C12302" s="1" t="n">
        <v>22</v>
      </c>
      <c r="D12302" s="1" t="s">
        <v>3967</v>
      </c>
      <c r="E12302" s="1" t="n">
        <v>42</v>
      </c>
      <c r="F12302" s="1" t="s">
        <v>93</v>
      </c>
      <c r="I12302" s="1" t="n">
        <v>4697</v>
      </c>
      <c r="J12302" s="1" t="n">
        <v>110455</v>
      </c>
      <c r="K12302" s="1" t="n">
        <v>53212</v>
      </c>
      <c r="L12302" s="1" t="s">
        <v>3981</v>
      </c>
      <c r="N12302" s="1" t="n">
        <v>0.798</v>
      </c>
      <c r="O12302" s="1" t="n">
        <v>0</v>
      </c>
      <c r="P12302" s="1" t="s">
        <v>3814</v>
      </c>
    </row>
    <row r="12303" customFormat="false" ht="12.75" hidden="false" customHeight="true" outlineLevel="0" collapsed="false">
      <c r="A12303" s="1" t="n">
        <v>3</v>
      </c>
      <c r="B12303" s="76" t="n">
        <v>46297</v>
      </c>
      <c r="C12303" s="1" t="n">
        <v>1</v>
      </c>
      <c r="D12303" s="1" t="s">
        <v>3848</v>
      </c>
      <c r="E12303" s="1" t="n">
        <v>10035</v>
      </c>
      <c r="F12303" s="1" t="s">
        <v>260</v>
      </c>
      <c r="I12303" s="1" t="n">
        <v>459</v>
      </c>
      <c r="J12303" s="1" t="n">
        <v>38652</v>
      </c>
      <c r="K12303" s="1" t="n">
        <v>7898994684220</v>
      </c>
      <c r="L12303" s="1" t="s">
        <v>3989</v>
      </c>
      <c r="N12303" s="1" t="n">
        <v>50</v>
      </c>
      <c r="O12303" s="1" t="n">
        <v>450</v>
      </c>
      <c r="P12303" s="1" t="s">
        <v>3814</v>
      </c>
    </row>
    <row r="12304" customFormat="false" ht="12.75" hidden="false" customHeight="true" outlineLevel="0" collapsed="false">
      <c r="A12304" s="1" t="n">
        <v>3</v>
      </c>
      <c r="B12304" s="76" t="n">
        <v>46297</v>
      </c>
      <c r="C12304" s="1" t="n">
        <v>1</v>
      </c>
      <c r="D12304" s="1" t="s">
        <v>3848</v>
      </c>
      <c r="E12304" s="1" t="n">
        <v>10035</v>
      </c>
      <c r="F12304" s="1" t="s">
        <v>260</v>
      </c>
      <c r="I12304" s="1" t="n">
        <v>459</v>
      </c>
      <c r="J12304" s="1" t="n">
        <v>38653</v>
      </c>
      <c r="K12304" s="1" t="n">
        <v>7898994684275</v>
      </c>
      <c r="L12304" s="1" t="s">
        <v>3990</v>
      </c>
      <c r="N12304" s="1" t="n">
        <v>30</v>
      </c>
      <c r="O12304" s="1" t="n">
        <v>144</v>
      </c>
      <c r="P12304" s="1" t="s">
        <v>3814</v>
      </c>
    </row>
    <row r="12305" customFormat="false" ht="12.75" hidden="false" customHeight="true" outlineLevel="0" collapsed="false">
      <c r="A12305" s="1" t="n">
        <v>3</v>
      </c>
      <c r="B12305" s="76" t="n">
        <v>46297</v>
      </c>
      <c r="C12305" s="1" t="n">
        <v>1</v>
      </c>
      <c r="D12305" s="1" t="s">
        <v>3848</v>
      </c>
      <c r="E12305" s="1" t="n">
        <v>10035</v>
      </c>
      <c r="F12305" s="1" t="s">
        <v>260</v>
      </c>
      <c r="I12305" s="1" t="n">
        <v>459</v>
      </c>
      <c r="J12305" s="1" t="n">
        <v>43726</v>
      </c>
      <c r="K12305" s="1" t="n">
        <v>2245461</v>
      </c>
      <c r="L12305" s="1" t="s">
        <v>3991</v>
      </c>
      <c r="N12305" s="1" t="n">
        <v>5</v>
      </c>
      <c r="O12305" s="1" t="n">
        <v>100</v>
      </c>
      <c r="P12305" s="1" t="s">
        <v>3814</v>
      </c>
    </row>
    <row r="12306" customFormat="false" ht="12.75" hidden="false" customHeight="true" outlineLevel="0" collapsed="false">
      <c r="A12306" s="1" t="n">
        <v>3</v>
      </c>
      <c r="B12306" s="76" t="n">
        <v>46297</v>
      </c>
      <c r="C12306" s="1" t="n">
        <v>6</v>
      </c>
      <c r="D12306" s="1" t="s">
        <v>3819</v>
      </c>
      <c r="E12306" s="1" t="n">
        <v>42</v>
      </c>
      <c r="F12306" s="1" t="s">
        <v>93</v>
      </c>
      <c r="I12306" s="1" t="n">
        <v>4700</v>
      </c>
      <c r="J12306" s="1" t="n">
        <v>72679</v>
      </c>
      <c r="K12306" s="1" t="n">
        <v>246</v>
      </c>
      <c r="L12306" s="1" t="s">
        <v>3818</v>
      </c>
      <c r="N12306" s="1" t="n">
        <v>19</v>
      </c>
      <c r="O12306" s="1" t="n">
        <v>285</v>
      </c>
      <c r="P12306" s="1" t="s">
        <v>3814</v>
      </c>
    </row>
    <row r="12307" customFormat="false" ht="12.75" hidden="false" customHeight="true" outlineLevel="0" collapsed="false">
      <c r="A12307" s="1" t="n">
        <v>3</v>
      </c>
      <c r="B12307" s="76" t="n">
        <v>46297</v>
      </c>
      <c r="C12307" s="1" t="n">
        <v>6</v>
      </c>
      <c r="D12307" s="1" t="s">
        <v>3819</v>
      </c>
      <c r="E12307" s="1" t="n">
        <v>42</v>
      </c>
      <c r="F12307" s="1" t="s">
        <v>93</v>
      </c>
      <c r="I12307" s="1" t="n">
        <v>4701</v>
      </c>
      <c r="J12307" s="1" t="n">
        <v>37359</v>
      </c>
      <c r="K12307" s="1" t="n">
        <v>55526</v>
      </c>
      <c r="L12307" s="1" t="s">
        <v>3815</v>
      </c>
      <c r="N12307" s="1" t="n">
        <v>5</v>
      </c>
      <c r="O12307" s="1" t="n">
        <v>40</v>
      </c>
      <c r="P12307" s="1" t="s">
        <v>3814</v>
      </c>
    </row>
    <row r="12308" customFormat="false" ht="12.75" hidden="false" customHeight="true" outlineLevel="0" collapsed="false">
      <c r="A12308" s="1" t="n">
        <v>3</v>
      </c>
      <c r="B12308" s="76" t="n">
        <v>46297</v>
      </c>
      <c r="C12308" s="1" t="n">
        <v>6</v>
      </c>
      <c r="D12308" s="1" t="s">
        <v>3819</v>
      </c>
      <c r="E12308" s="1" t="n">
        <v>42</v>
      </c>
      <c r="F12308" s="1" t="s">
        <v>93</v>
      </c>
      <c r="I12308" s="1" t="n">
        <v>4701</v>
      </c>
      <c r="J12308" s="1" t="n">
        <v>37361</v>
      </c>
      <c r="K12308" s="1" t="n">
        <v>2240817</v>
      </c>
      <c r="L12308" s="1" t="s">
        <v>3816</v>
      </c>
      <c r="N12308" s="1" t="n">
        <v>50</v>
      </c>
      <c r="O12308" s="1" t="n">
        <v>100</v>
      </c>
      <c r="P12308" s="1" t="s">
        <v>3814</v>
      </c>
    </row>
    <row r="12309" customFormat="false" ht="12.75" hidden="false" customHeight="true" outlineLevel="0" collapsed="false">
      <c r="A12309" s="1" t="n">
        <v>3</v>
      </c>
      <c r="B12309" s="76" t="n">
        <v>46297</v>
      </c>
      <c r="C12309" s="1" t="n">
        <v>6</v>
      </c>
      <c r="D12309" s="1" t="s">
        <v>3819</v>
      </c>
      <c r="E12309" s="1" t="n">
        <v>42</v>
      </c>
      <c r="F12309" s="1" t="s">
        <v>93</v>
      </c>
      <c r="I12309" s="1" t="n">
        <v>4702</v>
      </c>
      <c r="J12309" s="1" t="n">
        <v>100103</v>
      </c>
      <c r="K12309" s="1" t="n">
        <v>104</v>
      </c>
      <c r="L12309" s="1" t="s">
        <v>3817</v>
      </c>
      <c r="N12309" s="1" t="n">
        <v>20</v>
      </c>
      <c r="O12309" s="1" t="n">
        <v>125</v>
      </c>
      <c r="P12309" s="1" t="s">
        <v>3814</v>
      </c>
    </row>
    <row r="12310" customFormat="false" ht="12.75" hidden="false" customHeight="true" outlineLevel="0" collapsed="false">
      <c r="A12310" s="1" t="n">
        <v>3</v>
      </c>
      <c r="B12310" s="76" t="n">
        <v>46297</v>
      </c>
      <c r="C12310" s="1" t="n">
        <v>6</v>
      </c>
      <c r="D12310" s="1" t="s">
        <v>3819</v>
      </c>
      <c r="E12310" s="1" t="n">
        <v>42</v>
      </c>
      <c r="F12310" s="1" t="s">
        <v>93</v>
      </c>
      <c r="I12310" s="1" t="n">
        <v>4703</v>
      </c>
      <c r="J12310" s="1" t="n">
        <v>100104</v>
      </c>
      <c r="K12310" s="1" t="n">
        <v>105</v>
      </c>
      <c r="L12310" s="1" t="s">
        <v>3852</v>
      </c>
      <c r="N12310" s="1" t="n">
        <v>5</v>
      </c>
      <c r="O12310" s="1" t="n">
        <v>35</v>
      </c>
      <c r="P12310" s="1" t="s">
        <v>3814</v>
      </c>
    </row>
    <row r="12311" customFormat="false" ht="12.75" hidden="false" customHeight="true" outlineLevel="0" collapsed="false">
      <c r="A12311" s="1" t="n">
        <v>3</v>
      </c>
      <c r="B12311" s="76" t="n">
        <v>46297</v>
      </c>
      <c r="C12311" s="1" t="n">
        <v>6</v>
      </c>
      <c r="D12311" s="1" t="s">
        <v>3819</v>
      </c>
      <c r="E12311" s="1" t="n">
        <v>42</v>
      </c>
      <c r="F12311" s="1" t="s">
        <v>93</v>
      </c>
      <c r="I12311" s="1" t="n">
        <v>4703</v>
      </c>
      <c r="J12311" s="1" t="n">
        <v>100107</v>
      </c>
      <c r="K12311" s="1" t="n">
        <v>108</v>
      </c>
      <c r="L12311" s="1" t="s">
        <v>3854</v>
      </c>
      <c r="N12311" s="1" t="n">
        <v>3</v>
      </c>
      <c r="O12311" s="1" t="n">
        <v>27</v>
      </c>
      <c r="P12311" s="1" t="s">
        <v>3814</v>
      </c>
    </row>
    <row r="12312" customFormat="false" ht="12.75" hidden="false" customHeight="true" outlineLevel="0" collapsed="false">
      <c r="A12312" s="1" t="n">
        <v>3</v>
      </c>
      <c r="B12312" s="76" t="n">
        <v>46297</v>
      </c>
      <c r="C12312" s="1" t="n">
        <v>6</v>
      </c>
      <c r="D12312" s="1" t="s">
        <v>3819</v>
      </c>
      <c r="E12312" s="1" t="n">
        <v>42</v>
      </c>
      <c r="F12312" s="1" t="s">
        <v>93</v>
      </c>
      <c r="I12312" s="1" t="n">
        <v>4703</v>
      </c>
      <c r="J12312" s="1" t="n">
        <v>100109</v>
      </c>
      <c r="K12312" s="1" t="n">
        <v>110</v>
      </c>
      <c r="L12312" s="1" t="s">
        <v>3855</v>
      </c>
      <c r="N12312" s="1" t="n">
        <v>20</v>
      </c>
      <c r="O12312" s="1" t="n">
        <v>150</v>
      </c>
      <c r="P12312" s="1" t="s">
        <v>3814</v>
      </c>
    </row>
    <row r="12313" customFormat="false" ht="12.75" hidden="false" customHeight="true" outlineLevel="0" collapsed="false">
      <c r="A12313" s="1" t="n">
        <v>3</v>
      </c>
      <c r="B12313" s="76" t="n">
        <v>46297</v>
      </c>
      <c r="C12313" s="1" t="n">
        <v>6</v>
      </c>
      <c r="D12313" s="1" t="s">
        <v>3819</v>
      </c>
      <c r="E12313" s="1" t="n">
        <v>42</v>
      </c>
      <c r="F12313" s="1" t="s">
        <v>93</v>
      </c>
      <c r="I12313" s="1" t="n">
        <v>4703</v>
      </c>
      <c r="J12313" s="1" t="n">
        <v>100110</v>
      </c>
      <c r="K12313" s="1" t="n">
        <v>111</v>
      </c>
      <c r="L12313" s="1" t="s">
        <v>4004</v>
      </c>
      <c r="N12313" s="1" t="n">
        <v>10.1</v>
      </c>
      <c r="O12313" s="1" t="n">
        <v>90.5</v>
      </c>
      <c r="P12313" s="1" t="s">
        <v>3814</v>
      </c>
    </row>
    <row r="12314" customFormat="false" ht="12.75" hidden="false" customHeight="true" outlineLevel="0" collapsed="false">
      <c r="A12314" s="1" t="n">
        <v>3</v>
      </c>
      <c r="B12314" s="76" t="n">
        <v>46297</v>
      </c>
      <c r="C12314" s="1" t="n">
        <v>6</v>
      </c>
      <c r="D12314" s="1" t="s">
        <v>3819</v>
      </c>
      <c r="E12314" s="1" t="n">
        <v>42</v>
      </c>
      <c r="F12314" s="1" t="s">
        <v>93</v>
      </c>
      <c r="I12314" s="1" t="n">
        <v>4703</v>
      </c>
      <c r="J12314" s="1" t="n">
        <v>100113</v>
      </c>
      <c r="K12314" s="1" t="n">
        <v>114</v>
      </c>
      <c r="L12314" s="1" t="s">
        <v>3857</v>
      </c>
      <c r="N12314" s="1" t="n">
        <v>40</v>
      </c>
      <c r="O12314" s="1" t="n">
        <v>380</v>
      </c>
      <c r="P12314" s="1" t="s">
        <v>3814</v>
      </c>
    </row>
    <row r="12315" customFormat="false" ht="12.75" hidden="false" customHeight="true" outlineLevel="0" collapsed="false">
      <c r="A12315" s="1" t="n">
        <v>3</v>
      </c>
      <c r="B12315" s="76" t="n">
        <v>46297</v>
      </c>
      <c r="C12315" s="1" t="n">
        <v>6</v>
      </c>
      <c r="D12315" s="1" t="s">
        <v>3819</v>
      </c>
      <c r="E12315" s="1" t="n">
        <v>42</v>
      </c>
      <c r="F12315" s="1" t="s">
        <v>93</v>
      </c>
      <c r="I12315" s="1" t="n">
        <v>4703</v>
      </c>
      <c r="J12315" s="1" t="n">
        <v>100115</v>
      </c>
      <c r="K12315" s="1" t="n">
        <v>116</v>
      </c>
      <c r="L12315" s="1" t="s">
        <v>4005</v>
      </c>
      <c r="N12315" s="1" t="n">
        <v>15</v>
      </c>
      <c r="O12315" s="1" t="n">
        <v>217.5</v>
      </c>
      <c r="P12315" s="1" t="s">
        <v>3814</v>
      </c>
    </row>
    <row r="12316" customFormat="false" ht="12.75" hidden="false" customHeight="true" outlineLevel="0" collapsed="false">
      <c r="A12316" s="1" t="n">
        <v>3</v>
      </c>
      <c r="B12316" s="76" t="n">
        <v>46297</v>
      </c>
      <c r="C12316" s="1" t="n">
        <v>6</v>
      </c>
      <c r="D12316" s="1" t="s">
        <v>3819</v>
      </c>
      <c r="E12316" s="1" t="n">
        <v>42</v>
      </c>
      <c r="F12316" s="1" t="s">
        <v>93</v>
      </c>
      <c r="I12316" s="1" t="n">
        <v>4703</v>
      </c>
      <c r="J12316" s="1" t="n">
        <v>100116</v>
      </c>
      <c r="K12316" s="1" t="n">
        <v>117</v>
      </c>
      <c r="L12316" s="1" t="s">
        <v>3858</v>
      </c>
      <c r="N12316" s="1" t="n">
        <v>3</v>
      </c>
      <c r="O12316" s="1" t="n">
        <v>30</v>
      </c>
      <c r="P12316" s="1" t="s">
        <v>3814</v>
      </c>
    </row>
    <row r="12317" customFormat="false" ht="12.75" hidden="false" customHeight="true" outlineLevel="0" collapsed="false">
      <c r="A12317" s="1" t="n">
        <v>3</v>
      </c>
      <c r="B12317" s="76" t="n">
        <v>46297</v>
      </c>
      <c r="C12317" s="1" t="n">
        <v>6</v>
      </c>
      <c r="D12317" s="1" t="s">
        <v>3819</v>
      </c>
      <c r="E12317" s="1" t="n">
        <v>42</v>
      </c>
      <c r="F12317" s="1" t="s">
        <v>93</v>
      </c>
      <c r="I12317" s="1" t="n">
        <v>4703</v>
      </c>
      <c r="J12317" s="1" t="n">
        <v>100118</v>
      </c>
      <c r="K12317" s="1" t="n">
        <v>119</v>
      </c>
      <c r="L12317" s="1" t="s">
        <v>3859</v>
      </c>
      <c r="N12317" s="1" t="n">
        <v>7</v>
      </c>
      <c r="O12317" s="1" t="n">
        <v>42</v>
      </c>
      <c r="P12317" s="1" t="s">
        <v>3814</v>
      </c>
    </row>
    <row r="12318" customFormat="false" ht="12.75" hidden="false" customHeight="true" outlineLevel="0" collapsed="false">
      <c r="A12318" s="1" t="n">
        <v>3</v>
      </c>
      <c r="B12318" s="76" t="n">
        <v>46297</v>
      </c>
      <c r="C12318" s="1" t="n">
        <v>6</v>
      </c>
      <c r="D12318" s="1" t="s">
        <v>3819</v>
      </c>
      <c r="E12318" s="1" t="n">
        <v>42</v>
      </c>
      <c r="F12318" s="1" t="s">
        <v>93</v>
      </c>
      <c r="I12318" s="1" t="n">
        <v>4703</v>
      </c>
      <c r="J12318" s="1" t="n">
        <v>100121</v>
      </c>
      <c r="K12318" s="1" t="n">
        <v>122</v>
      </c>
      <c r="L12318" s="1" t="s">
        <v>3860</v>
      </c>
      <c r="N12318" s="1" t="n">
        <v>5</v>
      </c>
      <c r="O12318" s="1" t="n">
        <v>130</v>
      </c>
      <c r="P12318" s="1" t="s">
        <v>3814</v>
      </c>
    </row>
    <row r="12319" customFormat="false" ht="12.75" hidden="false" customHeight="true" outlineLevel="0" collapsed="false">
      <c r="A12319" s="1" t="n">
        <v>3</v>
      </c>
      <c r="B12319" s="76" t="n">
        <v>46297</v>
      </c>
      <c r="C12319" s="1" t="n">
        <v>6</v>
      </c>
      <c r="D12319" s="1" t="s">
        <v>3819</v>
      </c>
      <c r="E12319" s="1" t="n">
        <v>42</v>
      </c>
      <c r="F12319" s="1" t="s">
        <v>93</v>
      </c>
      <c r="I12319" s="1" t="n">
        <v>4703</v>
      </c>
      <c r="J12319" s="1" t="n">
        <v>100122</v>
      </c>
      <c r="K12319" s="1" t="n">
        <v>123</v>
      </c>
      <c r="L12319" s="1" t="s">
        <v>3861</v>
      </c>
      <c r="N12319" s="1" t="n">
        <v>10</v>
      </c>
      <c r="O12319" s="1" t="n">
        <v>110</v>
      </c>
      <c r="P12319" s="1" t="s">
        <v>3814</v>
      </c>
    </row>
    <row r="12320" customFormat="false" ht="12.75" hidden="false" customHeight="true" outlineLevel="0" collapsed="false">
      <c r="A12320" s="1" t="n">
        <v>3</v>
      </c>
      <c r="B12320" s="76" t="n">
        <v>46297</v>
      </c>
      <c r="C12320" s="1" t="n">
        <v>6</v>
      </c>
      <c r="D12320" s="1" t="s">
        <v>3819</v>
      </c>
      <c r="E12320" s="1" t="n">
        <v>42</v>
      </c>
      <c r="F12320" s="1" t="s">
        <v>93</v>
      </c>
      <c r="I12320" s="1" t="n">
        <v>4703</v>
      </c>
      <c r="J12320" s="1" t="n">
        <v>100124</v>
      </c>
      <c r="K12320" s="1" t="n">
        <v>125</v>
      </c>
      <c r="L12320" s="1" t="s">
        <v>4007</v>
      </c>
      <c r="N12320" s="1" t="n">
        <v>8.6</v>
      </c>
      <c r="O12320" s="1" t="n">
        <v>77</v>
      </c>
      <c r="P12320" s="1" t="s">
        <v>3814</v>
      </c>
    </row>
    <row r="12321" customFormat="false" ht="12.75" hidden="false" customHeight="true" outlineLevel="0" collapsed="false">
      <c r="A12321" s="1" t="n">
        <v>3</v>
      </c>
      <c r="B12321" s="76" t="n">
        <v>46297</v>
      </c>
      <c r="C12321" s="1" t="n">
        <v>6</v>
      </c>
      <c r="D12321" s="1" t="s">
        <v>3819</v>
      </c>
      <c r="E12321" s="1" t="n">
        <v>42</v>
      </c>
      <c r="F12321" s="1" t="s">
        <v>93</v>
      </c>
      <c r="I12321" s="1" t="n">
        <v>4703</v>
      </c>
      <c r="J12321" s="1" t="n">
        <v>100125</v>
      </c>
      <c r="K12321" s="1" t="n">
        <v>126</v>
      </c>
      <c r="L12321" s="1" t="s">
        <v>4008</v>
      </c>
      <c r="N12321" s="1" t="n">
        <v>40</v>
      </c>
      <c r="O12321" s="1" t="n">
        <v>320</v>
      </c>
      <c r="P12321" s="1" t="s">
        <v>3814</v>
      </c>
    </row>
    <row r="12322" customFormat="false" ht="12.75" hidden="false" customHeight="true" outlineLevel="0" collapsed="false">
      <c r="A12322" s="1" t="n">
        <v>3</v>
      </c>
      <c r="B12322" s="76" t="n">
        <v>46297</v>
      </c>
      <c r="C12322" s="1" t="n">
        <v>6</v>
      </c>
      <c r="D12322" s="1" t="s">
        <v>3819</v>
      </c>
      <c r="E12322" s="1" t="n">
        <v>42</v>
      </c>
      <c r="F12322" s="1" t="s">
        <v>93</v>
      </c>
      <c r="I12322" s="1" t="n">
        <v>4703</v>
      </c>
      <c r="J12322" s="1" t="n">
        <v>100132</v>
      </c>
      <c r="K12322" s="1" t="n">
        <v>133</v>
      </c>
      <c r="L12322" s="1" t="s">
        <v>4643</v>
      </c>
      <c r="N12322" s="1" t="n">
        <v>53</v>
      </c>
      <c r="O12322" s="1" t="n">
        <v>132</v>
      </c>
      <c r="P12322" s="1" t="s">
        <v>3814</v>
      </c>
    </row>
    <row r="12323" customFormat="false" ht="12.75" hidden="false" customHeight="true" outlineLevel="0" collapsed="false">
      <c r="A12323" s="1" t="n">
        <v>3</v>
      </c>
      <c r="B12323" s="76" t="n">
        <v>46297</v>
      </c>
      <c r="C12323" s="1" t="n">
        <v>6</v>
      </c>
      <c r="D12323" s="1" t="s">
        <v>3819</v>
      </c>
      <c r="E12323" s="1" t="n">
        <v>42</v>
      </c>
      <c r="F12323" s="1" t="s">
        <v>93</v>
      </c>
      <c r="I12323" s="1" t="n">
        <v>4703</v>
      </c>
      <c r="J12323" s="1" t="n">
        <v>100138</v>
      </c>
      <c r="K12323" s="1" t="n">
        <v>139</v>
      </c>
      <c r="L12323" s="1" t="s">
        <v>3864</v>
      </c>
      <c r="N12323" s="1" t="n">
        <v>1</v>
      </c>
      <c r="O12323" s="1" t="n">
        <v>45</v>
      </c>
      <c r="P12323" s="1" t="s">
        <v>3814</v>
      </c>
    </row>
    <row r="12324" customFormat="false" ht="12.75" hidden="false" customHeight="true" outlineLevel="0" collapsed="false">
      <c r="A12324" s="1" t="n">
        <v>3</v>
      </c>
      <c r="B12324" s="76" t="n">
        <v>46297</v>
      </c>
      <c r="C12324" s="1" t="n">
        <v>11</v>
      </c>
      <c r="D12324" s="1" t="s">
        <v>3820</v>
      </c>
      <c r="E12324" s="1" t="n">
        <v>1615</v>
      </c>
      <c r="F12324" s="1" t="s">
        <v>143</v>
      </c>
      <c r="I12324" s="1" t="n">
        <v>15458</v>
      </c>
      <c r="J12324" s="1" t="n">
        <v>100101</v>
      </c>
      <c r="K12324" s="1" t="n">
        <v>102</v>
      </c>
      <c r="L12324" s="1" t="s">
        <v>4203</v>
      </c>
      <c r="N12324" s="1" t="n">
        <v>10</v>
      </c>
      <c r="O12324" s="1" t="n">
        <v>240</v>
      </c>
      <c r="P12324" s="1" t="s">
        <v>3814</v>
      </c>
    </row>
    <row r="12325" customFormat="false" ht="12.75" hidden="false" customHeight="true" outlineLevel="0" collapsed="false">
      <c r="A12325" s="1" t="n">
        <v>3</v>
      </c>
      <c r="B12325" s="76" t="n">
        <v>46297</v>
      </c>
      <c r="C12325" s="1" t="n">
        <v>11</v>
      </c>
      <c r="D12325" s="1" t="s">
        <v>3820</v>
      </c>
      <c r="E12325" s="1" t="n">
        <v>1615</v>
      </c>
      <c r="F12325" s="1" t="s">
        <v>143</v>
      </c>
      <c r="I12325" s="1" t="n">
        <v>15458</v>
      </c>
      <c r="J12325" s="1" t="n">
        <v>100114</v>
      </c>
      <c r="K12325" s="1" t="n">
        <v>115</v>
      </c>
      <c r="L12325" s="1" t="s">
        <v>4100</v>
      </c>
      <c r="N12325" s="1" t="n">
        <v>18</v>
      </c>
      <c r="O12325" s="1" t="n">
        <v>190</v>
      </c>
      <c r="P12325" s="1" t="s">
        <v>3814</v>
      </c>
    </row>
    <row r="12326" customFormat="false" ht="12.75" hidden="false" customHeight="true" outlineLevel="0" collapsed="false">
      <c r="A12326" s="1" t="n">
        <v>3</v>
      </c>
      <c r="B12326" s="76" t="n">
        <v>46297</v>
      </c>
      <c r="C12326" s="1" t="n">
        <v>11</v>
      </c>
      <c r="D12326" s="1" t="s">
        <v>3820</v>
      </c>
      <c r="E12326" s="1" t="n">
        <v>1615</v>
      </c>
      <c r="F12326" s="1" t="s">
        <v>143</v>
      </c>
      <c r="I12326" s="1" t="n">
        <v>15458</v>
      </c>
      <c r="J12326" s="1" t="n">
        <v>37771</v>
      </c>
      <c r="K12326" s="1" t="n">
        <v>774574</v>
      </c>
      <c r="L12326" s="1" t="s">
        <v>4101</v>
      </c>
      <c r="N12326" s="1" t="n">
        <v>20</v>
      </c>
      <c r="O12326" s="1" t="n">
        <v>140</v>
      </c>
      <c r="P12326" s="1" t="s">
        <v>3814</v>
      </c>
    </row>
    <row r="12327" customFormat="false" ht="12.75" hidden="false" customHeight="true" outlineLevel="0" collapsed="false">
      <c r="A12327" s="1" t="n">
        <v>3</v>
      </c>
      <c r="B12327" s="76" t="n">
        <v>46297</v>
      </c>
      <c r="C12327" s="1" t="n">
        <v>11</v>
      </c>
      <c r="D12327" s="1" t="s">
        <v>3820</v>
      </c>
      <c r="E12327" s="1" t="n">
        <v>1615</v>
      </c>
      <c r="F12327" s="1" t="s">
        <v>143</v>
      </c>
      <c r="I12327" s="1" t="n">
        <v>15458</v>
      </c>
      <c r="J12327" s="1" t="n">
        <v>55350</v>
      </c>
      <c r="K12327" s="1" t="n">
        <v>735810180559</v>
      </c>
      <c r="L12327" s="1" t="s">
        <v>3850</v>
      </c>
      <c r="N12327" s="1" t="n">
        <v>20</v>
      </c>
      <c r="O12327" s="1" t="n">
        <v>140</v>
      </c>
      <c r="P12327" s="1" t="s">
        <v>3814</v>
      </c>
    </row>
    <row r="12328" customFormat="false" ht="12.75" hidden="false" customHeight="true" outlineLevel="0" collapsed="false">
      <c r="A12328" s="1" t="n">
        <v>3</v>
      </c>
      <c r="B12328" s="76" t="n">
        <v>46298</v>
      </c>
      <c r="C12328" s="1" t="n">
        <v>1</v>
      </c>
      <c r="D12328" s="1" t="s">
        <v>3848</v>
      </c>
      <c r="E12328" s="1" t="n">
        <v>10043</v>
      </c>
      <c r="F12328" s="1" t="s">
        <v>130</v>
      </c>
      <c r="I12328" s="1" t="n">
        <v>1018</v>
      </c>
      <c r="J12328" s="1" t="n">
        <v>52096</v>
      </c>
      <c r="K12328" s="1" t="n">
        <v>144315</v>
      </c>
      <c r="L12328" s="1" t="s">
        <v>3849</v>
      </c>
      <c r="N12328" s="1" t="n">
        <v>120</v>
      </c>
      <c r="O12328" s="1" t="n">
        <v>180</v>
      </c>
      <c r="P12328" s="1" t="s">
        <v>3814</v>
      </c>
    </row>
    <row r="12329" customFormat="false" ht="12.75" hidden="false" customHeight="true" outlineLevel="0" collapsed="false">
      <c r="A12329" s="1" t="n">
        <v>3</v>
      </c>
      <c r="B12329" s="76" t="n">
        <v>46298</v>
      </c>
      <c r="C12329" s="1" t="n">
        <v>6</v>
      </c>
      <c r="D12329" s="1" t="s">
        <v>3819</v>
      </c>
      <c r="E12329" s="1" t="n">
        <v>42</v>
      </c>
      <c r="F12329" s="1" t="s">
        <v>93</v>
      </c>
      <c r="I12329" s="1" t="n">
        <v>4706</v>
      </c>
      <c r="J12329" s="1" t="n">
        <v>109791</v>
      </c>
      <c r="K12329" s="1" t="n">
        <v>9667</v>
      </c>
      <c r="L12329" s="1" t="s">
        <v>3813</v>
      </c>
      <c r="N12329" s="1" t="n">
        <v>12</v>
      </c>
      <c r="O12329" s="1" t="n">
        <v>30</v>
      </c>
      <c r="P12329" s="1" t="s">
        <v>3814</v>
      </c>
    </row>
    <row r="12330" customFormat="false" ht="12.75" hidden="false" customHeight="true" outlineLevel="0" collapsed="false">
      <c r="A12330" s="1" t="n">
        <v>3</v>
      </c>
      <c r="B12330" s="76" t="n">
        <v>46298</v>
      </c>
      <c r="C12330" s="1" t="n">
        <v>6</v>
      </c>
      <c r="D12330" s="1" t="s">
        <v>3819</v>
      </c>
      <c r="E12330" s="1" t="n">
        <v>42</v>
      </c>
      <c r="F12330" s="1" t="s">
        <v>93</v>
      </c>
      <c r="I12330" s="1" t="n">
        <v>4706</v>
      </c>
      <c r="J12330" s="1" t="n">
        <v>37359</v>
      </c>
      <c r="K12330" s="1" t="n">
        <v>55526</v>
      </c>
      <c r="L12330" s="1" t="s">
        <v>3815</v>
      </c>
      <c r="N12330" s="1" t="n">
        <v>90</v>
      </c>
      <c r="O12330" s="1" t="n">
        <v>180</v>
      </c>
      <c r="P12330" s="1" t="s">
        <v>3814</v>
      </c>
    </row>
    <row r="12331" customFormat="false" ht="12.75" hidden="false" customHeight="true" outlineLevel="0" collapsed="false">
      <c r="A12331" s="1" t="n">
        <v>3</v>
      </c>
      <c r="B12331" s="76" t="n">
        <v>46298</v>
      </c>
      <c r="C12331" s="1" t="n">
        <v>6</v>
      </c>
      <c r="D12331" s="1" t="s">
        <v>3819</v>
      </c>
      <c r="E12331" s="1" t="n">
        <v>42</v>
      </c>
      <c r="F12331" s="1" t="s">
        <v>93</v>
      </c>
      <c r="I12331" s="1" t="n">
        <v>4706</v>
      </c>
      <c r="J12331" s="1" t="n">
        <v>37361</v>
      </c>
      <c r="K12331" s="1" t="n">
        <v>2240817</v>
      </c>
      <c r="L12331" s="1" t="s">
        <v>3816</v>
      </c>
      <c r="N12331" s="1" t="n">
        <v>14</v>
      </c>
      <c r="O12331" s="1" t="n">
        <v>112</v>
      </c>
      <c r="P12331" s="1" t="s">
        <v>3814</v>
      </c>
    </row>
    <row r="12332" customFormat="false" ht="12.75" hidden="false" customHeight="true" outlineLevel="0" collapsed="false">
      <c r="A12332" s="1" t="n">
        <v>3</v>
      </c>
      <c r="B12332" s="76" t="n">
        <v>46298</v>
      </c>
      <c r="C12332" s="1" t="n">
        <v>11</v>
      </c>
      <c r="D12332" s="1" t="s">
        <v>3820</v>
      </c>
      <c r="E12332" s="1" t="n">
        <v>1742</v>
      </c>
      <c r="F12332" s="1" t="s">
        <v>3393</v>
      </c>
      <c r="I12332" s="1" t="n">
        <v>53</v>
      </c>
      <c r="J12332" s="1" t="n">
        <v>58420</v>
      </c>
      <c r="K12332" s="1" t="n">
        <v>7899070444110</v>
      </c>
      <c r="L12332" s="1" t="s">
        <v>7028</v>
      </c>
      <c r="N12332" s="1" t="n">
        <v>6</v>
      </c>
      <c r="O12332" s="1" t="n">
        <v>24</v>
      </c>
      <c r="P12332" s="1" t="s">
        <v>3814</v>
      </c>
    </row>
    <row r="12333" customFormat="false" ht="12.75" hidden="false" customHeight="true" outlineLevel="0" collapsed="false">
      <c r="A12333" s="1" t="n">
        <v>3</v>
      </c>
      <c r="B12333" s="76" t="n">
        <v>46298</v>
      </c>
      <c r="C12333" s="1" t="n">
        <v>11</v>
      </c>
      <c r="D12333" s="1" t="s">
        <v>3820</v>
      </c>
      <c r="E12333" s="1" t="n">
        <v>1742</v>
      </c>
      <c r="F12333" s="1" t="s">
        <v>3393</v>
      </c>
      <c r="I12333" s="1" t="n">
        <v>53</v>
      </c>
      <c r="J12333" s="1" t="n">
        <v>81519</v>
      </c>
      <c r="K12333" s="1" t="n">
        <v>7898624606998</v>
      </c>
      <c r="L12333" s="1" t="s">
        <v>7029</v>
      </c>
      <c r="N12333" s="1" t="n">
        <v>6</v>
      </c>
      <c r="O12333" s="1" t="n">
        <v>78</v>
      </c>
      <c r="P12333" s="1" t="s">
        <v>3814</v>
      </c>
    </row>
    <row r="12334" customFormat="false" ht="12.75" hidden="false" customHeight="true" outlineLevel="0" collapsed="false">
      <c r="A12334" s="1" t="n">
        <v>3</v>
      </c>
      <c r="B12334" s="76" t="n">
        <v>46298</v>
      </c>
      <c r="C12334" s="1" t="n">
        <v>11</v>
      </c>
      <c r="D12334" s="1" t="s">
        <v>3820</v>
      </c>
      <c r="E12334" s="1" t="n">
        <v>1742</v>
      </c>
      <c r="F12334" s="1" t="s">
        <v>3393</v>
      </c>
      <c r="I12334" s="1" t="n">
        <v>53</v>
      </c>
      <c r="J12334" s="1" t="n">
        <v>82667</v>
      </c>
      <c r="K12334" s="1" t="n">
        <v>7892023000265</v>
      </c>
      <c r="L12334" s="1" t="s">
        <v>7030</v>
      </c>
      <c r="N12334" s="1" t="n">
        <v>3</v>
      </c>
      <c r="O12334" s="1" t="n">
        <v>18</v>
      </c>
      <c r="P12334" s="1" t="s">
        <v>3814</v>
      </c>
    </row>
    <row r="12335" customFormat="false" ht="12.75" hidden="false" customHeight="true" outlineLevel="0" collapsed="false">
      <c r="A12335" s="1" t="n">
        <v>3</v>
      </c>
      <c r="B12335" s="76" t="n">
        <v>46298</v>
      </c>
      <c r="C12335" s="1" t="n">
        <v>11</v>
      </c>
      <c r="D12335" s="1" t="s">
        <v>3820</v>
      </c>
      <c r="E12335" s="1" t="n">
        <v>1742</v>
      </c>
      <c r="F12335" s="1" t="s">
        <v>3393</v>
      </c>
      <c r="I12335" s="1" t="n">
        <v>53</v>
      </c>
      <c r="J12335" s="1" t="n">
        <v>82668</v>
      </c>
      <c r="K12335" s="1" t="n">
        <v>7899901620522</v>
      </c>
      <c r="L12335" s="1" t="s">
        <v>7031</v>
      </c>
      <c r="N12335" s="1" t="n">
        <v>3</v>
      </c>
      <c r="O12335" s="1" t="n">
        <v>18</v>
      </c>
      <c r="P12335" s="1" t="s">
        <v>3814</v>
      </c>
    </row>
    <row r="12336" customFormat="false" ht="12.75" hidden="false" customHeight="true" outlineLevel="0" collapsed="false">
      <c r="A12336" s="1" t="n">
        <v>3</v>
      </c>
      <c r="B12336" s="76" t="n">
        <v>46298</v>
      </c>
      <c r="C12336" s="1" t="n">
        <v>11</v>
      </c>
      <c r="D12336" s="1" t="s">
        <v>3820</v>
      </c>
      <c r="E12336" s="1" t="n">
        <v>1742</v>
      </c>
      <c r="F12336" s="1" t="s">
        <v>3393</v>
      </c>
      <c r="I12336" s="1" t="n">
        <v>53</v>
      </c>
      <c r="J12336" s="1" t="n">
        <v>82669</v>
      </c>
      <c r="K12336" s="1" t="n">
        <v>7899901596902</v>
      </c>
      <c r="L12336" s="1" t="s">
        <v>7032</v>
      </c>
      <c r="N12336" s="1" t="n">
        <v>3</v>
      </c>
      <c r="O12336" s="1" t="n">
        <v>18</v>
      </c>
      <c r="P12336" s="1" t="s">
        <v>3814</v>
      </c>
    </row>
    <row r="12337" customFormat="false" ht="12.75" hidden="false" customHeight="true" outlineLevel="0" collapsed="false">
      <c r="A12337" s="1" t="n">
        <v>3</v>
      </c>
      <c r="B12337" s="76" t="n">
        <v>46298</v>
      </c>
      <c r="C12337" s="1" t="n">
        <v>11</v>
      </c>
      <c r="D12337" s="1" t="s">
        <v>3820</v>
      </c>
      <c r="E12337" s="1" t="n">
        <v>1742</v>
      </c>
      <c r="F12337" s="1" t="s">
        <v>3393</v>
      </c>
      <c r="I12337" s="1" t="n">
        <v>53</v>
      </c>
      <c r="J12337" s="1" t="n">
        <v>82670</v>
      </c>
      <c r="K12337" s="1" t="n">
        <v>7899901670732</v>
      </c>
      <c r="L12337" s="1" t="s">
        <v>7033</v>
      </c>
      <c r="N12337" s="1" t="n">
        <v>3</v>
      </c>
      <c r="O12337" s="1" t="n">
        <v>18</v>
      </c>
      <c r="P12337" s="1" t="s">
        <v>3814</v>
      </c>
    </row>
    <row r="12338" customFormat="false" ht="12.75" hidden="false" customHeight="true" outlineLevel="0" collapsed="false">
      <c r="A12338" s="1" t="n">
        <v>3</v>
      </c>
      <c r="B12338" s="76" t="n">
        <v>46298</v>
      </c>
      <c r="C12338" s="1" t="n">
        <v>11</v>
      </c>
      <c r="D12338" s="1" t="s">
        <v>3820</v>
      </c>
      <c r="E12338" s="1" t="n">
        <v>1742</v>
      </c>
      <c r="F12338" s="1" t="s">
        <v>3393</v>
      </c>
      <c r="I12338" s="1" t="n">
        <v>53</v>
      </c>
      <c r="J12338" s="1" t="n">
        <v>82671</v>
      </c>
      <c r="K12338" s="1" t="n">
        <v>1060340164014</v>
      </c>
      <c r="L12338" s="1" t="s">
        <v>7034</v>
      </c>
      <c r="N12338" s="1" t="n">
        <v>3</v>
      </c>
      <c r="O12338" s="1" t="n">
        <v>36</v>
      </c>
      <c r="P12338" s="1" t="s">
        <v>3814</v>
      </c>
    </row>
    <row r="12339" customFormat="false" ht="12.75" hidden="false" customHeight="true" outlineLevel="0" collapsed="false">
      <c r="A12339" s="1" t="n">
        <v>3</v>
      </c>
      <c r="B12339" s="76" t="n">
        <v>46298</v>
      </c>
      <c r="C12339" s="1" t="n">
        <v>11</v>
      </c>
      <c r="D12339" s="1" t="s">
        <v>3820</v>
      </c>
      <c r="E12339" s="1" t="n">
        <v>1742</v>
      </c>
      <c r="F12339" s="1" t="s">
        <v>3393</v>
      </c>
      <c r="I12339" s="1" t="n">
        <v>53</v>
      </c>
      <c r="J12339" s="1" t="n">
        <v>82672</v>
      </c>
      <c r="K12339" s="1" t="n">
        <v>7896200706094</v>
      </c>
      <c r="L12339" s="1" t="s">
        <v>7035</v>
      </c>
      <c r="N12339" s="1" t="n">
        <v>3</v>
      </c>
      <c r="O12339" s="1" t="n">
        <v>66</v>
      </c>
      <c r="P12339" s="1" t="s">
        <v>3814</v>
      </c>
    </row>
    <row r="12340" customFormat="false" ht="12.75" hidden="false" customHeight="true" outlineLevel="0" collapsed="false">
      <c r="A12340" s="1" t="n">
        <v>3</v>
      </c>
      <c r="B12340" s="76" t="n">
        <v>46298</v>
      </c>
      <c r="C12340" s="1" t="n">
        <v>11</v>
      </c>
      <c r="D12340" s="1" t="s">
        <v>3820</v>
      </c>
      <c r="E12340" s="1" t="n">
        <v>1742</v>
      </c>
      <c r="F12340" s="1" t="s">
        <v>3393</v>
      </c>
      <c r="I12340" s="1" t="n">
        <v>53</v>
      </c>
      <c r="J12340" s="1" t="n">
        <v>82673</v>
      </c>
      <c r="K12340" s="1" t="n">
        <v>826747</v>
      </c>
      <c r="L12340" s="1" t="s">
        <v>7036</v>
      </c>
      <c r="N12340" s="1" t="n">
        <v>6</v>
      </c>
      <c r="O12340" s="1" t="n">
        <v>42</v>
      </c>
      <c r="P12340" s="1" t="s">
        <v>3814</v>
      </c>
    </row>
    <row r="12341" customFormat="false" ht="12.75" hidden="false" customHeight="true" outlineLevel="0" collapsed="false">
      <c r="A12341" s="1" t="n">
        <v>3</v>
      </c>
      <c r="B12341" s="76" t="n">
        <v>46298</v>
      </c>
      <c r="C12341" s="1" t="n">
        <v>11</v>
      </c>
      <c r="D12341" s="1" t="s">
        <v>3820</v>
      </c>
      <c r="E12341" s="1" t="n">
        <v>1742</v>
      </c>
      <c r="F12341" s="1" t="s">
        <v>3393</v>
      </c>
      <c r="I12341" s="1" t="n">
        <v>53</v>
      </c>
      <c r="J12341" s="1" t="n">
        <v>82675</v>
      </c>
      <c r="K12341" s="1" t="n">
        <v>7899899958546</v>
      </c>
      <c r="L12341" s="1" t="s">
        <v>7037</v>
      </c>
      <c r="N12341" s="1" t="n">
        <v>3</v>
      </c>
      <c r="O12341" s="1" t="n">
        <v>42</v>
      </c>
      <c r="P12341" s="1" t="s">
        <v>3814</v>
      </c>
    </row>
    <row r="12342" customFormat="false" ht="12.75" hidden="false" customHeight="true" outlineLevel="0" collapsed="false">
      <c r="A12342" s="1" t="n">
        <v>3</v>
      </c>
      <c r="B12342" s="76" t="n">
        <v>46298</v>
      </c>
      <c r="C12342" s="1" t="n">
        <v>11</v>
      </c>
      <c r="D12342" s="1" t="s">
        <v>3820</v>
      </c>
      <c r="E12342" s="1" t="n">
        <v>1742</v>
      </c>
      <c r="F12342" s="1" t="s">
        <v>3393</v>
      </c>
      <c r="I12342" s="1" t="n">
        <v>53</v>
      </c>
      <c r="J12342" s="1" t="n">
        <v>82676</v>
      </c>
      <c r="K12342" s="1" t="n">
        <v>7899901455520</v>
      </c>
      <c r="L12342" s="1" t="s">
        <v>7038</v>
      </c>
      <c r="N12342" s="1" t="n">
        <v>3</v>
      </c>
      <c r="O12342" s="1" t="n">
        <v>72</v>
      </c>
      <c r="P12342" s="1" t="s">
        <v>3814</v>
      </c>
    </row>
    <row r="12343" customFormat="false" ht="12.75" hidden="false" customHeight="true" outlineLevel="0" collapsed="false">
      <c r="A12343" s="1" t="n">
        <v>3</v>
      </c>
      <c r="B12343" s="76" t="n">
        <v>46298</v>
      </c>
      <c r="C12343" s="1" t="n">
        <v>11</v>
      </c>
      <c r="D12343" s="1" t="s">
        <v>3820</v>
      </c>
      <c r="E12343" s="1" t="n">
        <v>1742</v>
      </c>
      <c r="F12343" s="1" t="s">
        <v>3393</v>
      </c>
      <c r="I12343" s="1" t="n">
        <v>53</v>
      </c>
      <c r="J12343" s="1" t="n">
        <v>82677</v>
      </c>
      <c r="K12343" s="1" t="n">
        <v>7899262605329</v>
      </c>
      <c r="L12343" s="1" t="s">
        <v>7039</v>
      </c>
      <c r="N12343" s="1" t="n">
        <v>6</v>
      </c>
      <c r="O12343" s="1" t="n">
        <v>21</v>
      </c>
      <c r="P12343" s="1" t="s">
        <v>3814</v>
      </c>
    </row>
    <row r="12344" customFormat="false" ht="12.75" hidden="false" customHeight="true" outlineLevel="0" collapsed="false">
      <c r="A12344" s="1" t="n">
        <v>3</v>
      </c>
      <c r="B12344" s="76" t="n">
        <v>46298</v>
      </c>
      <c r="C12344" s="1" t="n">
        <v>11</v>
      </c>
      <c r="D12344" s="1" t="s">
        <v>3820</v>
      </c>
      <c r="E12344" s="1" t="n">
        <v>1742</v>
      </c>
      <c r="F12344" s="1" t="s">
        <v>3393</v>
      </c>
      <c r="I12344" s="1" t="n">
        <v>53</v>
      </c>
      <c r="J12344" s="1" t="n">
        <v>82678</v>
      </c>
      <c r="K12344" s="1" t="n">
        <v>826792</v>
      </c>
      <c r="L12344" s="1" t="s">
        <v>7040</v>
      </c>
      <c r="N12344" s="1" t="n">
        <v>6</v>
      </c>
      <c r="O12344" s="1" t="n">
        <v>23.94</v>
      </c>
      <c r="P12344" s="1" t="s">
        <v>3814</v>
      </c>
    </row>
    <row r="12345" customFormat="false" ht="12.75" hidden="false" customHeight="true" outlineLevel="0" collapsed="false">
      <c r="A12345" s="1" t="n">
        <v>3</v>
      </c>
      <c r="B12345" s="76" t="n">
        <v>46298</v>
      </c>
      <c r="C12345" s="1" t="n">
        <v>11</v>
      </c>
      <c r="D12345" s="1" t="s">
        <v>3820</v>
      </c>
      <c r="E12345" s="1" t="n">
        <v>1742</v>
      </c>
      <c r="F12345" s="1" t="s">
        <v>3393</v>
      </c>
      <c r="I12345" s="1" t="n">
        <v>53</v>
      </c>
      <c r="J12345" s="1" t="n">
        <v>82680</v>
      </c>
      <c r="K12345" s="1" t="n">
        <v>826815</v>
      </c>
      <c r="L12345" s="1" t="s">
        <v>7041</v>
      </c>
      <c r="N12345" s="1" t="n">
        <v>3</v>
      </c>
      <c r="O12345" s="1" t="n">
        <v>29.97</v>
      </c>
      <c r="P12345" s="1" t="s">
        <v>3814</v>
      </c>
    </row>
    <row r="12346" customFormat="false" ht="12.75" hidden="false" customHeight="true" outlineLevel="0" collapsed="false">
      <c r="A12346" s="1" t="n">
        <v>3</v>
      </c>
      <c r="B12346" s="76" t="n">
        <v>46298</v>
      </c>
      <c r="C12346" s="1" t="n">
        <v>11</v>
      </c>
      <c r="D12346" s="1" t="s">
        <v>3820</v>
      </c>
      <c r="E12346" s="1" t="n">
        <v>1742</v>
      </c>
      <c r="F12346" s="1" t="s">
        <v>3393</v>
      </c>
      <c r="I12346" s="1" t="n">
        <v>53</v>
      </c>
      <c r="J12346" s="1" t="n">
        <v>82682</v>
      </c>
      <c r="K12346" s="1" t="n">
        <v>7899899738766</v>
      </c>
      <c r="L12346" s="1" t="s">
        <v>7042</v>
      </c>
      <c r="N12346" s="1" t="n">
        <v>18</v>
      </c>
      <c r="O12346" s="1" t="n">
        <v>198</v>
      </c>
      <c r="P12346" s="1" t="s">
        <v>3814</v>
      </c>
    </row>
    <row r="12347" customFormat="false" ht="12.75" hidden="false" customHeight="true" outlineLevel="0" collapsed="false">
      <c r="A12347" s="1" t="n">
        <v>3</v>
      </c>
      <c r="B12347" s="76" t="n">
        <v>46298</v>
      </c>
      <c r="C12347" s="1" t="n">
        <v>11</v>
      </c>
      <c r="D12347" s="1" t="s">
        <v>3820</v>
      </c>
      <c r="E12347" s="1" t="n">
        <v>1742</v>
      </c>
      <c r="F12347" s="1" t="s">
        <v>3393</v>
      </c>
      <c r="I12347" s="1" t="n">
        <v>53</v>
      </c>
      <c r="J12347" s="1" t="n">
        <v>82683</v>
      </c>
      <c r="K12347" s="1" t="n">
        <v>7899901586620</v>
      </c>
      <c r="L12347" s="1" t="s">
        <v>7043</v>
      </c>
      <c r="N12347" s="1" t="n">
        <v>3</v>
      </c>
      <c r="O12347" s="1" t="n">
        <v>18</v>
      </c>
      <c r="P12347" s="1" t="s">
        <v>3814</v>
      </c>
    </row>
    <row r="12348" customFormat="false" ht="12.75" hidden="false" customHeight="true" outlineLevel="0" collapsed="false">
      <c r="A12348" s="1" t="n">
        <v>3</v>
      </c>
      <c r="B12348" s="76" t="n">
        <v>46298</v>
      </c>
      <c r="C12348" s="1" t="n">
        <v>11</v>
      </c>
      <c r="D12348" s="1" t="s">
        <v>3820</v>
      </c>
      <c r="E12348" s="1" t="n">
        <v>1742</v>
      </c>
      <c r="F12348" s="1" t="s">
        <v>3393</v>
      </c>
      <c r="I12348" s="1" t="n">
        <v>53</v>
      </c>
      <c r="J12348" s="1" t="n">
        <v>82684</v>
      </c>
      <c r="K12348" s="1" t="n">
        <v>7899901659638</v>
      </c>
      <c r="L12348" s="1" t="s">
        <v>7044</v>
      </c>
      <c r="N12348" s="1" t="n">
        <v>6</v>
      </c>
      <c r="O12348" s="1" t="n">
        <v>108</v>
      </c>
      <c r="P12348" s="1" t="s">
        <v>3814</v>
      </c>
    </row>
    <row r="12349" customFormat="false" ht="12.75" hidden="false" customHeight="true" outlineLevel="0" collapsed="false">
      <c r="A12349" s="1" t="n">
        <v>3</v>
      </c>
      <c r="B12349" s="76" t="n">
        <v>46298</v>
      </c>
      <c r="C12349" s="1" t="n">
        <v>11</v>
      </c>
      <c r="D12349" s="1" t="s">
        <v>3820</v>
      </c>
      <c r="E12349" s="1" t="n">
        <v>1742</v>
      </c>
      <c r="F12349" s="1" t="s">
        <v>3393</v>
      </c>
      <c r="I12349" s="1" t="n">
        <v>53</v>
      </c>
      <c r="J12349" s="1" t="n">
        <v>82685</v>
      </c>
      <c r="K12349" s="1" t="n">
        <v>826860</v>
      </c>
      <c r="L12349" s="1" t="s">
        <v>7045</v>
      </c>
      <c r="N12349" s="1" t="n">
        <v>48</v>
      </c>
      <c r="O12349" s="1" t="n">
        <v>96</v>
      </c>
      <c r="P12349" s="1" t="s">
        <v>3814</v>
      </c>
    </row>
    <row r="12350" customFormat="false" ht="12.75" hidden="false" customHeight="true" outlineLevel="0" collapsed="false">
      <c r="A12350" s="1" t="n">
        <v>3</v>
      </c>
      <c r="B12350" s="76" t="n">
        <v>46298</v>
      </c>
      <c r="C12350" s="1" t="n">
        <v>11</v>
      </c>
      <c r="D12350" s="1" t="s">
        <v>3820</v>
      </c>
      <c r="E12350" s="1" t="n">
        <v>1742</v>
      </c>
      <c r="F12350" s="1" t="s">
        <v>3393</v>
      </c>
      <c r="I12350" s="1" t="n">
        <v>53</v>
      </c>
      <c r="J12350" s="1" t="n">
        <v>82687</v>
      </c>
      <c r="K12350" s="1" t="n">
        <v>7899901253379</v>
      </c>
      <c r="L12350" s="1" t="s">
        <v>7046</v>
      </c>
      <c r="N12350" s="1" t="n">
        <v>2</v>
      </c>
      <c r="O12350" s="1" t="n">
        <v>20</v>
      </c>
      <c r="P12350" s="1" t="s">
        <v>3814</v>
      </c>
    </row>
    <row r="12351" customFormat="false" ht="12.75" hidden="false" customHeight="true" outlineLevel="0" collapsed="false">
      <c r="A12351" s="1" t="n">
        <v>3</v>
      </c>
      <c r="B12351" s="76" t="n">
        <v>46298</v>
      </c>
      <c r="C12351" s="1" t="n">
        <v>11</v>
      </c>
      <c r="D12351" s="1" t="s">
        <v>3820</v>
      </c>
      <c r="E12351" s="1" t="n">
        <v>1742</v>
      </c>
      <c r="F12351" s="1" t="s">
        <v>3393</v>
      </c>
      <c r="I12351" s="1" t="n">
        <v>53</v>
      </c>
      <c r="J12351" s="1" t="n">
        <v>82688</v>
      </c>
      <c r="K12351" s="1" t="n">
        <v>826891</v>
      </c>
      <c r="L12351" s="1" t="s">
        <v>7047</v>
      </c>
      <c r="N12351" s="1" t="n">
        <v>6</v>
      </c>
      <c r="O12351" s="1" t="n">
        <v>48</v>
      </c>
      <c r="P12351" s="1" t="s">
        <v>3814</v>
      </c>
    </row>
    <row r="12352" customFormat="false" ht="12.75" hidden="false" customHeight="true" outlineLevel="0" collapsed="false">
      <c r="A12352" s="1" t="n">
        <v>3</v>
      </c>
      <c r="B12352" s="76" t="n">
        <v>46298</v>
      </c>
      <c r="C12352" s="1" t="n">
        <v>11</v>
      </c>
      <c r="D12352" s="1" t="s">
        <v>3820</v>
      </c>
      <c r="E12352" s="1" t="n">
        <v>1742</v>
      </c>
      <c r="F12352" s="1" t="s">
        <v>3393</v>
      </c>
      <c r="I12352" s="1" t="n">
        <v>53</v>
      </c>
      <c r="J12352" s="1" t="n">
        <v>82690</v>
      </c>
      <c r="K12352" s="1" t="n">
        <v>826914</v>
      </c>
      <c r="L12352" s="1" t="s">
        <v>7048</v>
      </c>
      <c r="N12352" s="1" t="n">
        <v>24</v>
      </c>
      <c r="O12352" s="1" t="n">
        <v>72</v>
      </c>
      <c r="P12352" s="1" t="s">
        <v>3814</v>
      </c>
    </row>
    <row r="12353" customFormat="false" ht="12.75" hidden="false" customHeight="true" outlineLevel="0" collapsed="false">
      <c r="A12353" s="1" t="n">
        <v>3</v>
      </c>
      <c r="B12353" s="76" t="n">
        <v>46298</v>
      </c>
      <c r="C12353" s="1" t="n">
        <v>11</v>
      </c>
      <c r="D12353" s="1" t="s">
        <v>3820</v>
      </c>
      <c r="E12353" s="1" t="n">
        <v>10119</v>
      </c>
      <c r="F12353" s="1" t="s">
        <v>3391</v>
      </c>
      <c r="I12353" s="1" t="n">
        <v>1340</v>
      </c>
      <c r="J12353" s="1" t="n">
        <v>44564</v>
      </c>
      <c r="K12353" s="1" t="n">
        <v>7898918294962</v>
      </c>
      <c r="L12353" s="1" t="s">
        <v>7049</v>
      </c>
      <c r="N12353" s="1" t="n">
        <v>1</v>
      </c>
      <c r="O12353" s="1" t="n">
        <v>20.5</v>
      </c>
      <c r="P12353" s="1" t="s">
        <v>3814</v>
      </c>
    </row>
    <row r="12354" customFormat="false" ht="12.75" hidden="false" customHeight="true" outlineLevel="0" collapsed="false">
      <c r="A12354" s="1" t="n">
        <v>3</v>
      </c>
      <c r="B12354" s="76" t="n">
        <v>46298</v>
      </c>
      <c r="C12354" s="1" t="n">
        <v>11</v>
      </c>
      <c r="D12354" s="1" t="s">
        <v>3820</v>
      </c>
      <c r="E12354" s="1" t="n">
        <v>10119</v>
      </c>
      <c r="F12354" s="1" t="s">
        <v>3391</v>
      </c>
      <c r="I12354" s="1" t="n">
        <v>1340</v>
      </c>
      <c r="J12354" s="1" t="n">
        <v>57270</v>
      </c>
      <c r="K12354" s="1" t="n">
        <v>7898918294955</v>
      </c>
      <c r="L12354" s="1" t="s">
        <v>7050</v>
      </c>
      <c r="N12354" s="1" t="n">
        <v>1</v>
      </c>
      <c r="O12354" s="1" t="n">
        <v>20.5</v>
      </c>
      <c r="P12354" s="1" t="s">
        <v>3814</v>
      </c>
    </row>
    <row r="12355" customFormat="false" ht="12.75" hidden="false" customHeight="true" outlineLevel="0" collapsed="false">
      <c r="A12355" s="1" t="n">
        <v>3</v>
      </c>
      <c r="B12355" s="76" t="n">
        <v>46298</v>
      </c>
      <c r="C12355" s="1" t="n">
        <v>11</v>
      </c>
      <c r="D12355" s="1" t="s">
        <v>3820</v>
      </c>
      <c r="E12355" s="1" t="n">
        <v>10119</v>
      </c>
      <c r="F12355" s="1" t="s">
        <v>3391</v>
      </c>
      <c r="I12355" s="1" t="n">
        <v>1340</v>
      </c>
      <c r="J12355" s="1" t="n">
        <v>57271</v>
      </c>
      <c r="K12355" s="1" t="n">
        <v>7898918295365</v>
      </c>
      <c r="L12355" s="1" t="s">
        <v>7050</v>
      </c>
      <c r="N12355" s="1" t="n">
        <v>1</v>
      </c>
      <c r="O12355" s="1" t="n">
        <v>20.5</v>
      </c>
      <c r="P12355" s="1" t="s">
        <v>3814</v>
      </c>
    </row>
    <row r="12356" customFormat="false" ht="12.75" hidden="false" customHeight="true" outlineLevel="0" collapsed="false">
      <c r="A12356" s="1" t="n">
        <v>3</v>
      </c>
      <c r="B12356" s="76" t="n">
        <v>46298</v>
      </c>
      <c r="C12356" s="1" t="n">
        <v>11</v>
      </c>
      <c r="D12356" s="1" t="s">
        <v>3820</v>
      </c>
      <c r="E12356" s="1" t="n">
        <v>10119</v>
      </c>
      <c r="F12356" s="1" t="s">
        <v>3391</v>
      </c>
      <c r="I12356" s="1" t="n">
        <v>1340</v>
      </c>
      <c r="J12356" s="1" t="n">
        <v>66733</v>
      </c>
      <c r="K12356" s="1" t="n">
        <v>742832610087</v>
      </c>
      <c r="L12356" s="1" t="s">
        <v>7051</v>
      </c>
      <c r="N12356" s="1" t="n">
        <v>2</v>
      </c>
      <c r="O12356" s="1" t="n">
        <v>45</v>
      </c>
      <c r="P12356" s="1" t="s">
        <v>3814</v>
      </c>
    </row>
    <row r="12357" customFormat="false" ht="12.75" hidden="false" customHeight="true" outlineLevel="0" collapsed="false">
      <c r="A12357" s="1" t="n">
        <v>3</v>
      </c>
      <c r="B12357" s="76" t="n">
        <v>46298</v>
      </c>
      <c r="C12357" s="1" t="n">
        <v>11</v>
      </c>
      <c r="D12357" s="1" t="s">
        <v>3820</v>
      </c>
      <c r="E12357" s="1" t="n">
        <v>10119</v>
      </c>
      <c r="F12357" s="1" t="s">
        <v>3391</v>
      </c>
      <c r="I12357" s="1" t="n">
        <v>1340</v>
      </c>
      <c r="J12357" s="1" t="n">
        <v>77831</v>
      </c>
      <c r="K12357" s="1" t="n">
        <v>7898570574525</v>
      </c>
      <c r="L12357" s="1" t="s">
        <v>7052</v>
      </c>
      <c r="N12357" s="1" t="n">
        <v>3</v>
      </c>
      <c r="O12357" s="1" t="n">
        <v>78</v>
      </c>
      <c r="P12357" s="1" t="s">
        <v>3814</v>
      </c>
    </row>
    <row r="12358" customFormat="false" ht="12.75" hidden="false" customHeight="true" outlineLevel="0" collapsed="false">
      <c r="A12358" s="1" t="n">
        <v>3</v>
      </c>
      <c r="B12358" s="76" t="n">
        <v>46298</v>
      </c>
      <c r="C12358" s="1" t="n">
        <v>11</v>
      </c>
      <c r="D12358" s="1" t="s">
        <v>3820</v>
      </c>
      <c r="E12358" s="1" t="n">
        <v>10119</v>
      </c>
      <c r="F12358" s="1" t="s">
        <v>3391</v>
      </c>
      <c r="I12358" s="1" t="n">
        <v>1340</v>
      </c>
      <c r="J12358" s="1" t="n">
        <v>82717</v>
      </c>
      <c r="K12358" s="1" t="n">
        <v>7898300570179</v>
      </c>
      <c r="L12358" s="1" t="s">
        <v>7053</v>
      </c>
      <c r="N12358" s="1" t="n">
        <v>1</v>
      </c>
      <c r="O12358" s="1" t="n">
        <v>34</v>
      </c>
      <c r="P12358" s="1" t="s">
        <v>3814</v>
      </c>
    </row>
    <row r="12359" customFormat="false" ht="12.75" hidden="false" customHeight="true" outlineLevel="0" collapsed="false">
      <c r="A12359" s="1" t="n">
        <v>3</v>
      </c>
      <c r="B12359" s="76" t="n">
        <v>46298</v>
      </c>
      <c r="C12359" s="1" t="n">
        <v>11</v>
      </c>
      <c r="D12359" s="1" t="s">
        <v>3820</v>
      </c>
      <c r="E12359" s="1" t="n">
        <v>10119</v>
      </c>
      <c r="F12359" s="1" t="s">
        <v>3391</v>
      </c>
      <c r="I12359" s="1" t="n">
        <v>1340</v>
      </c>
      <c r="J12359" s="1" t="n">
        <v>82692</v>
      </c>
      <c r="K12359" s="1" t="n">
        <v>7898974789792</v>
      </c>
      <c r="L12359" s="1" t="s">
        <v>7054</v>
      </c>
      <c r="N12359" s="1" t="n">
        <v>3</v>
      </c>
      <c r="O12359" s="1" t="n">
        <v>24</v>
      </c>
      <c r="P12359" s="1" t="s">
        <v>3814</v>
      </c>
    </row>
    <row r="12360" customFormat="false" ht="12.75" hidden="false" customHeight="true" outlineLevel="0" collapsed="false">
      <c r="A12360" s="1" t="n">
        <v>3</v>
      </c>
      <c r="B12360" s="76" t="n">
        <v>46298</v>
      </c>
      <c r="C12360" s="1" t="n">
        <v>11</v>
      </c>
      <c r="D12360" s="1" t="s">
        <v>3820</v>
      </c>
      <c r="E12360" s="1" t="n">
        <v>10119</v>
      </c>
      <c r="F12360" s="1" t="s">
        <v>3391</v>
      </c>
      <c r="I12360" s="1" t="n">
        <v>1340</v>
      </c>
      <c r="J12360" s="1" t="n">
        <v>82693</v>
      </c>
      <c r="K12360" s="1" t="n">
        <v>7898687238808</v>
      </c>
      <c r="L12360" s="1" t="s">
        <v>7055</v>
      </c>
      <c r="N12360" s="1" t="n">
        <v>4</v>
      </c>
      <c r="O12360" s="1" t="n">
        <v>52</v>
      </c>
      <c r="P12360" s="1" t="s">
        <v>3814</v>
      </c>
    </row>
    <row r="12361" customFormat="false" ht="12.75" hidden="false" customHeight="true" outlineLevel="0" collapsed="false">
      <c r="A12361" s="1" t="n">
        <v>3</v>
      </c>
      <c r="B12361" s="76" t="n">
        <v>46298</v>
      </c>
      <c r="C12361" s="1" t="n">
        <v>11</v>
      </c>
      <c r="D12361" s="1" t="s">
        <v>3820</v>
      </c>
      <c r="E12361" s="1" t="n">
        <v>10119</v>
      </c>
      <c r="F12361" s="1" t="s">
        <v>3391</v>
      </c>
      <c r="I12361" s="1" t="n">
        <v>1340</v>
      </c>
      <c r="J12361" s="1" t="n">
        <v>82695</v>
      </c>
      <c r="K12361" s="1" t="n">
        <v>7898974790590</v>
      </c>
      <c r="L12361" s="1" t="s">
        <v>7056</v>
      </c>
      <c r="N12361" s="1" t="n">
        <v>3</v>
      </c>
      <c r="O12361" s="1" t="n">
        <v>36</v>
      </c>
      <c r="P12361" s="1" t="s">
        <v>3814</v>
      </c>
    </row>
    <row r="12362" customFormat="false" ht="12.75" hidden="false" customHeight="true" outlineLevel="0" collapsed="false">
      <c r="A12362" s="1" t="n">
        <v>3</v>
      </c>
      <c r="B12362" s="76" t="n">
        <v>46298</v>
      </c>
      <c r="C12362" s="1" t="n">
        <v>11</v>
      </c>
      <c r="D12362" s="1" t="s">
        <v>3820</v>
      </c>
      <c r="E12362" s="1" t="n">
        <v>10119</v>
      </c>
      <c r="F12362" s="1" t="s">
        <v>3391</v>
      </c>
      <c r="I12362" s="1" t="n">
        <v>1340</v>
      </c>
      <c r="J12362" s="1" t="n">
        <v>82696</v>
      </c>
      <c r="K12362" s="1" t="n">
        <v>7898974789754</v>
      </c>
      <c r="L12362" s="1" t="s">
        <v>7057</v>
      </c>
      <c r="N12362" s="1" t="n">
        <v>3</v>
      </c>
      <c r="O12362" s="1" t="n">
        <v>36</v>
      </c>
      <c r="P12362" s="1" t="s">
        <v>3814</v>
      </c>
    </row>
    <row r="12363" customFormat="false" ht="12.75" hidden="false" customHeight="true" outlineLevel="0" collapsed="false">
      <c r="A12363" s="1" t="n">
        <v>3</v>
      </c>
      <c r="B12363" s="76" t="n">
        <v>46298</v>
      </c>
      <c r="C12363" s="1" t="n">
        <v>11</v>
      </c>
      <c r="D12363" s="1" t="s">
        <v>3820</v>
      </c>
      <c r="E12363" s="1" t="n">
        <v>10119</v>
      </c>
      <c r="F12363" s="1" t="s">
        <v>3391</v>
      </c>
      <c r="I12363" s="1" t="n">
        <v>1340</v>
      </c>
      <c r="J12363" s="1" t="n">
        <v>82697</v>
      </c>
      <c r="K12363" s="1" t="n">
        <v>7899869205304</v>
      </c>
      <c r="L12363" s="1" t="s">
        <v>7058</v>
      </c>
      <c r="N12363" s="1" t="n">
        <v>1</v>
      </c>
      <c r="O12363" s="1" t="n">
        <v>18</v>
      </c>
      <c r="P12363" s="1" t="s">
        <v>3814</v>
      </c>
    </row>
    <row r="12364" customFormat="false" ht="12.75" hidden="false" customHeight="true" outlineLevel="0" collapsed="false">
      <c r="A12364" s="1" t="n">
        <v>3</v>
      </c>
      <c r="B12364" s="76" t="n">
        <v>46298</v>
      </c>
      <c r="C12364" s="1" t="n">
        <v>11</v>
      </c>
      <c r="D12364" s="1" t="s">
        <v>3820</v>
      </c>
      <c r="E12364" s="1" t="n">
        <v>10119</v>
      </c>
      <c r="F12364" s="1" t="s">
        <v>3391</v>
      </c>
      <c r="I12364" s="1" t="n">
        <v>1340</v>
      </c>
      <c r="J12364" s="1" t="n">
        <v>82699</v>
      </c>
      <c r="K12364" s="1" t="n">
        <v>7898687238846</v>
      </c>
      <c r="L12364" s="1" t="s">
        <v>7059</v>
      </c>
      <c r="N12364" s="1" t="n">
        <v>3</v>
      </c>
      <c r="O12364" s="1" t="n">
        <v>22.5</v>
      </c>
      <c r="P12364" s="1" t="s">
        <v>3814</v>
      </c>
    </row>
    <row r="12365" customFormat="false" ht="12.75" hidden="false" customHeight="true" outlineLevel="0" collapsed="false">
      <c r="A12365" s="1" t="n">
        <v>3</v>
      </c>
      <c r="B12365" s="76" t="n">
        <v>46298</v>
      </c>
      <c r="C12365" s="1" t="n">
        <v>11</v>
      </c>
      <c r="D12365" s="1" t="s">
        <v>3820</v>
      </c>
      <c r="E12365" s="1" t="n">
        <v>10119</v>
      </c>
      <c r="F12365" s="1" t="s">
        <v>3391</v>
      </c>
      <c r="I12365" s="1" t="n">
        <v>1340</v>
      </c>
      <c r="J12365" s="1" t="n">
        <v>82700</v>
      </c>
      <c r="K12365" s="1" t="n">
        <v>7898956184737</v>
      </c>
      <c r="L12365" s="1" t="s">
        <v>7060</v>
      </c>
      <c r="N12365" s="1" t="n">
        <v>1</v>
      </c>
      <c r="O12365" s="1" t="n">
        <v>24.5</v>
      </c>
      <c r="P12365" s="1" t="s">
        <v>3814</v>
      </c>
    </row>
    <row r="12366" customFormat="false" ht="12.75" hidden="false" customHeight="true" outlineLevel="0" collapsed="false">
      <c r="A12366" s="1" t="n">
        <v>3</v>
      </c>
      <c r="B12366" s="76" t="n">
        <v>46298</v>
      </c>
      <c r="C12366" s="1" t="n">
        <v>11</v>
      </c>
      <c r="D12366" s="1" t="s">
        <v>3820</v>
      </c>
      <c r="E12366" s="1" t="n">
        <v>10119</v>
      </c>
      <c r="F12366" s="1" t="s">
        <v>3391</v>
      </c>
      <c r="I12366" s="1" t="n">
        <v>1340</v>
      </c>
      <c r="J12366" s="1" t="n">
        <v>82701</v>
      </c>
      <c r="K12366" s="1" t="n">
        <v>7898956184720</v>
      </c>
      <c r="L12366" s="1" t="s">
        <v>7061</v>
      </c>
      <c r="N12366" s="1" t="n">
        <v>1</v>
      </c>
      <c r="O12366" s="1" t="n">
        <v>24.5</v>
      </c>
      <c r="P12366" s="1" t="s">
        <v>3814</v>
      </c>
    </row>
    <row r="12367" customFormat="false" ht="12.75" hidden="false" customHeight="true" outlineLevel="0" collapsed="false">
      <c r="A12367" s="1" t="n">
        <v>3</v>
      </c>
      <c r="B12367" s="76" t="n">
        <v>46298</v>
      </c>
      <c r="C12367" s="1" t="n">
        <v>11</v>
      </c>
      <c r="D12367" s="1" t="s">
        <v>3820</v>
      </c>
      <c r="E12367" s="1" t="n">
        <v>10119</v>
      </c>
      <c r="F12367" s="1" t="s">
        <v>3391</v>
      </c>
      <c r="I12367" s="1" t="n">
        <v>1340</v>
      </c>
      <c r="J12367" s="1" t="n">
        <v>82702</v>
      </c>
      <c r="K12367" s="1" t="n">
        <v>7898687238761</v>
      </c>
      <c r="L12367" s="1" t="s">
        <v>7062</v>
      </c>
      <c r="N12367" s="1" t="n">
        <v>3</v>
      </c>
      <c r="O12367" s="1" t="n">
        <v>60</v>
      </c>
      <c r="P12367" s="1" t="s">
        <v>3814</v>
      </c>
    </row>
    <row r="12368" customFormat="false" ht="12.75" hidden="false" customHeight="true" outlineLevel="0" collapsed="false">
      <c r="A12368" s="1" t="n">
        <v>3</v>
      </c>
      <c r="B12368" s="76" t="n">
        <v>46298</v>
      </c>
      <c r="C12368" s="1" t="n">
        <v>11</v>
      </c>
      <c r="D12368" s="1" t="s">
        <v>3820</v>
      </c>
      <c r="E12368" s="1" t="n">
        <v>10119</v>
      </c>
      <c r="F12368" s="1" t="s">
        <v>3391</v>
      </c>
      <c r="I12368" s="1" t="n">
        <v>1340</v>
      </c>
      <c r="J12368" s="1" t="n">
        <v>82703</v>
      </c>
      <c r="K12368" s="1" t="n">
        <v>7898002432379</v>
      </c>
      <c r="L12368" s="1" t="s">
        <v>7063</v>
      </c>
      <c r="N12368" s="1" t="n">
        <v>2</v>
      </c>
      <c r="O12368" s="1" t="n">
        <v>44</v>
      </c>
      <c r="P12368" s="1" t="s">
        <v>3814</v>
      </c>
    </row>
    <row r="12369" customFormat="false" ht="12.75" hidden="false" customHeight="true" outlineLevel="0" collapsed="false">
      <c r="A12369" s="1" t="n">
        <v>3</v>
      </c>
      <c r="B12369" s="76" t="n">
        <v>46298</v>
      </c>
      <c r="C12369" s="1" t="n">
        <v>11</v>
      </c>
      <c r="D12369" s="1" t="s">
        <v>3820</v>
      </c>
      <c r="E12369" s="1" t="n">
        <v>10119</v>
      </c>
      <c r="F12369" s="1" t="s">
        <v>3391</v>
      </c>
      <c r="I12369" s="1" t="n">
        <v>1340</v>
      </c>
      <c r="J12369" s="1" t="n">
        <v>82704</v>
      </c>
      <c r="K12369" s="1" t="n">
        <v>7898002432799</v>
      </c>
      <c r="L12369" s="1" t="s">
        <v>7064</v>
      </c>
      <c r="N12369" s="1" t="n">
        <v>3</v>
      </c>
      <c r="O12369" s="1" t="n">
        <v>30</v>
      </c>
      <c r="P12369" s="1" t="s">
        <v>3814</v>
      </c>
    </row>
    <row r="12370" customFormat="false" ht="12.75" hidden="false" customHeight="true" outlineLevel="0" collapsed="false">
      <c r="A12370" s="1" t="n">
        <v>3</v>
      </c>
      <c r="B12370" s="76" t="n">
        <v>46298</v>
      </c>
      <c r="C12370" s="1" t="n">
        <v>11</v>
      </c>
      <c r="D12370" s="1" t="s">
        <v>3820</v>
      </c>
      <c r="E12370" s="1" t="n">
        <v>10119</v>
      </c>
      <c r="F12370" s="1" t="s">
        <v>3391</v>
      </c>
      <c r="I12370" s="1" t="n">
        <v>1340</v>
      </c>
      <c r="J12370" s="1" t="n">
        <v>82705</v>
      </c>
      <c r="K12370" s="1" t="n">
        <v>7899869202518</v>
      </c>
      <c r="L12370" s="1" t="s">
        <v>7065</v>
      </c>
      <c r="N12370" s="1" t="n">
        <v>1</v>
      </c>
      <c r="O12370" s="1" t="n">
        <v>15.5</v>
      </c>
      <c r="P12370" s="1" t="s">
        <v>3814</v>
      </c>
    </row>
    <row r="12371" customFormat="false" ht="12.75" hidden="false" customHeight="true" outlineLevel="0" collapsed="false">
      <c r="A12371" s="1" t="n">
        <v>3</v>
      </c>
      <c r="B12371" s="76" t="n">
        <v>46298</v>
      </c>
      <c r="C12371" s="1" t="n">
        <v>11</v>
      </c>
      <c r="D12371" s="1" t="s">
        <v>3820</v>
      </c>
      <c r="E12371" s="1" t="n">
        <v>10119</v>
      </c>
      <c r="F12371" s="1" t="s">
        <v>3391</v>
      </c>
      <c r="I12371" s="1" t="n">
        <v>1340</v>
      </c>
      <c r="J12371" s="1" t="n">
        <v>82706</v>
      </c>
      <c r="K12371" s="1" t="n">
        <v>7898096081347</v>
      </c>
      <c r="L12371" s="1" t="s">
        <v>7066</v>
      </c>
      <c r="N12371" s="1" t="n">
        <v>3</v>
      </c>
      <c r="O12371" s="1" t="n">
        <v>45</v>
      </c>
      <c r="P12371" s="1" t="s">
        <v>3814</v>
      </c>
    </row>
    <row r="12372" customFormat="false" ht="12.75" hidden="false" customHeight="true" outlineLevel="0" collapsed="false">
      <c r="A12372" s="1" t="n">
        <v>3</v>
      </c>
      <c r="B12372" s="76" t="n">
        <v>46298</v>
      </c>
      <c r="C12372" s="1" t="n">
        <v>11</v>
      </c>
      <c r="D12372" s="1" t="s">
        <v>3820</v>
      </c>
      <c r="E12372" s="1" t="n">
        <v>10119</v>
      </c>
      <c r="F12372" s="1" t="s">
        <v>3391</v>
      </c>
      <c r="I12372" s="1" t="n">
        <v>1340</v>
      </c>
      <c r="J12372" s="1" t="n">
        <v>82710</v>
      </c>
      <c r="K12372" s="1" t="n">
        <v>7908759405301</v>
      </c>
      <c r="L12372" s="1" t="s">
        <v>7067</v>
      </c>
      <c r="N12372" s="1" t="n">
        <v>3</v>
      </c>
      <c r="O12372" s="1" t="n">
        <v>93</v>
      </c>
      <c r="P12372" s="1" t="s">
        <v>3814</v>
      </c>
    </row>
    <row r="12373" customFormat="false" ht="12.75" hidden="false" customHeight="true" outlineLevel="0" collapsed="false">
      <c r="A12373" s="1" t="n">
        <v>3</v>
      </c>
      <c r="B12373" s="76" t="n">
        <v>46298</v>
      </c>
      <c r="C12373" s="1" t="n">
        <v>11</v>
      </c>
      <c r="D12373" s="1" t="s">
        <v>3820</v>
      </c>
      <c r="E12373" s="1" t="n">
        <v>10119</v>
      </c>
      <c r="F12373" s="1" t="s">
        <v>3391</v>
      </c>
      <c r="I12373" s="1" t="n">
        <v>1340</v>
      </c>
      <c r="J12373" s="1" t="n">
        <v>82711</v>
      </c>
      <c r="K12373" s="1" t="n">
        <v>7898974790224</v>
      </c>
      <c r="L12373" s="1" t="s">
        <v>7068</v>
      </c>
      <c r="N12373" s="1" t="n">
        <v>3</v>
      </c>
      <c r="O12373" s="1" t="n">
        <v>60</v>
      </c>
      <c r="P12373" s="1" t="s">
        <v>3814</v>
      </c>
    </row>
    <row r="12374" customFormat="false" ht="12.75" hidden="false" customHeight="true" outlineLevel="0" collapsed="false">
      <c r="A12374" s="1" t="n">
        <v>3</v>
      </c>
      <c r="B12374" s="76" t="n">
        <v>46298</v>
      </c>
      <c r="C12374" s="1" t="n">
        <v>11</v>
      </c>
      <c r="D12374" s="1" t="s">
        <v>3820</v>
      </c>
      <c r="E12374" s="1" t="n">
        <v>10119</v>
      </c>
      <c r="F12374" s="1" t="s">
        <v>3391</v>
      </c>
      <c r="I12374" s="1" t="n">
        <v>1340</v>
      </c>
      <c r="J12374" s="1" t="n">
        <v>82712</v>
      </c>
      <c r="K12374" s="1" t="n">
        <v>7898974790996</v>
      </c>
      <c r="L12374" s="1" t="s">
        <v>7069</v>
      </c>
      <c r="N12374" s="1" t="n">
        <v>3</v>
      </c>
      <c r="O12374" s="1" t="n">
        <v>45</v>
      </c>
      <c r="P12374" s="1" t="s">
        <v>3814</v>
      </c>
    </row>
    <row r="12375" customFormat="false" ht="12.75" hidden="false" customHeight="true" outlineLevel="0" collapsed="false">
      <c r="A12375" s="1" t="n">
        <v>3</v>
      </c>
      <c r="B12375" s="76" t="n">
        <v>46298</v>
      </c>
      <c r="C12375" s="1" t="n">
        <v>11</v>
      </c>
      <c r="D12375" s="1" t="s">
        <v>3820</v>
      </c>
      <c r="E12375" s="1" t="n">
        <v>10119</v>
      </c>
      <c r="F12375" s="1" t="s">
        <v>3391</v>
      </c>
      <c r="I12375" s="1" t="n">
        <v>1340</v>
      </c>
      <c r="J12375" s="1" t="n">
        <v>82713</v>
      </c>
      <c r="K12375" s="1" t="n">
        <v>7898974791009</v>
      </c>
      <c r="L12375" s="1" t="s">
        <v>7070</v>
      </c>
      <c r="N12375" s="1" t="n">
        <v>3</v>
      </c>
      <c r="O12375" s="1" t="n">
        <v>60</v>
      </c>
      <c r="P12375" s="1" t="s">
        <v>3814</v>
      </c>
    </row>
    <row r="12376" customFormat="false" ht="12.75" hidden="false" customHeight="true" outlineLevel="0" collapsed="false">
      <c r="A12376" s="1" t="n">
        <v>3</v>
      </c>
      <c r="B12376" s="76" t="n">
        <v>46298</v>
      </c>
      <c r="C12376" s="1" t="n">
        <v>11</v>
      </c>
      <c r="D12376" s="1" t="s">
        <v>3820</v>
      </c>
      <c r="E12376" s="1" t="n">
        <v>10119</v>
      </c>
      <c r="F12376" s="1" t="s">
        <v>3391</v>
      </c>
      <c r="I12376" s="1" t="n">
        <v>1340</v>
      </c>
      <c r="J12376" s="1" t="n">
        <v>82714</v>
      </c>
      <c r="K12376" s="1" t="n">
        <v>7899869205663</v>
      </c>
      <c r="L12376" s="1" t="s">
        <v>7071</v>
      </c>
      <c r="N12376" s="1" t="n">
        <v>1</v>
      </c>
      <c r="O12376" s="1" t="n">
        <v>20</v>
      </c>
      <c r="P12376" s="1" t="s">
        <v>3814</v>
      </c>
    </row>
    <row r="12377" customFormat="false" ht="12.75" hidden="false" customHeight="true" outlineLevel="0" collapsed="false">
      <c r="A12377" s="1" t="n">
        <v>3</v>
      </c>
      <c r="B12377" s="76" t="n">
        <v>46298</v>
      </c>
      <c r="C12377" s="1" t="n">
        <v>11</v>
      </c>
      <c r="D12377" s="1" t="s">
        <v>3820</v>
      </c>
      <c r="E12377" s="1" t="n">
        <v>10119</v>
      </c>
      <c r="F12377" s="1" t="s">
        <v>3391</v>
      </c>
      <c r="I12377" s="1" t="n">
        <v>1340</v>
      </c>
      <c r="J12377" s="1" t="n">
        <v>82715</v>
      </c>
      <c r="K12377" s="1" t="n">
        <v>7896484171892</v>
      </c>
      <c r="L12377" s="1" t="s">
        <v>7072</v>
      </c>
      <c r="N12377" s="1" t="n">
        <v>2</v>
      </c>
      <c r="O12377" s="1" t="n">
        <v>47</v>
      </c>
      <c r="P12377" s="1" t="s">
        <v>3814</v>
      </c>
    </row>
    <row r="12378" customFormat="false" ht="12.75" hidden="false" customHeight="true" outlineLevel="0" collapsed="false">
      <c r="A12378" s="1" t="n">
        <v>3</v>
      </c>
      <c r="B12378" s="76" t="n">
        <v>46298</v>
      </c>
      <c r="C12378" s="1" t="n">
        <v>11</v>
      </c>
      <c r="D12378" s="1" t="s">
        <v>3820</v>
      </c>
      <c r="E12378" s="1" t="n">
        <v>10119</v>
      </c>
      <c r="F12378" s="1" t="s">
        <v>3391</v>
      </c>
      <c r="I12378" s="1" t="n">
        <v>1340</v>
      </c>
      <c r="J12378" s="1" t="n">
        <v>82716</v>
      </c>
      <c r="K12378" s="1" t="n">
        <v>7898300570193</v>
      </c>
      <c r="L12378" s="1" t="s">
        <v>7073</v>
      </c>
      <c r="N12378" s="1" t="n">
        <v>2</v>
      </c>
      <c r="O12378" s="1" t="n">
        <v>68</v>
      </c>
      <c r="P12378" s="1" t="s">
        <v>3814</v>
      </c>
    </row>
    <row r="12379" customFormat="false" ht="12.75" hidden="false" customHeight="true" outlineLevel="0" collapsed="false">
      <c r="A12379" s="1" t="n">
        <v>3</v>
      </c>
      <c r="B12379" s="76" t="n">
        <v>46298</v>
      </c>
      <c r="C12379" s="1" t="n">
        <v>11</v>
      </c>
      <c r="D12379" s="1" t="s">
        <v>3820</v>
      </c>
      <c r="E12379" s="1" t="n">
        <v>10119</v>
      </c>
      <c r="F12379" s="1" t="s">
        <v>3391</v>
      </c>
      <c r="I12379" s="1" t="n">
        <v>1340</v>
      </c>
      <c r="J12379" s="1" t="n">
        <v>82718</v>
      </c>
      <c r="K12379" s="1" t="n">
        <v>7898570572378</v>
      </c>
      <c r="L12379" s="1" t="s">
        <v>7074</v>
      </c>
      <c r="N12379" s="1" t="n">
        <v>3</v>
      </c>
      <c r="O12379" s="1" t="n">
        <v>31.5</v>
      </c>
      <c r="P12379" s="1" t="s">
        <v>3814</v>
      </c>
    </row>
    <row r="12380" customFormat="false" ht="12.75" hidden="false" customHeight="true" outlineLevel="0" collapsed="false">
      <c r="A12380" s="1" t="n">
        <v>3</v>
      </c>
      <c r="B12380" s="76" t="n">
        <v>46298</v>
      </c>
      <c r="C12380" s="1" t="n">
        <v>11</v>
      </c>
      <c r="D12380" s="1" t="s">
        <v>3820</v>
      </c>
      <c r="E12380" s="1" t="n">
        <v>10119</v>
      </c>
      <c r="F12380" s="1" t="s">
        <v>3391</v>
      </c>
      <c r="I12380" s="1" t="n">
        <v>1340</v>
      </c>
      <c r="J12380" s="1" t="n">
        <v>82719</v>
      </c>
      <c r="K12380" s="1" t="n">
        <v>7899871707186</v>
      </c>
      <c r="L12380" s="1" t="s">
        <v>7075</v>
      </c>
      <c r="N12380" s="1" t="n">
        <v>1</v>
      </c>
      <c r="O12380" s="1" t="n">
        <v>73</v>
      </c>
      <c r="P12380" s="1" t="s">
        <v>3814</v>
      </c>
    </row>
    <row r="12381" customFormat="false" ht="12.75" hidden="false" customHeight="true" outlineLevel="0" collapsed="false">
      <c r="A12381" s="1" t="n">
        <v>3</v>
      </c>
      <c r="B12381" s="76" t="n">
        <v>46298</v>
      </c>
      <c r="C12381" s="1" t="n">
        <v>11</v>
      </c>
      <c r="D12381" s="1" t="s">
        <v>3820</v>
      </c>
      <c r="E12381" s="1" t="n">
        <v>10119</v>
      </c>
      <c r="F12381" s="1" t="s">
        <v>3391</v>
      </c>
      <c r="I12381" s="1" t="n">
        <v>1340</v>
      </c>
      <c r="J12381" s="1" t="n">
        <v>82720</v>
      </c>
      <c r="K12381" s="1" t="n">
        <v>7898974789464</v>
      </c>
      <c r="L12381" s="1" t="s">
        <v>7076</v>
      </c>
      <c r="N12381" s="1" t="n">
        <v>3</v>
      </c>
      <c r="O12381" s="1" t="n">
        <v>42</v>
      </c>
      <c r="P12381" s="1" t="s">
        <v>3814</v>
      </c>
    </row>
    <row r="12382" customFormat="false" ht="12.75" hidden="false" customHeight="true" outlineLevel="0" collapsed="false">
      <c r="A12382" s="1" t="n">
        <v>3</v>
      </c>
      <c r="B12382" s="76" t="n">
        <v>46298</v>
      </c>
      <c r="C12382" s="1" t="n">
        <v>11</v>
      </c>
      <c r="D12382" s="1" t="s">
        <v>3820</v>
      </c>
      <c r="E12382" s="1" t="n">
        <v>10119</v>
      </c>
      <c r="F12382" s="1" t="s">
        <v>3391</v>
      </c>
      <c r="I12382" s="1" t="n">
        <v>1340</v>
      </c>
      <c r="J12382" s="1" t="n">
        <v>82721</v>
      </c>
      <c r="K12382" s="1" t="n">
        <v>827881</v>
      </c>
      <c r="L12382" s="1" t="s">
        <v>7077</v>
      </c>
      <c r="N12382" s="1" t="n">
        <v>3</v>
      </c>
      <c r="O12382" s="1" t="n">
        <v>39</v>
      </c>
      <c r="P12382" s="1" t="s">
        <v>3814</v>
      </c>
    </row>
    <row r="12383" customFormat="false" ht="12.75" hidden="false" customHeight="true" outlineLevel="0" collapsed="false">
      <c r="A12383" s="1" t="n">
        <v>3</v>
      </c>
      <c r="B12383" s="76" t="n">
        <v>46298</v>
      </c>
      <c r="C12383" s="1" t="n">
        <v>11</v>
      </c>
      <c r="D12383" s="1" t="s">
        <v>3820</v>
      </c>
      <c r="E12383" s="1" t="n">
        <v>10119</v>
      </c>
      <c r="F12383" s="1" t="s">
        <v>3391</v>
      </c>
      <c r="I12383" s="1" t="n">
        <v>1340</v>
      </c>
      <c r="J12383" s="1" t="n">
        <v>82722</v>
      </c>
      <c r="K12383" s="1" t="n">
        <v>7901005703930</v>
      </c>
      <c r="L12383" s="1" t="s">
        <v>7078</v>
      </c>
      <c r="N12383" s="1" t="n">
        <v>3</v>
      </c>
      <c r="O12383" s="1" t="n">
        <v>30</v>
      </c>
      <c r="P12383" s="1" t="s">
        <v>3814</v>
      </c>
    </row>
    <row r="12384" customFormat="false" ht="12.75" hidden="false" customHeight="true" outlineLevel="0" collapsed="false">
      <c r="A12384" s="1" t="n">
        <v>3</v>
      </c>
      <c r="B12384" s="76" t="n">
        <v>46298</v>
      </c>
      <c r="C12384" s="1" t="n">
        <v>11</v>
      </c>
      <c r="D12384" s="1" t="s">
        <v>3820</v>
      </c>
      <c r="E12384" s="1" t="n">
        <v>10119</v>
      </c>
      <c r="F12384" s="1" t="s">
        <v>3391</v>
      </c>
      <c r="I12384" s="1" t="n">
        <v>1340</v>
      </c>
      <c r="J12384" s="1" t="n">
        <v>82723</v>
      </c>
      <c r="K12384" s="1" t="n">
        <v>7898687238716</v>
      </c>
      <c r="L12384" s="1" t="s">
        <v>7079</v>
      </c>
      <c r="N12384" s="1" t="n">
        <v>3</v>
      </c>
      <c r="O12384" s="1" t="n">
        <v>27</v>
      </c>
      <c r="P12384" s="1" t="s">
        <v>3814</v>
      </c>
    </row>
    <row r="12385" customFormat="false" ht="12.75" hidden="false" customHeight="true" outlineLevel="0" collapsed="false">
      <c r="A12385" s="1" t="n">
        <v>3</v>
      </c>
      <c r="B12385" s="76" t="n">
        <v>46298</v>
      </c>
      <c r="C12385" s="1" t="n">
        <v>11</v>
      </c>
      <c r="D12385" s="1" t="s">
        <v>3820</v>
      </c>
      <c r="E12385" s="1" t="n">
        <v>10119</v>
      </c>
      <c r="F12385" s="1" t="s">
        <v>3391</v>
      </c>
      <c r="I12385" s="1" t="n">
        <v>1340</v>
      </c>
      <c r="J12385" s="1" t="n">
        <v>82724</v>
      </c>
      <c r="K12385" s="1" t="n">
        <v>7898974789648</v>
      </c>
      <c r="L12385" s="1" t="s">
        <v>7080</v>
      </c>
      <c r="N12385" s="1" t="n">
        <v>1</v>
      </c>
      <c r="O12385" s="1" t="n">
        <v>36</v>
      </c>
      <c r="P12385" s="1" t="s">
        <v>3814</v>
      </c>
    </row>
    <row r="12386" customFormat="false" ht="12.75" hidden="false" customHeight="true" outlineLevel="0" collapsed="false">
      <c r="A12386" s="1" t="n">
        <v>3</v>
      </c>
      <c r="B12386" s="76" t="n">
        <v>46298</v>
      </c>
      <c r="C12386" s="1" t="n">
        <v>11</v>
      </c>
      <c r="D12386" s="1" t="s">
        <v>3820</v>
      </c>
      <c r="E12386" s="1" t="n">
        <v>10119</v>
      </c>
      <c r="F12386" s="1" t="s">
        <v>3391</v>
      </c>
      <c r="I12386" s="1" t="n">
        <v>1340</v>
      </c>
      <c r="J12386" s="1" t="n">
        <v>82725</v>
      </c>
      <c r="K12386" s="1" t="n">
        <v>7899869203805</v>
      </c>
      <c r="L12386" s="1" t="s">
        <v>7081</v>
      </c>
      <c r="N12386" s="1" t="n">
        <v>3</v>
      </c>
      <c r="O12386" s="1" t="n">
        <v>21</v>
      </c>
      <c r="P12386" s="1" t="s">
        <v>3814</v>
      </c>
    </row>
    <row r="12387" customFormat="false" ht="12.75" hidden="false" customHeight="true" outlineLevel="0" collapsed="false">
      <c r="A12387" s="1" t="n">
        <v>3</v>
      </c>
      <c r="B12387" s="76" t="n">
        <v>46298</v>
      </c>
      <c r="C12387" s="1" t="n">
        <v>11</v>
      </c>
      <c r="D12387" s="1" t="s">
        <v>3820</v>
      </c>
      <c r="E12387" s="1" t="n">
        <v>10119</v>
      </c>
      <c r="F12387" s="1" t="s">
        <v>3391</v>
      </c>
      <c r="I12387" s="1" t="n">
        <v>1340</v>
      </c>
      <c r="J12387" s="1" t="n">
        <v>82726</v>
      </c>
      <c r="K12387" s="1" t="n">
        <v>7897063708218</v>
      </c>
      <c r="L12387" s="1" t="s">
        <v>7082</v>
      </c>
      <c r="N12387" s="1" t="n">
        <v>2</v>
      </c>
      <c r="O12387" s="1" t="n">
        <v>20</v>
      </c>
      <c r="P12387" s="1" t="s">
        <v>3814</v>
      </c>
    </row>
    <row r="12388" customFormat="false" ht="12.75" hidden="false" customHeight="true" outlineLevel="0" collapsed="false">
      <c r="A12388" s="1" t="n">
        <v>3</v>
      </c>
      <c r="B12388" s="76" t="n">
        <v>46298</v>
      </c>
      <c r="C12388" s="1" t="n">
        <v>11</v>
      </c>
      <c r="D12388" s="1" t="s">
        <v>3820</v>
      </c>
      <c r="E12388" s="1" t="n">
        <v>10119</v>
      </c>
      <c r="F12388" s="1" t="s">
        <v>3391</v>
      </c>
      <c r="I12388" s="1" t="n">
        <v>1340</v>
      </c>
      <c r="J12388" s="1" t="n">
        <v>82727</v>
      </c>
      <c r="K12388" s="1" t="n">
        <v>7897063708836</v>
      </c>
      <c r="L12388" s="1" t="s">
        <v>7083</v>
      </c>
      <c r="N12388" s="1" t="n">
        <v>1</v>
      </c>
      <c r="O12388" s="1" t="n">
        <v>12</v>
      </c>
      <c r="P12388" s="1" t="s">
        <v>3814</v>
      </c>
    </row>
    <row r="12389" customFormat="false" ht="12.75" hidden="false" customHeight="true" outlineLevel="0" collapsed="false">
      <c r="A12389" s="1" t="n">
        <v>3</v>
      </c>
      <c r="B12389" s="76" t="n">
        <v>46298</v>
      </c>
      <c r="C12389" s="1" t="n">
        <v>11</v>
      </c>
      <c r="D12389" s="1" t="s">
        <v>3820</v>
      </c>
      <c r="E12389" s="1" t="n">
        <v>10119</v>
      </c>
      <c r="F12389" s="1" t="s">
        <v>3391</v>
      </c>
      <c r="I12389" s="1" t="n">
        <v>1340</v>
      </c>
      <c r="J12389" s="1" t="n">
        <v>82728</v>
      </c>
      <c r="K12389" s="1" t="n">
        <v>7898974789686</v>
      </c>
      <c r="L12389" s="1" t="s">
        <v>7084</v>
      </c>
      <c r="N12389" s="1" t="n">
        <v>3</v>
      </c>
      <c r="O12389" s="1" t="n">
        <v>30</v>
      </c>
      <c r="P12389" s="1" t="s">
        <v>3814</v>
      </c>
    </row>
    <row r="12390" customFormat="false" ht="12.75" hidden="false" customHeight="true" outlineLevel="0" collapsed="false">
      <c r="A12390" s="1" t="n">
        <v>3</v>
      </c>
      <c r="B12390" s="76" t="n">
        <v>46298</v>
      </c>
      <c r="C12390" s="1" t="n">
        <v>11</v>
      </c>
      <c r="D12390" s="1" t="s">
        <v>3820</v>
      </c>
      <c r="E12390" s="1" t="n">
        <v>10119</v>
      </c>
      <c r="F12390" s="1" t="s">
        <v>3391</v>
      </c>
      <c r="I12390" s="1" t="n">
        <v>1340</v>
      </c>
      <c r="J12390" s="1" t="n">
        <v>82729</v>
      </c>
      <c r="K12390" s="1" t="n">
        <v>7898096085789</v>
      </c>
      <c r="L12390" s="1" t="s">
        <v>7085</v>
      </c>
      <c r="N12390" s="1" t="n">
        <v>4</v>
      </c>
      <c r="O12390" s="1" t="n">
        <v>54</v>
      </c>
      <c r="P12390" s="1" t="s">
        <v>3814</v>
      </c>
    </row>
    <row r="12391" customFormat="false" ht="12.75" hidden="false" customHeight="true" outlineLevel="0" collapsed="false">
      <c r="A12391" s="1" t="n">
        <v>3</v>
      </c>
      <c r="B12391" s="76" t="n">
        <v>46298</v>
      </c>
      <c r="C12391" s="1" t="n">
        <v>11</v>
      </c>
      <c r="D12391" s="1" t="s">
        <v>3820</v>
      </c>
      <c r="E12391" s="1" t="n">
        <v>10119</v>
      </c>
      <c r="F12391" s="1" t="s">
        <v>3391</v>
      </c>
      <c r="I12391" s="1" t="n">
        <v>1340</v>
      </c>
      <c r="J12391" s="1" t="n">
        <v>82730</v>
      </c>
      <c r="K12391" s="1" t="n">
        <v>7899869202327</v>
      </c>
      <c r="L12391" s="1" t="s">
        <v>7086</v>
      </c>
      <c r="N12391" s="1" t="n">
        <v>1</v>
      </c>
      <c r="O12391" s="1" t="n">
        <v>14.5</v>
      </c>
      <c r="P12391" s="1" t="s">
        <v>3814</v>
      </c>
    </row>
    <row r="12392" customFormat="false" ht="12.75" hidden="false" customHeight="true" outlineLevel="0" collapsed="false">
      <c r="A12392" s="1" t="n">
        <v>3</v>
      </c>
      <c r="B12392" s="76" t="n">
        <v>46298</v>
      </c>
      <c r="C12392" s="1" t="n">
        <v>11</v>
      </c>
      <c r="D12392" s="1" t="s">
        <v>3820</v>
      </c>
      <c r="E12392" s="1" t="n">
        <v>10119</v>
      </c>
      <c r="F12392" s="1" t="s">
        <v>3391</v>
      </c>
      <c r="I12392" s="1" t="n">
        <v>1340</v>
      </c>
      <c r="J12392" s="1" t="n">
        <v>82731</v>
      </c>
      <c r="K12392" s="1" t="n">
        <v>7899869205670</v>
      </c>
      <c r="L12392" s="1" t="s">
        <v>7087</v>
      </c>
      <c r="N12392" s="1" t="n">
        <v>1</v>
      </c>
      <c r="O12392" s="1" t="n">
        <v>20</v>
      </c>
      <c r="P12392" s="1" t="s">
        <v>3814</v>
      </c>
    </row>
    <row r="12393" customFormat="false" ht="12.75" hidden="false" customHeight="true" outlineLevel="0" collapsed="false">
      <c r="A12393" s="1" t="n">
        <v>3</v>
      </c>
      <c r="B12393" s="76" t="n">
        <v>46298</v>
      </c>
      <c r="C12393" s="1" t="n">
        <v>11</v>
      </c>
      <c r="D12393" s="1" t="s">
        <v>3820</v>
      </c>
      <c r="E12393" s="1" t="n">
        <v>10119</v>
      </c>
      <c r="F12393" s="1" t="s">
        <v>3391</v>
      </c>
      <c r="I12393" s="1" t="n">
        <v>1340</v>
      </c>
      <c r="J12393" s="1" t="n">
        <v>82732</v>
      </c>
      <c r="K12393" s="1" t="n">
        <v>7898002436230</v>
      </c>
      <c r="L12393" s="1" t="s">
        <v>7088</v>
      </c>
      <c r="N12393" s="1" t="n">
        <v>2</v>
      </c>
      <c r="O12393" s="1" t="n">
        <v>70</v>
      </c>
      <c r="P12393" s="1" t="s">
        <v>3814</v>
      </c>
    </row>
    <row r="12394" customFormat="false" ht="12.75" hidden="false" customHeight="true" outlineLevel="0" collapsed="false">
      <c r="A12394" s="1" t="n">
        <v>3</v>
      </c>
      <c r="B12394" s="76" t="n">
        <v>46298</v>
      </c>
      <c r="C12394" s="1" t="n">
        <v>11</v>
      </c>
      <c r="D12394" s="1" t="s">
        <v>3820</v>
      </c>
      <c r="E12394" s="1" t="n">
        <v>10119</v>
      </c>
      <c r="F12394" s="1" t="s">
        <v>3391</v>
      </c>
      <c r="I12394" s="1" t="n">
        <v>1340</v>
      </c>
      <c r="J12394" s="1" t="n">
        <v>82733</v>
      </c>
      <c r="K12394" s="1" t="n">
        <v>7896484140188</v>
      </c>
      <c r="L12394" s="1" t="s">
        <v>7089</v>
      </c>
      <c r="N12394" s="1" t="n">
        <v>2</v>
      </c>
      <c r="O12394" s="1" t="n">
        <v>39</v>
      </c>
      <c r="P12394" s="1" t="s">
        <v>3814</v>
      </c>
    </row>
    <row r="12395" customFormat="false" ht="12.75" hidden="false" customHeight="true" outlineLevel="0" collapsed="false">
      <c r="A12395" s="1" t="n">
        <v>3</v>
      </c>
      <c r="B12395" s="76" t="n">
        <v>46298</v>
      </c>
      <c r="C12395" s="1" t="n">
        <v>11</v>
      </c>
      <c r="D12395" s="1" t="s">
        <v>3820</v>
      </c>
      <c r="E12395" s="1" t="n">
        <v>10119</v>
      </c>
      <c r="F12395" s="1" t="s">
        <v>3391</v>
      </c>
      <c r="I12395" s="1" t="n">
        <v>1340</v>
      </c>
      <c r="J12395" s="1" t="n">
        <v>82734</v>
      </c>
      <c r="K12395" s="1" t="n">
        <v>7896484110426</v>
      </c>
      <c r="L12395" s="1" t="s">
        <v>7090</v>
      </c>
      <c r="N12395" s="1" t="n">
        <v>3</v>
      </c>
      <c r="O12395" s="1" t="n">
        <v>73.5</v>
      </c>
      <c r="P12395" s="1" t="s">
        <v>3814</v>
      </c>
    </row>
    <row r="12396" customFormat="false" ht="12.75" hidden="false" customHeight="true" outlineLevel="0" collapsed="false">
      <c r="A12396" s="1" t="n">
        <v>3</v>
      </c>
      <c r="B12396" s="76" t="n">
        <v>46298</v>
      </c>
      <c r="C12396" s="1" t="n">
        <v>11</v>
      </c>
      <c r="D12396" s="1" t="s">
        <v>3820</v>
      </c>
      <c r="E12396" s="1" t="n">
        <v>10119</v>
      </c>
      <c r="F12396" s="1" t="s">
        <v>3391</v>
      </c>
      <c r="I12396" s="1" t="n">
        <v>1340</v>
      </c>
      <c r="J12396" s="1" t="n">
        <v>82735</v>
      </c>
      <c r="K12396" s="1" t="n">
        <v>7898687239034</v>
      </c>
      <c r="L12396" s="1" t="s">
        <v>7091</v>
      </c>
      <c r="N12396" s="1" t="n">
        <v>3</v>
      </c>
      <c r="O12396" s="1" t="n">
        <v>45</v>
      </c>
      <c r="P12396" s="1" t="s">
        <v>3814</v>
      </c>
    </row>
    <row r="12397" customFormat="false" ht="12.75" hidden="false" customHeight="true" outlineLevel="0" collapsed="false">
      <c r="A12397" s="1" t="n">
        <v>3</v>
      </c>
      <c r="B12397" s="76" t="n">
        <v>46298</v>
      </c>
      <c r="C12397" s="1" t="n">
        <v>11</v>
      </c>
      <c r="D12397" s="1" t="s">
        <v>3820</v>
      </c>
      <c r="E12397" s="1" t="n">
        <v>10119</v>
      </c>
      <c r="F12397" s="1" t="s">
        <v>3391</v>
      </c>
      <c r="I12397" s="1" t="n">
        <v>1340</v>
      </c>
      <c r="J12397" s="1" t="n">
        <v>82736</v>
      </c>
      <c r="K12397" s="1" t="n">
        <v>7898687239027</v>
      </c>
      <c r="L12397" s="1" t="s">
        <v>7092</v>
      </c>
      <c r="N12397" s="1" t="n">
        <v>3</v>
      </c>
      <c r="O12397" s="1" t="n">
        <v>75</v>
      </c>
      <c r="P12397" s="1" t="s">
        <v>3814</v>
      </c>
    </row>
    <row r="12398" customFormat="false" ht="12.75" hidden="false" customHeight="true" outlineLevel="0" collapsed="false">
      <c r="A12398" s="1" t="n">
        <v>3</v>
      </c>
      <c r="B12398" s="76" t="n">
        <v>46298</v>
      </c>
      <c r="C12398" s="1" t="n">
        <v>11</v>
      </c>
      <c r="D12398" s="1" t="s">
        <v>3820</v>
      </c>
      <c r="E12398" s="1" t="n">
        <v>10119</v>
      </c>
      <c r="F12398" s="1" t="s">
        <v>3391</v>
      </c>
      <c r="I12398" s="1" t="n">
        <v>1340</v>
      </c>
      <c r="J12398" s="1" t="n">
        <v>82737</v>
      </c>
      <c r="K12398" s="1" t="n">
        <v>7898687238495</v>
      </c>
      <c r="L12398" s="1" t="s">
        <v>7093</v>
      </c>
      <c r="N12398" s="1" t="n">
        <v>3</v>
      </c>
      <c r="O12398" s="1" t="n">
        <v>75</v>
      </c>
      <c r="P12398" s="1" t="s">
        <v>3814</v>
      </c>
    </row>
    <row r="12399" customFormat="false" ht="12.75" hidden="false" customHeight="true" outlineLevel="0" collapsed="false">
      <c r="A12399" s="1" t="n">
        <v>3</v>
      </c>
      <c r="B12399" s="76" t="n">
        <v>46298</v>
      </c>
      <c r="C12399" s="1" t="n">
        <v>11</v>
      </c>
      <c r="D12399" s="1" t="s">
        <v>3820</v>
      </c>
      <c r="E12399" s="1" t="n">
        <v>10119</v>
      </c>
      <c r="F12399" s="1" t="s">
        <v>3391</v>
      </c>
      <c r="I12399" s="1" t="n">
        <v>1340</v>
      </c>
      <c r="J12399" s="1" t="n">
        <v>82738</v>
      </c>
      <c r="K12399" s="1" t="n">
        <v>7896484181020</v>
      </c>
      <c r="L12399" s="1" t="s">
        <v>7094</v>
      </c>
      <c r="N12399" s="1" t="n">
        <v>3</v>
      </c>
      <c r="O12399" s="1" t="n">
        <v>36</v>
      </c>
      <c r="P12399" s="1" t="s">
        <v>3814</v>
      </c>
    </row>
    <row r="12400" customFormat="false" ht="12.75" hidden="false" customHeight="true" outlineLevel="0" collapsed="false">
      <c r="A12400" s="1" t="n">
        <v>3</v>
      </c>
      <c r="B12400" s="76" t="n">
        <v>46298</v>
      </c>
      <c r="C12400" s="1" t="n">
        <v>11</v>
      </c>
      <c r="D12400" s="1" t="s">
        <v>3820</v>
      </c>
      <c r="E12400" s="1" t="n">
        <v>10119</v>
      </c>
      <c r="F12400" s="1" t="s">
        <v>3391</v>
      </c>
      <c r="I12400" s="1" t="n">
        <v>1340</v>
      </c>
      <c r="J12400" s="1" t="n">
        <v>82739</v>
      </c>
      <c r="K12400" s="1" t="n">
        <v>7901005701356</v>
      </c>
      <c r="L12400" s="1" t="s">
        <v>7095</v>
      </c>
      <c r="N12400" s="1" t="n">
        <v>3</v>
      </c>
      <c r="O12400" s="1" t="n">
        <v>60</v>
      </c>
      <c r="P12400" s="1" t="s">
        <v>3814</v>
      </c>
    </row>
    <row r="12401" customFormat="false" ht="12.75" hidden="false" customHeight="true" outlineLevel="0" collapsed="false">
      <c r="A12401" s="1" t="n">
        <v>3</v>
      </c>
      <c r="B12401" s="76" t="n">
        <v>46298</v>
      </c>
      <c r="C12401" s="1" t="n">
        <v>11</v>
      </c>
      <c r="D12401" s="1" t="s">
        <v>3820</v>
      </c>
      <c r="E12401" s="1" t="n">
        <v>10119</v>
      </c>
      <c r="F12401" s="1" t="s">
        <v>3391</v>
      </c>
      <c r="I12401" s="1" t="n">
        <v>1340</v>
      </c>
      <c r="J12401" s="1" t="n">
        <v>82740</v>
      </c>
      <c r="K12401" s="1" t="n">
        <v>7898687238433</v>
      </c>
      <c r="L12401" s="1" t="s">
        <v>7096</v>
      </c>
      <c r="N12401" s="1" t="n">
        <v>3</v>
      </c>
      <c r="O12401" s="1" t="n">
        <v>75</v>
      </c>
      <c r="P12401" s="1" t="s">
        <v>3814</v>
      </c>
    </row>
    <row r="12402" customFormat="false" ht="12.75" hidden="false" customHeight="true" outlineLevel="0" collapsed="false">
      <c r="A12402" s="1" t="n">
        <v>3</v>
      </c>
      <c r="B12402" s="76" t="n">
        <v>46298</v>
      </c>
      <c r="C12402" s="1" t="n">
        <v>11</v>
      </c>
      <c r="D12402" s="1" t="s">
        <v>3820</v>
      </c>
      <c r="E12402" s="1" t="n">
        <v>10119</v>
      </c>
      <c r="F12402" s="1" t="s">
        <v>3391</v>
      </c>
      <c r="I12402" s="1" t="n">
        <v>1340</v>
      </c>
      <c r="J12402" s="1" t="n">
        <v>82741</v>
      </c>
      <c r="K12402" s="1" t="n">
        <v>7901005700298</v>
      </c>
      <c r="L12402" s="1" t="s">
        <v>7097</v>
      </c>
      <c r="N12402" s="1" t="n">
        <v>3</v>
      </c>
      <c r="O12402" s="1" t="n">
        <v>75</v>
      </c>
      <c r="P12402" s="1" t="s">
        <v>3814</v>
      </c>
    </row>
    <row r="12403" customFormat="false" ht="12.75" hidden="false" customHeight="true" outlineLevel="0" collapsed="false">
      <c r="A12403" s="1" t="n">
        <v>3</v>
      </c>
      <c r="B12403" s="76" t="n">
        <v>46298</v>
      </c>
      <c r="C12403" s="1" t="n">
        <v>11</v>
      </c>
      <c r="D12403" s="1" t="s">
        <v>3820</v>
      </c>
      <c r="E12403" s="1" t="n">
        <v>10119</v>
      </c>
      <c r="F12403" s="1" t="s">
        <v>3391</v>
      </c>
      <c r="I12403" s="1" t="n">
        <v>1340</v>
      </c>
      <c r="J12403" s="1" t="n">
        <v>82742</v>
      </c>
      <c r="K12403" s="1" t="n">
        <v>742832610032</v>
      </c>
      <c r="L12403" s="1" t="s">
        <v>7098</v>
      </c>
      <c r="N12403" s="1" t="n">
        <v>1</v>
      </c>
      <c r="O12403" s="1" t="n">
        <v>20.5</v>
      </c>
      <c r="P12403" s="1" t="s">
        <v>3814</v>
      </c>
    </row>
    <row r="12404" customFormat="false" ht="12.75" hidden="false" customHeight="true" outlineLevel="0" collapsed="false">
      <c r="A12404" s="1" t="n">
        <v>3</v>
      </c>
      <c r="B12404" s="76" t="n">
        <v>46298</v>
      </c>
      <c r="C12404" s="1" t="n">
        <v>11</v>
      </c>
      <c r="D12404" s="1" t="s">
        <v>3820</v>
      </c>
      <c r="E12404" s="1" t="n">
        <v>10119</v>
      </c>
      <c r="F12404" s="1" t="s">
        <v>3391</v>
      </c>
      <c r="I12404" s="1" t="n">
        <v>1340</v>
      </c>
      <c r="J12404" s="1" t="n">
        <v>82743</v>
      </c>
      <c r="K12404" s="1" t="n">
        <v>7899869202631</v>
      </c>
      <c r="L12404" s="1" t="s">
        <v>7099</v>
      </c>
      <c r="N12404" s="1" t="n">
        <v>3</v>
      </c>
      <c r="O12404" s="1" t="n">
        <v>43.5</v>
      </c>
      <c r="P12404" s="1" t="s">
        <v>3814</v>
      </c>
    </row>
    <row r="12405" customFormat="false" ht="12.75" hidden="false" customHeight="true" outlineLevel="0" collapsed="false">
      <c r="A12405" s="1" t="n">
        <v>3</v>
      </c>
      <c r="B12405" s="76" t="n">
        <v>46298</v>
      </c>
      <c r="C12405" s="1" t="n">
        <v>11</v>
      </c>
      <c r="D12405" s="1" t="s">
        <v>3820</v>
      </c>
      <c r="E12405" s="1" t="n">
        <v>10119</v>
      </c>
      <c r="F12405" s="1" t="s">
        <v>3391</v>
      </c>
      <c r="I12405" s="1" t="n">
        <v>1340</v>
      </c>
      <c r="J12405" s="1" t="n">
        <v>82744</v>
      </c>
      <c r="K12405" s="1" t="n">
        <v>7898002432904</v>
      </c>
      <c r="L12405" s="1" t="s">
        <v>7100</v>
      </c>
      <c r="N12405" s="1" t="n">
        <v>2</v>
      </c>
      <c r="O12405" s="1" t="n">
        <v>76</v>
      </c>
      <c r="P12405" s="1" t="s">
        <v>3814</v>
      </c>
    </row>
    <row r="12406" customFormat="false" ht="12.75" hidden="false" customHeight="true" outlineLevel="0" collapsed="false">
      <c r="A12406" s="1" t="n">
        <v>3</v>
      </c>
      <c r="B12406" s="76" t="n">
        <v>46298</v>
      </c>
      <c r="C12406" s="1" t="n">
        <v>11</v>
      </c>
      <c r="D12406" s="1" t="s">
        <v>3820</v>
      </c>
      <c r="E12406" s="1" t="n">
        <v>10119</v>
      </c>
      <c r="F12406" s="1" t="s">
        <v>3391</v>
      </c>
      <c r="I12406" s="1" t="n">
        <v>1340</v>
      </c>
      <c r="J12406" s="1" t="n">
        <v>82745</v>
      </c>
      <c r="K12406" s="1" t="n">
        <v>7901005701806</v>
      </c>
      <c r="L12406" s="1" t="s">
        <v>7101</v>
      </c>
      <c r="N12406" s="1" t="n">
        <v>3</v>
      </c>
      <c r="O12406" s="1" t="n">
        <v>69</v>
      </c>
      <c r="P12406" s="1" t="s">
        <v>3814</v>
      </c>
    </row>
    <row r="12407" customFormat="false" ht="12.75" hidden="false" customHeight="true" outlineLevel="0" collapsed="false">
      <c r="A12407" s="1" t="n">
        <v>3</v>
      </c>
      <c r="B12407" s="76" t="n">
        <v>46298</v>
      </c>
      <c r="C12407" s="1" t="n">
        <v>11</v>
      </c>
      <c r="D12407" s="1" t="s">
        <v>3820</v>
      </c>
      <c r="E12407" s="1" t="n">
        <v>1828</v>
      </c>
      <c r="F12407" s="1" t="s">
        <v>316</v>
      </c>
      <c r="I12407" s="1" t="n">
        <v>1493</v>
      </c>
      <c r="J12407" s="1" t="n">
        <v>14247</v>
      </c>
      <c r="K12407" s="1" t="n">
        <v>2229416</v>
      </c>
      <c r="L12407" s="1" t="s">
        <v>4279</v>
      </c>
      <c r="N12407" s="1" t="n">
        <v>25</v>
      </c>
      <c r="O12407" s="1" t="n">
        <v>145</v>
      </c>
      <c r="P12407" s="1" t="s">
        <v>3814</v>
      </c>
    </row>
    <row r="12408" customFormat="false" ht="12.75" hidden="false" customHeight="true" outlineLevel="0" collapsed="false">
      <c r="A12408" s="1" t="n">
        <v>3</v>
      </c>
      <c r="B12408" s="76" t="n">
        <v>46298</v>
      </c>
      <c r="C12408" s="1" t="n">
        <v>11</v>
      </c>
      <c r="D12408" s="1" t="s">
        <v>3820</v>
      </c>
      <c r="E12408" s="1" t="n">
        <v>1828</v>
      </c>
      <c r="F12408" s="1" t="s">
        <v>316</v>
      </c>
      <c r="I12408" s="1" t="n">
        <v>1493</v>
      </c>
      <c r="J12408" s="1" t="n">
        <v>14248</v>
      </c>
      <c r="K12408" s="1" t="n">
        <v>2229423</v>
      </c>
      <c r="L12408" s="1" t="s">
        <v>4280</v>
      </c>
      <c r="N12408" s="1" t="n">
        <v>35</v>
      </c>
      <c r="O12408" s="1" t="n">
        <v>245</v>
      </c>
      <c r="P12408" s="1" t="s">
        <v>3814</v>
      </c>
    </row>
    <row r="12409" customFormat="false" ht="12.75" hidden="false" customHeight="true" outlineLevel="0" collapsed="false">
      <c r="A12409" s="1" t="n">
        <v>3</v>
      </c>
      <c r="B12409" s="76" t="n">
        <v>46298</v>
      </c>
      <c r="C12409" s="1" t="n">
        <v>11</v>
      </c>
      <c r="D12409" s="1" t="s">
        <v>3820</v>
      </c>
      <c r="E12409" s="1" t="n">
        <v>1828</v>
      </c>
      <c r="F12409" s="1" t="s">
        <v>316</v>
      </c>
      <c r="I12409" s="1" t="n">
        <v>1493</v>
      </c>
      <c r="J12409" s="1" t="n">
        <v>20541</v>
      </c>
      <c r="K12409" s="1" t="n">
        <v>2232829</v>
      </c>
      <c r="L12409" s="1" t="s">
        <v>4281</v>
      </c>
      <c r="N12409" s="1" t="n">
        <v>40</v>
      </c>
      <c r="O12409" s="1" t="n">
        <v>375.2</v>
      </c>
      <c r="P12409" s="1" t="s">
        <v>3814</v>
      </c>
    </row>
    <row r="12410" customFormat="false" ht="12.75" hidden="false" customHeight="true" outlineLevel="0" collapsed="false">
      <c r="A12410" s="1" t="n">
        <v>3</v>
      </c>
      <c r="B12410" s="76" t="n">
        <v>46298</v>
      </c>
      <c r="C12410" s="1" t="n">
        <v>11</v>
      </c>
      <c r="D12410" s="1" t="s">
        <v>3820</v>
      </c>
      <c r="E12410" s="1" t="n">
        <v>10063</v>
      </c>
      <c r="F12410" s="1" t="s">
        <v>254</v>
      </c>
      <c r="I12410" s="1" t="n">
        <v>2988</v>
      </c>
      <c r="J12410" s="1" t="n">
        <v>100174</v>
      </c>
      <c r="K12410" s="1" t="n">
        <v>7898141930286</v>
      </c>
      <c r="L12410" s="1" t="s">
        <v>4051</v>
      </c>
      <c r="N12410" s="1" t="n">
        <v>1080</v>
      </c>
      <c r="O12410" s="1" t="n">
        <v>555</v>
      </c>
      <c r="P12410" s="1" t="s">
        <v>3814</v>
      </c>
    </row>
    <row r="12411" customFormat="false" ht="12.75" hidden="false" customHeight="true" outlineLevel="0" collapsed="false">
      <c r="A12411" s="1" t="n">
        <v>3</v>
      </c>
      <c r="B12411" s="76" t="n">
        <v>46298</v>
      </c>
      <c r="C12411" s="1" t="n">
        <v>11</v>
      </c>
      <c r="D12411" s="1" t="s">
        <v>3820</v>
      </c>
      <c r="E12411" s="1" t="n">
        <v>10063</v>
      </c>
      <c r="F12411" s="1" t="s">
        <v>254</v>
      </c>
      <c r="I12411" s="1" t="n">
        <v>2988</v>
      </c>
      <c r="J12411" s="1" t="n">
        <v>100933</v>
      </c>
      <c r="K12411" s="1" t="n">
        <v>7896982100059</v>
      </c>
      <c r="L12411" s="1" t="s">
        <v>4052</v>
      </c>
      <c r="N12411" s="1" t="n">
        <v>720</v>
      </c>
      <c r="O12411" s="1" t="n">
        <v>360</v>
      </c>
      <c r="P12411" s="1" t="s">
        <v>3814</v>
      </c>
    </row>
    <row r="12412" customFormat="false" ht="12.75" hidden="false" customHeight="true" outlineLevel="0" collapsed="false">
      <c r="A12412" s="1" t="n">
        <v>3</v>
      </c>
      <c r="B12412" s="76" t="n">
        <v>46298</v>
      </c>
      <c r="C12412" s="1" t="n">
        <v>11</v>
      </c>
      <c r="D12412" s="1" t="s">
        <v>3820</v>
      </c>
      <c r="E12412" s="1" t="n">
        <v>1609</v>
      </c>
      <c r="F12412" s="1" t="s">
        <v>512</v>
      </c>
      <c r="I12412" s="1" t="n">
        <v>6203</v>
      </c>
      <c r="J12412" s="1" t="n">
        <v>102382</v>
      </c>
      <c r="K12412" s="1" t="n">
        <v>7896981600673</v>
      </c>
      <c r="L12412" s="1" t="s">
        <v>4053</v>
      </c>
      <c r="N12412" s="1" t="n">
        <v>24</v>
      </c>
      <c r="O12412" s="1" t="n">
        <v>60</v>
      </c>
      <c r="P12412" s="1" t="s">
        <v>3814</v>
      </c>
    </row>
    <row r="12413" customFormat="false" ht="12.75" hidden="false" customHeight="true" outlineLevel="0" collapsed="false">
      <c r="A12413" s="1" t="n">
        <v>3</v>
      </c>
      <c r="B12413" s="76" t="n">
        <v>46298</v>
      </c>
      <c r="C12413" s="1" t="n">
        <v>11</v>
      </c>
      <c r="D12413" s="1" t="s">
        <v>3820</v>
      </c>
      <c r="E12413" s="1" t="n">
        <v>1609</v>
      </c>
      <c r="F12413" s="1" t="s">
        <v>512</v>
      </c>
      <c r="I12413" s="1" t="n">
        <v>6203</v>
      </c>
      <c r="J12413" s="1" t="n">
        <v>13225</v>
      </c>
      <c r="K12413" s="1" t="n">
        <v>7896981601151</v>
      </c>
      <c r="L12413" s="1" t="s">
        <v>4054</v>
      </c>
      <c r="N12413" s="1" t="n">
        <v>12</v>
      </c>
      <c r="O12413" s="1" t="n">
        <v>45</v>
      </c>
      <c r="P12413" s="1" t="s">
        <v>3814</v>
      </c>
    </row>
    <row r="12414" customFormat="false" ht="12.75" hidden="false" customHeight="true" outlineLevel="0" collapsed="false">
      <c r="A12414" s="1" t="n">
        <v>3</v>
      </c>
      <c r="B12414" s="76" t="n">
        <v>46298</v>
      </c>
      <c r="C12414" s="1" t="n">
        <v>11</v>
      </c>
      <c r="D12414" s="1" t="s">
        <v>3820</v>
      </c>
      <c r="E12414" s="1" t="n">
        <v>1609</v>
      </c>
      <c r="F12414" s="1" t="s">
        <v>512</v>
      </c>
      <c r="I12414" s="1" t="n">
        <v>6203</v>
      </c>
      <c r="J12414" s="1" t="n">
        <v>13720</v>
      </c>
      <c r="K12414" s="1" t="n">
        <v>7896981600307</v>
      </c>
      <c r="L12414" s="1" t="s">
        <v>4055</v>
      </c>
      <c r="N12414" s="1" t="n">
        <v>9</v>
      </c>
      <c r="O12414" s="1" t="n">
        <v>55</v>
      </c>
      <c r="P12414" s="1" t="s">
        <v>3814</v>
      </c>
    </row>
    <row r="12415" customFormat="false" ht="12.75" hidden="false" customHeight="true" outlineLevel="0" collapsed="false">
      <c r="A12415" s="1" t="n">
        <v>3</v>
      </c>
      <c r="B12415" s="76" t="n">
        <v>46298</v>
      </c>
      <c r="C12415" s="1" t="n">
        <v>11</v>
      </c>
      <c r="D12415" s="1" t="s">
        <v>3820</v>
      </c>
      <c r="E12415" s="1" t="n">
        <v>1609</v>
      </c>
      <c r="F12415" s="1" t="s">
        <v>512</v>
      </c>
      <c r="I12415" s="1" t="n">
        <v>6203</v>
      </c>
      <c r="J12415" s="1" t="n">
        <v>17163</v>
      </c>
      <c r="K12415" s="1" t="n">
        <v>7896981600567</v>
      </c>
      <c r="L12415" s="1" t="s">
        <v>4056</v>
      </c>
      <c r="N12415" s="1" t="n">
        <v>18</v>
      </c>
      <c r="O12415" s="1" t="n">
        <v>160</v>
      </c>
      <c r="P12415" s="1" t="s">
        <v>3814</v>
      </c>
    </row>
    <row r="12416" customFormat="false" ht="12.75" hidden="false" customHeight="true" outlineLevel="0" collapsed="false">
      <c r="A12416" s="1" t="n">
        <v>3</v>
      </c>
      <c r="B12416" s="76" t="n">
        <v>46298</v>
      </c>
      <c r="C12416" s="1" t="n">
        <v>11</v>
      </c>
      <c r="D12416" s="1" t="s">
        <v>3820</v>
      </c>
      <c r="E12416" s="1" t="n">
        <v>1609</v>
      </c>
      <c r="F12416" s="1" t="s">
        <v>512</v>
      </c>
      <c r="I12416" s="1" t="n">
        <v>6203</v>
      </c>
      <c r="J12416" s="1" t="n">
        <v>18382</v>
      </c>
      <c r="K12416" s="1" t="n">
        <v>7896878801190</v>
      </c>
      <c r="L12416" s="1" t="s">
        <v>4057</v>
      </c>
      <c r="N12416" s="1" t="n">
        <v>30</v>
      </c>
      <c r="O12416" s="1" t="n">
        <v>57</v>
      </c>
      <c r="P12416" s="1" t="s">
        <v>3814</v>
      </c>
    </row>
    <row r="12417" customFormat="false" ht="12.75" hidden="false" customHeight="true" outlineLevel="0" collapsed="false">
      <c r="A12417" s="1" t="n">
        <v>3</v>
      </c>
      <c r="B12417" s="76" t="n">
        <v>46298</v>
      </c>
      <c r="C12417" s="1" t="n">
        <v>11</v>
      </c>
      <c r="D12417" s="1" t="s">
        <v>3820</v>
      </c>
      <c r="E12417" s="1" t="n">
        <v>1609</v>
      </c>
      <c r="F12417" s="1" t="s">
        <v>512</v>
      </c>
      <c r="I12417" s="1" t="n">
        <v>6203</v>
      </c>
      <c r="J12417" s="1" t="n">
        <v>18383</v>
      </c>
      <c r="K12417" s="1" t="n">
        <v>7896878801138</v>
      </c>
      <c r="L12417" s="1" t="s">
        <v>5741</v>
      </c>
      <c r="N12417" s="1" t="n">
        <v>5</v>
      </c>
      <c r="O12417" s="1" t="n">
        <v>20.25</v>
      </c>
      <c r="P12417" s="1" t="s">
        <v>3814</v>
      </c>
    </row>
    <row r="12418" customFormat="false" ht="12.75" hidden="false" customHeight="true" outlineLevel="0" collapsed="false">
      <c r="A12418" s="1" t="n">
        <v>3</v>
      </c>
      <c r="B12418" s="76" t="n">
        <v>46298</v>
      </c>
      <c r="C12418" s="1" t="n">
        <v>11</v>
      </c>
      <c r="D12418" s="1" t="s">
        <v>3820</v>
      </c>
      <c r="E12418" s="1" t="n">
        <v>1609</v>
      </c>
      <c r="F12418" s="1" t="s">
        <v>512</v>
      </c>
      <c r="I12418" s="1" t="n">
        <v>6203</v>
      </c>
      <c r="J12418" s="1" t="n">
        <v>18385</v>
      </c>
      <c r="K12418" s="1" t="n">
        <v>7896878801220</v>
      </c>
      <c r="L12418" s="1" t="s">
        <v>4059</v>
      </c>
      <c r="N12418" s="1" t="n">
        <v>9</v>
      </c>
      <c r="O12418" s="1" t="n">
        <v>70.65</v>
      </c>
      <c r="P12418" s="1" t="s">
        <v>3814</v>
      </c>
    </row>
    <row r="12419" customFormat="false" ht="12.75" hidden="false" customHeight="true" outlineLevel="0" collapsed="false">
      <c r="A12419" s="1" t="n">
        <v>3</v>
      </c>
      <c r="B12419" s="76" t="n">
        <v>46298</v>
      </c>
      <c r="C12419" s="1" t="n">
        <v>11</v>
      </c>
      <c r="D12419" s="1" t="s">
        <v>3820</v>
      </c>
      <c r="E12419" s="1" t="n">
        <v>1609</v>
      </c>
      <c r="F12419" s="1" t="s">
        <v>512</v>
      </c>
      <c r="I12419" s="1" t="n">
        <v>6203</v>
      </c>
      <c r="J12419" s="1" t="n">
        <v>18775</v>
      </c>
      <c r="K12419" s="1" t="n">
        <v>7896878801237</v>
      </c>
      <c r="L12419" s="1" t="s">
        <v>4060</v>
      </c>
      <c r="N12419" s="1" t="n">
        <v>40</v>
      </c>
      <c r="O12419" s="1" t="n">
        <v>136</v>
      </c>
      <c r="P12419" s="1" t="s">
        <v>3814</v>
      </c>
    </row>
    <row r="12420" customFormat="false" ht="12.75" hidden="false" customHeight="true" outlineLevel="0" collapsed="false">
      <c r="A12420" s="1" t="n">
        <v>3</v>
      </c>
      <c r="B12420" s="76" t="n">
        <v>46298</v>
      </c>
      <c r="C12420" s="1" t="n">
        <v>11</v>
      </c>
      <c r="D12420" s="1" t="s">
        <v>3820</v>
      </c>
      <c r="E12420" s="1" t="n">
        <v>1609</v>
      </c>
      <c r="F12420" s="1" t="s">
        <v>512</v>
      </c>
      <c r="I12420" s="1" t="n">
        <v>6203</v>
      </c>
      <c r="J12420" s="1" t="n">
        <v>18910</v>
      </c>
      <c r="K12420" s="1" t="n">
        <v>7896878801176</v>
      </c>
      <c r="L12420" s="1" t="s">
        <v>5742</v>
      </c>
      <c r="N12420" s="1" t="n">
        <v>5</v>
      </c>
      <c r="O12420" s="1" t="n">
        <v>20.25</v>
      </c>
      <c r="P12420" s="1" t="s">
        <v>3814</v>
      </c>
    </row>
    <row r="12421" customFormat="false" ht="12.75" hidden="false" customHeight="true" outlineLevel="0" collapsed="false">
      <c r="A12421" s="1" t="n">
        <v>3</v>
      </c>
      <c r="B12421" s="76" t="n">
        <v>46298</v>
      </c>
      <c r="C12421" s="1" t="n">
        <v>11</v>
      </c>
      <c r="D12421" s="1" t="s">
        <v>3820</v>
      </c>
      <c r="E12421" s="1" t="n">
        <v>1609</v>
      </c>
      <c r="F12421" s="1" t="s">
        <v>512</v>
      </c>
      <c r="I12421" s="1" t="n">
        <v>6203</v>
      </c>
      <c r="J12421" s="1" t="n">
        <v>18968</v>
      </c>
      <c r="K12421" s="1" t="n">
        <v>7896878801244</v>
      </c>
      <c r="L12421" s="1" t="s">
        <v>4061</v>
      </c>
      <c r="N12421" s="1" t="n">
        <v>20</v>
      </c>
      <c r="O12421" s="1" t="n">
        <v>68</v>
      </c>
      <c r="P12421" s="1" t="s">
        <v>3814</v>
      </c>
    </row>
    <row r="12422" customFormat="false" ht="12.75" hidden="false" customHeight="true" outlineLevel="0" collapsed="false">
      <c r="A12422" s="1" t="n">
        <v>3</v>
      </c>
      <c r="B12422" s="76" t="n">
        <v>46298</v>
      </c>
      <c r="C12422" s="1" t="n">
        <v>11</v>
      </c>
      <c r="D12422" s="1" t="s">
        <v>3820</v>
      </c>
      <c r="E12422" s="1" t="n">
        <v>1609</v>
      </c>
      <c r="F12422" s="1" t="s">
        <v>512</v>
      </c>
      <c r="I12422" s="1" t="n">
        <v>6203</v>
      </c>
      <c r="J12422" s="1" t="n">
        <v>19201</v>
      </c>
      <c r="K12422" s="1" t="n">
        <v>7896878801015</v>
      </c>
      <c r="L12422" s="1" t="s">
        <v>4804</v>
      </c>
      <c r="N12422" s="1" t="n">
        <v>20</v>
      </c>
      <c r="O12422" s="1" t="n">
        <v>80</v>
      </c>
      <c r="P12422" s="1" t="s">
        <v>3814</v>
      </c>
    </row>
    <row r="12423" customFormat="false" ht="12.75" hidden="false" customHeight="true" outlineLevel="0" collapsed="false">
      <c r="A12423" s="1" t="n">
        <v>3</v>
      </c>
      <c r="B12423" s="76" t="n">
        <v>46298</v>
      </c>
      <c r="C12423" s="1" t="n">
        <v>11</v>
      </c>
      <c r="D12423" s="1" t="s">
        <v>3820</v>
      </c>
      <c r="E12423" s="1" t="n">
        <v>1609</v>
      </c>
      <c r="F12423" s="1" t="s">
        <v>512</v>
      </c>
      <c r="I12423" s="1" t="n">
        <v>6203</v>
      </c>
      <c r="J12423" s="1" t="n">
        <v>20027</v>
      </c>
      <c r="K12423" s="1" t="n">
        <v>7896878801053</v>
      </c>
      <c r="L12423" s="1" t="s">
        <v>5743</v>
      </c>
      <c r="N12423" s="1" t="n">
        <v>5</v>
      </c>
      <c r="O12423" s="1" t="n">
        <v>20.25</v>
      </c>
      <c r="P12423" s="1" t="s">
        <v>3814</v>
      </c>
    </row>
    <row r="12424" customFormat="false" ht="12.75" hidden="false" customHeight="true" outlineLevel="0" collapsed="false">
      <c r="A12424" s="1" t="n">
        <v>3</v>
      </c>
      <c r="B12424" s="76" t="n">
        <v>46298</v>
      </c>
      <c r="C12424" s="1" t="n">
        <v>11</v>
      </c>
      <c r="D12424" s="1" t="s">
        <v>3820</v>
      </c>
      <c r="E12424" s="1" t="n">
        <v>1609</v>
      </c>
      <c r="F12424" s="1" t="s">
        <v>512</v>
      </c>
      <c r="I12424" s="1" t="n">
        <v>6203</v>
      </c>
      <c r="J12424" s="1" t="n">
        <v>24963</v>
      </c>
      <c r="K12424" s="1" t="n">
        <v>7896878801060</v>
      </c>
      <c r="L12424" s="1" t="s">
        <v>5744</v>
      </c>
      <c r="N12424" s="1" t="n">
        <v>2</v>
      </c>
      <c r="O12424" s="1" t="n">
        <v>15.7</v>
      </c>
      <c r="P12424" s="1" t="s">
        <v>3814</v>
      </c>
    </row>
    <row r="12425" customFormat="false" ht="12.75" hidden="false" customHeight="true" outlineLevel="0" collapsed="false">
      <c r="A12425" s="1" t="n">
        <v>3</v>
      </c>
      <c r="B12425" s="76" t="n">
        <v>46298</v>
      </c>
      <c r="C12425" s="1" t="n">
        <v>11</v>
      </c>
      <c r="D12425" s="1" t="s">
        <v>3820</v>
      </c>
      <c r="E12425" s="1" t="n">
        <v>1609</v>
      </c>
      <c r="F12425" s="1" t="s">
        <v>512</v>
      </c>
      <c r="I12425" s="1" t="n">
        <v>6203</v>
      </c>
      <c r="J12425" s="1" t="n">
        <v>24964</v>
      </c>
      <c r="K12425" s="1" t="n">
        <v>7896878801183</v>
      </c>
      <c r="L12425" s="1" t="s">
        <v>5745</v>
      </c>
      <c r="N12425" s="1" t="n">
        <v>2</v>
      </c>
      <c r="O12425" s="1" t="n">
        <v>15.7</v>
      </c>
      <c r="P12425" s="1" t="s">
        <v>3814</v>
      </c>
    </row>
    <row r="12426" customFormat="false" ht="12.75" hidden="false" customHeight="true" outlineLevel="0" collapsed="false">
      <c r="A12426" s="1" t="n">
        <v>3</v>
      </c>
      <c r="B12426" s="76" t="n">
        <v>46298</v>
      </c>
      <c r="C12426" s="1" t="n">
        <v>11</v>
      </c>
      <c r="D12426" s="1" t="s">
        <v>3820</v>
      </c>
      <c r="E12426" s="1" t="n">
        <v>1609</v>
      </c>
      <c r="F12426" s="1" t="s">
        <v>512</v>
      </c>
      <c r="I12426" s="1" t="n">
        <v>6203</v>
      </c>
      <c r="J12426" s="1" t="n">
        <v>24965</v>
      </c>
      <c r="K12426" s="1" t="n">
        <v>7896878801107</v>
      </c>
      <c r="L12426" s="1" t="s">
        <v>5746</v>
      </c>
      <c r="N12426" s="1" t="n">
        <v>3</v>
      </c>
      <c r="O12426" s="1" t="n">
        <v>23.55</v>
      </c>
      <c r="P12426" s="1" t="s">
        <v>3814</v>
      </c>
    </row>
    <row r="12427" customFormat="false" ht="12.75" hidden="false" customHeight="true" outlineLevel="0" collapsed="false">
      <c r="A12427" s="1" t="n">
        <v>3</v>
      </c>
      <c r="B12427" s="76" t="n">
        <v>46298</v>
      </c>
      <c r="C12427" s="1" t="n">
        <v>11</v>
      </c>
      <c r="D12427" s="1" t="s">
        <v>3820</v>
      </c>
      <c r="E12427" s="1" t="n">
        <v>1609</v>
      </c>
      <c r="F12427" s="1" t="s">
        <v>512</v>
      </c>
      <c r="I12427" s="1" t="n">
        <v>6203</v>
      </c>
      <c r="J12427" s="1" t="n">
        <v>32861</v>
      </c>
      <c r="K12427" s="1" t="n">
        <v>7896878801145</v>
      </c>
      <c r="L12427" s="1" t="s">
        <v>5747</v>
      </c>
      <c r="N12427" s="1" t="n">
        <v>2</v>
      </c>
      <c r="O12427" s="1" t="n">
        <v>15.7</v>
      </c>
      <c r="P12427" s="1" t="s">
        <v>3814</v>
      </c>
    </row>
    <row r="12428" customFormat="false" ht="12.75" hidden="false" customHeight="true" outlineLevel="0" collapsed="false">
      <c r="A12428" s="1" t="n">
        <v>3</v>
      </c>
      <c r="B12428" s="76" t="n">
        <v>46298</v>
      </c>
      <c r="C12428" s="1" t="n">
        <v>11</v>
      </c>
      <c r="D12428" s="1" t="s">
        <v>3820</v>
      </c>
      <c r="E12428" s="1" t="n">
        <v>1609</v>
      </c>
      <c r="F12428" s="1" t="s">
        <v>512</v>
      </c>
      <c r="I12428" s="1" t="n">
        <v>6203</v>
      </c>
      <c r="J12428" s="1" t="n">
        <v>41614</v>
      </c>
      <c r="K12428" s="1" t="n">
        <v>7896878801213</v>
      </c>
      <c r="L12428" s="1" t="s">
        <v>4062</v>
      </c>
      <c r="N12428" s="1" t="n">
        <v>40</v>
      </c>
      <c r="O12428" s="1" t="n">
        <v>162</v>
      </c>
      <c r="P12428" s="1" t="s">
        <v>3814</v>
      </c>
    </row>
    <row r="12429" customFormat="false" ht="12.75" hidden="false" customHeight="true" outlineLevel="0" collapsed="false">
      <c r="A12429" s="1" t="n">
        <v>3</v>
      </c>
      <c r="B12429" s="76" t="n">
        <v>46298</v>
      </c>
      <c r="C12429" s="1" t="n">
        <v>11</v>
      </c>
      <c r="D12429" s="1" t="s">
        <v>3820</v>
      </c>
      <c r="E12429" s="1" t="n">
        <v>1609</v>
      </c>
      <c r="F12429" s="1" t="s">
        <v>512</v>
      </c>
      <c r="I12429" s="1" t="n">
        <v>6203</v>
      </c>
      <c r="J12429" s="1" t="n">
        <v>80962</v>
      </c>
      <c r="K12429" s="1" t="n">
        <v>7890678801091</v>
      </c>
      <c r="L12429" s="1" t="s">
        <v>5749</v>
      </c>
      <c r="N12429" s="1" t="n">
        <v>5</v>
      </c>
      <c r="O12429" s="1" t="n">
        <v>20.25</v>
      </c>
      <c r="P12429" s="1" t="s">
        <v>3814</v>
      </c>
    </row>
    <row r="12430" customFormat="false" ht="12.75" hidden="false" customHeight="true" outlineLevel="0" collapsed="false">
      <c r="A12430" s="1" t="n">
        <v>3</v>
      </c>
      <c r="B12430" s="76" t="n">
        <v>46298</v>
      </c>
      <c r="C12430" s="1" t="n">
        <v>11</v>
      </c>
      <c r="D12430" s="1" t="s">
        <v>3820</v>
      </c>
      <c r="E12430" s="1" t="n">
        <v>1695</v>
      </c>
      <c r="F12430" s="1" t="s">
        <v>312</v>
      </c>
      <c r="I12430" s="1" t="n">
        <v>20930</v>
      </c>
      <c r="J12430" s="1" t="n">
        <v>100827</v>
      </c>
      <c r="K12430" s="1" t="n">
        <v>7897312400078</v>
      </c>
      <c r="L12430" s="1" t="s">
        <v>5853</v>
      </c>
      <c r="N12430" s="1" t="n">
        <v>48</v>
      </c>
      <c r="O12430" s="1" t="n">
        <v>110.88</v>
      </c>
      <c r="P12430" s="1" t="s">
        <v>3814</v>
      </c>
    </row>
    <row r="12431" customFormat="false" ht="12.75" hidden="false" customHeight="true" outlineLevel="0" collapsed="false">
      <c r="A12431" s="1" t="n">
        <v>3</v>
      </c>
      <c r="B12431" s="76" t="n">
        <v>46298</v>
      </c>
      <c r="C12431" s="1" t="n">
        <v>11</v>
      </c>
      <c r="D12431" s="1" t="s">
        <v>3820</v>
      </c>
      <c r="E12431" s="1" t="n">
        <v>1695</v>
      </c>
      <c r="F12431" s="1" t="s">
        <v>312</v>
      </c>
      <c r="I12431" s="1" t="n">
        <v>20930</v>
      </c>
      <c r="J12431" s="1" t="n">
        <v>100842</v>
      </c>
      <c r="K12431" s="1" t="n">
        <v>7891022639001</v>
      </c>
      <c r="L12431" s="1" t="s">
        <v>4701</v>
      </c>
      <c r="N12431" s="1" t="n">
        <v>24</v>
      </c>
      <c r="O12431" s="1" t="n">
        <v>65.04</v>
      </c>
      <c r="P12431" s="1" t="s">
        <v>3814</v>
      </c>
    </row>
    <row r="12432" customFormat="false" ht="12.75" hidden="false" customHeight="true" outlineLevel="0" collapsed="false">
      <c r="A12432" s="1" t="n">
        <v>3</v>
      </c>
      <c r="B12432" s="76" t="n">
        <v>46298</v>
      </c>
      <c r="C12432" s="1" t="n">
        <v>11</v>
      </c>
      <c r="D12432" s="1" t="s">
        <v>3820</v>
      </c>
      <c r="E12432" s="1" t="n">
        <v>1695</v>
      </c>
      <c r="F12432" s="1" t="s">
        <v>312</v>
      </c>
      <c r="I12432" s="1" t="n">
        <v>20930</v>
      </c>
      <c r="J12432" s="1" t="n">
        <v>100843</v>
      </c>
      <c r="K12432" s="1" t="n">
        <v>7891022637007</v>
      </c>
      <c r="L12432" s="1" t="s">
        <v>4702</v>
      </c>
      <c r="N12432" s="1" t="n">
        <v>24</v>
      </c>
      <c r="O12432" s="1" t="n">
        <v>65.04</v>
      </c>
      <c r="P12432" s="1" t="s">
        <v>3814</v>
      </c>
    </row>
    <row r="12433" customFormat="false" ht="12.75" hidden="false" customHeight="true" outlineLevel="0" collapsed="false">
      <c r="A12433" s="1" t="n">
        <v>3</v>
      </c>
      <c r="B12433" s="76" t="n">
        <v>46298</v>
      </c>
      <c r="C12433" s="1" t="n">
        <v>11</v>
      </c>
      <c r="D12433" s="1" t="s">
        <v>3820</v>
      </c>
      <c r="E12433" s="1" t="n">
        <v>1695</v>
      </c>
      <c r="F12433" s="1" t="s">
        <v>312</v>
      </c>
      <c r="I12433" s="1" t="n">
        <v>20930</v>
      </c>
      <c r="J12433" s="1" t="n">
        <v>100844</v>
      </c>
      <c r="K12433" s="1" t="n">
        <v>7891022638004</v>
      </c>
      <c r="L12433" s="1" t="s">
        <v>4703</v>
      </c>
      <c r="N12433" s="1" t="n">
        <v>24</v>
      </c>
      <c r="O12433" s="1" t="n">
        <v>65.04</v>
      </c>
      <c r="P12433" s="1" t="s">
        <v>3814</v>
      </c>
    </row>
    <row r="12434" customFormat="false" ht="12.75" hidden="false" customHeight="true" outlineLevel="0" collapsed="false">
      <c r="A12434" s="1" t="n">
        <v>3</v>
      </c>
      <c r="B12434" s="76" t="n">
        <v>46298</v>
      </c>
      <c r="C12434" s="1" t="n">
        <v>11</v>
      </c>
      <c r="D12434" s="1" t="s">
        <v>3820</v>
      </c>
      <c r="E12434" s="1" t="n">
        <v>1695</v>
      </c>
      <c r="F12434" s="1" t="s">
        <v>312</v>
      </c>
      <c r="I12434" s="1" t="n">
        <v>20930</v>
      </c>
      <c r="J12434" s="1" t="n">
        <v>102457</v>
      </c>
      <c r="K12434" s="1" t="n">
        <v>7896031253347</v>
      </c>
      <c r="L12434" s="1" t="s">
        <v>4329</v>
      </c>
      <c r="N12434" s="1" t="n">
        <v>24</v>
      </c>
      <c r="O12434" s="1" t="n">
        <v>217.44</v>
      </c>
      <c r="P12434" s="1" t="s">
        <v>3814</v>
      </c>
    </row>
    <row r="12435" customFormat="false" ht="12.75" hidden="false" customHeight="true" outlineLevel="0" collapsed="false">
      <c r="A12435" s="1" t="n">
        <v>3</v>
      </c>
      <c r="B12435" s="76" t="n">
        <v>46298</v>
      </c>
      <c r="C12435" s="1" t="n">
        <v>11</v>
      </c>
      <c r="D12435" s="1" t="s">
        <v>3820</v>
      </c>
      <c r="E12435" s="1" t="n">
        <v>1695</v>
      </c>
      <c r="F12435" s="1" t="s">
        <v>312</v>
      </c>
      <c r="I12435" s="1" t="n">
        <v>20930</v>
      </c>
      <c r="J12435" s="1" t="n">
        <v>103936</v>
      </c>
      <c r="K12435" s="1" t="n">
        <v>7891991001342</v>
      </c>
      <c r="L12435" s="1" t="s">
        <v>4431</v>
      </c>
      <c r="N12435" s="1" t="n">
        <v>18</v>
      </c>
      <c r="O12435" s="1" t="n">
        <v>143.28</v>
      </c>
      <c r="P12435" s="1" t="s">
        <v>3814</v>
      </c>
    </row>
    <row r="12436" customFormat="false" ht="12.75" hidden="false" customHeight="true" outlineLevel="0" collapsed="false">
      <c r="A12436" s="1" t="n">
        <v>3</v>
      </c>
      <c r="B12436" s="76" t="n">
        <v>46298</v>
      </c>
      <c r="C12436" s="1" t="n">
        <v>11</v>
      </c>
      <c r="D12436" s="1" t="s">
        <v>3820</v>
      </c>
      <c r="E12436" s="1" t="n">
        <v>1695</v>
      </c>
      <c r="F12436" s="1" t="s">
        <v>312</v>
      </c>
      <c r="I12436" s="1" t="n">
        <v>20930</v>
      </c>
      <c r="J12436" s="1" t="n">
        <v>14128</v>
      </c>
      <c r="K12436" s="1" t="n">
        <v>7898080640611</v>
      </c>
      <c r="L12436" s="1" t="s">
        <v>4326</v>
      </c>
      <c r="N12436" s="1" t="n">
        <v>36</v>
      </c>
      <c r="O12436" s="1" t="n">
        <v>250.2</v>
      </c>
      <c r="P12436" s="1" t="s">
        <v>3814</v>
      </c>
    </row>
    <row r="12437" customFormat="false" ht="12.75" hidden="false" customHeight="true" outlineLevel="0" collapsed="false">
      <c r="A12437" s="1" t="n">
        <v>3</v>
      </c>
      <c r="B12437" s="76" t="n">
        <v>46298</v>
      </c>
      <c r="C12437" s="1" t="n">
        <v>11</v>
      </c>
      <c r="D12437" s="1" t="s">
        <v>3820</v>
      </c>
      <c r="E12437" s="1" t="n">
        <v>1695</v>
      </c>
      <c r="F12437" s="1" t="s">
        <v>312</v>
      </c>
      <c r="I12437" s="1" t="n">
        <v>20930</v>
      </c>
      <c r="J12437" s="1" t="n">
        <v>14874</v>
      </c>
      <c r="K12437" s="1" t="n">
        <v>7896036095102</v>
      </c>
      <c r="L12437" s="1" t="s">
        <v>4957</v>
      </c>
      <c r="N12437" s="1" t="n">
        <v>24</v>
      </c>
      <c r="O12437" s="1" t="n">
        <v>113.52</v>
      </c>
      <c r="P12437" s="1" t="s">
        <v>3814</v>
      </c>
    </row>
    <row r="12438" customFormat="false" ht="12.75" hidden="false" customHeight="true" outlineLevel="0" collapsed="false">
      <c r="A12438" s="1" t="n">
        <v>3</v>
      </c>
      <c r="B12438" s="76" t="n">
        <v>46298</v>
      </c>
      <c r="C12438" s="1" t="n">
        <v>11</v>
      </c>
      <c r="D12438" s="1" t="s">
        <v>3820</v>
      </c>
      <c r="E12438" s="1" t="n">
        <v>1695</v>
      </c>
      <c r="F12438" s="1" t="s">
        <v>312</v>
      </c>
      <c r="I12438" s="1" t="n">
        <v>20930</v>
      </c>
      <c r="J12438" s="1" t="n">
        <v>17178</v>
      </c>
      <c r="K12438" s="1" t="n">
        <v>7895800164501</v>
      </c>
      <c r="L12438" s="1" t="s">
        <v>4658</v>
      </c>
      <c r="N12438" s="1" t="n">
        <v>400</v>
      </c>
      <c r="O12438" s="1" t="n">
        <v>59.48</v>
      </c>
      <c r="P12438" s="1" t="s">
        <v>3814</v>
      </c>
    </row>
    <row r="12439" customFormat="false" ht="12.75" hidden="false" customHeight="true" outlineLevel="0" collapsed="false">
      <c r="A12439" s="1" t="n">
        <v>3</v>
      </c>
      <c r="B12439" s="76" t="n">
        <v>46298</v>
      </c>
      <c r="C12439" s="1" t="n">
        <v>11</v>
      </c>
      <c r="D12439" s="1" t="s">
        <v>3820</v>
      </c>
      <c r="E12439" s="1" t="n">
        <v>1695</v>
      </c>
      <c r="F12439" s="1" t="s">
        <v>312</v>
      </c>
      <c r="I12439" s="1" t="n">
        <v>20930</v>
      </c>
      <c r="J12439" s="1" t="n">
        <v>20941</v>
      </c>
      <c r="K12439" s="1" t="n">
        <v>7898366930757</v>
      </c>
      <c r="L12439" s="1" t="s">
        <v>7102</v>
      </c>
      <c r="N12439" s="1" t="n">
        <v>24</v>
      </c>
      <c r="O12439" s="1" t="n">
        <v>73.68</v>
      </c>
      <c r="P12439" s="1" t="s">
        <v>3814</v>
      </c>
    </row>
    <row r="12440" customFormat="false" ht="12.75" hidden="false" customHeight="true" outlineLevel="0" collapsed="false">
      <c r="A12440" s="1" t="n">
        <v>3</v>
      </c>
      <c r="B12440" s="76" t="n">
        <v>46298</v>
      </c>
      <c r="C12440" s="1" t="n">
        <v>11</v>
      </c>
      <c r="D12440" s="1" t="s">
        <v>3820</v>
      </c>
      <c r="E12440" s="1" t="n">
        <v>1695</v>
      </c>
      <c r="F12440" s="1" t="s">
        <v>312</v>
      </c>
      <c r="I12440" s="1" t="n">
        <v>20930</v>
      </c>
      <c r="J12440" s="1" t="n">
        <v>23220</v>
      </c>
      <c r="K12440" s="1" t="n">
        <v>7891118011056</v>
      </c>
      <c r="L12440" s="1" t="s">
        <v>7103</v>
      </c>
      <c r="N12440" s="1" t="n">
        <v>40</v>
      </c>
      <c r="O12440" s="1" t="n">
        <v>9.07</v>
      </c>
      <c r="P12440" s="1" t="s">
        <v>3814</v>
      </c>
    </row>
    <row r="12441" customFormat="false" ht="12.75" hidden="false" customHeight="true" outlineLevel="0" collapsed="false">
      <c r="A12441" s="1" t="n">
        <v>3</v>
      </c>
      <c r="B12441" s="76" t="n">
        <v>46298</v>
      </c>
      <c r="C12441" s="1" t="n">
        <v>11</v>
      </c>
      <c r="D12441" s="1" t="s">
        <v>3820</v>
      </c>
      <c r="E12441" s="1" t="n">
        <v>1695</v>
      </c>
      <c r="F12441" s="1" t="s">
        <v>312</v>
      </c>
      <c r="I12441" s="1" t="n">
        <v>20930</v>
      </c>
      <c r="J12441" s="1" t="n">
        <v>23222</v>
      </c>
      <c r="K12441" s="1" t="n">
        <v>7891118011063</v>
      </c>
      <c r="L12441" s="1" t="s">
        <v>7104</v>
      </c>
      <c r="N12441" s="1" t="n">
        <v>40</v>
      </c>
      <c r="O12441" s="1" t="n">
        <v>9.07</v>
      </c>
      <c r="P12441" s="1" t="s">
        <v>3814</v>
      </c>
    </row>
    <row r="12442" customFormat="false" ht="12.75" hidden="false" customHeight="true" outlineLevel="0" collapsed="false">
      <c r="A12442" s="1" t="n">
        <v>3</v>
      </c>
      <c r="B12442" s="76" t="n">
        <v>46298</v>
      </c>
      <c r="C12442" s="1" t="n">
        <v>11</v>
      </c>
      <c r="D12442" s="1" t="s">
        <v>3820</v>
      </c>
      <c r="E12442" s="1" t="n">
        <v>1695</v>
      </c>
      <c r="F12442" s="1" t="s">
        <v>312</v>
      </c>
      <c r="I12442" s="1" t="n">
        <v>20930</v>
      </c>
      <c r="J12442" s="1" t="n">
        <v>24943</v>
      </c>
      <c r="K12442" s="1" t="n">
        <v>7896058506105</v>
      </c>
      <c r="L12442" s="1" t="s">
        <v>5495</v>
      </c>
      <c r="N12442" s="1" t="n">
        <v>60</v>
      </c>
      <c r="O12442" s="1" t="n">
        <v>35.28</v>
      </c>
      <c r="P12442" s="1" t="s">
        <v>3814</v>
      </c>
    </row>
    <row r="12443" customFormat="false" ht="12.75" hidden="false" customHeight="true" outlineLevel="0" collapsed="false">
      <c r="A12443" s="1" t="n">
        <v>3</v>
      </c>
      <c r="B12443" s="76" t="n">
        <v>46298</v>
      </c>
      <c r="C12443" s="1" t="n">
        <v>11</v>
      </c>
      <c r="D12443" s="1" t="s">
        <v>3820</v>
      </c>
      <c r="E12443" s="1" t="n">
        <v>1695</v>
      </c>
      <c r="F12443" s="1" t="s">
        <v>312</v>
      </c>
      <c r="I12443" s="1" t="n">
        <v>20930</v>
      </c>
      <c r="J12443" s="1" t="n">
        <v>25935</v>
      </c>
      <c r="K12443" s="1" t="n">
        <v>7896321014962</v>
      </c>
      <c r="L12443" s="1" t="s">
        <v>7105</v>
      </c>
      <c r="N12443" s="1" t="n">
        <v>2</v>
      </c>
      <c r="O12443" s="1" t="n">
        <v>25.2</v>
      </c>
      <c r="P12443" s="1" t="s">
        <v>3814</v>
      </c>
    </row>
    <row r="12444" customFormat="false" ht="12.75" hidden="false" customHeight="true" outlineLevel="0" collapsed="false">
      <c r="A12444" s="1" t="n">
        <v>3</v>
      </c>
      <c r="B12444" s="76" t="n">
        <v>46298</v>
      </c>
      <c r="C12444" s="1" t="n">
        <v>11</v>
      </c>
      <c r="D12444" s="1" t="s">
        <v>3820</v>
      </c>
      <c r="E12444" s="1" t="n">
        <v>1695</v>
      </c>
      <c r="F12444" s="1" t="s">
        <v>312</v>
      </c>
      <c r="I12444" s="1" t="n">
        <v>20930</v>
      </c>
      <c r="J12444" s="1" t="n">
        <v>25964</v>
      </c>
      <c r="K12444" s="1" t="n">
        <v>7896763621858</v>
      </c>
      <c r="L12444" s="1" t="s">
        <v>4834</v>
      </c>
      <c r="N12444" s="1" t="n">
        <v>80</v>
      </c>
      <c r="O12444" s="1" t="n">
        <v>152</v>
      </c>
      <c r="P12444" s="1" t="s">
        <v>3814</v>
      </c>
    </row>
    <row r="12445" customFormat="false" ht="12.75" hidden="false" customHeight="true" outlineLevel="0" collapsed="false">
      <c r="A12445" s="1" t="n">
        <v>3</v>
      </c>
      <c r="B12445" s="76" t="n">
        <v>46298</v>
      </c>
      <c r="C12445" s="1" t="n">
        <v>11</v>
      </c>
      <c r="D12445" s="1" t="s">
        <v>3820</v>
      </c>
      <c r="E12445" s="1" t="n">
        <v>1695</v>
      </c>
      <c r="F12445" s="1" t="s">
        <v>312</v>
      </c>
      <c r="I12445" s="1" t="n">
        <v>20930</v>
      </c>
      <c r="J12445" s="1" t="n">
        <v>31326</v>
      </c>
      <c r="K12445" s="1" t="n">
        <v>7896369612830</v>
      </c>
      <c r="L12445" s="1" t="s">
        <v>5121</v>
      </c>
      <c r="N12445" s="1" t="n">
        <v>40</v>
      </c>
      <c r="O12445" s="1" t="n">
        <v>100.4</v>
      </c>
      <c r="P12445" s="1" t="s">
        <v>3814</v>
      </c>
    </row>
    <row r="12446" customFormat="false" ht="12.75" hidden="false" customHeight="true" outlineLevel="0" collapsed="false">
      <c r="A12446" s="1" t="n">
        <v>3</v>
      </c>
      <c r="B12446" s="76" t="n">
        <v>46298</v>
      </c>
      <c r="C12446" s="1" t="n">
        <v>11</v>
      </c>
      <c r="D12446" s="1" t="s">
        <v>3820</v>
      </c>
      <c r="E12446" s="1" t="n">
        <v>1695</v>
      </c>
      <c r="F12446" s="1" t="s">
        <v>312</v>
      </c>
      <c r="I12446" s="1" t="n">
        <v>20930</v>
      </c>
      <c r="J12446" s="1" t="n">
        <v>36473</v>
      </c>
      <c r="K12446" s="1" t="n">
        <v>7896383073495</v>
      </c>
      <c r="L12446" s="1" t="s">
        <v>4668</v>
      </c>
      <c r="N12446" s="1" t="n">
        <v>300</v>
      </c>
      <c r="O12446" s="1" t="n">
        <v>90.12</v>
      </c>
      <c r="P12446" s="1" t="s">
        <v>3814</v>
      </c>
    </row>
    <row r="12447" customFormat="false" ht="12.75" hidden="false" customHeight="true" outlineLevel="0" collapsed="false">
      <c r="A12447" s="1" t="n">
        <v>3</v>
      </c>
      <c r="B12447" s="76" t="n">
        <v>46298</v>
      </c>
      <c r="C12447" s="1" t="n">
        <v>11</v>
      </c>
      <c r="D12447" s="1" t="s">
        <v>3820</v>
      </c>
      <c r="E12447" s="1" t="n">
        <v>1695</v>
      </c>
      <c r="F12447" s="1" t="s">
        <v>312</v>
      </c>
      <c r="I12447" s="1" t="n">
        <v>20930</v>
      </c>
      <c r="J12447" s="1" t="n">
        <v>36892</v>
      </c>
      <c r="K12447" s="1" t="n">
        <v>7896058506099</v>
      </c>
      <c r="L12447" s="1" t="s">
        <v>5507</v>
      </c>
      <c r="N12447" s="1" t="n">
        <v>60</v>
      </c>
      <c r="O12447" s="1" t="n">
        <v>35.28</v>
      </c>
      <c r="P12447" s="1" t="s">
        <v>3814</v>
      </c>
    </row>
    <row r="12448" customFormat="false" ht="12.75" hidden="false" customHeight="true" outlineLevel="0" collapsed="false">
      <c r="A12448" s="1" t="n">
        <v>3</v>
      </c>
      <c r="B12448" s="76" t="n">
        <v>46298</v>
      </c>
      <c r="C12448" s="1" t="n">
        <v>11</v>
      </c>
      <c r="D12448" s="1" t="s">
        <v>3820</v>
      </c>
      <c r="E12448" s="1" t="n">
        <v>1695</v>
      </c>
      <c r="F12448" s="1" t="s">
        <v>312</v>
      </c>
      <c r="I12448" s="1" t="n">
        <v>20930</v>
      </c>
      <c r="J12448" s="1" t="n">
        <v>37567</v>
      </c>
      <c r="K12448" s="1" t="n">
        <v>7891151039796</v>
      </c>
      <c r="L12448" s="1" t="s">
        <v>7106</v>
      </c>
      <c r="N12448" s="1" t="n">
        <v>24</v>
      </c>
      <c r="O12448" s="1" t="n">
        <v>22.32</v>
      </c>
      <c r="P12448" s="1" t="s">
        <v>3814</v>
      </c>
    </row>
    <row r="12449" customFormat="false" ht="12.75" hidden="false" customHeight="true" outlineLevel="0" collapsed="false">
      <c r="A12449" s="1" t="n">
        <v>3</v>
      </c>
      <c r="B12449" s="76" t="n">
        <v>46298</v>
      </c>
      <c r="C12449" s="1" t="n">
        <v>11</v>
      </c>
      <c r="D12449" s="1" t="s">
        <v>3820</v>
      </c>
      <c r="E12449" s="1" t="n">
        <v>1695</v>
      </c>
      <c r="F12449" s="1" t="s">
        <v>312</v>
      </c>
      <c r="I12449" s="1" t="n">
        <v>20930</v>
      </c>
      <c r="J12449" s="1" t="n">
        <v>37867</v>
      </c>
      <c r="K12449" s="1" t="n">
        <v>7896383000590</v>
      </c>
      <c r="L12449" s="1" t="s">
        <v>7107</v>
      </c>
      <c r="N12449" s="1" t="n">
        <v>100</v>
      </c>
      <c r="O12449" s="1" t="n">
        <v>35.28</v>
      </c>
      <c r="P12449" s="1" t="s">
        <v>3814</v>
      </c>
    </row>
    <row r="12450" customFormat="false" ht="12.75" hidden="false" customHeight="true" outlineLevel="0" collapsed="false">
      <c r="A12450" s="1" t="n">
        <v>3</v>
      </c>
      <c r="B12450" s="76" t="n">
        <v>46298</v>
      </c>
      <c r="C12450" s="1" t="n">
        <v>11</v>
      </c>
      <c r="D12450" s="1" t="s">
        <v>3820</v>
      </c>
      <c r="E12450" s="1" t="n">
        <v>1695</v>
      </c>
      <c r="F12450" s="1" t="s">
        <v>312</v>
      </c>
      <c r="I12450" s="1" t="n">
        <v>20930</v>
      </c>
      <c r="J12450" s="1" t="n">
        <v>42817</v>
      </c>
      <c r="K12450" s="1" t="n">
        <v>7891151039758</v>
      </c>
      <c r="L12450" s="1" t="s">
        <v>4674</v>
      </c>
      <c r="N12450" s="1" t="n">
        <v>24</v>
      </c>
      <c r="O12450" s="1" t="n">
        <v>22.32</v>
      </c>
      <c r="P12450" s="1" t="s">
        <v>3814</v>
      </c>
    </row>
    <row r="12451" customFormat="false" ht="12.75" hidden="false" customHeight="true" outlineLevel="0" collapsed="false">
      <c r="A12451" s="1" t="n">
        <v>3</v>
      </c>
      <c r="B12451" s="76" t="n">
        <v>46298</v>
      </c>
      <c r="C12451" s="1" t="n">
        <v>11</v>
      </c>
      <c r="D12451" s="1" t="s">
        <v>3820</v>
      </c>
      <c r="E12451" s="1" t="n">
        <v>1695</v>
      </c>
      <c r="F12451" s="1" t="s">
        <v>312</v>
      </c>
      <c r="I12451" s="1" t="n">
        <v>20930</v>
      </c>
      <c r="J12451" s="1" t="n">
        <v>42981</v>
      </c>
      <c r="K12451" s="1" t="n">
        <v>7891151039734</v>
      </c>
      <c r="L12451" s="1" t="s">
        <v>4675</v>
      </c>
      <c r="N12451" s="1" t="n">
        <v>24</v>
      </c>
      <c r="O12451" s="1" t="n">
        <v>22.32</v>
      </c>
      <c r="P12451" s="1" t="s">
        <v>3814</v>
      </c>
    </row>
    <row r="12452" customFormat="false" ht="12.75" hidden="false" customHeight="true" outlineLevel="0" collapsed="false">
      <c r="A12452" s="1" t="n">
        <v>3</v>
      </c>
      <c r="B12452" s="76" t="n">
        <v>46298</v>
      </c>
      <c r="C12452" s="1" t="n">
        <v>11</v>
      </c>
      <c r="D12452" s="1" t="s">
        <v>3820</v>
      </c>
      <c r="E12452" s="1" t="n">
        <v>1695</v>
      </c>
      <c r="F12452" s="1" t="s">
        <v>312</v>
      </c>
      <c r="I12452" s="1" t="n">
        <v>20930</v>
      </c>
      <c r="J12452" s="1" t="n">
        <v>52436</v>
      </c>
      <c r="K12452" s="1" t="n">
        <v>7895800002940</v>
      </c>
      <c r="L12452" s="1" t="s">
        <v>7108</v>
      </c>
      <c r="N12452" s="1" t="n">
        <v>64</v>
      </c>
      <c r="O12452" s="1" t="n">
        <v>28.02</v>
      </c>
      <c r="P12452" s="1" t="s">
        <v>3814</v>
      </c>
    </row>
    <row r="12453" customFormat="false" ht="12.75" hidden="false" customHeight="true" outlineLevel="0" collapsed="false">
      <c r="A12453" s="1" t="n">
        <v>3</v>
      </c>
      <c r="B12453" s="76" t="n">
        <v>46298</v>
      </c>
      <c r="C12453" s="1" t="n">
        <v>11</v>
      </c>
      <c r="D12453" s="1" t="s">
        <v>3820</v>
      </c>
      <c r="E12453" s="1" t="n">
        <v>1695</v>
      </c>
      <c r="F12453" s="1" t="s">
        <v>312</v>
      </c>
      <c r="I12453" s="1" t="n">
        <v>20930</v>
      </c>
      <c r="J12453" s="1" t="n">
        <v>52437</v>
      </c>
      <c r="K12453" s="1" t="n">
        <v>7895800002964</v>
      </c>
      <c r="L12453" s="1" t="s">
        <v>7109</v>
      </c>
      <c r="N12453" s="1" t="n">
        <v>64</v>
      </c>
      <c r="O12453" s="1" t="n">
        <v>28.02</v>
      </c>
      <c r="P12453" s="1" t="s">
        <v>3814</v>
      </c>
    </row>
    <row r="12454" customFormat="false" ht="12.75" hidden="false" customHeight="true" outlineLevel="0" collapsed="false">
      <c r="A12454" s="1" t="n">
        <v>3</v>
      </c>
      <c r="B12454" s="76" t="n">
        <v>46298</v>
      </c>
      <c r="C12454" s="1" t="n">
        <v>11</v>
      </c>
      <c r="D12454" s="1" t="s">
        <v>3820</v>
      </c>
      <c r="E12454" s="1" t="n">
        <v>1695</v>
      </c>
      <c r="F12454" s="1" t="s">
        <v>312</v>
      </c>
      <c r="I12454" s="1" t="n">
        <v>20930</v>
      </c>
      <c r="J12454" s="1" t="n">
        <v>52455</v>
      </c>
      <c r="K12454" s="1" t="n">
        <v>7895800002957</v>
      </c>
      <c r="L12454" s="1" t="s">
        <v>7110</v>
      </c>
      <c r="N12454" s="1" t="n">
        <v>64</v>
      </c>
      <c r="O12454" s="1" t="n">
        <v>28.02</v>
      </c>
      <c r="P12454" s="1" t="s">
        <v>3814</v>
      </c>
    </row>
    <row r="12455" customFormat="false" ht="12.75" hidden="false" customHeight="true" outlineLevel="0" collapsed="false">
      <c r="A12455" s="1" t="n">
        <v>3</v>
      </c>
      <c r="B12455" s="76" t="n">
        <v>46298</v>
      </c>
      <c r="C12455" s="1" t="n">
        <v>11</v>
      </c>
      <c r="D12455" s="1" t="s">
        <v>3820</v>
      </c>
      <c r="E12455" s="1" t="n">
        <v>1695</v>
      </c>
      <c r="F12455" s="1" t="s">
        <v>312</v>
      </c>
      <c r="I12455" s="1" t="n">
        <v>20930</v>
      </c>
      <c r="J12455" s="1" t="n">
        <v>52456</v>
      </c>
      <c r="K12455" s="1" t="n">
        <v>7895800002933</v>
      </c>
      <c r="L12455" s="1" t="s">
        <v>7111</v>
      </c>
      <c r="N12455" s="1" t="n">
        <v>64</v>
      </c>
      <c r="O12455" s="1" t="n">
        <v>28.02</v>
      </c>
      <c r="P12455" s="1" t="s">
        <v>3814</v>
      </c>
    </row>
    <row r="12456" customFormat="false" ht="12.75" hidden="false" customHeight="true" outlineLevel="0" collapsed="false">
      <c r="A12456" s="1" t="n">
        <v>3</v>
      </c>
      <c r="B12456" s="76" t="n">
        <v>46298</v>
      </c>
      <c r="C12456" s="1" t="n">
        <v>11</v>
      </c>
      <c r="D12456" s="1" t="s">
        <v>3820</v>
      </c>
      <c r="E12456" s="1" t="n">
        <v>1695</v>
      </c>
      <c r="F12456" s="1" t="s">
        <v>312</v>
      </c>
      <c r="I12456" s="1" t="n">
        <v>20930</v>
      </c>
      <c r="J12456" s="1" t="n">
        <v>52560</v>
      </c>
      <c r="K12456" s="1" t="n">
        <v>7891991299619</v>
      </c>
      <c r="L12456" s="1" t="s">
        <v>5674</v>
      </c>
      <c r="N12456" s="1" t="n">
        <v>48</v>
      </c>
      <c r="O12456" s="1" t="n">
        <v>280.32</v>
      </c>
      <c r="P12456" s="1" t="s">
        <v>3814</v>
      </c>
    </row>
    <row r="12457" customFormat="false" ht="12.75" hidden="false" customHeight="true" outlineLevel="0" collapsed="false">
      <c r="A12457" s="1" t="n">
        <v>3</v>
      </c>
      <c r="B12457" s="76" t="n">
        <v>46298</v>
      </c>
      <c r="C12457" s="1" t="n">
        <v>11</v>
      </c>
      <c r="D12457" s="1" t="s">
        <v>3820</v>
      </c>
      <c r="E12457" s="1" t="n">
        <v>1695</v>
      </c>
      <c r="F12457" s="1" t="s">
        <v>312</v>
      </c>
      <c r="I12457" s="1" t="n">
        <v>20930</v>
      </c>
      <c r="J12457" s="1" t="n">
        <v>54424</v>
      </c>
      <c r="K12457" s="1" t="n">
        <v>7897312404144</v>
      </c>
      <c r="L12457" s="1" t="s">
        <v>5864</v>
      </c>
      <c r="N12457" s="1" t="n">
        <v>50</v>
      </c>
      <c r="O12457" s="1" t="n">
        <v>81</v>
      </c>
      <c r="P12457" s="1" t="s">
        <v>3814</v>
      </c>
    </row>
    <row r="12458" customFormat="false" ht="12.75" hidden="false" customHeight="true" outlineLevel="0" collapsed="false">
      <c r="A12458" s="1" t="n">
        <v>3</v>
      </c>
      <c r="B12458" s="76" t="n">
        <v>46298</v>
      </c>
      <c r="C12458" s="1" t="n">
        <v>11</v>
      </c>
      <c r="D12458" s="1" t="s">
        <v>3820</v>
      </c>
      <c r="E12458" s="1" t="n">
        <v>1695</v>
      </c>
      <c r="F12458" s="1" t="s">
        <v>312</v>
      </c>
      <c r="I12458" s="1" t="n">
        <v>20930</v>
      </c>
      <c r="J12458" s="1" t="n">
        <v>59714</v>
      </c>
      <c r="K12458" s="1" t="n">
        <v>7896005210192</v>
      </c>
      <c r="L12458" s="1" t="s">
        <v>4328</v>
      </c>
      <c r="N12458" s="1" t="n">
        <v>40</v>
      </c>
      <c r="O12458" s="1" t="n">
        <v>92.4</v>
      </c>
      <c r="P12458" s="1" t="s">
        <v>3814</v>
      </c>
    </row>
    <row r="12459" customFormat="false" ht="12.75" hidden="false" customHeight="true" outlineLevel="0" collapsed="false">
      <c r="A12459" s="1" t="n">
        <v>3</v>
      </c>
      <c r="B12459" s="76" t="n">
        <v>46298</v>
      </c>
      <c r="C12459" s="1" t="n">
        <v>11</v>
      </c>
      <c r="D12459" s="1" t="s">
        <v>3820</v>
      </c>
      <c r="E12459" s="1" t="n">
        <v>1695</v>
      </c>
      <c r="F12459" s="1" t="s">
        <v>312</v>
      </c>
      <c r="I12459" s="1" t="n">
        <v>20930</v>
      </c>
      <c r="J12459" s="1" t="n">
        <v>59756</v>
      </c>
      <c r="K12459" s="1" t="n">
        <v>7896707305189</v>
      </c>
      <c r="L12459" s="1" t="s">
        <v>5985</v>
      </c>
      <c r="N12459" s="1" t="n">
        <v>300</v>
      </c>
      <c r="O12459" s="1" t="n">
        <v>36.3</v>
      </c>
      <c r="P12459" s="1" t="s">
        <v>3814</v>
      </c>
    </row>
    <row r="12460" customFormat="false" ht="12.75" hidden="false" customHeight="true" outlineLevel="0" collapsed="false">
      <c r="A12460" s="1" t="n">
        <v>3</v>
      </c>
      <c r="B12460" s="76" t="n">
        <v>46298</v>
      </c>
      <c r="C12460" s="1" t="n">
        <v>11</v>
      </c>
      <c r="D12460" s="1" t="s">
        <v>3820</v>
      </c>
      <c r="E12460" s="1" t="n">
        <v>1695</v>
      </c>
      <c r="F12460" s="1" t="s">
        <v>312</v>
      </c>
      <c r="I12460" s="1" t="n">
        <v>20930</v>
      </c>
      <c r="J12460" s="1" t="n">
        <v>78063</v>
      </c>
      <c r="K12460" s="1" t="n">
        <v>7891149108718</v>
      </c>
      <c r="L12460" s="1" t="s">
        <v>4446</v>
      </c>
      <c r="N12460" s="1" t="n">
        <v>48</v>
      </c>
      <c r="O12460" s="1" t="n">
        <v>331.2</v>
      </c>
      <c r="P12460" s="1" t="s">
        <v>3814</v>
      </c>
    </row>
    <row r="12461" customFormat="false" ht="12.75" hidden="false" customHeight="true" outlineLevel="0" collapsed="false">
      <c r="A12461" s="1" t="n">
        <v>3</v>
      </c>
      <c r="B12461" s="76" t="n">
        <v>46298</v>
      </c>
      <c r="C12461" s="1" t="n">
        <v>11</v>
      </c>
      <c r="D12461" s="1" t="s">
        <v>3820</v>
      </c>
      <c r="E12461" s="1" t="n">
        <v>1723</v>
      </c>
      <c r="F12461" s="1" t="s">
        <v>63</v>
      </c>
      <c r="I12461" s="1" t="n">
        <v>177331</v>
      </c>
      <c r="J12461" s="1" t="n">
        <v>29079</v>
      </c>
      <c r="K12461" s="1" t="n">
        <v>55515</v>
      </c>
      <c r="L12461" s="1" t="s">
        <v>3891</v>
      </c>
      <c r="N12461" s="1" t="n">
        <v>147.8</v>
      </c>
      <c r="O12461" s="1" t="n">
        <v>4803.5</v>
      </c>
      <c r="P12461" s="1" t="s">
        <v>3814</v>
      </c>
    </row>
    <row r="12462" customFormat="false" ht="12.75" hidden="false" customHeight="true" outlineLevel="0" collapsed="false">
      <c r="A12462" s="1" t="n">
        <v>3</v>
      </c>
      <c r="B12462" s="76" t="n">
        <v>46298</v>
      </c>
      <c r="C12462" s="1" t="n">
        <v>11</v>
      </c>
      <c r="D12462" s="1" t="s">
        <v>3820</v>
      </c>
      <c r="E12462" s="1" t="n">
        <v>1815</v>
      </c>
      <c r="F12462" s="1" t="s">
        <v>79</v>
      </c>
      <c r="I12462" s="1" t="n">
        <v>405931</v>
      </c>
      <c r="J12462" s="1" t="n">
        <v>100024</v>
      </c>
      <c r="K12462" s="1" t="n">
        <v>25</v>
      </c>
      <c r="L12462" s="1" t="s">
        <v>3921</v>
      </c>
      <c r="N12462" s="1" t="n">
        <v>53.07</v>
      </c>
      <c r="O12462" s="1" t="n">
        <v>795.52</v>
      </c>
      <c r="P12462" s="1" t="s">
        <v>3814</v>
      </c>
    </row>
    <row r="12463" customFormat="false" ht="12.75" hidden="false" customHeight="true" outlineLevel="0" collapsed="false">
      <c r="A12463" s="1" t="n">
        <v>3</v>
      </c>
      <c r="B12463" s="76" t="n">
        <v>46298</v>
      </c>
      <c r="C12463" s="1" t="n">
        <v>11</v>
      </c>
      <c r="D12463" s="1" t="s">
        <v>3820</v>
      </c>
      <c r="E12463" s="1" t="n">
        <v>1815</v>
      </c>
      <c r="F12463" s="1" t="s">
        <v>79</v>
      </c>
      <c r="I12463" s="1" t="n">
        <v>405931</v>
      </c>
      <c r="J12463" s="1" t="n">
        <v>110191</v>
      </c>
      <c r="K12463" s="1" t="n">
        <v>37402</v>
      </c>
      <c r="L12463" s="1" t="s">
        <v>3927</v>
      </c>
      <c r="N12463" s="1" t="n">
        <v>60</v>
      </c>
      <c r="O12463" s="1" t="n">
        <v>479.4</v>
      </c>
      <c r="P12463" s="1" t="s">
        <v>3814</v>
      </c>
    </row>
    <row r="12464" customFormat="false" ht="12.75" hidden="false" customHeight="true" outlineLevel="0" collapsed="false">
      <c r="A12464" s="1" t="n">
        <v>3</v>
      </c>
      <c r="B12464" s="76" t="n">
        <v>46298</v>
      </c>
      <c r="C12464" s="1" t="n">
        <v>11</v>
      </c>
      <c r="D12464" s="1" t="s">
        <v>3820</v>
      </c>
      <c r="E12464" s="1" t="n">
        <v>1608</v>
      </c>
      <c r="F12464" s="1" t="s">
        <v>65</v>
      </c>
      <c r="I12464" s="1" t="n">
        <v>1741464</v>
      </c>
      <c r="J12464" s="1" t="n">
        <v>102366</v>
      </c>
      <c r="K12464" s="1" t="n">
        <v>7894321722016</v>
      </c>
      <c r="L12464" s="1" t="s">
        <v>4024</v>
      </c>
      <c r="N12464" s="1" t="n">
        <v>81</v>
      </c>
      <c r="O12464" s="1" t="n">
        <v>205.74</v>
      </c>
      <c r="P12464" s="1" t="s">
        <v>3814</v>
      </c>
    </row>
    <row r="12465" customFormat="false" ht="12.75" hidden="false" customHeight="true" outlineLevel="0" collapsed="false">
      <c r="A12465" s="1" t="n">
        <v>3</v>
      </c>
      <c r="B12465" s="76" t="n">
        <v>46298</v>
      </c>
      <c r="C12465" s="1" t="n">
        <v>11</v>
      </c>
      <c r="D12465" s="1" t="s">
        <v>3820</v>
      </c>
      <c r="E12465" s="1" t="n">
        <v>1608</v>
      </c>
      <c r="F12465" s="1" t="s">
        <v>65</v>
      </c>
      <c r="I12465" s="1" t="n">
        <v>1741464</v>
      </c>
      <c r="J12465" s="1" t="n">
        <v>104454</v>
      </c>
      <c r="K12465" s="1" t="n">
        <v>7892840142124</v>
      </c>
      <c r="L12465" s="1" t="s">
        <v>4025</v>
      </c>
      <c r="N12465" s="1" t="n">
        <v>30</v>
      </c>
      <c r="O12465" s="1" t="n">
        <v>66</v>
      </c>
      <c r="P12465" s="1" t="s">
        <v>3814</v>
      </c>
    </row>
    <row r="12466" customFormat="false" ht="12.75" hidden="false" customHeight="true" outlineLevel="0" collapsed="false">
      <c r="A12466" s="1" t="n">
        <v>3</v>
      </c>
      <c r="B12466" s="76" t="n">
        <v>46298</v>
      </c>
      <c r="C12466" s="1" t="n">
        <v>11</v>
      </c>
      <c r="D12466" s="1" t="s">
        <v>3820</v>
      </c>
      <c r="E12466" s="1" t="n">
        <v>1608</v>
      </c>
      <c r="F12466" s="1" t="s">
        <v>65</v>
      </c>
      <c r="I12466" s="1" t="n">
        <v>1741464</v>
      </c>
      <c r="J12466" s="1" t="n">
        <v>107088</v>
      </c>
      <c r="K12466" s="1" t="n">
        <v>7896828000482</v>
      </c>
      <c r="L12466" s="1" t="s">
        <v>6467</v>
      </c>
      <c r="N12466" s="1" t="n">
        <v>12</v>
      </c>
      <c r="O12466" s="1" t="n">
        <v>67.44</v>
      </c>
      <c r="P12466" s="1" t="s">
        <v>3814</v>
      </c>
    </row>
    <row r="12467" customFormat="false" ht="12.75" hidden="false" customHeight="true" outlineLevel="0" collapsed="false">
      <c r="A12467" s="1" t="n">
        <v>3</v>
      </c>
      <c r="B12467" s="76" t="n">
        <v>46298</v>
      </c>
      <c r="C12467" s="1" t="n">
        <v>11</v>
      </c>
      <c r="D12467" s="1" t="s">
        <v>3820</v>
      </c>
      <c r="E12467" s="1" t="n">
        <v>1608</v>
      </c>
      <c r="F12467" s="1" t="s">
        <v>65</v>
      </c>
      <c r="I12467" s="1" t="n">
        <v>1741464</v>
      </c>
      <c r="J12467" s="1" t="n">
        <v>107532</v>
      </c>
      <c r="K12467" s="1" t="n">
        <v>7896828000017</v>
      </c>
      <c r="L12467" s="1" t="s">
        <v>7112</v>
      </c>
      <c r="N12467" s="1" t="n">
        <v>27</v>
      </c>
      <c r="O12467" s="1" t="n">
        <v>95.04</v>
      </c>
      <c r="P12467" s="1" t="s">
        <v>3814</v>
      </c>
    </row>
    <row r="12468" customFormat="false" ht="12.75" hidden="false" customHeight="true" outlineLevel="0" collapsed="false">
      <c r="A12468" s="1" t="n">
        <v>3</v>
      </c>
      <c r="B12468" s="76" t="n">
        <v>46298</v>
      </c>
      <c r="C12468" s="1" t="n">
        <v>11</v>
      </c>
      <c r="D12468" s="1" t="s">
        <v>3820</v>
      </c>
      <c r="E12468" s="1" t="n">
        <v>1608</v>
      </c>
      <c r="F12468" s="1" t="s">
        <v>65</v>
      </c>
      <c r="I12468" s="1" t="n">
        <v>1741464</v>
      </c>
      <c r="J12468" s="1" t="n">
        <v>36474</v>
      </c>
      <c r="K12468" s="1" t="n">
        <v>7892840815745</v>
      </c>
      <c r="L12468" s="1" t="s">
        <v>4028</v>
      </c>
      <c r="N12468" s="1" t="n">
        <v>30</v>
      </c>
      <c r="O12468" s="1" t="n">
        <v>66</v>
      </c>
      <c r="P12468" s="1" t="s">
        <v>3814</v>
      </c>
    </row>
    <row r="12469" customFormat="false" ht="12.75" hidden="false" customHeight="true" outlineLevel="0" collapsed="false">
      <c r="A12469" s="1" t="n">
        <v>3</v>
      </c>
      <c r="B12469" s="76" t="n">
        <v>46298</v>
      </c>
      <c r="C12469" s="1" t="n">
        <v>11</v>
      </c>
      <c r="D12469" s="1" t="s">
        <v>3820</v>
      </c>
      <c r="E12469" s="1" t="n">
        <v>1608</v>
      </c>
      <c r="F12469" s="1" t="s">
        <v>65</v>
      </c>
      <c r="I12469" s="1" t="n">
        <v>1741464</v>
      </c>
      <c r="J12469" s="1" t="n">
        <v>66252</v>
      </c>
      <c r="K12469" s="1" t="n">
        <v>7892840822392</v>
      </c>
      <c r="L12469" s="1" t="s">
        <v>5826</v>
      </c>
      <c r="N12469" s="1" t="n">
        <v>6</v>
      </c>
      <c r="O12469" s="1" t="n">
        <v>20.52</v>
      </c>
      <c r="P12469" s="1" t="s">
        <v>3814</v>
      </c>
    </row>
    <row r="12470" customFormat="false" ht="12.75" hidden="false" customHeight="true" outlineLevel="0" collapsed="false">
      <c r="A12470" s="1" t="n">
        <v>3</v>
      </c>
      <c r="B12470" s="76" t="n">
        <v>46298</v>
      </c>
      <c r="C12470" s="1" t="n">
        <v>11</v>
      </c>
      <c r="D12470" s="1" t="s">
        <v>3820</v>
      </c>
      <c r="E12470" s="1" t="n">
        <v>1608</v>
      </c>
      <c r="F12470" s="1" t="s">
        <v>65</v>
      </c>
      <c r="I12470" s="1" t="n">
        <v>1741464</v>
      </c>
      <c r="J12470" s="1" t="n">
        <v>65341</v>
      </c>
      <c r="K12470" s="1" t="n">
        <v>7892840822309</v>
      </c>
      <c r="L12470" s="1" t="s">
        <v>4029</v>
      </c>
      <c r="N12470" s="1" t="n">
        <v>28</v>
      </c>
      <c r="O12470" s="1" t="n">
        <v>93.24</v>
      </c>
      <c r="P12470" s="1" t="s">
        <v>3814</v>
      </c>
    </row>
    <row r="12471" customFormat="false" ht="12.75" hidden="false" customHeight="true" outlineLevel="0" collapsed="false">
      <c r="A12471" s="1" t="n">
        <v>3</v>
      </c>
      <c r="B12471" s="76" t="n">
        <v>46298</v>
      </c>
      <c r="C12471" s="1" t="n">
        <v>11</v>
      </c>
      <c r="D12471" s="1" t="s">
        <v>3820</v>
      </c>
      <c r="E12471" s="1" t="n">
        <v>1608</v>
      </c>
      <c r="F12471" s="1" t="s">
        <v>65</v>
      </c>
      <c r="I12471" s="1" t="n">
        <v>1741464</v>
      </c>
      <c r="J12471" s="1" t="n">
        <v>65342</v>
      </c>
      <c r="K12471" s="1" t="n">
        <v>7892840822446</v>
      </c>
      <c r="L12471" s="1" t="s">
        <v>4030</v>
      </c>
      <c r="N12471" s="1" t="n">
        <v>10</v>
      </c>
      <c r="O12471" s="1" t="n">
        <v>133.4</v>
      </c>
      <c r="P12471" s="1" t="s">
        <v>3814</v>
      </c>
    </row>
    <row r="12472" customFormat="false" ht="12.75" hidden="false" customHeight="true" outlineLevel="0" collapsed="false">
      <c r="A12472" s="1" t="n">
        <v>3</v>
      </c>
      <c r="B12472" s="76" t="n">
        <v>46298</v>
      </c>
      <c r="C12472" s="1" t="n">
        <v>11</v>
      </c>
      <c r="D12472" s="1" t="s">
        <v>3820</v>
      </c>
      <c r="E12472" s="1" t="n">
        <v>1608</v>
      </c>
      <c r="F12472" s="1" t="s">
        <v>65</v>
      </c>
      <c r="I12472" s="1" t="n">
        <v>1741464</v>
      </c>
      <c r="J12472" s="1" t="n">
        <v>65592</v>
      </c>
      <c r="K12472" s="1" t="n">
        <v>7892840822286</v>
      </c>
      <c r="L12472" s="1" t="s">
        <v>5827</v>
      </c>
      <c r="N12472" s="1" t="n">
        <v>20</v>
      </c>
      <c r="O12472" s="1" t="n">
        <v>66.6</v>
      </c>
      <c r="P12472" s="1" t="s">
        <v>3814</v>
      </c>
    </row>
    <row r="12473" customFormat="false" ht="12.75" hidden="false" customHeight="true" outlineLevel="0" collapsed="false">
      <c r="A12473" s="1" t="n">
        <v>3</v>
      </c>
      <c r="B12473" s="76" t="n">
        <v>46298</v>
      </c>
      <c r="C12473" s="1" t="n">
        <v>11</v>
      </c>
      <c r="D12473" s="1" t="s">
        <v>3820</v>
      </c>
      <c r="E12473" s="1" t="n">
        <v>1608</v>
      </c>
      <c r="F12473" s="1" t="s">
        <v>65</v>
      </c>
      <c r="I12473" s="1" t="n">
        <v>1741464</v>
      </c>
      <c r="J12473" s="1" t="n">
        <v>65595</v>
      </c>
      <c r="K12473" s="1" t="n">
        <v>7892840823245</v>
      </c>
      <c r="L12473" s="1" t="s">
        <v>7113</v>
      </c>
      <c r="N12473" s="1" t="n">
        <v>2</v>
      </c>
      <c r="O12473" s="1" t="n">
        <v>24.04</v>
      </c>
      <c r="P12473" s="1" t="s">
        <v>3814</v>
      </c>
    </row>
    <row r="12474" customFormat="false" ht="12.75" hidden="false" customHeight="true" outlineLevel="0" collapsed="false">
      <c r="A12474" s="1" t="n">
        <v>3</v>
      </c>
      <c r="B12474" s="76" t="n">
        <v>46298</v>
      </c>
      <c r="C12474" s="1" t="n">
        <v>11</v>
      </c>
      <c r="D12474" s="1" t="s">
        <v>3820</v>
      </c>
      <c r="E12474" s="1" t="n">
        <v>1608</v>
      </c>
      <c r="F12474" s="1" t="s">
        <v>65</v>
      </c>
      <c r="I12474" s="1" t="n">
        <v>1741464</v>
      </c>
      <c r="J12474" s="1" t="n">
        <v>65597</v>
      </c>
      <c r="K12474" s="1" t="n">
        <v>7892840822736</v>
      </c>
      <c r="L12474" s="1" t="s">
        <v>4032</v>
      </c>
      <c r="N12474" s="1" t="n">
        <v>3</v>
      </c>
      <c r="O12474" s="1" t="n">
        <v>37.71</v>
      </c>
      <c r="P12474" s="1" t="s">
        <v>3814</v>
      </c>
    </row>
    <row r="12475" customFormat="false" ht="12.75" hidden="false" customHeight="true" outlineLevel="0" collapsed="false">
      <c r="A12475" s="1" t="n">
        <v>3</v>
      </c>
      <c r="B12475" s="76" t="n">
        <v>46298</v>
      </c>
      <c r="C12475" s="1" t="n">
        <v>11</v>
      </c>
      <c r="D12475" s="1" t="s">
        <v>3820</v>
      </c>
      <c r="E12475" s="1" t="n">
        <v>1608</v>
      </c>
      <c r="F12475" s="1" t="s">
        <v>65</v>
      </c>
      <c r="I12475" s="1" t="n">
        <v>1741464</v>
      </c>
      <c r="J12475" s="1" t="n">
        <v>65598</v>
      </c>
      <c r="K12475" s="1" t="n">
        <v>7892840822361</v>
      </c>
      <c r="L12475" s="1" t="s">
        <v>4033</v>
      </c>
      <c r="N12475" s="1" t="n">
        <v>5</v>
      </c>
      <c r="O12475" s="1" t="n">
        <v>39.2</v>
      </c>
      <c r="P12475" s="1" t="s">
        <v>3814</v>
      </c>
    </row>
    <row r="12476" customFormat="false" ht="12.75" hidden="false" customHeight="true" outlineLevel="0" collapsed="false">
      <c r="A12476" s="1" t="n">
        <v>3</v>
      </c>
      <c r="B12476" s="76" t="n">
        <v>46298</v>
      </c>
      <c r="C12476" s="1" t="n">
        <v>11</v>
      </c>
      <c r="D12476" s="1" t="s">
        <v>3820</v>
      </c>
      <c r="E12476" s="1" t="n">
        <v>1608</v>
      </c>
      <c r="F12476" s="1" t="s">
        <v>65</v>
      </c>
      <c r="I12476" s="1" t="n">
        <v>1741464</v>
      </c>
      <c r="J12476" s="1" t="n">
        <v>65734</v>
      </c>
      <c r="K12476" s="1" t="n">
        <v>7892840823047</v>
      </c>
      <c r="L12476" s="1" t="s">
        <v>4034</v>
      </c>
      <c r="N12476" s="1" t="n">
        <v>10</v>
      </c>
      <c r="O12476" s="1" t="n">
        <v>64</v>
      </c>
      <c r="P12476" s="1" t="s">
        <v>3814</v>
      </c>
    </row>
    <row r="12477" customFormat="false" ht="12.75" hidden="false" customHeight="true" outlineLevel="0" collapsed="false">
      <c r="A12477" s="1" t="n">
        <v>3</v>
      </c>
      <c r="B12477" s="76" t="n">
        <v>46298</v>
      </c>
      <c r="C12477" s="1" t="n">
        <v>11</v>
      </c>
      <c r="D12477" s="1" t="s">
        <v>3820</v>
      </c>
      <c r="E12477" s="1" t="n">
        <v>1608</v>
      </c>
      <c r="F12477" s="1" t="s">
        <v>65</v>
      </c>
      <c r="I12477" s="1" t="n">
        <v>1741464</v>
      </c>
      <c r="J12477" s="1" t="n">
        <v>65736</v>
      </c>
      <c r="K12477" s="1" t="n">
        <v>7892840823054</v>
      </c>
      <c r="L12477" s="1" t="s">
        <v>4035</v>
      </c>
      <c r="N12477" s="1" t="n">
        <v>10</v>
      </c>
      <c r="O12477" s="1" t="n">
        <v>64</v>
      </c>
      <c r="P12477" s="1" t="s">
        <v>3814</v>
      </c>
    </row>
    <row r="12478" customFormat="false" ht="12.75" hidden="false" customHeight="true" outlineLevel="0" collapsed="false">
      <c r="A12478" s="1" t="n">
        <v>3</v>
      </c>
      <c r="B12478" s="76" t="n">
        <v>46298</v>
      </c>
      <c r="C12478" s="1" t="n">
        <v>11</v>
      </c>
      <c r="D12478" s="1" t="s">
        <v>3820</v>
      </c>
      <c r="E12478" s="1" t="n">
        <v>1608</v>
      </c>
      <c r="F12478" s="1" t="s">
        <v>65</v>
      </c>
      <c r="I12478" s="1" t="n">
        <v>1741464</v>
      </c>
      <c r="J12478" s="1" t="n">
        <v>65799</v>
      </c>
      <c r="K12478" s="1" t="n">
        <v>7892840822385</v>
      </c>
      <c r="L12478" s="1" t="s">
        <v>4036</v>
      </c>
      <c r="N12478" s="1" t="n">
        <v>32</v>
      </c>
      <c r="O12478" s="1" t="n">
        <v>120.64</v>
      </c>
      <c r="P12478" s="1" t="s">
        <v>3814</v>
      </c>
    </row>
    <row r="12479" customFormat="false" ht="12.75" hidden="false" customHeight="true" outlineLevel="0" collapsed="false">
      <c r="A12479" s="1" t="n">
        <v>3</v>
      </c>
      <c r="B12479" s="76" t="n">
        <v>46298</v>
      </c>
      <c r="C12479" s="1" t="n">
        <v>11</v>
      </c>
      <c r="D12479" s="1" t="s">
        <v>3820</v>
      </c>
      <c r="E12479" s="1" t="n">
        <v>1608</v>
      </c>
      <c r="F12479" s="1" t="s">
        <v>65</v>
      </c>
      <c r="I12479" s="1" t="n">
        <v>1741464</v>
      </c>
      <c r="J12479" s="1" t="n">
        <v>65965</v>
      </c>
      <c r="K12479" s="1" t="n">
        <v>7892840822507</v>
      </c>
      <c r="L12479" s="1" t="s">
        <v>5829</v>
      </c>
      <c r="N12479" s="1" t="n">
        <v>6</v>
      </c>
      <c r="O12479" s="1" t="n">
        <v>10.8</v>
      </c>
      <c r="P12479" s="1" t="s">
        <v>3814</v>
      </c>
    </row>
    <row r="12480" customFormat="false" ht="12.75" hidden="false" customHeight="true" outlineLevel="0" collapsed="false">
      <c r="A12480" s="1" t="n">
        <v>3</v>
      </c>
      <c r="B12480" s="76" t="n">
        <v>46298</v>
      </c>
      <c r="C12480" s="1" t="n">
        <v>11</v>
      </c>
      <c r="D12480" s="1" t="s">
        <v>3820</v>
      </c>
      <c r="E12480" s="1" t="n">
        <v>1608</v>
      </c>
      <c r="F12480" s="1" t="s">
        <v>65</v>
      </c>
      <c r="I12480" s="1" t="n">
        <v>1741464</v>
      </c>
      <c r="J12480" s="1" t="n">
        <v>66000</v>
      </c>
      <c r="K12480" s="1" t="n">
        <v>7892840822484</v>
      </c>
      <c r="L12480" s="1" t="s">
        <v>4037</v>
      </c>
      <c r="N12480" s="1" t="n">
        <v>6</v>
      </c>
      <c r="O12480" s="1" t="n">
        <v>10.8</v>
      </c>
      <c r="P12480" s="1" t="s">
        <v>3814</v>
      </c>
    </row>
    <row r="12481" customFormat="false" ht="12.75" hidden="false" customHeight="true" outlineLevel="0" collapsed="false">
      <c r="A12481" s="1" t="n">
        <v>3</v>
      </c>
      <c r="B12481" s="76" t="n">
        <v>46298</v>
      </c>
      <c r="C12481" s="1" t="n">
        <v>11</v>
      </c>
      <c r="D12481" s="1" t="s">
        <v>3820</v>
      </c>
      <c r="E12481" s="1" t="n">
        <v>1608</v>
      </c>
      <c r="F12481" s="1" t="s">
        <v>65</v>
      </c>
      <c r="I12481" s="1" t="n">
        <v>1741464</v>
      </c>
      <c r="J12481" s="1" t="n">
        <v>66089</v>
      </c>
      <c r="K12481" s="1" t="n">
        <v>7892840822323</v>
      </c>
      <c r="L12481" s="1" t="s">
        <v>4039</v>
      </c>
      <c r="N12481" s="1" t="n">
        <v>3</v>
      </c>
      <c r="O12481" s="1" t="n">
        <v>39.57</v>
      </c>
      <c r="P12481" s="1" t="s">
        <v>3814</v>
      </c>
    </row>
    <row r="12482" customFormat="false" ht="12.75" hidden="false" customHeight="true" outlineLevel="0" collapsed="false">
      <c r="A12482" s="1" t="n">
        <v>3</v>
      </c>
      <c r="B12482" s="76" t="n">
        <v>46298</v>
      </c>
      <c r="C12482" s="1" t="n">
        <v>11</v>
      </c>
      <c r="D12482" s="1" t="s">
        <v>3820</v>
      </c>
      <c r="E12482" s="1" t="n">
        <v>1608</v>
      </c>
      <c r="F12482" s="1" t="s">
        <v>65</v>
      </c>
      <c r="I12482" s="1" t="n">
        <v>1741464</v>
      </c>
      <c r="J12482" s="1" t="n">
        <v>66366</v>
      </c>
      <c r="K12482" s="1" t="n">
        <v>7892840822378</v>
      </c>
      <c r="L12482" s="1" t="s">
        <v>4040</v>
      </c>
      <c r="N12482" s="1" t="n">
        <v>9</v>
      </c>
      <c r="O12482" s="1" t="n">
        <v>36.54</v>
      </c>
      <c r="P12482" s="1" t="s">
        <v>3814</v>
      </c>
    </row>
    <row r="12483" customFormat="false" ht="12.75" hidden="false" customHeight="true" outlineLevel="0" collapsed="false">
      <c r="A12483" s="1" t="n">
        <v>3</v>
      </c>
      <c r="B12483" s="76" t="n">
        <v>46298</v>
      </c>
      <c r="C12483" s="1" t="n">
        <v>11</v>
      </c>
      <c r="D12483" s="1" t="s">
        <v>3820</v>
      </c>
      <c r="E12483" s="1" t="n">
        <v>1608</v>
      </c>
      <c r="F12483" s="1" t="s">
        <v>65</v>
      </c>
      <c r="I12483" s="1" t="n">
        <v>1741464</v>
      </c>
      <c r="J12483" s="1" t="n">
        <v>66993</v>
      </c>
      <c r="K12483" s="1" t="n">
        <v>7892840822347</v>
      </c>
      <c r="L12483" s="1" t="s">
        <v>4030</v>
      </c>
      <c r="N12483" s="1" t="n">
        <v>10</v>
      </c>
      <c r="O12483" s="1" t="n">
        <v>86.4</v>
      </c>
      <c r="P12483" s="1" t="s">
        <v>3814</v>
      </c>
    </row>
    <row r="12484" customFormat="false" ht="12.75" hidden="false" customHeight="true" outlineLevel="0" collapsed="false">
      <c r="A12484" s="1" t="n">
        <v>3</v>
      </c>
      <c r="B12484" s="76" t="n">
        <v>46298</v>
      </c>
      <c r="C12484" s="1" t="n">
        <v>11</v>
      </c>
      <c r="D12484" s="1" t="s">
        <v>3820</v>
      </c>
      <c r="E12484" s="1" t="n">
        <v>1608</v>
      </c>
      <c r="F12484" s="1" t="s">
        <v>65</v>
      </c>
      <c r="I12484" s="1" t="n">
        <v>1741464</v>
      </c>
      <c r="J12484" s="1" t="n">
        <v>67725</v>
      </c>
      <c r="K12484" s="1" t="n">
        <v>7892840822477</v>
      </c>
      <c r="L12484" s="1" t="s">
        <v>6838</v>
      </c>
      <c r="N12484" s="1" t="n">
        <v>6</v>
      </c>
      <c r="O12484" s="1" t="n">
        <v>10.8</v>
      </c>
      <c r="P12484" s="1" t="s">
        <v>3814</v>
      </c>
    </row>
    <row r="12485" customFormat="false" ht="12.75" hidden="false" customHeight="true" outlineLevel="0" collapsed="false">
      <c r="A12485" s="1" t="n">
        <v>3</v>
      </c>
      <c r="B12485" s="76" t="n">
        <v>46298</v>
      </c>
      <c r="C12485" s="1" t="n">
        <v>11</v>
      </c>
      <c r="D12485" s="1" t="s">
        <v>3820</v>
      </c>
      <c r="E12485" s="1" t="n">
        <v>1608</v>
      </c>
      <c r="F12485" s="1" t="s">
        <v>65</v>
      </c>
      <c r="I12485" s="1" t="n">
        <v>1741464</v>
      </c>
      <c r="J12485" s="1" t="n">
        <v>68927</v>
      </c>
      <c r="K12485" s="1" t="n">
        <v>7892840823030</v>
      </c>
      <c r="L12485" s="1" t="s">
        <v>4042</v>
      </c>
      <c r="N12485" s="1" t="n">
        <v>10</v>
      </c>
      <c r="O12485" s="1" t="n">
        <v>64</v>
      </c>
      <c r="P12485" s="1" t="s">
        <v>3814</v>
      </c>
    </row>
    <row r="12486" customFormat="false" ht="12.75" hidden="false" customHeight="true" outlineLevel="0" collapsed="false">
      <c r="A12486" s="1" t="n">
        <v>3</v>
      </c>
      <c r="B12486" s="76" t="n">
        <v>46298</v>
      </c>
      <c r="C12486" s="1" t="n">
        <v>11</v>
      </c>
      <c r="D12486" s="1" t="s">
        <v>3820</v>
      </c>
      <c r="E12486" s="1" t="n">
        <v>1608</v>
      </c>
      <c r="F12486" s="1" t="s">
        <v>65</v>
      </c>
      <c r="I12486" s="1" t="n">
        <v>1741464</v>
      </c>
      <c r="J12486" s="1" t="n">
        <v>80195</v>
      </c>
      <c r="K12486" s="1" t="n">
        <v>7892840824976</v>
      </c>
      <c r="L12486" s="1" t="s">
        <v>4043</v>
      </c>
      <c r="N12486" s="1" t="n">
        <v>20</v>
      </c>
      <c r="O12486" s="1" t="n">
        <v>66.6</v>
      </c>
      <c r="P12486" s="1" t="s">
        <v>3814</v>
      </c>
    </row>
    <row r="12487" customFormat="false" ht="12.75" hidden="false" customHeight="true" outlineLevel="0" collapsed="false">
      <c r="A12487" s="1" t="n">
        <v>3</v>
      </c>
      <c r="B12487" s="76" t="n">
        <v>46298</v>
      </c>
      <c r="C12487" s="1" t="n">
        <v>11</v>
      </c>
      <c r="D12487" s="1" t="s">
        <v>3820</v>
      </c>
      <c r="E12487" s="1" t="n">
        <v>1608</v>
      </c>
      <c r="F12487" s="1" t="s">
        <v>65</v>
      </c>
      <c r="I12487" s="1" t="n">
        <v>1741464</v>
      </c>
      <c r="J12487" s="1" t="n">
        <v>80196</v>
      </c>
      <c r="K12487" s="1" t="n">
        <v>7892840824662</v>
      </c>
      <c r="L12487" s="1" t="s">
        <v>5833</v>
      </c>
      <c r="N12487" s="1" t="n">
        <v>10</v>
      </c>
      <c r="O12487" s="1" t="n">
        <v>33.3</v>
      </c>
      <c r="P12487" s="1" t="s">
        <v>3814</v>
      </c>
    </row>
    <row r="12488" customFormat="false" ht="12.75" hidden="false" customHeight="true" outlineLevel="0" collapsed="false">
      <c r="A12488" s="1" t="n">
        <v>3</v>
      </c>
      <c r="B12488" s="76" t="n">
        <v>46298</v>
      </c>
      <c r="C12488" s="1" t="n">
        <v>11</v>
      </c>
      <c r="D12488" s="1" t="s">
        <v>3820</v>
      </c>
      <c r="E12488" s="1" t="n">
        <v>1608</v>
      </c>
      <c r="F12488" s="1" t="s">
        <v>65</v>
      </c>
      <c r="I12488" s="1" t="n">
        <v>1741464</v>
      </c>
      <c r="J12488" s="1" t="n">
        <v>80197</v>
      </c>
      <c r="K12488" s="1" t="n">
        <v>7892840824648</v>
      </c>
      <c r="L12488" s="1" t="s">
        <v>5834</v>
      </c>
      <c r="N12488" s="1" t="n">
        <v>10</v>
      </c>
      <c r="O12488" s="1" t="n">
        <v>33.3</v>
      </c>
      <c r="P12488" s="1" t="s">
        <v>3814</v>
      </c>
    </row>
    <row r="12489" customFormat="false" ht="12.75" hidden="false" customHeight="true" outlineLevel="0" collapsed="false">
      <c r="A12489" s="1" t="n">
        <v>3</v>
      </c>
      <c r="B12489" s="76" t="n">
        <v>46298</v>
      </c>
      <c r="C12489" s="1" t="n">
        <v>11</v>
      </c>
      <c r="D12489" s="1" t="s">
        <v>3820</v>
      </c>
      <c r="E12489" s="1" t="n">
        <v>1608</v>
      </c>
      <c r="F12489" s="1" t="s">
        <v>65</v>
      </c>
      <c r="I12489" s="1" t="n">
        <v>1741464</v>
      </c>
      <c r="J12489" s="1" t="n">
        <v>80198</v>
      </c>
      <c r="K12489" s="1" t="n">
        <v>7892840824693</v>
      </c>
      <c r="L12489" s="1" t="s">
        <v>4044</v>
      </c>
      <c r="N12489" s="1" t="n">
        <v>10</v>
      </c>
      <c r="O12489" s="1" t="n">
        <v>33.3</v>
      </c>
      <c r="P12489" s="1" t="s">
        <v>3814</v>
      </c>
    </row>
    <row r="12490" customFormat="false" ht="12.75" hidden="false" customHeight="true" outlineLevel="0" collapsed="false">
      <c r="A12490" s="1" t="n">
        <v>3</v>
      </c>
      <c r="B12490" s="76" t="n">
        <v>46298</v>
      </c>
      <c r="C12490" s="1" t="n">
        <v>11</v>
      </c>
      <c r="D12490" s="1" t="s">
        <v>3820</v>
      </c>
      <c r="E12490" s="1" t="n">
        <v>1608</v>
      </c>
      <c r="F12490" s="1" t="s">
        <v>65</v>
      </c>
      <c r="I12490" s="1" t="n">
        <v>1741464</v>
      </c>
      <c r="J12490" s="1" t="n">
        <v>80384</v>
      </c>
      <c r="K12490" s="1" t="n">
        <v>7892840824396</v>
      </c>
      <c r="L12490" s="1" t="s">
        <v>7114</v>
      </c>
      <c r="N12490" s="1" t="n">
        <v>6</v>
      </c>
      <c r="O12490" s="1" t="n">
        <v>55.98</v>
      </c>
      <c r="P12490" s="1" t="s">
        <v>3814</v>
      </c>
    </row>
    <row r="12491" customFormat="false" ht="12.75" hidden="false" customHeight="true" outlineLevel="0" collapsed="false">
      <c r="A12491" s="1" t="n">
        <v>3</v>
      </c>
      <c r="B12491" s="76" t="n">
        <v>46298</v>
      </c>
      <c r="C12491" s="1" t="n">
        <v>11</v>
      </c>
      <c r="D12491" s="1" t="s">
        <v>3820</v>
      </c>
      <c r="E12491" s="1" t="n">
        <v>1608</v>
      </c>
      <c r="F12491" s="1" t="s">
        <v>65</v>
      </c>
      <c r="I12491" s="1" t="n">
        <v>1741464</v>
      </c>
      <c r="J12491" s="1" t="n">
        <v>80457</v>
      </c>
      <c r="K12491" s="1" t="n">
        <v>7892840825157</v>
      </c>
      <c r="L12491" s="1" t="s">
        <v>6935</v>
      </c>
      <c r="N12491" s="1" t="n">
        <v>6</v>
      </c>
      <c r="O12491" s="1" t="n">
        <v>46.68</v>
      </c>
      <c r="P12491" s="1" t="s">
        <v>3814</v>
      </c>
    </row>
    <row r="12492" customFormat="false" ht="12.75" hidden="false" customHeight="true" outlineLevel="0" collapsed="false">
      <c r="A12492" s="1" t="n">
        <v>3</v>
      </c>
      <c r="B12492" s="76" t="n">
        <v>46298</v>
      </c>
      <c r="C12492" s="1" t="n">
        <v>11</v>
      </c>
      <c r="D12492" s="1" t="s">
        <v>3820</v>
      </c>
      <c r="E12492" s="1" t="n">
        <v>1608</v>
      </c>
      <c r="F12492" s="1" t="s">
        <v>65</v>
      </c>
      <c r="I12492" s="1" t="n">
        <v>1741464</v>
      </c>
      <c r="J12492" s="1" t="n">
        <v>80464</v>
      </c>
      <c r="K12492" s="1" t="n">
        <v>7892840825126</v>
      </c>
      <c r="L12492" s="1" t="s">
        <v>5128</v>
      </c>
      <c r="N12492" s="1" t="n">
        <v>8</v>
      </c>
      <c r="O12492" s="1" t="n">
        <v>30.64</v>
      </c>
      <c r="P12492" s="1" t="s">
        <v>3814</v>
      </c>
    </row>
    <row r="12493" customFormat="false" ht="12.75" hidden="false" customHeight="true" outlineLevel="0" collapsed="false">
      <c r="A12493" s="1" t="n">
        <v>3</v>
      </c>
      <c r="B12493" s="76" t="n">
        <v>46298</v>
      </c>
      <c r="C12493" s="1" t="n">
        <v>11</v>
      </c>
      <c r="D12493" s="1" t="s">
        <v>3820</v>
      </c>
      <c r="E12493" s="1" t="n">
        <v>1608</v>
      </c>
      <c r="F12493" s="1" t="s">
        <v>65</v>
      </c>
      <c r="I12493" s="1" t="n">
        <v>1741464</v>
      </c>
      <c r="J12493" s="1" t="n">
        <v>80824</v>
      </c>
      <c r="K12493" s="1" t="n">
        <v>7892840824563</v>
      </c>
      <c r="L12493" s="1" t="s">
        <v>6681</v>
      </c>
      <c r="N12493" s="1" t="n">
        <v>20</v>
      </c>
      <c r="O12493" s="1" t="n">
        <v>101</v>
      </c>
      <c r="P12493" s="1" t="s">
        <v>3814</v>
      </c>
    </row>
    <row r="12494" customFormat="false" ht="12.75" hidden="false" customHeight="true" outlineLevel="0" collapsed="false">
      <c r="A12494" s="1" t="n">
        <v>3</v>
      </c>
      <c r="B12494" s="76" t="n">
        <v>46298</v>
      </c>
      <c r="C12494" s="1" t="n">
        <v>22</v>
      </c>
      <c r="D12494" s="1" t="s">
        <v>3967</v>
      </c>
      <c r="E12494" s="1" t="n">
        <v>42</v>
      </c>
      <c r="F12494" s="1" t="s">
        <v>93</v>
      </c>
      <c r="I12494" s="1" t="n">
        <v>4705</v>
      </c>
      <c r="J12494" s="1" t="n">
        <v>100006</v>
      </c>
      <c r="K12494" s="1" t="n">
        <v>7</v>
      </c>
      <c r="L12494" s="1" t="s">
        <v>3968</v>
      </c>
      <c r="N12494" s="1" t="n">
        <v>10.373</v>
      </c>
      <c r="O12494" s="1" t="n">
        <v>346.64</v>
      </c>
      <c r="P12494" s="1" t="s">
        <v>3814</v>
      </c>
    </row>
    <row r="12495" customFormat="false" ht="12.75" hidden="false" customHeight="true" outlineLevel="0" collapsed="false">
      <c r="A12495" s="1" t="n">
        <v>3</v>
      </c>
      <c r="B12495" s="76" t="n">
        <v>46298</v>
      </c>
      <c r="C12495" s="1" t="n">
        <v>22</v>
      </c>
      <c r="D12495" s="1" t="s">
        <v>3967</v>
      </c>
      <c r="E12495" s="1" t="n">
        <v>42</v>
      </c>
      <c r="F12495" s="1" t="s">
        <v>93</v>
      </c>
      <c r="I12495" s="1" t="n">
        <v>4705</v>
      </c>
      <c r="J12495" s="1" t="n">
        <v>100008</v>
      </c>
      <c r="K12495" s="1" t="n">
        <v>9</v>
      </c>
      <c r="L12495" s="1" t="s">
        <v>3969</v>
      </c>
      <c r="N12495" s="1" t="n">
        <v>28.465</v>
      </c>
      <c r="O12495" s="1" t="n">
        <v>975.03</v>
      </c>
      <c r="P12495" s="1" t="s">
        <v>3814</v>
      </c>
    </row>
    <row r="12496" customFormat="false" ht="12.75" hidden="false" customHeight="true" outlineLevel="0" collapsed="false">
      <c r="A12496" s="1" t="n">
        <v>3</v>
      </c>
      <c r="B12496" s="76" t="n">
        <v>46298</v>
      </c>
      <c r="C12496" s="1" t="n">
        <v>22</v>
      </c>
      <c r="D12496" s="1" t="s">
        <v>3967</v>
      </c>
      <c r="E12496" s="1" t="n">
        <v>42</v>
      </c>
      <c r="F12496" s="1" t="s">
        <v>93</v>
      </c>
      <c r="I12496" s="1" t="n">
        <v>4705</v>
      </c>
      <c r="J12496" s="1" t="n">
        <v>100010</v>
      </c>
      <c r="K12496" s="1" t="n">
        <v>11</v>
      </c>
      <c r="L12496" s="1" t="s">
        <v>3970</v>
      </c>
      <c r="N12496" s="1" t="n">
        <v>6.851</v>
      </c>
      <c r="O12496" s="1" t="n">
        <v>269.02</v>
      </c>
      <c r="P12496" s="1" t="s">
        <v>3814</v>
      </c>
    </row>
    <row r="12497" customFormat="false" ht="12.75" hidden="false" customHeight="true" outlineLevel="0" collapsed="false">
      <c r="A12497" s="1" t="n">
        <v>3</v>
      </c>
      <c r="B12497" s="76" t="n">
        <v>46298</v>
      </c>
      <c r="C12497" s="1" t="n">
        <v>22</v>
      </c>
      <c r="D12497" s="1" t="s">
        <v>3967</v>
      </c>
      <c r="E12497" s="1" t="n">
        <v>42</v>
      </c>
      <c r="F12497" s="1" t="s">
        <v>93</v>
      </c>
      <c r="I12497" s="1" t="n">
        <v>4705</v>
      </c>
      <c r="J12497" s="1" t="n">
        <v>100011</v>
      </c>
      <c r="K12497" s="1" t="n">
        <v>12</v>
      </c>
      <c r="L12497" s="1" t="s">
        <v>3971</v>
      </c>
      <c r="N12497" s="1" t="n">
        <v>13.995</v>
      </c>
      <c r="O12497" s="1" t="n">
        <v>549.55</v>
      </c>
      <c r="P12497" s="1" t="s">
        <v>3814</v>
      </c>
    </row>
    <row r="12498" customFormat="false" ht="12.75" hidden="false" customHeight="true" outlineLevel="0" collapsed="false">
      <c r="A12498" s="1" t="n">
        <v>3</v>
      </c>
      <c r="B12498" s="76" t="n">
        <v>46298</v>
      </c>
      <c r="C12498" s="1" t="n">
        <v>22</v>
      </c>
      <c r="D12498" s="1" t="s">
        <v>3967</v>
      </c>
      <c r="E12498" s="1" t="n">
        <v>42</v>
      </c>
      <c r="F12498" s="1" t="s">
        <v>93</v>
      </c>
      <c r="I12498" s="1" t="n">
        <v>4705</v>
      </c>
      <c r="J12498" s="1" t="n">
        <v>100012</v>
      </c>
      <c r="K12498" s="1" t="n">
        <v>13</v>
      </c>
      <c r="L12498" s="1" t="s">
        <v>3972</v>
      </c>
      <c r="N12498" s="1" t="n">
        <v>11.138</v>
      </c>
      <c r="O12498" s="1" t="n">
        <v>474.59</v>
      </c>
      <c r="P12498" s="1" t="s">
        <v>3814</v>
      </c>
    </row>
    <row r="12499" customFormat="false" ht="12.75" hidden="false" customHeight="true" outlineLevel="0" collapsed="false">
      <c r="A12499" s="1" t="n">
        <v>3</v>
      </c>
      <c r="B12499" s="76" t="n">
        <v>46298</v>
      </c>
      <c r="C12499" s="1" t="n">
        <v>22</v>
      </c>
      <c r="D12499" s="1" t="s">
        <v>3967</v>
      </c>
      <c r="E12499" s="1" t="n">
        <v>42</v>
      </c>
      <c r="F12499" s="1" t="s">
        <v>93</v>
      </c>
      <c r="I12499" s="1" t="n">
        <v>4705</v>
      </c>
      <c r="J12499" s="1" t="n">
        <v>100013</v>
      </c>
      <c r="K12499" s="1" t="n">
        <v>14</v>
      </c>
      <c r="L12499" s="1" t="s">
        <v>3973</v>
      </c>
      <c r="N12499" s="1" t="n">
        <v>20.005</v>
      </c>
      <c r="O12499" s="1" t="n">
        <v>919.28</v>
      </c>
      <c r="P12499" s="1" t="s">
        <v>3814</v>
      </c>
    </row>
    <row r="12500" customFormat="false" ht="12.75" hidden="false" customHeight="true" outlineLevel="0" collapsed="false">
      <c r="A12500" s="1" t="n">
        <v>3</v>
      </c>
      <c r="B12500" s="76" t="n">
        <v>46298</v>
      </c>
      <c r="C12500" s="1" t="n">
        <v>22</v>
      </c>
      <c r="D12500" s="1" t="s">
        <v>3967</v>
      </c>
      <c r="E12500" s="1" t="n">
        <v>42</v>
      </c>
      <c r="F12500" s="1" t="s">
        <v>93</v>
      </c>
      <c r="I12500" s="1" t="n">
        <v>4705</v>
      </c>
      <c r="J12500" s="1" t="n">
        <v>100014</v>
      </c>
      <c r="K12500" s="1" t="n">
        <v>15</v>
      </c>
      <c r="L12500" s="1" t="s">
        <v>3974</v>
      </c>
      <c r="N12500" s="1" t="n">
        <v>8.869</v>
      </c>
      <c r="O12500" s="1" t="n">
        <v>414.97</v>
      </c>
      <c r="P12500" s="1" t="s">
        <v>3814</v>
      </c>
    </row>
    <row r="12501" customFormat="false" ht="12.75" hidden="false" customHeight="true" outlineLevel="0" collapsed="false">
      <c r="A12501" s="1" t="n">
        <v>3</v>
      </c>
      <c r="B12501" s="76" t="n">
        <v>46298</v>
      </c>
      <c r="C12501" s="1" t="n">
        <v>22</v>
      </c>
      <c r="D12501" s="1" t="s">
        <v>3967</v>
      </c>
      <c r="E12501" s="1" t="n">
        <v>42</v>
      </c>
      <c r="F12501" s="1" t="s">
        <v>93</v>
      </c>
      <c r="I12501" s="1" t="n">
        <v>4705</v>
      </c>
      <c r="J12501" s="1" t="n">
        <v>100015</v>
      </c>
      <c r="K12501" s="1" t="n">
        <v>16</v>
      </c>
      <c r="L12501" s="1" t="s">
        <v>3975</v>
      </c>
      <c r="N12501" s="1" t="n">
        <v>3.194</v>
      </c>
      <c r="O12501" s="1" t="n">
        <v>136.1</v>
      </c>
      <c r="P12501" s="1" t="s">
        <v>3814</v>
      </c>
    </row>
    <row r="12502" customFormat="false" ht="12.75" hidden="false" customHeight="true" outlineLevel="0" collapsed="false">
      <c r="A12502" s="1" t="n">
        <v>3</v>
      </c>
      <c r="B12502" s="76" t="n">
        <v>46298</v>
      </c>
      <c r="C12502" s="1" t="n">
        <v>22</v>
      </c>
      <c r="D12502" s="1" t="s">
        <v>3967</v>
      </c>
      <c r="E12502" s="1" t="n">
        <v>42</v>
      </c>
      <c r="F12502" s="1" t="s">
        <v>93</v>
      </c>
      <c r="I12502" s="1" t="n">
        <v>4705</v>
      </c>
      <c r="J12502" s="1" t="n">
        <v>100016</v>
      </c>
      <c r="K12502" s="1" t="n">
        <v>17</v>
      </c>
      <c r="L12502" s="1" t="s">
        <v>3976</v>
      </c>
      <c r="N12502" s="1" t="n">
        <v>4.045</v>
      </c>
      <c r="O12502" s="1" t="n">
        <v>185.88</v>
      </c>
      <c r="P12502" s="1" t="s">
        <v>3814</v>
      </c>
    </row>
    <row r="12503" customFormat="false" ht="12.75" hidden="false" customHeight="true" outlineLevel="0" collapsed="false">
      <c r="A12503" s="1" t="n">
        <v>3</v>
      </c>
      <c r="B12503" s="76" t="n">
        <v>46298</v>
      </c>
      <c r="C12503" s="1" t="n">
        <v>22</v>
      </c>
      <c r="D12503" s="1" t="s">
        <v>3967</v>
      </c>
      <c r="E12503" s="1" t="n">
        <v>42</v>
      </c>
      <c r="F12503" s="1" t="s">
        <v>93</v>
      </c>
      <c r="I12503" s="1" t="n">
        <v>4705</v>
      </c>
      <c r="J12503" s="1" t="n">
        <v>100017</v>
      </c>
      <c r="K12503" s="1" t="n">
        <v>18</v>
      </c>
      <c r="L12503" s="1" t="s">
        <v>3977</v>
      </c>
      <c r="N12503" s="1" t="n">
        <v>3.3</v>
      </c>
      <c r="O12503" s="1" t="n">
        <v>179.22</v>
      </c>
      <c r="P12503" s="1" t="s">
        <v>3814</v>
      </c>
    </row>
    <row r="12504" customFormat="false" ht="12.75" hidden="false" customHeight="true" outlineLevel="0" collapsed="false">
      <c r="A12504" s="1" t="n">
        <v>3</v>
      </c>
      <c r="B12504" s="76" t="n">
        <v>46298</v>
      </c>
      <c r="C12504" s="1" t="n">
        <v>22</v>
      </c>
      <c r="D12504" s="1" t="s">
        <v>3967</v>
      </c>
      <c r="E12504" s="1" t="n">
        <v>42</v>
      </c>
      <c r="F12504" s="1" t="s">
        <v>93</v>
      </c>
      <c r="I12504" s="1" t="n">
        <v>4705</v>
      </c>
      <c r="J12504" s="1" t="n">
        <v>100019</v>
      </c>
      <c r="K12504" s="1" t="n">
        <v>20</v>
      </c>
      <c r="L12504" s="1" t="s">
        <v>5675</v>
      </c>
      <c r="N12504" s="1" t="n">
        <v>4.767</v>
      </c>
      <c r="O12504" s="1" t="n">
        <v>171.25</v>
      </c>
      <c r="P12504" s="1" t="s">
        <v>3814</v>
      </c>
    </row>
    <row r="12505" customFormat="false" ht="12.75" hidden="false" customHeight="true" outlineLevel="0" collapsed="false">
      <c r="A12505" s="1" t="n">
        <v>3</v>
      </c>
      <c r="B12505" s="76" t="n">
        <v>46298</v>
      </c>
      <c r="C12505" s="1" t="n">
        <v>22</v>
      </c>
      <c r="D12505" s="1" t="s">
        <v>3967</v>
      </c>
      <c r="E12505" s="1" t="n">
        <v>42</v>
      </c>
      <c r="F12505" s="1" t="s">
        <v>93</v>
      </c>
      <c r="I12505" s="1" t="n">
        <v>4705</v>
      </c>
      <c r="J12505" s="1" t="n">
        <v>100053</v>
      </c>
      <c r="K12505" s="1" t="n">
        <v>54</v>
      </c>
      <c r="L12505" s="1" t="s">
        <v>3978</v>
      </c>
      <c r="N12505" s="1" t="n">
        <v>3.116</v>
      </c>
      <c r="O12505" s="1" t="n">
        <v>117.15</v>
      </c>
      <c r="P12505" s="1" t="s">
        <v>3814</v>
      </c>
    </row>
    <row r="12506" customFormat="false" ht="12.75" hidden="false" customHeight="true" outlineLevel="0" collapsed="false">
      <c r="A12506" s="1" t="n">
        <v>3</v>
      </c>
      <c r="B12506" s="76" t="n">
        <v>46298</v>
      </c>
      <c r="C12506" s="1" t="n">
        <v>22</v>
      </c>
      <c r="D12506" s="1" t="s">
        <v>3967</v>
      </c>
      <c r="E12506" s="1" t="n">
        <v>42</v>
      </c>
      <c r="F12506" s="1" t="s">
        <v>93</v>
      </c>
      <c r="I12506" s="1" t="n">
        <v>4705</v>
      </c>
      <c r="J12506" s="1" t="n">
        <v>100638</v>
      </c>
      <c r="K12506" s="1" t="n">
        <v>508</v>
      </c>
      <c r="L12506" s="1" t="s">
        <v>3979</v>
      </c>
      <c r="N12506" s="1" t="n">
        <v>5.506</v>
      </c>
      <c r="O12506" s="1" t="n">
        <v>9.16</v>
      </c>
      <c r="P12506" s="1" t="s">
        <v>3814</v>
      </c>
    </row>
    <row r="12507" customFormat="false" ht="12.75" hidden="false" customHeight="true" outlineLevel="0" collapsed="false">
      <c r="A12507" s="1" t="n">
        <v>3</v>
      </c>
      <c r="B12507" s="76" t="n">
        <v>46298</v>
      </c>
      <c r="C12507" s="1" t="n">
        <v>22</v>
      </c>
      <c r="D12507" s="1" t="s">
        <v>3967</v>
      </c>
      <c r="E12507" s="1" t="n">
        <v>42</v>
      </c>
      <c r="F12507" s="1" t="s">
        <v>93</v>
      </c>
      <c r="I12507" s="1" t="n">
        <v>4705</v>
      </c>
      <c r="J12507" s="1" t="n">
        <v>100520</v>
      </c>
      <c r="K12507" s="1" t="n">
        <v>507</v>
      </c>
      <c r="L12507" s="1" t="s">
        <v>3980</v>
      </c>
      <c r="N12507" s="1" t="n">
        <v>22.279</v>
      </c>
      <c r="O12507" s="1" t="n">
        <v>55.67</v>
      </c>
      <c r="P12507" s="1" t="s">
        <v>3814</v>
      </c>
    </row>
    <row r="12508" customFormat="false" ht="12.75" hidden="false" customHeight="true" outlineLevel="0" collapsed="false">
      <c r="A12508" s="1" t="n">
        <v>3</v>
      </c>
      <c r="B12508" s="76" t="n">
        <v>46298</v>
      </c>
      <c r="C12508" s="1" t="n">
        <v>22</v>
      </c>
      <c r="D12508" s="1" t="s">
        <v>3967</v>
      </c>
      <c r="E12508" s="1" t="n">
        <v>42</v>
      </c>
      <c r="F12508" s="1" t="s">
        <v>93</v>
      </c>
      <c r="I12508" s="1" t="n">
        <v>4705</v>
      </c>
      <c r="J12508" s="1" t="n">
        <v>110455</v>
      </c>
      <c r="K12508" s="1" t="n">
        <v>53212</v>
      </c>
      <c r="L12508" s="1" t="s">
        <v>3981</v>
      </c>
      <c r="N12508" s="1" t="n">
        <v>1.897</v>
      </c>
      <c r="O12508" s="1" t="n">
        <v>0</v>
      </c>
      <c r="P12508" s="1" t="s">
        <v>3814</v>
      </c>
    </row>
    <row r="12509" customFormat="false" ht="12.75" hidden="false" customHeight="true" outlineLevel="0" collapsed="false">
      <c r="A12509" s="1" t="n">
        <v>3</v>
      </c>
      <c r="B12509" s="76" t="n">
        <v>46298</v>
      </c>
      <c r="C12509" s="1" t="n">
        <v>39</v>
      </c>
      <c r="D12509" s="1" t="s">
        <v>4046</v>
      </c>
      <c r="E12509" s="1" t="n">
        <v>1668</v>
      </c>
      <c r="F12509" s="1" t="s">
        <v>205</v>
      </c>
      <c r="I12509" s="1" t="n">
        <v>765831</v>
      </c>
      <c r="J12509" s="1" t="n">
        <v>43686</v>
      </c>
      <c r="K12509" s="1" t="n">
        <v>7896030899249</v>
      </c>
      <c r="L12509" s="1" t="s">
        <v>5366</v>
      </c>
      <c r="N12509" s="1" t="n">
        <v>12</v>
      </c>
      <c r="O12509" s="1" t="n">
        <v>206.55</v>
      </c>
      <c r="P12509" s="1" t="s">
        <v>3814</v>
      </c>
    </row>
    <row r="12510" customFormat="false" ht="12.75" hidden="false" customHeight="true" outlineLevel="0" collapsed="false">
      <c r="A12510" s="1" t="n">
        <v>3</v>
      </c>
      <c r="B12510" s="76" t="n">
        <v>46298</v>
      </c>
      <c r="C12510" s="1" t="n">
        <v>39</v>
      </c>
      <c r="D12510" s="1" t="s">
        <v>4046</v>
      </c>
      <c r="E12510" s="1" t="n">
        <v>1668</v>
      </c>
      <c r="F12510" s="1" t="s">
        <v>205</v>
      </c>
      <c r="I12510" s="1" t="n">
        <v>765831</v>
      </c>
      <c r="J12510" s="1" t="n">
        <v>50883</v>
      </c>
      <c r="K12510" s="1" t="n">
        <v>2249896</v>
      </c>
      <c r="L12510" s="1" t="s">
        <v>5367</v>
      </c>
      <c r="N12510" s="1" t="n">
        <v>8</v>
      </c>
      <c r="O12510" s="1" t="n">
        <v>167.05</v>
      </c>
      <c r="P12510" s="1" t="s">
        <v>3814</v>
      </c>
    </row>
    <row r="12511" customFormat="false" ht="12.75" hidden="false" customHeight="true" outlineLevel="0" collapsed="false">
      <c r="A12511" s="1" t="n">
        <v>3</v>
      </c>
      <c r="B12511" s="76" t="n">
        <v>46298</v>
      </c>
      <c r="C12511" s="1" t="n">
        <v>100</v>
      </c>
      <c r="D12511" s="1" t="s">
        <v>3988</v>
      </c>
      <c r="E12511" s="1" t="n">
        <v>42</v>
      </c>
      <c r="F12511" s="1" t="s">
        <v>93</v>
      </c>
      <c r="I12511" s="1" t="n">
        <v>1793693</v>
      </c>
      <c r="J12511" s="1" t="n">
        <v>100006</v>
      </c>
      <c r="K12511" s="1" t="n">
        <v>7</v>
      </c>
      <c r="L12511" s="1" t="s">
        <v>3968</v>
      </c>
      <c r="N12511" s="1" t="n">
        <v>10.373</v>
      </c>
      <c r="O12511" s="1" t="n">
        <v>346.64</v>
      </c>
      <c r="P12511" s="1" t="s">
        <v>3814</v>
      </c>
    </row>
    <row r="12512" customFormat="false" ht="12.75" hidden="false" customHeight="true" outlineLevel="0" collapsed="false">
      <c r="A12512" s="1" t="n">
        <v>3</v>
      </c>
      <c r="B12512" s="76" t="n">
        <v>46298</v>
      </c>
      <c r="C12512" s="1" t="n">
        <v>100</v>
      </c>
      <c r="D12512" s="1" t="s">
        <v>3988</v>
      </c>
      <c r="E12512" s="1" t="n">
        <v>42</v>
      </c>
      <c r="F12512" s="1" t="s">
        <v>93</v>
      </c>
      <c r="I12512" s="1" t="n">
        <v>1793693</v>
      </c>
      <c r="J12512" s="1" t="n">
        <v>100008</v>
      </c>
      <c r="K12512" s="1" t="n">
        <v>9</v>
      </c>
      <c r="L12512" s="1" t="s">
        <v>3969</v>
      </c>
      <c r="N12512" s="1" t="n">
        <v>28.465</v>
      </c>
      <c r="O12512" s="1" t="n">
        <v>975.03</v>
      </c>
      <c r="P12512" s="1" t="s">
        <v>3814</v>
      </c>
    </row>
    <row r="12513" customFormat="false" ht="12.75" hidden="false" customHeight="true" outlineLevel="0" collapsed="false">
      <c r="A12513" s="1" t="n">
        <v>3</v>
      </c>
      <c r="B12513" s="76" t="n">
        <v>46298</v>
      </c>
      <c r="C12513" s="1" t="n">
        <v>100</v>
      </c>
      <c r="D12513" s="1" t="s">
        <v>3988</v>
      </c>
      <c r="E12513" s="1" t="n">
        <v>42</v>
      </c>
      <c r="F12513" s="1" t="s">
        <v>93</v>
      </c>
      <c r="I12513" s="1" t="n">
        <v>1793693</v>
      </c>
      <c r="J12513" s="1" t="n">
        <v>100010</v>
      </c>
      <c r="K12513" s="1" t="n">
        <v>11</v>
      </c>
      <c r="L12513" s="1" t="s">
        <v>3970</v>
      </c>
      <c r="N12513" s="1" t="n">
        <v>6.851</v>
      </c>
      <c r="O12513" s="1" t="n">
        <v>269.02</v>
      </c>
      <c r="P12513" s="1" t="s">
        <v>3814</v>
      </c>
    </row>
    <row r="12514" customFormat="false" ht="12.75" hidden="false" customHeight="true" outlineLevel="0" collapsed="false">
      <c r="A12514" s="1" t="n">
        <v>3</v>
      </c>
      <c r="B12514" s="76" t="n">
        <v>46298</v>
      </c>
      <c r="C12514" s="1" t="n">
        <v>100</v>
      </c>
      <c r="D12514" s="1" t="s">
        <v>3988</v>
      </c>
      <c r="E12514" s="1" t="n">
        <v>42</v>
      </c>
      <c r="F12514" s="1" t="s">
        <v>93</v>
      </c>
      <c r="I12514" s="1" t="n">
        <v>1793693</v>
      </c>
      <c r="J12514" s="1" t="n">
        <v>100011</v>
      </c>
      <c r="K12514" s="1" t="n">
        <v>12</v>
      </c>
      <c r="L12514" s="1" t="s">
        <v>3971</v>
      </c>
      <c r="N12514" s="1" t="n">
        <v>13.995</v>
      </c>
      <c r="O12514" s="1" t="n">
        <v>549.55</v>
      </c>
      <c r="P12514" s="1" t="s">
        <v>3814</v>
      </c>
    </row>
    <row r="12515" customFormat="false" ht="12.75" hidden="false" customHeight="true" outlineLevel="0" collapsed="false">
      <c r="A12515" s="1" t="n">
        <v>3</v>
      </c>
      <c r="B12515" s="76" t="n">
        <v>46298</v>
      </c>
      <c r="C12515" s="1" t="n">
        <v>100</v>
      </c>
      <c r="D12515" s="1" t="s">
        <v>3988</v>
      </c>
      <c r="E12515" s="1" t="n">
        <v>42</v>
      </c>
      <c r="F12515" s="1" t="s">
        <v>93</v>
      </c>
      <c r="I12515" s="1" t="n">
        <v>1793693</v>
      </c>
      <c r="J12515" s="1" t="n">
        <v>100012</v>
      </c>
      <c r="K12515" s="1" t="n">
        <v>13</v>
      </c>
      <c r="L12515" s="1" t="s">
        <v>3972</v>
      </c>
      <c r="N12515" s="1" t="n">
        <v>11.138</v>
      </c>
      <c r="O12515" s="1" t="n">
        <v>474.59</v>
      </c>
      <c r="P12515" s="1" t="s">
        <v>3814</v>
      </c>
    </row>
    <row r="12516" customFormat="false" ht="12.75" hidden="false" customHeight="true" outlineLevel="0" collapsed="false">
      <c r="A12516" s="1" t="n">
        <v>3</v>
      </c>
      <c r="B12516" s="76" t="n">
        <v>46298</v>
      </c>
      <c r="C12516" s="1" t="n">
        <v>100</v>
      </c>
      <c r="D12516" s="1" t="s">
        <v>3988</v>
      </c>
      <c r="E12516" s="1" t="n">
        <v>42</v>
      </c>
      <c r="F12516" s="1" t="s">
        <v>93</v>
      </c>
      <c r="I12516" s="1" t="n">
        <v>1793693</v>
      </c>
      <c r="J12516" s="1" t="n">
        <v>100013</v>
      </c>
      <c r="K12516" s="1" t="n">
        <v>14</v>
      </c>
      <c r="L12516" s="1" t="s">
        <v>3973</v>
      </c>
      <c r="N12516" s="1" t="n">
        <v>20.005</v>
      </c>
      <c r="O12516" s="1" t="n">
        <v>919.28</v>
      </c>
      <c r="P12516" s="1" t="s">
        <v>3814</v>
      </c>
    </row>
    <row r="12517" customFormat="false" ht="12.75" hidden="false" customHeight="true" outlineLevel="0" collapsed="false">
      <c r="A12517" s="1" t="n">
        <v>3</v>
      </c>
      <c r="B12517" s="76" t="n">
        <v>46298</v>
      </c>
      <c r="C12517" s="1" t="n">
        <v>100</v>
      </c>
      <c r="D12517" s="1" t="s">
        <v>3988</v>
      </c>
      <c r="E12517" s="1" t="n">
        <v>42</v>
      </c>
      <c r="F12517" s="1" t="s">
        <v>93</v>
      </c>
      <c r="I12517" s="1" t="n">
        <v>1793693</v>
      </c>
      <c r="J12517" s="1" t="n">
        <v>100014</v>
      </c>
      <c r="K12517" s="1" t="n">
        <v>15</v>
      </c>
      <c r="L12517" s="1" t="s">
        <v>3974</v>
      </c>
      <c r="N12517" s="1" t="n">
        <v>8.869</v>
      </c>
      <c r="O12517" s="1" t="n">
        <v>414.97</v>
      </c>
      <c r="P12517" s="1" t="s">
        <v>3814</v>
      </c>
    </row>
    <row r="12518" customFormat="false" ht="12.75" hidden="false" customHeight="true" outlineLevel="0" collapsed="false">
      <c r="A12518" s="1" t="n">
        <v>3</v>
      </c>
      <c r="B12518" s="76" t="n">
        <v>46298</v>
      </c>
      <c r="C12518" s="1" t="n">
        <v>100</v>
      </c>
      <c r="D12518" s="1" t="s">
        <v>3988</v>
      </c>
      <c r="E12518" s="1" t="n">
        <v>42</v>
      </c>
      <c r="F12518" s="1" t="s">
        <v>93</v>
      </c>
      <c r="I12518" s="1" t="n">
        <v>1793693</v>
      </c>
      <c r="J12518" s="1" t="n">
        <v>100015</v>
      </c>
      <c r="K12518" s="1" t="n">
        <v>16</v>
      </c>
      <c r="L12518" s="1" t="s">
        <v>3975</v>
      </c>
      <c r="N12518" s="1" t="n">
        <v>3.194</v>
      </c>
      <c r="O12518" s="1" t="n">
        <v>136.1</v>
      </c>
      <c r="P12518" s="1" t="s">
        <v>3814</v>
      </c>
    </row>
    <row r="12519" customFormat="false" ht="12.75" hidden="false" customHeight="true" outlineLevel="0" collapsed="false">
      <c r="A12519" s="1" t="n">
        <v>3</v>
      </c>
      <c r="B12519" s="76" t="n">
        <v>46298</v>
      </c>
      <c r="C12519" s="1" t="n">
        <v>100</v>
      </c>
      <c r="D12519" s="1" t="s">
        <v>3988</v>
      </c>
      <c r="E12519" s="1" t="n">
        <v>42</v>
      </c>
      <c r="F12519" s="1" t="s">
        <v>93</v>
      </c>
      <c r="I12519" s="1" t="n">
        <v>1793693</v>
      </c>
      <c r="J12519" s="1" t="n">
        <v>100016</v>
      </c>
      <c r="K12519" s="1" t="n">
        <v>17</v>
      </c>
      <c r="L12519" s="1" t="s">
        <v>3976</v>
      </c>
      <c r="N12519" s="1" t="n">
        <v>4.045</v>
      </c>
      <c r="O12519" s="1" t="n">
        <v>185.88</v>
      </c>
      <c r="P12519" s="1" t="s">
        <v>3814</v>
      </c>
    </row>
    <row r="12520" customFormat="false" ht="12.75" hidden="false" customHeight="true" outlineLevel="0" collapsed="false">
      <c r="A12520" s="1" t="n">
        <v>3</v>
      </c>
      <c r="B12520" s="76" t="n">
        <v>46298</v>
      </c>
      <c r="C12520" s="1" t="n">
        <v>100</v>
      </c>
      <c r="D12520" s="1" t="s">
        <v>3988</v>
      </c>
      <c r="E12520" s="1" t="n">
        <v>42</v>
      </c>
      <c r="F12520" s="1" t="s">
        <v>93</v>
      </c>
      <c r="I12520" s="1" t="n">
        <v>1793693</v>
      </c>
      <c r="J12520" s="1" t="n">
        <v>100017</v>
      </c>
      <c r="K12520" s="1" t="n">
        <v>18</v>
      </c>
      <c r="L12520" s="1" t="s">
        <v>3977</v>
      </c>
      <c r="N12520" s="1" t="n">
        <v>3.3</v>
      </c>
      <c r="O12520" s="1" t="n">
        <v>179.22</v>
      </c>
      <c r="P12520" s="1" t="s">
        <v>3814</v>
      </c>
    </row>
    <row r="12521" customFormat="false" ht="12.75" hidden="false" customHeight="true" outlineLevel="0" collapsed="false">
      <c r="A12521" s="1" t="n">
        <v>3</v>
      </c>
      <c r="B12521" s="76" t="n">
        <v>46298</v>
      </c>
      <c r="C12521" s="1" t="n">
        <v>100</v>
      </c>
      <c r="D12521" s="1" t="s">
        <v>3988</v>
      </c>
      <c r="E12521" s="1" t="n">
        <v>42</v>
      </c>
      <c r="F12521" s="1" t="s">
        <v>93</v>
      </c>
      <c r="I12521" s="1" t="n">
        <v>1793693</v>
      </c>
      <c r="J12521" s="1" t="n">
        <v>100019</v>
      </c>
      <c r="K12521" s="1" t="n">
        <v>20</v>
      </c>
      <c r="L12521" s="1" t="s">
        <v>5675</v>
      </c>
      <c r="N12521" s="1" t="n">
        <v>4.767</v>
      </c>
      <c r="O12521" s="1" t="n">
        <v>171.25</v>
      </c>
      <c r="P12521" s="1" t="s">
        <v>3814</v>
      </c>
    </row>
    <row r="12522" customFormat="false" ht="12.75" hidden="false" customHeight="true" outlineLevel="0" collapsed="false">
      <c r="A12522" s="1" t="n">
        <v>3</v>
      </c>
      <c r="B12522" s="76" t="n">
        <v>46298</v>
      </c>
      <c r="C12522" s="1" t="n">
        <v>100</v>
      </c>
      <c r="D12522" s="1" t="s">
        <v>3988</v>
      </c>
      <c r="E12522" s="1" t="n">
        <v>42</v>
      </c>
      <c r="F12522" s="1" t="s">
        <v>93</v>
      </c>
      <c r="I12522" s="1" t="n">
        <v>1793693</v>
      </c>
      <c r="J12522" s="1" t="n">
        <v>100053</v>
      </c>
      <c r="K12522" s="1" t="n">
        <v>54</v>
      </c>
      <c r="L12522" s="1" t="s">
        <v>3978</v>
      </c>
      <c r="N12522" s="1" t="n">
        <v>3.116</v>
      </c>
      <c r="O12522" s="1" t="n">
        <v>117.15</v>
      </c>
      <c r="P12522" s="1" t="s">
        <v>3814</v>
      </c>
    </row>
    <row r="12523" customFormat="false" ht="12.75" hidden="false" customHeight="true" outlineLevel="0" collapsed="false">
      <c r="A12523" s="1" t="n">
        <v>3</v>
      </c>
      <c r="B12523" s="76" t="n">
        <v>46298</v>
      </c>
      <c r="C12523" s="1" t="n">
        <v>100</v>
      </c>
      <c r="D12523" s="1" t="s">
        <v>3988</v>
      </c>
      <c r="E12523" s="1" t="n">
        <v>42</v>
      </c>
      <c r="F12523" s="1" t="s">
        <v>93</v>
      </c>
      <c r="I12523" s="1" t="n">
        <v>1793693</v>
      </c>
      <c r="J12523" s="1" t="n">
        <v>100638</v>
      </c>
      <c r="K12523" s="1" t="n">
        <v>508</v>
      </c>
      <c r="L12523" s="1" t="s">
        <v>3979</v>
      </c>
      <c r="N12523" s="1" t="n">
        <v>5.506</v>
      </c>
      <c r="O12523" s="1" t="n">
        <v>9.16</v>
      </c>
      <c r="P12523" s="1" t="s">
        <v>3814</v>
      </c>
    </row>
    <row r="12524" customFormat="false" ht="12.75" hidden="false" customHeight="true" outlineLevel="0" collapsed="false">
      <c r="A12524" s="1" t="n">
        <v>3</v>
      </c>
      <c r="B12524" s="76" t="n">
        <v>46298</v>
      </c>
      <c r="C12524" s="1" t="n">
        <v>100</v>
      </c>
      <c r="D12524" s="1" t="s">
        <v>3988</v>
      </c>
      <c r="E12524" s="1" t="n">
        <v>42</v>
      </c>
      <c r="F12524" s="1" t="s">
        <v>93</v>
      </c>
      <c r="I12524" s="1" t="n">
        <v>1793693</v>
      </c>
      <c r="J12524" s="1" t="n">
        <v>100520</v>
      </c>
      <c r="K12524" s="1" t="n">
        <v>507</v>
      </c>
      <c r="L12524" s="1" t="s">
        <v>3980</v>
      </c>
      <c r="N12524" s="1" t="n">
        <v>22.279</v>
      </c>
      <c r="O12524" s="1" t="n">
        <v>55.67</v>
      </c>
      <c r="P12524" s="1" t="s">
        <v>3814</v>
      </c>
    </row>
    <row r="12525" customFormat="false" ht="12.75" hidden="false" customHeight="true" outlineLevel="0" collapsed="false">
      <c r="A12525" s="1" t="n">
        <v>3</v>
      </c>
      <c r="B12525" s="76" t="n">
        <v>46298</v>
      </c>
      <c r="C12525" s="1" t="n">
        <v>100</v>
      </c>
      <c r="D12525" s="1" t="s">
        <v>3988</v>
      </c>
      <c r="E12525" s="1" t="n">
        <v>42</v>
      </c>
      <c r="F12525" s="1" t="s">
        <v>93</v>
      </c>
      <c r="I12525" s="1" t="n">
        <v>1793693</v>
      </c>
      <c r="J12525" s="1" t="n">
        <v>110455</v>
      </c>
      <c r="K12525" s="1" t="n">
        <v>53212</v>
      </c>
      <c r="L12525" s="1" t="s">
        <v>3981</v>
      </c>
      <c r="N12525" s="1" t="n">
        <v>1.897</v>
      </c>
      <c r="O12525" s="1" t="n">
        <v>0</v>
      </c>
      <c r="P12525" s="1" t="s">
        <v>3814</v>
      </c>
    </row>
    <row r="12526" customFormat="false" ht="12.75" hidden="false" customHeight="true" outlineLevel="0" collapsed="false">
      <c r="A12526" s="1" t="n">
        <v>3</v>
      </c>
      <c r="B12526" s="76" t="n">
        <v>46300</v>
      </c>
      <c r="C12526" s="1" t="n">
        <v>6</v>
      </c>
      <c r="D12526" s="1" t="s">
        <v>3819</v>
      </c>
      <c r="E12526" s="1" t="n">
        <v>42</v>
      </c>
      <c r="F12526" s="1" t="s">
        <v>93</v>
      </c>
      <c r="I12526" s="1" t="n">
        <v>4709</v>
      </c>
      <c r="J12526" s="1" t="n">
        <v>37359</v>
      </c>
      <c r="K12526" s="1" t="n">
        <v>55526</v>
      </c>
      <c r="L12526" s="1" t="s">
        <v>3815</v>
      </c>
      <c r="N12526" s="1" t="n">
        <v>12</v>
      </c>
      <c r="O12526" s="1" t="n">
        <v>96</v>
      </c>
      <c r="P12526" s="1" t="s">
        <v>3814</v>
      </c>
    </row>
    <row r="12527" customFormat="false" ht="12.75" hidden="false" customHeight="true" outlineLevel="0" collapsed="false">
      <c r="A12527" s="1" t="n">
        <v>3</v>
      </c>
      <c r="B12527" s="76" t="n">
        <v>46300</v>
      </c>
      <c r="C12527" s="1" t="n">
        <v>6</v>
      </c>
      <c r="D12527" s="1" t="s">
        <v>3819</v>
      </c>
      <c r="E12527" s="1" t="n">
        <v>42</v>
      </c>
      <c r="F12527" s="1" t="s">
        <v>93</v>
      </c>
      <c r="I12527" s="1" t="n">
        <v>4709</v>
      </c>
      <c r="J12527" s="1" t="n">
        <v>37361</v>
      </c>
      <c r="K12527" s="1" t="n">
        <v>2240817</v>
      </c>
      <c r="L12527" s="1" t="s">
        <v>3816</v>
      </c>
      <c r="N12527" s="1" t="n">
        <v>30</v>
      </c>
      <c r="O12527" s="1" t="n">
        <v>60</v>
      </c>
      <c r="P12527" s="1" t="s">
        <v>3814</v>
      </c>
    </row>
    <row r="12528" customFormat="false" ht="12.75" hidden="false" customHeight="true" outlineLevel="0" collapsed="false">
      <c r="A12528" s="1" t="n">
        <v>3</v>
      </c>
      <c r="B12528" s="76" t="n">
        <v>46300</v>
      </c>
      <c r="C12528" s="1" t="n">
        <v>6</v>
      </c>
      <c r="D12528" s="1" t="s">
        <v>3819</v>
      </c>
      <c r="E12528" s="1" t="n">
        <v>42</v>
      </c>
      <c r="F12528" s="1" t="s">
        <v>93</v>
      </c>
      <c r="I12528" s="1" t="n">
        <v>4710</v>
      </c>
      <c r="J12528" s="1" t="n">
        <v>100103</v>
      </c>
      <c r="K12528" s="1" t="n">
        <v>104</v>
      </c>
      <c r="L12528" s="1" t="s">
        <v>3817</v>
      </c>
      <c r="N12528" s="1" t="n">
        <v>40</v>
      </c>
      <c r="O12528" s="1" t="n">
        <v>250</v>
      </c>
      <c r="P12528" s="1" t="s">
        <v>3814</v>
      </c>
    </row>
    <row r="12529" customFormat="false" ht="12.75" hidden="false" customHeight="true" outlineLevel="0" collapsed="false">
      <c r="A12529" s="1" t="n">
        <v>3</v>
      </c>
      <c r="B12529" s="76" t="n">
        <v>46300</v>
      </c>
      <c r="C12529" s="1" t="n">
        <v>11</v>
      </c>
      <c r="D12529" s="1" t="s">
        <v>3820</v>
      </c>
      <c r="E12529" s="1" t="n">
        <v>10096</v>
      </c>
      <c r="F12529" s="1" t="s">
        <v>1622</v>
      </c>
      <c r="I12529" s="1" t="n">
        <v>368</v>
      </c>
      <c r="J12529" s="1" t="n">
        <v>61580</v>
      </c>
      <c r="K12529" s="1" t="n">
        <v>2258157</v>
      </c>
      <c r="L12529" s="1" t="s">
        <v>3870</v>
      </c>
      <c r="N12529" s="1" t="n">
        <v>15</v>
      </c>
      <c r="O12529" s="1" t="n">
        <v>180</v>
      </c>
      <c r="P12529" s="1" t="s">
        <v>3814</v>
      </c>
    </row>
    <row r="12530" customFormat="false" ht="12.75" hidden="false" customHeight="true" outlineLevel="0" collapsed="false">
      <c r="A12530" s="1" t="n">
        <v>3</v>
      </c>
      <c r="B12530" s="76" t="n">
        <v>46300</v>
      </c>
      <c r="C12530" s="1" t="n">
        <v>11</v>
      </c>
      <c r="D12530" s="1" t="s">
        <v>3820</v>
      </c>
      <c r="E12530" s="1" t="n">
        <v>642</v>
      </c>
      <c r="F12530" s="1" t="s">
        <v>131</v>
      </c>
      <c r="I12530" s="1" t="n">
        <v>697</v>
      </c>
      <c r="J12530" s="1" t="n">
        <v>71766</v>
      </c>
      <c r="K12530" s="1" t="n">
        <v>779180</v>
      </c>
      <c r="L12530" s="1" t="s">
        <v>4098</v>
      </c>
      <c r="N12530" s="1" t="n">
        <v>20</v>
      </c>
      <c r="O12530" s="1" t="n">
        <v>240</v>
      </c>
      <c r="P12530" s="1" t="s">
        <v>3814</v>
      </c>
    </row>
    <row r="12531" customFormat="false" ht="12.75" hidden="false" customHeight="true" outlineLevel="0" collapsed="false">
      <c r="A12531" s="1" t="n">
        <v>3</v>
      </c>
      <c r="B12531" s="76" t="n">
        <v>46300</v>
      </c>
      <c r="C12531" s="1" t="n">
        <v>11</v>
      </c>
      <c r="D12531" s="1" t="s">
        <v>3820</v>
      </c>
      <c r="E12531" s="1" t="n">
        <v>10112</v>
      </c>
      <c r="F12531" s="1" t="s">
        <v>2741</v>
      </c>
      <c r="I12531" s="1" t="n">
        <v>3041</v>
      </c>
      <c r="J12531" s="1" t="n">
        <v>82280</v>
      </c>
      <c r="K12531" s="1" t="n">
        <v>7898927618186</v>
      </c>
      <c r="L12531" s="1" t="s">
        <v>6824</v>
      </c>
      <c r="N12531" s="1" t="n">
        <v>30</v>
      </c>
      <c r="O12531" s="1" t="n">
        <v>210</v>
      </c>
      <c r="P12531" s="1" t="s">
        <v>3814</v>
      </c>
    </row>
    <row r="12532" customFormat="false" ht="12.75" hidden="false" customHeight="true" outlineLevel="0" collapsed="false">
      <c r="A12532" s="1" t="n">
        <v>3</v>
      </c>
      <c r="B12532" s="76" t="n">
        <v>46300</v>
      </c>
      <c r="C12532" s="1" t="n">
        <v>11</v>
      </c>
      <c r="D12532" s="1" t="s">
        <v>3820</v>
      </c>
      <c r="E12532" s="1" t="n">
        <v>1625</v>
      </c>
      <c r="F12532" s="1" t="s">
        <v>405</v>
      </c>
      <c r="I12532" s="1" t="n">
        <v>15539</v>
      </c>
      <c r="J12532" s="1" t="n">
        <v>29079</v>
      </c>
      <c r="K12532" s="1" t="n">
        <v>55515</v>
      </c>
      <c r="L12532" s="1" t="s">
        <v>3891</v>
      </c>
      <c r="N12532" s="1" t="n">
        <v>79</v>
      </c>
      <c r="O12532" s="1" t="n">
        <v>2528</v>
      </c>
      <c r="P12532" s="1" t="s">
        <v>3814</v>
      </c>
    </row>
    <row r="12533" customFormat="false" ht="12.75" hidden="false" customHeight="true" outlineLevel="0" collapsed="false">
      <c r="A12533" s="1" t="n">
        <v>3</v>
      </c>
      <c r="B12533" s="76" t="n">
        <v>46300</v>
      </c>
      <c r="C12533" s="1" t="n">
        <v>11</v>
      </c>
      <c r="D12533" s="1" t="s">
        <v>3820</v>
      </c>
      <c r="E12533" s="1" t="n">
        <v>1625</v>
      </c>
      <c r="F12533" s="1" t="s">
        <v>405</v>
      </c>
      <c r="I12533" s="1" t="n">
        <v>15539</v>
      </c>
      <c r="J12533" s="1" t="n">
        <v>29079</v>
      </c>
      <c r="K12533" s="1" t="n">
        <v>55515</v>
      </c>
      <c r="L12533" s="1" t="s">
        <v>3891</v>
      </c>
      <c r="N12533" s="1" t="n">
        <v>80.5</v>
      </c>
      <c r="O12533" s="1" t="n">
        <v>2576</v>
      </c>
      <c r="P12533" s="1" t="s">
        <v>3814</v>
      </c>
    </row>
    <row r="12534" customFormat="false" ht="12.75" hidden="false" customHeight="true" outlineLevel="0" collapsed="false">
      <c r="A12534" s="1" t="n">
        <v>3</v>
      </c>
      <c r="B12534" s="76" t="n">
        <v>46300</v>
      </c>
      <c r="C12534" s="1" t="n">
        <v>11</v>
      </c>
      <c r="D12534" s="1" t="s">
        <v>3820</v>
      </c>
      <c r="E12534" s="1" t="n">
        <v>1625</v>
      </c>
      <c r="F12534" s="1" t="s">
        <v>405</v>
      </c>
      <c r="I12534" s="1" t="n">
        <v>15539</v>
      </c>
      <c r="J12534" s="1" t="n">
        <v>29080</v>
      </c>
      <c r="K12534" s="1" t="n">
        <v>55516</v>
      </c>
      <c r="L12534" s="1" t="s">
        <v>3893</v>
      </c>
      <c r="N12534" s="1" t="n">
        <v>68.5</v>
      </c>
      <c r="O12534" s="1" t="n">
        <v>1507</v>
      </c>
      <c r="P12534" s="1" t="s">
        <v>3814</v>
      </c>
    </row>
    <row r="12535" customFormat="false" ht="12.75" hidden="false" customHeight="true" outlineLevel="0" collapsed="false">
      <c r="A12535" s="1" t="n">
        <v>3</v>
      </c>
      <c r="B12535" s="76" t="n">
        <v>46300</v>
      </c>
      <c r="C12535" s="1" t="n">
        <v>11</v>
      </c>
      <c r="D12535" s="1" t="s">
        <v>3820</v>
      </c>
      <c r="E12535" s="1" t="n">
        <v>1625</v>
      </c>
      <c r="F12535" s="1" t="s">
        <v>405</v>
      </c>
      <c r="I12535" s="1" t="n">
        <v>15539</v>
      </c>
      <c r="J12535" s="1" t="n">
        <v>78040</v>
      </c>
      <c r="K12535" s="1" t="n">
        <v>780414</v>
      </c>
      <c r="L12535" s="1" t="s">
        <v>4117</v>
      </c>
      <c r="N12535" s="1" t="n">
        <v>21.5</v>
      </c>
      <c r="O12535" s="1" t="n">
        <v>451.5</v>
      </c>
      <c r="P12535" s="1" t="s">
        <v>3814</v>
      </c>
    </row>
    <row r="12536" customFormat="false" ht="12.75" hidden="false" customHeight="true" outlineLevel="0" collapsed="false">
      <c r="A12536" s="1" t="n">
        <v>3</v>
      </c>
      <c r="B12536" s="76" t="n">
        <v>46300</v>
      </c>
      <c r="C12536" s="1" t="n">
        <v>11</v>
      </c>
      <c r="D12536" s="1" t="s">
        <v>3820</v>
      </c>
      <c r="E12536" s="1" t="n">
        <v>1625</v>
      </c>
      <c r="F12536" s="1" t="s">
        <v>405</v>
      </c>
      <c r="I12536" s="1" t="n">
        <v>15539</v>
      </c>
      <c r="J12536" s="1" t="n">
        <v>78040</v>
      </c>
      <c r="K12536" s="1" t="n">
        <v>780414</v>
      </c>
      <c r="L12536" s="1" t="s">
        <v>4117</v>
      </c>
      <c r="N12536" s="1" t="n">
        <v>22</v>
      </c>
      <c r="O12536" s="1" t="n">
        <v>462</v>
      </c>
      <c r="P12536" s="1" t="s">
        <v>3814</v>
      </c>
    </row>
    <row r="12537" customFormat="false" ht="12.75" hidden="false" customHeight="true" outlineLevel="0" collapsed="false">
      <c r="A12537" s="1" t="n">
        <v>3</v>
      </c>
      <c r="B12537" s="76" t="n">
        <v>46300</v>
      </c>
      <c r="C12537" s="1" t="n">
        <v>11</v>
      </c>
      <c r="D12537" s="1" t="s">
        <v>3820</v>
      </c>
      <c r="E12537" s="1" t="n">
        <v>1608</v>
      </c>
      <c r="F12537" s="1" t="s">
        <v>65</v>
      </c>
      <c r="I12537" s="1" t="n">
        <v>1742270</v>
      </c>
      <c r="J12537" s="1" t="n">
        <v>24123</v>
      </c>
      <c r="K12537" s="1" t="n">
        <v>7891025109396</v>
      </c>
      <c r="L12537" s="1" t="s">
        <v>6133</v>
      </c>
      <c r="N12537" s="1" t="n">
        <v>3</v>
      </c>
      <c r="O12537" s="1" t="n">
        <v>10.29</v>
      </c>
      <c r="P12537" s="1" t="s">
        <v>3814</v>
      </c>
    </row>
    <row r="12538" customFormat="false" ht="12.75" hidden="false" customHeight="true" outlineLevel="0" collapsed="false">
      <c r="A12538" s="1" t="n">
        <v>3</v>
      </c>
      <c r="B12538" s="76" t="n">
        <v>46300</v>
      </c>
      <c r="C12538" s="1" t="n">
        <v>11</v>
      </c>
      <c r="D12538" s="1" t="s">
        <v>3820</v>
      </c>
      <c r="E12538" s="1" t="n">
        <v>1608</v>
      </c>
      <c r="F12538" s="1" t="s">
        <v>65</v>
      </c>
      <c r="I12538" s="1" t="n">
        <v>1742270</v>
      </c>
      <c r="J12538" s="1" t="n">
        <v>24832</v>
      </c>
      <c r="K12538" s="1" t="n">
        <v>7891025109891</v>
      </c>
      <c r="L12538" s="1" t="s">
        <v>6134</v>
      </c>
      <c r="N12538" s="1" t="n">
        <v>2</v>
      </c>
      <c r="O12538" s="1" t="n">
        <v>17.96</v>
      </c>
      <c r="P12538" s="1" t="s">
        <v>3814</v>
      </c>
    </row>
    <row r="12539" customFormat="false" ht="12.75" hidden="false" customHeight="true" outlineLevel="0" collapsed="false">
      <c r="A12539" s="1" t="n">
        <v>3</v>
      </c>
      <c r="B12539" s="76" t="n">
        <v>46300</v>
      </c>
      <c r="C12539" s="1" t="n">
        <v>11</v>
      </c>
      <c r="D12539" s="1" t="s">
        <v>3820</v>
      </c>
      <c r="E12539" s="1" t="n">
        <v>1608</v>
      </c>
      <c r="F12539" s="1" t="s">
        <v>65</v>
      </c>
      <c r="I12539" s="1" t="n">
        <v>1742270</v>
      </c>
      <c r="J12539" s="1" t="n">
        <v>29169</v>
      </c>
      <c r="K12539" s="1" t="n">
        <v>7891025115656</v>
      </c>
      <c r="L12539" s="1" t="s">
        <v>6136</v>
      </c>
      <c r="N12539" s="1" t="n">
        <v>4</v>
      </c>
      <c r="O12539" s="1" t="n">
        <v>29.28</v>
      </c>
      <c r="P12539" s="1" t="s">
        <v>3814</v>
      </c>
    </row>
    <row r="12540" customFormat="false" ht="12.75" hidden="false" customHeight="true" outlineLevel="0" collapsed="false">
      <c r="A12540" s="1" t="n">
        <v>3</v>
      </c>
      <c r="B12540" s="76" t="n">
        <v>46300</v>
      </c>
      <c r="C12540" s="1" t="n">
        <v>11</v>
      </c>
      <c r="D12540" s="1" t="s">
        <v>3820</v>
      </c>
      <c r="E12540" s="1" t="n">
        <v>1608</v>
      </c>
      <c r="F12540" s="1" t="s">
        <v>65</v>
      </c>
      <c r="I12540" s="1" t="n">
        <v>1742270</v>
      </c>
      <c r="J12540" s="1" t="n">
        <v>35842</v>
      </c>
      <c r="K12540" s="1" t="n">
        <v>7891025120230</v>
      </c>
      <c r="L12540" s="1" t="s">
        <v>6139</v>
      </c>
      <c r="N12540" s="1" t="n">
        <v>1</v>
      </c>
      <c r="O12540" s="1" t="n">
        <v>3.88</v>
      </c>
      <c r="P12540" s="1" t="s">
        <v>3814</v>
      </c>
    </row>
    <row r="12541" customFormat="false" ht="12.75" hidden="false" customHeight="true" outlineLevel="0" collapsed="false">
      <c r="A12541" s="1" t="n">
        <v>3</v>
      </c>
      <c r="B12541" s="76" t="n">
        <v>46300</v>
      </c>
      <c r="C12541" s="1" t="n">
        <v>11</v>
      </c>
      <c r="D12541" s="1" t="s">
        <v>3820</v>
      </c>
      <c r="E12541" s="1" t="n">
        <v>1608</v>
      </c>
      <c r="F12541" s="1" t="s">
        <v>65</v>
      </c>
      <c r="I12541" s="1" t="n">
        <v>1742270</v>
      </c>
      <c r="J12541" s="1" t="n">
        <v>37558</v>
      </c>
      <c r="K12541" s="1" t="n">
        <v>7891025101376</v>
      </c>
      <c r="L12541" s="1" t="s">
        <v>7115</v>
      </c>
      <c r="N12541" s="1" t="n">
        <v>3</v>
      </c>
      <c r="O12541" s="1" t="n">
        <v>10.14</v>
      </c>
      <c r="P12541" s="1" t="s">
        <v>3814</v>
      </c>
    </row>
    <row r="12542" customFormat="false" ht="12.75" hidden="false" customHeight="true" outlineLevel="0" collapsed="false">
      <c r="A12542" s="1" t="n">
        <v>3</v>
      </c>
      <c r="B12542" s="76" t="n">
        <v>46300</v>
      </c>
      <c r="C12542" s="1" t="n">
        <v>11</v>
      </c>
      <c r="D12542" s="1" t="s">
        <v>3820</v>
      </c>
      <c r="E12542" s="1" t="n">
        <v>1608</v>
      </c>
      <c r="F12542" s="1" t="s">
        <v>65</v>
      </c>
      <c r="I12542" s="1" t="n">
        <v>1742270</v>
      </c>
      <c r="J12542" s="1" t="n">
        <v>48139</v>
      </c>
      <c r="K12542" s="1" t="n">
        <v>7891025122067</v>
      </c>
      <c r="L12542" s="1" t="s">
        <v>6141</v>
      </c>
      <c r="N12542" s="1" t="n">
        <v>4</v>
      </c>
      <c r="O12542" s="1" t="n">
        <v>29.28</v>
      </c>
      <c r="P12542" s="1" t="s">
        <v>3814</v>
      </c>
    </row>
    <row r="12543" customFormat="false" ht="12.75" hidden="false" customHeight="true" outlineLevel="0" collapsed="false">
      <c r="A12543" s="1" t="n">
        <v>3</v>
      </c>
      <c r="B12543" s="76" t="n">
        <v>46300</v>
      </c>
      <c r="C12543" s="1" t="n">
        <v>11</v>
      </c>
      <c r="D12543" s="1" t="s">
        <v>3820</v>
      </c>
      <c r="E12543" s="1" t="n">
        <v>1608</v>
      </c>
      <c r="F12543" s="1" t="s">
        <v>65</v>
      </c>
      <c r="I12543" s="1" t="n">
        <v>1742270</v>
      </c>
      <c r="J12543" s="1" t="n">
        <v>69612</v>
      </c>
      <c r="K12543" s="1" t="n">
        <v>7891025123453</v>
      </c>
      <c r="L12543" s="1" t="s">
        <v>6142</v>
      </c>
      <c r="N12543" s="1" t="n">
        <v>2</v>
      </c>
      <c r="O12543" s="1" t="n">
        <v>25.86</v>
      </c>
      <c r="P12543" s="1" t="s">
        <v>3814</v>
      </c>
    </row>
    <row r="12544" customFormat="false" ht="12.75" hidden="false" customHeight="true" outlineLevel="0" collapsed="false">
      <c r="A12544" s="1" t="n">
        <v>3</v>
      </c>
      <c r="B12544" s="76" t="n">
        <v>46300</v>
      </c>
      <c r="C12544" s="1" t="n">
        <v>11</v>
      </c>
      <c r="D12544" s="1" t="s">
        <v>3820</v>
      </c>
      <c r="E12544" s="1" t="n">
        <v>1608</v>
      </c>
      <c r="F12544" s="1" t="s">
        <v>65</v>
      </c>
      <c r="I12544" s="1" t="n">
        <v>1742270</v>
      </c>
      <c r="J12544" s="1" t="n">
        <v>69614</v>
      </c>
      <c r="K12544" s="1" t="n">
        <v>7891025123477</v>
      </c>
      <c r="L12544" s="1" t="s">
        <v>6143</v>
      </c>
      <c r="N12544" s="1" t="n">
        <v>2</v>
      </c>
      <c r="O12544" s="1" t="n">
        <v>25.86</v>
      </c>
      <c r="P12544" s="1" t="s">
        <v>3814</v>
      </c>
    </row>
    <row r="12545" customFormat="false" ht="12.75" hidden="false" customHeight="true" outlineLevel="0" collapsed="false">
      <c r="A12545" s="1" t="n">
        <v>3</v>
      </c>
      <c r="B12545" s="76" t="n">
        <v>46300</v>
      </c>
      <c r="C12545" s="1" t="n">
        <v>22</v>
      </c>
      <c r="D12545" s="1" t="s">
        <v>3967</v>
      </c>
      <c r="E12545" s="1" t="n">
        <v>42</v>
      </c>
      <c r="F12545" s="1" t="s">
        <v>93</v>
      </c>
      <c r="I12545" s="1" t="n">
        <v>4708</v>
      </c>
      <c r="J12545" s="1" t="n">
        <v>100000</v>
      </c>
      <c r="K12545" s="1" t="n">
        <v>1</v>
      </c>
      <c r="L12545" s="1" t="s">
        <v>3982</v>
      </c>
      <c r="N12545" s="1" t="n">
        <v>2.626</v>
      </c>
      <c r="O12545" s="1" t="n">
        <v>55.99</v>
      </c>
      <c r="P12545" s="1" t="s">
        <v>3814</v>
      </c>
    </row>
    <row r="12546" customFormat="false" ht="12.75" hidden="false" customHeight="true" outlineLevel="0" collapsed="false">
      <c r="A12546" s="1" t="n">
        <v>3</v>
      </c>
      <c r="B12546" s="76" t="n">
        <v>46300</v>
      </c>
      <c r="C12546" s="1" t="n">
        <v>22</v>
      </c>
      <c r="D12546" s="1" t="s">
        <v>3967</v>
      </c>
      <c r="E12546" s="1" t="n">
        <v>42</v>
      </c>
      <c r="F12546" s="1" t="s">
        <v>93</v>
      </c>
      <c r="I12546" s="1" t="n">
        <v>4708</v>
      </c>
      <c r="J12546" s="1" t="n">
        <v>100001</v>
      </c>
      <c r="K12546" s="1" t="n">
        <v>2</v>
      </c>
      <c r="L12546" s="1" t="s">
        <v>3983</v>
      </c>
      <c r="N12546" s="1" t="n">
        <v>12.315</v>
      </c>
      <c r="O12546" s="1" t="n">
        <v>280.69</v>
      </c>
      <c r="P12546" s="1" t="s">
        <v>3814</v>
      </c>
    </row>
    <row r="12547" customFormat="false" ht="12.75" hidden="false" customHeight="true" outlineLevel="0" collapsed="false">
      <c r="A12547" s="1" t="n">
        <v>3</v>
      </c>
      <c r="B12547" s="76" t="n">
        <v>46300</v>
      </c>
      <c r="C12547" s="1" t="n">
        <v>22</v>
      </c>
      <c r="D12547" s="1" t="s">
        <v>3967</v>
      </c>
      <c r="E12547" s="1" t="n">
        <v>42</v>
      </c>
      <c r="F12547" s="1" t="s">
        <v>93</v>
      </c>
      <c r="I12547" s="1" t="n">
        <v>4708</v>
      </c>
      <c r="J12547" s="1" t="n">
        <v>100002</v>
      </c>
      <c r="K12547" s="1" t="n">
        <v>3</v>
      </c>
      <c r="L12547" s="1" t="s">
        <v>3984</v>
      </c>
      <c r="N12547" s="1" t="n">
        <v>23.36</v>
      </c>
      <c r="O12547" s="1" t="n">
        <v>549.62</v>
      </c>
      <c r="P12547" s="1" t="s">
        <v>3814</v>
      </c>
    </row>
    <row r="12548" customFormat="false" ht="12.75" hidden="false" customHeight="true" outlineLevel="0" collapsed="false">
      <c r="A12548" s="1" t="n">
        <v>3</v>
      </c>
      <c r="B12548" s="76" t="n">
        <v>46300</v>
      </c>
      <c r="C12548" s="1" t="n">
        <v>22</v>
      </c>
      <c r="D12548" s="1" t="s">
        <v>3967</v>
      </c>
      <c r="E12548" s="1" t="n">
        <v>42</v>
      </c>
      <c r="F12548" s="1" t="s">
        <v>93</v>
      </c>
      <c r="I12548" s="1" t="n">
        <v>4708</v>
      </c>
      <c r="J12548" s="1" t="n">
        <v>100003</v>
      </c>
      <c r="K12548" s="1" t="n">
        <v>4</v>
      </c>
      <c r="L12548" s="1" t="s">
        <v>3985</v>
      </c>
      <c r="N12548" s="1" t="n">
        <v>17.656</v>
      </c>
      <c r="O12548" s="1" t="n">
        <v>454.38</v>
      </c>
      <c r="P12548" s="1" t="s">
        <v>3814</v>
      </c>
    </row>
    <row r="12549" customFormat="false" ht="12.75" hidden="false" customHeight="true" outlineLevel="0" collapsed="false">
      <c r="A12549" s="1" t="n">
        <v>3</v>
      </c>
      <c r="B12549" s="76" t="n">
        <v>46300</v>
      </c>
      <c r="C12549" s="1" t="n">
        <v>22</v>
      </c>
      <c r="D12549" s="1" t="s">
        <v>3967</v>
      </c>
      <c r="E12549" s="1" t="n">
        <v>42</v>
      </c>
      <c r="F12549" s="1" t="s">
        <v>93</v>
      </c>
      <c r="I12549" s="1" t="n">
        <v>4708</v>
      </c>
      <c r="J12549" s="1" t="n">
        <v>100004</v>
      </c>
      <c r="K12549" s="1" t="n">
        <v>5</v>
      </c>
      <c r="L12549" s="1" t="s">
        <v>4199</v>
      </c>
      <c r="N12549" s="1" t="n">
        <v>17.4</v>
      </c>
      <c r="O12549" s="1" t="n">
        <v>342.98</v>
      </c>
      <c r="P12549" s="1" t="s">
        <v>3814</v>
      </c>
    </row>
    <row r="12550" customFormat="false" ht="12.75" hidden="false" customHeight="true" outlineLevel="0" collapsed="false">
      <c r="A12550" s="1" t="n">
        <v>3</v>
      </c>
      <c r="B12550" s="76" t="n">
        <v>46300</v>
      </c>
      <c r="C12550" s="1" t="n">
        <v>22</v>
      </c>
      <c r="D12550" s="1" t="s">
        <v>3967</v>
      </c>
      <c r="E12550" s="1" t="n">
        <v>42</v>
      </c>
      <c r="F12550" s="1" t="s">
        <v>93</v>
      </c>
      <c r="I12550" s="1" t="n">
        <v>4708</v>
      </c>
      <c r="J12550" s="1" t="n">
        <v>100004</v>
      </c>
      <c r="K12550" s="1" t="n">
        <v>5</v>
      </c>
      <c r="L12550" s="1" t="s">
        <v>4199</v>
      </c>
      <c r="N12550" s="1" t="n">
        <v>17.1</v>
      </c>
      <c r="O12550" s="1" t="n">
        <v>357.16</v>
      </c>
      <c r="P12550" s="1" t="s">
        <v>3814</v>
      </c>
    </row>
    <row r="12551" customFormat="false" ht="12.75" hidden="false" customHeight="true" outlineLevel="0" collapsed="false">
      <c r="A12551" s="1" t="n">
        <v>3</v>
      </c>
      <c r="B12551" s="76" t="n">
        <v>46300</v>
      </c>
      <c r="C12551" s="1" t="n">
        <v>22</v>
      </c>
      <c r="D12551" s="1" t="s">
        <v>3967</v>
      </c>
      <c r="E12551" s="1" t="n">
        <v>42</v>
      </c>
      <c r="F12551" s="1" t="s">
        <v>93</v>
      </c>
      <c r="I12551" s="1" t="n">
        <v>4708</v>
      </c>
      <c r="J12551" s="1" t="n">
        <v>100006</v>
      </c>
      <c r="K12551" s="1" t="n">
        <v>7</v>
      </c>
      <c r="L12551" s="1" t="s">
        <v>3968</v>
      </c>
      <c r="N12551" s="1" t="n">
        <v>9.112</v>
      </c>
      <c r="O12551" s="1" t="n">
        <v>306.63</v>
      </c>
      <c r="P12551" s="1" t="s">
        <v>3814</v>
      </c>
    </row>
    <row r="12552" customFormat="false" ht="12.75" hidden="false" customHeight="true" outlineLevel="0" collapsed="false">
      <c r="A12552" s="1" t="n">
        <v>3</v>
      </c>
      <c r="B12552" s="76" t="n">
        <v>46300</v>
      </c>
      <c r="C12552" s="1" t="n">
        <v>22</v>
      </c>
      <c r="D12552" s="1" t="s">
        <v>3967</v>
      </c>
      <c r="E12552" s="1" t="n">
        <v>42</v>
      </c>
      <c r="F12552" s="1" t="s">
        <v>93</v>
      </c>
      <c r="I12552" s="1" t="n">
        <v>4708</v>
      </c>
      <c r="J12552" s="1" t="n">
        <v>100007</v>
      </c>
      <c r="K12552" s="1" t="n">
        <v>8</v>
      </c>
      <c r="L12552" s="1" t="s">
        <v>3986</v>
      </c>
      <c r="N12552" s="1" t="n">
        <v>6.185</v>
      </c>
      <c r="O12552" s="1" t="n">
        <v>154.62</v>
      </c>
      <c r="P12552" s="1" t="s">
        <v>3814</v>
      </c>
    </row>
    <row r="12553" customFormat="false" ht="12.75" hidden="false" customHeight="true" outlineLevel="0" collapsed="false">
      <c r="A12553" s="1" t="n">
        <v>3</v>
      </c>
      <c r="B12553" s="76" t="n">
        <v>46300</v>
      </c>
      <c r="C12553" s="1" t="n">
        <v>22</v>
      </c>
      <c r="D12553" s="1" t="s">
        <v>3967</v>
      </c>
      <c r="E12553" s="1" t="n">
        <v>42</v>
      </c>
      <c r="F12553" s="1" t="s">
        <v>93</v>
      </c>
      <c r="I12553" s="1" t="n">
        <v>4708</v>
      </c>
      <c r="J12553" s="1" t="n">
        <v>100008</v>
      </c>
      <c r="K12553" s="1" t="n">
        <v>9</v>
      </c>
      <c r="L12553" s="1" t="s">
        <v>3969</v>
      </c>
      <c r="N12553" s="1" t="n">
        <v>31.3</v>
      </c>
      <c r="O12553" s="1" t="n">
        <v>1079.84</v>
      </c>
      <c r="P12553" s="1" t="s">
        <v>3814</v>
      </c>
    </row>
    <row r="12554" customFormat="false" ht="12.75" hidden="false" customHeight="true" outlineLevel="0" collapsed="false">
      <c r="A12554" s="1" t="n">
        <v>3</v>
      </c>
      <c r="B12554" s="76" t="n">
        <v>46300</v>
      </c>
      <c r="C12554" s="1" t="n">
        <v>22</v>
      </c>
      <c r="D12554" s="1" t="s">
        <v>3967</v>
      </c>
      <c r="E12554" s="1" t="n">
        <v>42</v>
      </c>
      <c r="F12554" s="1" t="s">
        <v>93</v>
      </c>
      <c r="I12554" s="1" t="n">
        <v>4708</v>
      </c>
      <c r="J12554" s="1" t="n">
        <v>100010</v>
      </c>
      <c r="K12554" s="1" t="n">
        <v>11</v>
      </c>
      <c r="L12554" s="1" t="s">
        <v>3970</v>
      </c>
      <c r="N12554" s="1" t="n">
        <v>6.806</v>
      </c>
      <c r="O12554" s="1" t="n">
        <v>269.12</v>
      </c>
      <c r="P12554" s="1" t="s">
        <v>3814</v>
      </c>
    </row>
    <row r="12555" customFormat="false" ht="12.75" hidden="false" customHeight="true" outlineLevel="0" collapsed="false">
      <c r="A12555" s="1" t="n">
        <v>3</v>
      </c>
      <c r="B12555" s="76" t="n">
        <v>46300</v>
      </c>
      <c r="C12555" s="1" t="n">
        <v>22</v>
      </c>
      <c r="D12555" s="1" t="s">
        <v>3967</v>
      </c>
      <c r="E12555" s="1" t="n">
        <v>42</v>
      </c>
      <c r="F12555" s="1" t="s">
        <v>93</v>
      </c>
      <c r="I12555" s="1" t="n">
        <v>4708</v>
      </c>
      <c r="J12555" s="1" t="n">
        <v>100011</v>
      </c>
      <c r="K12555" s="1" t="n">
        <v>12</v>
      </c>
      <c r="L12555" s="1" t="s">
        <v>3971</v>
      </c>
      <c r="N12555" s="1" t="n">
        <v>14.125</v>
      </c>
      <c r="O12555" s="1" t="n">
        <v>558.51</v>
      </c>
      <c r="P12555" s="1" t="s">
        <v>3814</v>
      </c>
    </row>
    <row r="12556" customFormat="false" ht="12.75" hidden="false" customHeight="true" outlineLevel="0" collapsed="false">
      <c r="A12556" s="1" t="n">
        <v>3</v>
      </c>
      <c r="B12556" s="76" t="n">
        <v>46300</v>
      </c>
      <c r="C12556" s="1" t="n">
        <v>22</v>
      </c>
      <c r="D12556" s="1" t="s">
        <v>3967</v>
      </c>
      <c r="E12556" s="1" t="n">
        <v>42</v>
      </c>
      <c r="F12556" s="1" t="s">
        <v>93</v>
      </c>
      <c r="I12556" s="1" t="n">
        <v>4708</v>
      </c>
      <c r="J12556" s="1" t="n">
        <v>100012</v>
      </c>
      <c r="K12556" s="1" t="n">
        <v>13</v>
      </c>
      <c r="L12556" s="1" t="s">
        <v>3972</v>
      </c>
      <c r="N12556" s="1" t="n">
        <v>11.913</v>
      </c>
      <c r="O12556" s="1" t="n">
        <v>511.39</v>
      </c>
      <c r="P12556" s="1" t="s">
        <v>3814</v>
      </c>
    </row>
    <row r="12557" customFormat="false" ht="12.75" hidden="false" customHeight="true" outlineLevel="0" collapsed="false">
      <c r="A12557" s="1" t="n">
        <v>3</v>
      </c>
      <c r="B12557" s="76" t="n">
        <v>46300</v>
      </c>
      <c r="C12557" s="1" t="n">
        <v>22</v>
      </c>
      <c r="D12557" s="1" t="s">
        <v>3967</v>
      </c>
      <c r="E12557" s="1" t="n">
        <v>42</v>
      </c>
      <c r="F12557" s="1" t="s">
        <v>93</v>
      </c>
      <c r="I12557" s="1" t="n">
        <v>4708</v>
      </c>
      <c r="J12557" s="1" t="n">
        <v>100013</v>
      </c>
      <c r="K12557" s="1" t="n">
        <v>14</v>
      </c>
      <c r="L12557" s="1" t="s">
        <v>3973</v>
      </c>
      <c r="N12557" s="1" t="n">
        <v>19.4</v>
      </c>
      <c r="O12557" s="1" t="n">
        <v>897.61</v>
      </c>
      <c r="P12557" s="1" t="s">
        <v>3814</v>
      </c>
    </row>
    <row r="12558" customFormat="false" ht="12.75" hidden="false" customHeight="true" outlineLevel="0" collapsed="false">
      <c r="A12558" s="1" t="n">
        <v>3</v>
      </c>
      <c r="B12558" s="76" t="n">
        <v>46300</v>
      </c>
      <c r="C12558" s="1" t="n">
        <v>22</v>
      </c>
      <c r="D12558" s="1" t="s">
        <v>3967</v>
      </c>
      <c r="E12558" s="1" t="n">
        <v>42</v>
      </c>
      <c r="F12558" s="1" t="s">
        <v>93</v>
      </c>
      <c r="I12558" s="1" t="n">
        <v>4708</v>
      </c>
      <c r="J12558" s="1" t="n">
        <v>100014</v>
      </c>
      <c r="K12558" s="1" t="n">
        <v>15</v>
      </c>
      <c r="L12558" s="1" t="s">
        <v>3974</v>
      </c>
      <c r="N12558" s="1" t="n">
        <v>9.634</v>
      </c>
      <c r="O12558" s="1" t="n">
        <v>454</v>
      </c>
      <c r="P12558" s="1" t="s">
        <v>3814</v>
      </c>
    </row>
    <row r="12559" customFormat="false" ht="12.75" hidden="false" customHeight="true" outlineLevel="0" collapsed="false">
      <c r="A12559" s="1" t="n">
        <v>3</v>
      </c>
      <c r="B12559" s="76" t="n">
        <v>46300</v>
      </c>
      <c r="C12559" s="1" t="n">
        <v>22</v>
      </c>
      <c r="D12559" s="1" t="s">
        <v>3967</v>
      </c>
      <c r="E12559" s="1" t="n">
        <v>42</v>
      </c>
      <c r="F12559" s="1" t="s">
        <v>93</v>
      </c>
      <c r="I12559" s="1" t="n">
        <v>4708</v>
      </c>
      <c r="J12559" s="1" t="n">
        <v>100015</v>
      </c>
      <c r="K12559" s="1" t="n">
        <v>16</v>
      </c>
      <c r="L12559" s="1" t="s">
        <v>3975</v>
      </c>
      <c r="N12559" s="1" t="n">
        <v>3.206</v>
      </c>
      <c r="O12559" s="1" t="n">
        <v>137.67</v>
      </c>
      <c r="P12559" s="1" t="s">
        <v>3814</v>
      </c>
    </row>
    <row r="12560" customFormat="false" ht="12.75" hidden="false" customHeight="true" outlineLevel="0" collapsed="false">
      <c r="A12560" s="1" t="n">
        <v>3</v>
      </c>
      <c r="B12560" s="76" t="n">
        <v>46300</v>
      </c>
      <c r="C12560" s="1" t="n">
        <v>22</v>
      </c>
      <c r="D12560" s="1" t="s">
        <v>3967</v>
      </c>
      <c r="E12560" s="1" t="n">
        <v>42</v>
      </c>
      <c r="F12560" s="1" t="s">
        <v>93</v>
      </c>
      <c r="I12560" s="1" t="n">
        <v>4708</v>
      </c>
      <c r="J12560" s="1" t="n">
        <v>100016</v>
      </c>
      <c r="K12560" s="1" t="n">
        <v>17</v>
      </c>
      <c r="L12560" s="1" t="s">
        <v>3976</v>
      </c>
      <c r="N12560" s="1" t="n">
        <v>4.288</v>
      </c>
      <c r="O12560" s="1" t="n">
        <v>198.37</v>
      </c>
      <c r="P12560" s="1" t="s">
        <v>3814</v>
      </c>
    </row>
    <row r="12561" customFormat="false" ht="12.75" hidden="false" customHeight="true" outlineLevel="0" collapsed="false">
      <c r="A12561" s="1" t="n">
        <v>3</v>
      </c>
      <c r="B12561" s="76" t="n">
        <v>46300</v>
      </c>
      <c r="C12561" s="1" t="n">
        <v>22</v>
      </c>
      <c r="D12561" s="1" t="s">
        <v>3967</v>
      </c>
      <c r="E12561" s="1" t="n">
        <v>42</v>
      </c>
      <c r="F12561" s="1" t="s">
        <v>93</v>
      </c>
      <c r="I12561" s="1" t="n">
        <v>4708</v>
      </c>
      <c r="J12561" s="1" t="n">
        <v>100017</v>
      </c>
      <c r="K12561" s="1" t="n">
        <v>18</v>
      </c>
      <c r="L12561" s="1" t="s">
        <v>3977</v>
      </c>
      <c r="N12561" s="1" t="n">
        <v>3.408</v>
      </c>
      <c r="O12561" s="1" t="n">
        <v>186.42</v>
      </c>
      <c r="P12561" s="1" t="s">
        <v>3814</v>
      </c>
    </row>
    <row r="12562" customFormat="false" ht="12.75" hidden="false" customHeight="true" outlineLevel="0" collapsed="false">
      <c r="A12562" s="1" t="n">
        <v>3</v>
      </c>
      <c r="B12562" s="76" t="n">
        <v>46300</v>
      </c>
      <c r="C12562" s="1" t="n">
        <v>22</v>
      </c>
      <c r="D12562" s="1" t="s">
        <v>3967</v>
      </c>
      <c r="E12562" s="1" t="n">
        <v>42</v>
      </c>
      <c r="F12562" s="1" t="s">
        <v>93</v>
      </c>
      <c r="I12562" s="1" t="n">
        <v>4708</v>
      </c>
      <c r="J12562" s="1" t="n">
        <v>100019</v>
      </c>
      <c r="K12562" s="1" t="n">
        <v>20</v>
      </c>
      <c r="L12562" s="1" t="s">
        <v>5675</v>
      </c>
      <c r="N12562" s="1" t="n">
        <v>7.382</v>
      </c>
      <c r="O12562" s="1" t="n">
        <v>267.31</v>
      </c>
      <c r="P12562" s="1" t="s">
        <v>3814</v>
      </c>
    </row>
    <row r="12563" customFormat="false" ht="12.75" hidden="false" customHeight="true" outlineLevel="0" collapsed="false">
      <c r="A12563" s="1" t="n">
        <v>3</v>
      </c>
      <c r="B12563" s="76" t="n">
        <v>46300</v>
      </c>
      <c r="C12563" s="1" t="n">
        <v>22</v>
      </c>
      <c r="D12563" s="1" t="s">
        <v>3967</v>
      </c>
      <c r="E12563" s="1" t="n">
        <v>42</v>
      </c>
      <c r="F12563" s="1" t="s">
        <v>93</v>
      </c>
      <c r="I12563" s="1" t="n">
        <v>4708</v>
      </c>
      <c r="J12563" s="1" t="n">
        <v>100020</v>
      </c>
      <c r="K12563" s="1" t="n">
        <v>21</v>
      </c>
      <c r="L12563" s="1" t="s">
        <v>3987</v>
      </c>
      <c r="N12563" s="1" t="n">
        <v>3.056</v>
      </c>
      <c r="O12563" s="1" t="n">
        <v>113.8</v>
      </c>
      <c r="P12563" s="1" t="s">
        <v>3814</v>
      </c>
    </row>
    <row r="12564" customFormat="false" ht="12.75" hidden="false" customHeight="true" outlineLevel="0" collapsed="false">
      <c r="A12564" s="1" t="n">
        <v>3</v>
      </c>
      <c r="B12564" s="76" t="n">
        <v>46300</v>
      </c>
      <c r="C12564" s="1" t="n">
        <v>22</v>
      </c>
      <c r="D12564" s="1" t="s">
        <v>3967</v>
      </c>
      <c r="E12564" s="1" t="n">
        <v>42</v>
      </c>
      <c r="F12564" s="1" t="s">
        <v>93</v>
      </c>
      <c r="I12564" s="1" t="n">
        <v>4708</v>
      </c>
      <c r="J12564" s="1" t="n">
        <v>100020</v>
      </c>
      <c r="K12564" s="1" t="n">
        <v>21</v>
      </c>
      <c r="L12564" s="1" t="s">
        <v>3987</v>
      </c>
      <c r="N12564" s="1" t="n">
        <v>3.332</v>
      </c>
      <c r="O12564" s="1" t="n">
        <v>117.1</v>
      </c>
      <c r="P12564" s="1" t="s">
        <v>3814</v>
      </c>
    </row>
    <row r="12565" customFormat="false" ht="12.75" hidden="false" customHeight="true" outlineLevel="0" collapsed="false">
      <c r="A12565" s="1" t="n">
        <v>3</v>
      </c>
      <c r="B12565" s="76" t="n">
        <v>46300</v>
      </c>
      <c r="C12565" s="1" t="n">
        <v>22</v>
      </c>
      <c r="D12565" s="1" t="s">
        <v>3967</v>
      </c>
      <c r="E12565" s="1" t="n">
        <v>42</v>
      </c>
      <c r="F12565" s="1" t="s">
        <v>93</v>
      </c>
      <c r="I12565" s="1" t="n">
        <v>4708</v>
      </c>
      <c r="J12565" s="1" t="n">
        <v>100053</v>
      </c>
      <c r="K12565" s="1" t="n">
        <v>54</v>
      </c>
      <c r="L12565" s="1" t="s">
        <v>3978</v>
      </c>
      <c r="N12565" s="1" t="n">
        <v>4.278</v>
      </c>
      <c r="O12565" s="1" t="n">
        <v>161.95</v>
      </c>
      <c r="P12565" s="1" t="s">
        <v>3814</v>
      </c>
    </row>
    <row r="12566" customFormat="false" ht="12.75" hidden="false" customHeight="true" outlineLevel="0" collapsed="false">
      <c r="A12566" s="1" t="n">
        <v>3</v>
      </c>
      <c r="B12566" s="76" t="n">
        <v>46300</v>
      </c>
      <c r="C12566" s="1" t="n">
        <v>22</v>
      </c>
      <c r="D12566" s="1" t="s">
        <v>3967</v>
      </c>
      <c r="E12566" s="1" t="n">
        <v>42</v>
      </c>
      <c r="F12566" s="1" t="s">
        <v>93</v>
      </c>
      <c r="I12566" s="1" t="n">
        <v>4708</v>
      </c>
      <c r="J12566" s="1" t="n">
        <v>100638</v>
      </c>
      <c r="K12566" s="1" t="n">
        <v>508</v>
      </c>
      <c r="L12566" s="1" t="s">
        <v>3979</v>
      </c>
      <c r="N12566" s="1" t="n">
        <v>7.07</v>
      </c>
      <c r="O12566" s="1" t="n">
        <v>11.85</v>
      </c>
      <c r="P12566" s="1" t="s">
        <v>3814</v>
      </c>
    </row>
    <row r="12567" customFormat="false" ht="12.75" hidden="false" customHeight="true" outlineLevel="0" collapsed="false">
      <c r="A12567" s="1" t="n">
        <v>3</v>
      </c>
      <c r="B12567" s="76" t="n">
        <v>46300</v>
      </c>
      <c r="C12567" s="1" t="n">
        <v>22</v>
      </c>
      <c r="D12567" s="1" t="s">
        <v>3967</v>
      </c>
      <c r="E12567" s="1" t="n">
        <v>42</v>
      </c>
      <c r="F12567" s="1" t="s">
        <v>93</v>
      </c>
      <c r="I12567" s="1" t="n">
        <v>4708</v>
      </c>
      <c r="J12567" s="1" t="n">
        <v>100638</v>
      </c>
      <c r="K12567" s="1" t="n">
        <v>508</v>
      </c>
      <c r="L12567" s="1" t="s">
        <v>3979</v>
      </c>
      <c r="N12567" s="1" t="n">
        <v>3.829</v>
      </c>
      <c r="O12567" s="1" t="n">
        <v>5.99</v>
      </c>
      <c r="P12567" s="1" t="s">
        <v>3814</v>
      </c>
    </row>
    <row r="12568" customFormat="false" ht="12.75" hidden="false" customHeight="true" outlineLevel="0" collapsed="false">
      <c r="A12568" s="1" t="n">
        <v>3</v>
      </c>
      <c r="B12568" s="76" t="n">
        <v>46300</v>
      </c>
      <c r="C12568" s="1" t="n">
        <v>22</v>
      </c>
      <c r="D12568" s="1" t="s">
        <v>3967</v>
      </c>
      <c r="E12568" s="1" t="n">
        <v>42</v>
      </c>
      <c r="F12568" s="1" t="s">
        <v>93</v>
      </c>
      <c r="I12568" s="1" t="n">
        <v>4708</v>
      </c>
      <c r="J12568" s="1" t="n">
        <v>100638</v>
      </c>
      <c r="K12568" s="1" t="n">
        <v>508</v>
      </c>
      <c r="L12568" s="1" t="s">
        <v>3979</v>
      </c>
      <c r="N12568" s="1" t="n">
        <v>1.125</v>
      </c>
      <c r="O12568" s="1" t="n">
        <v>1.92</v>
      </c>
      <c r="P12568" s="1" t="s">
        <v>3814</v>
      </c>
    </row>
    <row r="12569" customFormat="false" ht="12.75" hidden="false" customHeight="true" outlineLevel="0" collapsed="false">
      <c r="A12569" s="1" t="n">
        <v>3</v>
      </c>
      <c r="B12569" s="76" t="n">
        <v>46300</v>
      </c>
      <c r="C12569" s="1" t="n">
        <v>22</v>
      </c>
      <c r="D12569" s="1" t="s">
        <v>3967</v>
      </c>
      <c r="E12569" s="1" t="n">
        <v>42</v>
      </c>
      <c r="F12569" s="1" t="s">
        <v>93</v>
      </c>
      <c r="I12569" s="1" t="n">
        <v>4708</v>
      </c>
      <c r="J12569" s="1" t="n">
        <v>100520</v>
      </c>
      <c r="K12569" s="1" t="n">
        <v>507</v>
      </c>
      <c r="L12569" s="1" t="s">
        <v>3980</v>
      </c>
      <c r="N12569" s="1" t="n">
        <v>25.175</v>
      </c>
      <c r="O12569" s="1" t="n">
        <v>63.35</v>
      </c>
      <c r="P12569" s="1" t="s">
        <v>3814</v>
      </c>
    </row>
    <row r="12570" customFormat="false" ht="12.75" hidden="false" customHeight="true" outlineLevel="0" collapsed="false">
      <c r="A12570" s="1" t="n">
        <v>3</v>
      </c>
      <c r="B12570" s="76" t="n">
        <v>46300</v>
      </c>
      <c r="C12570" s="1" t="n">
        <v>22</v>
      </c>
      <c r="D12570" s="1" t="s">
        <v>3967</v>
      </c>
      <c r="E12570" s="1" t="n">
        <v>42</v>
      </c>
      <c r="F12570" s="1" t="s">
        <v>93</v>
      </c>
      <c r="I12570" s="1" t="n">
        <v>4708</v>
      </c>
      <c r="J12570" s="1" t="n">
        <v>100520</v>
      </c>
      <c r="K12570" s="1" t="n">
        <v>507</v>
      </c>
      <c r="L12570" s="1" t="s">
        <v>3980</v>
      </c>
      <c r="N12570" s="1" t="n">
        <v>3.518</v>
      </c>
      <c r="O12570" s="1" t="n">
        <v>7.74</v>
      </c>
      <c r="P12570" s="1" t="s">
        <v>3814</v>
      </c>
    </row>
    <row r="12571" customFormat="false" ht="12.75" hidden="false" customHeight="true" outlineLevel="0" collapsed="false">
      <c r="A12571" s="1" t="n">
        <v>3</v>
      </c>
      <c r="B12571" s="76" t="n">
        <v>46300</v>
      </c>
      <c r="C12571" s="1" t="n">
        <v>22</v>
      </c>
      <c r="D12571" s="1" t="s">
        <v>3967</v>
      </c>
      <c r="E12571" s="1" t="n">
        <v>42</v>
      </c>
      <c r="F12571" s="1" t="s">
        <v>93</v>
      </c>
      <c r="I12571" s="1" t="n">
        <v>4708</v>
      </c>
      <c r="J12571" s="1" t="n">
        <v>110455</v>
      </c>
      <c r="K12571" s="1" t="n">
        <v>53212</v>
      </c>
      <c r="L12571" s="1" t="s">
        <v>3981</v>
      </c>
      <c r="N12571" s="1" t="n">
        <v>0.143</v>
      </c>
      <c r="O12571" s="1" t="n">
        <v>0</v>
      </c>
      <c r="P12571" s="1" t="s">
        <v>3814</v>
      </c>
    </row>
    <row r="12572" customFormat="false" ht="12.75" hidden="false" customHeight="true" outlineLevel="0" collapsed="false">
      <c r="A12572" s="1" t="n">
        <v>3</v>
      </c>
      <c r="B12572" s="76" t="n">
        <v>46300</v>
      </c>
      <c r="C12572" s="1" t="n">
        <v>22</v>
      </c>
      <c r="D12572" s="1" t="s">
        <v>3967</v>
      </c>
      <c r="E12572" s="1" t="n">
        <v>42</v>
      </c>
      <c r="F12572" s="1" t="s">
        <v>93</v>
      </c>
      <c r="I12572" s="1" t="n">
        <v>4708</v>
      </c>
      <c r="J12572" s="1" t="n">
        <v>110455</v>
      </c>
      <c r="K12572" s="1" t="n">
        <v>53212</v>
      </c>
      <c r="L12572" s="1" t="s">
        <v>3981</v>
      </c>
      <c r="N12572" s="1" t="n">
        <v>2.403</v>
      </c>
      <c r="O12572" s="1" t="n">
        <v>0</v>
      </c>
      <c r="P12572" s="1" t="s">
        <v>3814</v>
      </c>
    </row>
    <row r="12573" customFormat="false" ht="12.75" hidden="false" customHeight="true" outlineLevel="0" collapsed="false">
      <c r="A12573" s="1" t="n">
        <v>3</v>
      </c>
      <c r="B12573" s="76" t="n">
        <v>46300</v>
      </c>
      <c r="C12573" s="1" t="n">
        <v>22</v>
      </c>
      <c r="D12573" s="1" t="s">
        <v>3967</v>
      </c>
      <c r="E12573" s="1" t="n">
        <v>42</v>
      </c>
      <c r="F12573" s="1" t="s">
        <v>93</v>
      </c>
      <c r="I12573" s="1" t="n">
        <v>4708</v>
      </c>
      <c r="J12573" s="1" t="n">
        <v>110455</v>
      </c>
      <c r="K12573" s="1" t="n">
        <v>53212</v>
      </c>
      <c r="L12573" s="1" t="s">
        <v>3981</v>
      </c>
      <c r="N12573" s="1" t="n">
        <v>0.355</v>
      </c>
      <c r="O12573" s="1" t="n">
        <v>0.01</v>
      </c>
      <c r="P12573" s="1" t="s">
        <v>3814</v>
      </c>
    </row>
    <row r="12574" customFormat="false" ht="12.75" hidden="false" customHeight="true" outlineLevel="0" collapsed="false">
      <c r="A12574" s="1" t="n">
        <v>3</v>
      </c>
      <c r="B12574" s="76" t="n">
        <v>46300</v>
      </c>
      <c r="C12574" s="1" t="n">
        <v>100</v>
      </c>
      <c r="D12574" s="1" t="s">
        <v>3988</v>
      </c>
      <c r="E12574" s="1" t="n">
        <v>42</v>
      </c>
      <c r="F12574" s="1" t="s">
        <v>93</v>
      </c>
      <c r="I12574" s="1" t="n">
        <v>1805542</v>
      </c>
      <c r="J12574" s="1" t="n">
        <v>100006</v>
      </c>
      <c r="K12574" s="1" t="n">
        <v>7</v>
      </c>
      <c r="L12574" s="1" t="s">
        <v>3968</v>
      </c>
      <c r="N12574" s="1" t="n">
        <v>4.372</v>
      </c>
      <c r="O12574" s="1" t="n">
        <v>148.2</v>
      </c>
      <c r="P12574" s="1" t="s">
        <v>3814</v>
      </c>
    </row>
    <row r="12575" customFormat="false" ht="12.75" hidden="false" customHeight="true" outlineLevel="0" collapsed="false">
      <c r="A12575" s="1" t="n">
        <v>3</v>
      </c>
      <c r="B12575" s="76" t="n">
        <v>46300</v>
      </c>
      <c r="C12575" s="1" t="n">
        <v>100</v>
      </c>
      <c r="D12575" s="1" t="s">
        <v>3988</v>
      </c>
      <c r="E12575" s="1" t="n">
        <v>42</v>
      </c>
      <c r="F12575" s="1" t="s">
        <v>93</v>
      </c>
      <c r="I12575" s="1" t="n">
        <v>1805542</v>
      </c>
      <c r="J12575" s="1" t="n">
        <v>100008</v>
      </c>
      <c r="K12575" s="1" t="n">
        <v>9</v>
      </c>
      <c r="L12575" s="1" t="s">
        <v>3969</v>
      </c>
      <c r="N12575" s="1" t="n">
        <v>15.49</v>
      </c>
      <c r="O12575" s="1" t="n">
        <v>538.19</v>
      </c>
      <c r="P12575" s="1" t="s">
        <v>3814</v>
      </c>
    </row>
    <row r="12576" customFormat="false" ht="12.75" hidden="false" customHeight="true" outlineLevel="0" collapsed="false">
      <c r="A12576" s="1" t="n">
        <v>3</v>
      </c>
      <c r="B12576" s="76" t="n">
        <v>46300</v>
      </c>
      <c r="C12576" s="1" t="n">
        <v>100</v>
      </c>
      <c r="D12576" s="1" t="s">
        <v>3988</v>
      </c>
      <c r="E12576" s="1" t="n">
        <v>42</v>
      </c>
      <c r="F12576" s="1" t="s">
        <v>93</v>
      </c>
      <c r="I12576" s="1" t="n">
        <v>1805542</v>
      </c>
      <c r="J12576" s="1" t="n">
        <v>100010</v>
      </c>
      <c r="K12576" s="1" t="n">
        <v>11</v>
      </c>
      <c r="L12576" s="1" t="s">
        <v>3970</v>
      </c>
      <c r="N12576" s="1" t="n">
        <v>3.276</v>
      </c>
      <c r="O12576" s="1" t="n">
        <v>130.48</v>
      </c>
      <c r="P12576" s="1" t="s">
        <v>3814</v>
      </c>
    </row>
    <row r="12577" customFormat="false" ht="12.75" hidden="false" customHeight="true" outlineLevel="0" collapsed="false">
      <c r="A12577" s="1" t="n">
        <v>3</v>
      </c>
      <c r="B12577" s="76" t="n">
        <v>46300</v>
      </c>
      <c r="C12577" s="1" t="n">
        <v>100</v>
      </c>
      <c r="D12577" s="1" t="s">
        <v>3988</v>
      </c>
      <c r="E12577" s="1" t="n">
        <v>42</v>
      </c>
      <c r="F12577" s="1" t="s">
        <v>93</v>
      </c>
      <c r="I12577" s="1" t="n">
        <v>1805542</v>
      </c>
      <c r="J12577" s="1" t="n">
        <v>100011</v>
      </c>
      <c r="K12577" s="1" t="n">
        <v>12</v>
      </c>
      <c r="L12577" s="1" t="s">
        <v>3971</v>
      </c>
      <c r="N12577" s="1" t="n">
        <v>6.76</v>
      </c>
      <c r="O12577" s="1" t="n">
        <v>269.25</v>
      </c>
      <c r="P12577" s="1" t="s">
        <v>3814</v>
      </c>
    </row>
    <row r="12578" customFormat="false" ht="12.75" hidden="false" customHeight="true" outlineLevel="0" collapsed="false">
      <c r="A12578" s="1" t="n">
        <v>3</v>
      </c>
      <c r="B12578" s="76" t="n">
        <v>46300</v>
      </c>
      <c r="C12578" s="1" t="n">
        <v>100</v>
      </c>
      <c r="D12578" s="1" t="s">
        <v>3988</v>
      </c>
      <c r="E12578" s="1" t="n">
        <v>42</v>
      </c>
      <c r="F12578" s="1" t="s">
        <v>93</v>
      </c>
      <c r="I12578" s="1" t="n">
        <v>1805542</v>
      </c>
      <c r="J12578" s="1" t="n">
        <v>100012</v>
      </c>
      <c r="K12578" s="1" t="n">
        <v>13</v>
      </c>
      <c r="L12578" s="1" t="s">
        <v>3972</v>
      </c>
      <c r="N12578" s="1" t="n">
        <v>6.115</v>
      </c>
      <c r="O12578" s="1" t="n">
        <v>264.29</v>
      </c>
      <c r="P12578" s="1" t="s">
        <v>3814</v>
      </c>
    </row>
    <row r="12579" customFormat="false" ht="12.75" hidden="false" customHeight="true" outlineLevel="0" collapsed="false">
      <c r="A12579" s="1" t="n">
        <v>3</v>
      </c>
      <c r="B12579" s="76" t="n">
        <v>46300</v>
      </c>
      <c r="C12579" s="1" t="n">
        <v>100</v>
      </c>
      <c r="D12579" s="1" t="s">
        <v>3988</v>
      </c>
      <c r="E12579" s="1" t="n">
        <v>42</v>
      </c>
      <c r="F12579" s="1" t="s">
        <v>93</v>
      </c>
      <c r="I12579" s="1" t="n">
        <v>1805542</v>
      </c>
      <c r="J12579" s="1" t="n">
        <v>100013</v>
      </c>
      <c r="K12579" s="1" t="n">
        <v>14</v>
      </c>
      <c r="L12579" s="1" t="s">
        <v>3973</v>
      </c>
      <c r="N12579" s="1" t="n">
        <v>9.185</v>
      </c>
      <c r="O12579" s="1" t="n">
        <v>428.12</v>
      </c>
      <c r="P12579" s="1" t="s">
        <v>3814</v>
      </c>
    </row>
    <row r="12580" customFormat="false" ht="12.75" hidden="false" customHeight="true" outlineLevel="0" collapsed="false">
      <c r="A12580" s="1" t="n">
        <v>3</v>
      </c>
      <c r="B12580" s="76" t="n">
        <v>46300</v>
      </c>
      <c r="C12580" s="1" t="n">
        <v>100</v>
      </c>
      <c r="D12580" s="1" t="s">
        <v>3988</v>
      </c>
      <c r="E12580" s="1" t="n">
        <v>42</v>
      </c>
      <c r="F12580" s="1" t="s">
        <v>93</v>
      </c>
      <c r="I12580" s="1" t="n">
        <v>1805542</v>
      </c>
      <c r="J12580" s="1" t="n">
        <v>100014</v>
      </c>
      <c r="K12580" s="1" t="n">
        <v>15</v>
      </c>
      <c r="L12580" s="1" t="s">
        <v>3974</v>
      </c>
      <c r="N12580" s="1" t="n">
        <v>4.774</v>
      </c>
      <c r="O12580" s="1" t="n">
        <v>226.57</v>
      </c>
      <c r="P12580" s="1" t="s">
        <v>3814</v>
      </c>
    </row>
    <row r="12581" customFormat="false" ht="12.75" hidden="false" customHeight="true" outlineLevel="0" collapsed="false">
      <c r="A12581" s="1" t="n">
        <v>3</v>
      </c>
      <c r="B12581" s="76" t="n">
        <v>46300</v>
      </c>
      <c r="C12581" s="1" t="n">
        <v>100</v>
      </c>
      <c r="D12581" s="1" t="s">
        <v>3988</v>
      </c>
      <c r="E12581" s="1" t="n">
        <v>42</v>
      </c>
      <c r="F12581" s="1" t="s">
        <v>93</v>
      </c>
      <c r="I12581" s="1" t="n">
        <v>1805542</v>
      </c>
      <c r="J12581" s="1" t="n">
        <v>100015</v>
      </c>
      <c r="K12581" s="1" t="n">
        <v>16</v>
      </c>
      <c r="L12581" s="1" t="s">
        <v>3975</v>
      </c>
      <c r="N12581" s="1" t="n">
        <v>1.718</v>
      </c>
      <c r="O12581" s="1" t="n">
        <v>74.25</v>
      </c>
      <c r="P12581" s="1" t="s">
        <v>3814</v>
      </c>
    </row>
    <row r="12582" customFormat="false" ht="12.75" hidden="false" customHeight="true" outlineLevel="0" collapsed="false">
      <c r="A12582" s="1" t="n">
        <v>3</v>
      </c>
      <c r="B12582" s="76" t="n">
        <v>46300</v>
      </c>
      <c r="C12582" s="1" t="n">
        <v>100</v>
      </c>
      <c r="D12582" s="1" t="s">
        <v>3988</v>
      </c>
      <c r="E12582" s="1" t="n">
        <v>42</v>
      </c>
      <c r="F12582" s="1" t="s">
        <v>93</v>
      </c>
      <c r="I12582" s="1" t="n">
        <v>1805542</v>
      </c>
      <c r="J12582" s="1" t="n">
        <v>100016</v>
      </c>
      <c r="K12582" s="1" t="n">
        <v>17</v>
      </c>
      <c r="L12582" s="1" t="s">
        <v>3976</v>
      </c>
      <c r="N12582" s="1" t="n">
        <v>1.988</v>
      </c>
      <c r="O12582" s="1" t="n">
        <v>92.66</v>
      </c>
      <c r="P12582" s="1" t="s">
        <v>3814</v>
      </c>
    </row>
    <row r="12583" customFormat="false" ht="12.75" hidden="false" customHeight="true" outlineLevel="0" collapsed="false">
      <c r="A12583" s="1" t="n">
        <v>3</v>
      </c>
      <c r="B12583" s="76" t="n">
        <v>46300</v>
      </c>
      <c r="C12583" s="1" t="n">
        <v>100</v>
      </c>
      <c r="D12583" s="1" t="s">
        <v>3988</v>
      </c>
      <c r="E12583" s="1" t="n">
        <v>42</v>
      </c>
      <c r="F12583" s="1" t="s">
        <v>93</v>
      </c>
      <c r="I12583" s="1" t="n">
        <v>1805542</v>
      </c>
      <c r="J12583" s="1" t="n">
        <v>100017</v>
      </c>
      <c r="K12583" s="1" t="n">
        <v>18</v>
      </c>
      <c r="L12583" s="1" t="s">
        <v>3977</v>
      </c>
      <c r="N12583" s="1" t="n">
        <v>1.69</v>
      </c>
      <c r="O12583" s="1" t="n">
        <v>93.1</v>
      </c>
      <c r="P12583" s="1" t="s">
        <v>3814</v>
      </c>
    </row>
    <row r="12584" customFormat="false" ht="12.75" hidden="false" customHeight="true" outlineLevel="0" collapsed="false">
      <c r="A12584" s="1" t="n">
        <v>3</v>
      </c>
      <c r="B12584" s="76" t="n">
        <v>46300</v>
      </c>
      <c r="C12584" s="1" t="n">
        <v>100</v>
      </c>
      <c r="D12584" s="1" t="s">
        <v>3988</v>
      </c>
      <c r="E12584" s="1" t="n">
        <v>42</v>
      </c>
      <c r="F12584" s="1" t="s">
        <v>93</v>
      </c>
      <c r="I12584" s="1" t="n">
        <v>1805542</v>
      </c>
      <c r="J12584" s="1" t="n">
        <v>100019</v>
      </c>
      <c r="K12584" s="1" t="n">
        <v>20</v>
      </c>
      <c r="L12584" s="1" t="s">
        <v>5675</v>
      </c>
      <c r="N12584" s="1" t="n">
        <v>4.054</v>
      </c>
      <c r="O12584" s="1" t="n">
        <v>147.73</v>
      </c>
      <c r="P12584" s="1" t="s">
        <v>3814</v>
      </c>
    </row>
    <row r="12585" customFormat="false" ht="12.75" hidden="false" customHeight="true" outlineLevel="0" collapsed="false">
      <c r="A12585" s="1" t="n">
        <v>3</v>
      </c>
      <c r="B12585" s="76" t="n">
        <v>46300</v>
      </c>
      <c r="C12585" s="1" t="n">
        <v>100</v>
      </c>
      <c r="D12585" s="1" t="s">
        <v>3988</v>
      </c>
      <c r="E12585" s="1" t="n">
        <v>42</v>
      </c>
      <c r="F12585" s="1" t="s">
        <v>93</v>
      </c>
      <c r="I12585" s="1" t="n">
        <v>1805542</v>
      </c>
      <c r="J12585" s="1" t="n">
        <v>100053</v>
      </c>
      <c r="K12585" s="1" t="n">
        <v>54</v>
      </c>
      <c r="L12585" s="1" t="s">
        <v>3978</v>
      </c>
      <c r="N12585" s="1" t="n">
        <v>2.032</v>
      </c>
      <c r="O12585" s="1" t="n">
        <v>77.49</v>
      </c>
      <c r="P12585" s="1" t="s">
        <v>3814</v>
      </c>
    </row>
    <row r="12586" customFormat="false" ht="12.75" hidden="false" customHeight="true" outlineLevel="0" collapsed="false">
      <c r="A12586" s="1" t="n">
        <v>3</v>
      </c>
      <c r="B12586" s="76" t="n">
        <v>46300</v>
      </c>
      <c r="C12586" s="1" t="n">
        <v>100</v>
      </c>
      <c r="D12586" s="1" t="s">
        <v>3988</v>
      </c>
      <c r="E12586" s="1" t="n">
        <v>42</v>
      </c>
      <c r="F12586" s="1" t="s">
        <v>93</v>
      </c>
      <c r="I12586" s="1" t="n">
        <v>1805542</v>
      </c>
      <c r="J12586" s="1" t="n">
        <v>100638</v>
      </c>
      <c r="K12586" s="1" t="n">
        <v>508</v>
      </c>
      <c r="L12586" s="1" t="s">
        <v>3979</v>
      </c>
      <c r="N12586" s="1" t="n">
        <v>3.956</v>
      </c>
      <c r="O12586" s="1" t="n">
        <v>6.67</v>
      </c>
      <c r="P12586" s="1" t="s">
        <v>3814</v>
      </c>
    </row>
    <row r="12587" customFormat="false" ht="12.75" hidden="false" customHeight="true" outlineLevel="0" collapsed="false">
      <c r="A12587" s="1" t="n">
        <v>3</v>
      </c>
      <c r="B12587" s="76" t="n">
        <v>46300</v>
      </c>
      <c r="C12587" s="1" t="n">
        <v>100</v>
      </c>
      <c r="D12587" s="1" t="s">
        <v>3988</v>
      </c>
      <c r="E12587" s="1" t="n">
        <v>42</v>
      </c>
      <c r="F12587" s="1" t="s">
        <v>93</v>
      </c>
      <c r="I12587" s="1" t="n">
        <v>1805542</v>
      </c>
      <c r="J12587" s="1" t="n">
        <v>100520</v>
      </c>
      <c r="K12587" s="1" t="n">
        <v>507</v>
      </c>
      <c r="L12587" s="1" t="s">
        <v>3980</v>
      </c>
      <c r="N12587" s="1" t="n">
        <v>12.232</v>
      </c>
      <c r="O12587" s="1" t="n">
        <v>31</v>
      </c>
      <c r="P12587" s="1" t="s">
        <v>3814</v>
      </c>
    </row>
    <row r="12588" customFormat="false" ht="12.75" hidden="false" customHeight="true" outlineLevel="0" collapsed="false">
      <c r="A12588" s="1" t="n">
        <v>3</v>
      </c>
      <c r="B12588" s="76" t="n">
        <v>46300</v>
      </c>
      <c r="C12588" s="1" t="n">
        <v>100</v>
      </c>
      <c r="D12588" s="1" t="s">
        <v>3988</v>
      </c>
      <c r="E12588" s="1" t="n">
        <v>42</v>
      </c>
      <c r="F12588" s="1" t="s">
        <v>93</v>
      </c>
      <c r="I12588" s="1" t="n">
        <v>1805542</v>
      </c>
      <c r="J12588" s="1" t="n">
        <v>110455</v>
      </c>
      <c r="K12588" s="1" t="n">
        <v>53212</v>
      </c>
      <c r="L12588" s="1" t="s">
        <v>3981</v>
      </c>
      <c r="N12588" s="1" t="n">
        <v>1.358</v>
      </c>
      <c r="O12588" s="1" t="n">
        <v>0</v>
      </c>
      <c r="P12588" s="1" t="s">
        <v>3814</v>
      </c>
    </row>
    <row r="12589" customFormat="false" ht="12.75" hidden="false" customHeight="true" outlineLevel="0" collapsed="false">
      <c r="A12589" s="1" t="n">
        <v>3</v>
      </c>
      <c r="B12589" s="76" t="n">
        <v>46300</v>
      </c>
      <c r="C12589" s="1" t="n">
        <v>100</v>
      </c>
      <c r="D12589" s="1" t="s">
        <v>3988</v>
      </c>
      <c r="E12589" s="1" t="n">
        <v>42</v>
      </c>
      <c r="F12589" s="1" t="s">
        <v>93</v>
      </c>
      <c r="I12589" s="1" t="n">
        <v>1805544</v>
      </c>
      <c r="J12589" s="1" t="n">
        <v>100006</v>
      </c>
      <c r="K12589" s="1" t="n">
        <v>7</v>
      </c>
      <c r="L12589" s="1" t="s">
        <v>3968</v>
      </c>
      <c r="N12589" s="1" t="n">
        <v>4.74</v>
      </c>
      <c r="O12589" s="1" t="n">
        <v>158.43</v>
      </c>
      <c r="P12589" s="1" t="s">
        <v>3814</v>
      </c>
    </row>
    <row r="12590" customFormat="false" ht="12.75" hidden="false" customHeight="true" outlineLevel="0" collapsed="false">
      <c r="A12590" s="1" t="n">
        <v>3</v>
      </c>
      <c r="B12590" s="76" t="n">
        <v>46300</v>
      </c>
      <c r="C12590" s="1" t="n">
        <v>100</v>
      </c>
      <c r="D12590" s="1" t="s">
        <v>3988</v>
      </c>
      <c r="E12590" s="1" t="n">
        <v>42</v>
      </c>
      <c r="F12590" s="1" t="s">
        <v>93</v>
      </c>
      <c r="I12590" s="1" t="n">
        <v>1805544</v>
      </c>
      <c r="J12590" s="1" t="n">
        <v>100008</v>
      </c>
      <c r="K12590" s="1" t="n">
        <v>9</v>
      </c>
      <c r="L12590" s="1" t="s">
        <v>3969</v>
      </c>
      <c r="N12590" s="1" t="n">
        <v>15.81</v>
      </c>
      <c r="O12590" s="1" t="n">
        <v>541.65</v>
      </c>
      <c r="P12590" s="1" t="s">
        <v>3814</v>
      </c>
    </row>
    <row r="12591" customFormat="false" ht="12.75" hidden="false" customHeight="true" outlineLevel="0" collapsed="false">
      <c r="A12591" s="1" t="n">
        <v>3</v>
      </c>
      <c r="B12591" s="76" t="n">
        <v>46300</v>
      </c>
      <c r="C12591" s="1" t="n">
        <v>100</v>
      </c>
      <c r="D12591" s="1" t="s">
        <v>3988</v>
      </c>
      <c r="E12591" s="1" t="n">
        <v>42</v>
      </c>
      <c r="F12591" s="1" t="s">
        <v>93</v>
      </c>
      <c r="I12591" s="1" t="n">
        <v>1805544</v>
      </c>
      <c r="J12591" s="1" t="n">
        <v>100010</v>
      </c>
      <c r="K12591" s="1" t="n">
        <v>11</v>
      </c>
      <c r="L12591" s="1" t="s">
        <v>3970</v>
      </c>
      <c r="N12591" s="1" t="n">
        <v>3.53</v>
      </c>
      <c r="O12591" s="1" t="n">
        <v>138.64</v>
      </c>
      <c r="P12591" s="1" t="s">
        <v>3814</v>
      </c>
    </row>
    <row r="12592" customFormat="false" ht="12.75" hidden="false" customHeight="true" outlineLevel="0" collapsed="false">
      <c r="A12592" s="1" t="n">
        <v>3</v>
      </c>
      <c r="B12592" s="76" t="n">
        <v>46300</v>
      </c>
      <c r="C12592" s="1" t="n">
        <v>100</v>
      </c>
      <c r="D12592" s="1" t="s">
        <v>3988</v>
      </c>
      <c r="E12592" s="1" t="n">
        <v>42</v>
      </c>
      <c r="F12592" s="1" t="s">
        <v>93</v>
      </c>
      <c r="I12592" s="1" t="n">
        <v>1805544</v>
      </c>
      <c r="J12592" s="1" t="n">
        <v>100011</v>
      </c>
      <c r="K12592" s="1" t="n">
        <v>12</v>
      </c>
      <c r="L12592" s="1" t="s">
        <v>3971</v>
      </c>
      <c r="N12592" s="1" t="n">
        <v>7.365</v>
      </c>
      <c r="O12592" s="1" t="n">
        <v>289.26</v>
      </c>
      <c r="P12592" s="1" t="s">
        <v>3814</v>
      </c>
    </row>
    <row r="12593" customFormat="false" ht="12.75" hidden="false" customHeight="true" outlineLevel="0" collapsed="false">
      <c r="A12593" s="1" t="n">
        <v>3</v>
      </c>
      <c r="B12593" s="76" t="n">
        <v>46300</v>
      </c>
      <c r="C12593" s="1" t="n">
        <v>100</v>
      </c>
      <c r="D12593" s="1" t="s">
        <v>3988</v>
      </c>
      <c r="E12593" s="1" t="n">
        <v>42</v>
      </c>
      <c r="F12593" s="1" t="s">
        <v>93</v>
      </c>
      <c r="I12593" s="1" t="n">
        <v>1805544</v>
      </c>
      <c r="J12593" s="1" t="n">
        <v>100012</v>
      </c>
      <c r="K12593" s="1" t="n">
        <v>13</v>
      </c>
      <c r="L12593" s="1" t="s">
        <v>3972</v>
      </c>
      <c r="N12593" s="1" t="n">
        <v>5.798</v>
      </c>
      <c r="O12593" s="1" t="n">
        <v>247.1</v>
      </c>
      <c r="P12593" s="1" t="s">
        <v>3814</v>
      </c>
    </row>
    <row r="12594" customFormat="false" ht="12.75" hidden="false" customHeight="true" outlineLevel="0" collapsed="false">
      <c r="A12594" s="1" t="n">
        <v>3</v>
      </c>
      <c r="B12594" s="76" t="n">
        <v>46300</v>
      </c>
      <c r="C12594" s="1" t="n">
        <v>100</v>
      </c>
      <c r="D12594" s="1" t="s">
        <v>3988</v>
      </c>
      <c r="E12594" s="1" t="n">
        <v>42</v>
      </c>
      <c r="F12594" s="1" t="s">
        <v>93</v>
      </c>
      <c r="I12594" s="1" t="n">
        <v>1805544</v>
      </c>
      <c r="J12594" s="1" t="n">
        <v>100013</v>
      </c>
      <c r="K12594" s="1" t="n">
        <v>14</v>
      </c>
      <c r="L12594" s="1" t="s">
        <v>3973</v>
      </c>
      <c r="N12594" s="1" t="n">
        <v>10.215</v>
      </c>
      <c r="O12594" s="1" t="n">
        <v>469.49</v>
      </c>
      <c r="P12594" s="1" t="s">
        <v>3814</v>
      </c>
    </row>
    <row r="12595" customFormat="false" ht="12.75" hidden="false" customHeight="true" outlineLevel="0" collapsed="false">
      <c r="A12595" s="1" t="n">
        <v>3</v>
      </c>
      <c r="B12595" s="76" t="n">
        <v>46300</v>
      </c>
      <c r="C12595" s="1" t="n">
        <v>100</v>
      </c>
      <c r="D12595" s="1" t="s">
        <v>3988</v>
      </c>
      <c r="E12595" s="1" t="n">
        <v>42</v>
      </c>
      <c r="F12595" s="1" t="s">
        <v>93</v>
      </c>
      <c r="I12595" s="1" t="n">
        <v>1805544</v>
      </c>
      <c r="J12595" s="1" t="n">
        <v>100014</v>
      </c>
      <c r="K12595" s="1" t="n">
        <v>15</v>
      </c>
      <c r="L12595" s="1" t="s">
        <v>3974</v>
      </c>
      <c r="N12595" s="1" t="n">
        <v>4.86</v>
      </c>
      <c r="O12595" s="1" t="n">
        <v>227.43</v>
      </c>
      <c r="P12595" s="1" t="s">
        <v>3814</v>
      </c>
    </row>
    <row r="12596" customFormat="false" ht="12.75" hidden="false" customHeight="true" outlineLevel="0" collapsed="false">
      <c r="A12596" s="1" t="n">
        <v>3</v>
      </c>
      <c r="B12596" s="76" t="n">
        <v>46300</v>
      </c>
      <c r="C12596" s="1" t="n">
        <v>100</v>
      </c>
      <c r="D12596" s="1" t="s">
        <v>3988</v>
      </c>
      <c r="E12596" s="1" t="n">
        <v>42</v>
      </c>
      <c r="F12596" s="1" t="s">
        <v>93</v>
      </c>
      <c r="I12596" s="1" t="n">
        <v>1805544</v>
      </c>
      <c r="J12596" s="1" t="n">
        <v>100015</v>
      </c>
      <c r="K12596" s="1" t="n">
        <v>16</v>
      </c>
      <c r="L12596" s="1" t="s">
        <v>3975</v>
      </c>
      <c r="N12596" s="1" t="n">
        <v>1.488</v>
      </c>
      <c r="O12596" s="1" t="n">
        <v>63.42</v>
      </c>
      <c r="P12596" s="1" t="s">
        <v>3814</v>
      </c>
    </row>
    <row r="12597" customFormat="false" ht="12.75" hidden="false" customHeight="true" outlineLevel="0" collapsed="false">
      <c r="A12597" s="1" t="n">
        <v>3</v>
      </c>
      <c r="B12597" s="76" t="n">
        <v>46300</v>
      </c>
      <c r="C12597" s="1" t="n">
        <v>100</v>
      </c>
      <c r="D12597" s="1" t="s">
        <v>3988</v>
      </c>
      <c r="E12597" s="1" t="n">
        <v>42</v>
      </c>
      <c r="F12597" s="1" t="s">
        <v>93</v>
      </c>
      <c r="I12597" s="1" t="n">
        <v>1805544</v>
      </c>
      <c r="J12597" s="1" t="n">
        <v>100016</v>
      </c>
      <c r="K12597" s="1" t="n">
        <v>17</v>
      </c>
      <c r="L12597" s="1" t="s">
        <v>3976</v>
      </c>
      <c r="N12597" s="1" t="n">
        <v>2.3</v>
      </c>
      <c r="O12597" s="1" t="n">
        <v>105.71</v>
      </c>
      <c r="P12597" s="1" t="s">
        <v>3814</v>
      </c>
    </row>
    <row r="12598" customFormat="false" ht="12.75" hidden="false" customHeight="true" outlineLevel="0" collapsed="false">
      <c r="A12598" s="1" t="n">
        <v>3</v>
      </c>
      <c r="B12598" s="76" t="n">
        <v>46300</v>
      </c>
      <c r="C12598" s="1" t="n">
        <v>100</v>
      </c>
      <c r="D12598" s="1" t="s">
        <v>3988</v>
      </c>
      <c r="E12598" s="1" t="n">
        <v>42</v>
      </c>
      <c r="F12598" s="1" t="s">
        <v>93</v>
      </c>
      <c r="I12598" s="1" t="n">
        <v>1805544</v>
      </c>
      <c r="J12598" s="1" t="n">
        <v>100017</v>
      </c>
      <c r="K12598" s="1" t="n">
        <v>18</v>
      </c>
      <c r="L12598" s="1" t="s">
        <v>3977</v>
      </c>
      <c r="N12598" s="1" t="n">
        <v>1.718</v>
      </c>
      <c r="O12598" s="1" t="n">
        <v>93.32</v>
      </c>
      <c r="P12598" s="1" t="s">
        <v>3814</v>
      </c>
    </row>
    <row r="12599" customFormat="false" ht="12.75" hidden="false" customHeight="true" outlineLevel="0" collapsed="false">
      <c r="A12599" s="1" t="n">
        <v>3</v>
      </c>
      <c r="B12599" s="76" t="n">
        <v>46300</v>
      </c>
      <c r="C12599" s="1" t="n">
        <v>100</v>
      </c>
      <c r="D12599" s="1" t="s">
        <v>3988</v>
      </c>
      <c r="E12599" s="1" t="n">
        <v>42</v>
      </c>
      <c r="F12599" s="1" t="s">
        <v>93</v>
      </c>
      <c r="I12599" s="1" t="n">
        <v>1805544</v>
      </c>
      <c r="J12599" s="1" t="n">
        <v>100019</v>
      </c>
      <c r="K12599" s="1" t="n">
        <v>20</v>
      </c>
      <c r="L12599" s="1" t="s">
        <v>5675</v>
      </c>
      <c r="N12599" s="1" t="n">
        <v>3.328</v>
      </c>
      <c r="O12599" s="1" t="n">
        <v>119.58</v>
      </c>
      <c r="P12599" s="1" t="s">
        <v>3814</v>
      </c>
    </row>
    <row r="12600" customFormat="false" ht="12.75" hidden="false" customHeight="true" outlineLevel="0" collapsed="false">
      <c r="A12600" s="1" t="n">
        <v>3</v>
      </c>
      <c r="B12600" s="76" t="n">
        <v>46300</v>
      </c>
      <c r="C12600" s="1" t="n">
        <v>100</v>
      </c>
      <c r="D12600" s="1" t="s">
        <v>3988</v>
      </c>
      <c r="E12600" s="1" t="n">
        <v>42</v>
      </c>
      <c r="F12600" s="1" t="s">
        <v>93</v>
      </c>
      <c r="I12600" s="1" t="n">
        <v>1805544</v>
      </c>
      <c r="J12600" s="1" t="n">
        <v>100053</v>
      </c>
      <c r="K12600" s="1" t="n">
        <v>54</v>
      </c>
      <c r="L12600" s="1" t="s">
        <v>3978</v>
      </c>
      <c r="N12600" s="1" t="n">
        <v>2.246</v>
      </c>
      <c r="O12600" s="1" t="n">
        <v>84.46</v>
      </c>
      <c r="P12600" s="1" t="s">
        <v>3814</v>
      </c>
    </row>
    <row r="12601" customFormat="false" ht="12.75" hidden="false" customHeight="true" outlineLevel="0" collapsed="false">
      <c r="A12601" s="1" t="n">
        <v>3</v>
      </c>
      <c r="B12601" s="76" t="n">
        <v>46300</v>
      </c>
      <c r="C12601" s="1" t="n">
        <v>100</v>
      </c>
      <c r="D12601" s="1" t="s">
        <v>3988</v>
      </c>
      <c r="E12601" s="1" t="n">
        <v>42</v>
      </c>
      <c r="F12601" s="1" t="s">
        <v>93</v>
      </c>
      <c r="I12601" s="1" t="n">
        <v>1805544</v>
      </c>
      <c r="J12601" s="1" t="n">
        <v>100638</v>
      </c>
      <c r="K12601" s="1" t="n">
        <v>508</v>
      </c>
      <c r="L12601" s="1" t="s">
        <v>3979</v>
      </c>
      <c r="N12601" s="1" t="n">
        <v>3.114</v>
      </c>
      <c r="O12601" s="1" t="n">
        <v>5.18</v>
      </c>
      <c r="P12601" s="1" t="s">
        <v>3814</v>
      </c>
    </row>
    <row r="12602" customFormat="false" ht="12.75" hidden="false" customHeight="true" outlineLevel="0" collapsed="false">
      <c r="A12602" s="1" t="n">
        <v>3</v>
      </c>
      <c r="B12602" s="76" t="n">
        <v>46300</v>
      </c>
      <c r="C12602" s="1" t="n">
        <v>100</v>
      </c>
      <c r="D12602" s="1" t="s">
        <v>3988</v>
      </c>
      <c r="E12602" s="1" t="n">
        <v>42</v>
      </c>
      <c r="F12602" s="1" t="s">
        <v>93</v>
      </c>
      <c r="I12602" s="1" t="n">
        <v>1805544</v>
      </c>
      <c r="J12602" s="1" t="n">
        <v>100520</v>
      </c>
      <c r="K12602" s="1" t="n">
        <v>507</v>
      </c>
      <c r="L12602" s="1" t="s">
        <v>3980</v>
      </c>
      <c r="N12602" s="1" t="n">
        <v>12.943</v>
      </c>
      <c r="O12602" s="1" t="n">
        <v>32.35</v>
      </c>
      <c r="P12602" s="1" t="s">
        <v>3814</v>
      </c>
    </row>
    <row r="12603" customFormat="false" ht="12.75" hidden="false" customHeight="true" outlineLevel="0" collapsed="false">
      <c r="A12603" s="1" t="n">
        <v>3</v>
      </c>
      <c r="B12603" s="76" t="n">
        <v>46300</v>
      </c>
      <c r="C12603" s="1" t="n">
        <v>100</v>
      </c>
      <c r="D12603" s="1" t="s">
        <v>3988</v>
      </c>
      <c r="E12603" s="1" t="n">
        <v>42</v>
      </c>
      <c r="F12603" s="1" t="s">
        <v>93</v>
      </c>
      <c r="I12603" s="1" t="n">
        <v>1805544</v>
      </c>
      <c r="J12603" s="1" t="n">
        <v>110455</v>
      </c>
      <c r="K12603" s="1" t="n">
        <v>53212</v>
      </c>
      <c r="L12603" s="1" t="s">
        <v>3981</v>
      </c>
      <c r="N12603" s="1" t="n">
        <v>1.045</v>
      </c>
      <c r="O12603" s="1" t="n">
        <v>0</v>
      </c>
      <c r="P12603" s="1" t="s">
        <v>3814</v>
      </c>
    </row>
    <row r="12604" customFormat="false" ht="12.75" hidden="false" customHeight="true" outlineLevel="0" collapsed="false">
      <c r="A12604" s="1" t="n">
        <v>3</v>
      </c>
      <c r="B12604" s="76" t="n">
        <v>46300</v>
      </c>
      <c r="C12604" s="1" t="n">
        <v>100</v>
      </c>
      <c r="D12604" s="1" t="s">
        <v>3988</v>
      </c>
      <c r="E12604" s="1" t="n">
        <v>42</v>
      </c>
      <c r="F12604" s="1" t="s">
        <v>93</v>
      </c>
      <c r="I12604" s="1" t="n">
        <v>1805553</v>
      </c>
      <c r="J12604" s="1" t="n">
        <v>100000</v>
      </c>
      <c r="K12604" s="1" t="n">
        <v>1</v>
      </c>
      <c r="L12604" s="1" t="s">
        <v>3982</v>
      </c>
      <c r="N12604" s="1" t="n">
        <v>2.626</v>
      </c>
      <c r="O12604" s="1" t="n">
        <v>55.99</v>
      </c>
      <c r="P12604" s="1" t="s">
        <v>3814</v>
      </c>
    </row>
    <row r="12605" customFormat="false" ht="12.75" hidden="false" customHeight="true" outlineLevel="0" collapsed="false">
      <c r="A12605" s="1" t="n">
        <v>3</v>
      </c>
      <c r="B12605" s="76" t="n">
        <v>46300</v>
      </c>
      <c r="C12605" s="1" t="n">
        <v>100</v>
      </c>
      <c r="D12605" s="1" t="s">
        <v>3988</v>
      </c>
      <c r="E12605" s="1" t="n">
        <v>42</v>
      </c>
      <c r="F12605" s="1" t="s">
        <v>93</v>
      </c>
      <c r="I12605" s="1" t="n">
        <v>1805553</v>
      </c>
      <c r="J12605" s="1" t="n">
        <v>100001</v>
      </c>
      <c r="K12605" s="1" t="n">
        <v>2</v>
      </c>
      <c r="L12605" s="1" t="s">
        <v>3983</v>
      </c>
      <c r="N12605" s="1" t="n">
        <v>12.315</v>
      </c>
      <c r="O12605" s="1" t="n">
        <v>280.69</v>
      </c>
      <c r="P12605" s="1" t="s">
        <v>3814</v>
      </c>
    </row>
    <row r="12606" customFormat="false" ht="12.75" hidden="false" customHeight="true" outlineLevel="0" collapsed="false">
      <c r="A12606" s="1" t="n">
        <v>3</v>
      </c>
      <c r="B12606" s="76" t="n">
        <v>46300</v>
      </c>
      <c r="C12606" s="1" t="n">
        <v>100</v>
      </c>
      <c r="D12606" s="1" t="s">
        <v>3988</v>
      </c>
      <c r="E12606" s="1" t="n">
        <v>42</v>
      </c>
      <c r="F12606" s="1" t="s">
        <v>93</v>
      </c>
      <c r="I12606" s="1" t="n">
        <v>1805553</v>
      </c>
      <c r="J12606" s="1" t="n">
        <v>100002</v>
      </c>
      <c r="K12606" s="1" t="n">
        <v>3</v>
      </c>
      <c r="L12606" s="1" t="s">
        <v>3984</v>
      </c>
      <c r="N12606" s="1" t="n">
        <v>23.36</v>
      </c>
      <c r="O12606" s="1" t="n">
        <v>549.62</v>
      </c>
      <c r="P12606" s="1" t="s">
        <v>3814</v>
      </c>
    </row>
    <row r="12607" customFormat="false" ht="12.75" hidden="false" customHeight="true" outlineLevel="0" collapsed="false">
      <c r="A12607" s="1" t="n">
        <v>3</v>
      </c>
      <c r="B12607" s="76" t="n">
        <v>46300</v>
      </c>
      <c r="C12607" s="1" t="n">
        <v>100</v>
      </c>
      <c r="D12607" s="1" t="s">
        <v>3988</v>
      </c>
      <c r="E12607" s="1" t="n">
        <v>42</v>
      </c>
      <c r="F12607" s="1" t="s">
        <v>93</v>
      </c>
      <c r="I12607" s="1" t="n">
        <v>1805553</v>
      </c>
      <c r="J12607" s="1" t="n">
        <v>100003</v>
      </c>
      <c r="K12607" s="1" t="n">
        <v>4</v>
      </c>
      <c r="L12607" s="1" t="s">
        <v>3985</v>
      </c>
      <c r="N12607" s="1" t="n">
        <v>17.656</v>
      </c>
      <c r="O12607" s="1" t="n">
        <v>454.38</v>
      </c>
      <c r="P12607" s="1" t="s">
        <v>3814</v>
      </c>
    </row>
    <row r="12608" customFormat="false" ht="12.75" hidden="false" customHeight="true" outlineLevel="0" collapsed="false">
      <c r="A12608" s="1" t="n">
        <v>3</v>
      </c>
      <c r="B12608" s="76" t="n">
        <v>46300</v>
      </c>
      <c r="C12608" s="1" t="n">
        <v>100</v>
      </c>
      <c r="D12608" s="1" t="s">
        <v>3988</v>
      </c>
      <c r="E12608" s="1" t="n">
        <v>42</v>
      </c>
      <c r="F12608" s="1" t="s">
        <v>93</v>
      </c>
      <c r="I12608" s="1" t="n">
        <v>1805553</v>
      </c>
      <c r="J12608" s="1" t="n">
        <v>100007</v>
      </c>
      <c r="K12608" s="1" t="n">
        <v>8</v>
      </c>
      <c r="L12608" s="1" t="s">
        <v>3986</v>
      </c>
      <c r="N12608" s="1" t="n">
        <v>6.185</v>
      </c>
      <c r="O12608" s="1" t="n">
        <v>154.62</v>
      </c>
      <c r="P12608" s="1" t="s">
        <v>3814</v>
      </c>
    </row>
    <row r="12609" customFormat="false" ht="12.75" hidden="false" customHeight="true" outlineLevel="0" collapsed="false">
      <c r="A12609" s="1" t="n">
        <v>3</v>
      </c>
      <c r="B12609" s="76" t="n">
        <v>46300</v>
      </c>
      <c r="C12609" s="1" t="n">
        <v>100</v>
      </c>
      <c r="D12609" s="1" t="s">
        <v>3988</v>
      </c>
      <c r="E12609" s="1" t="n">
        <v>42</v>
      </c>
      <c r="F12609" s="1" t="s">
        <v>93</v>
      </c>
      <c r="I12609" s="1" t="n">
        <v>1805553</v>
      </c>
      <c r="J12609" s="1" t="n">
        <v>100638</v>
      </c>
      <c r="K12609" s="1" t="n">
        <v>508</v>
      </c>
      <c r="L12609" s="1" t="s">
        <v>3979</v>
      </c>
      <c r="N12609" s="1" t="n">
        <v>2.704</v>
      </c>
      <c r="O12609" s="1" t="n">
        <v>3.96</v>
      </c>
      <c r="P12609" s="1" t="s">
        <v>3814</v>
      </c>
    </row>
    <row r="12610" customFormat="false" ht="12.75" hidden="false" customHeight="true" outlineLevel="0" collapsed="false">
      <c r="A12610" s="1" t="n">
        <v>3</v>
      </c>
      <c r="B12610" s="76" t="n">
        <v>46300</v>
      </c>
      <c r="C12610" s="1" t="n">
        <v>100</v>
      </c>
      <c r="D12610" s="1" t="s">
        <v>3988</v>
      </c>
      <c r="E12610" s="1" t="n">
        <v>42</v>
      </c>
      <c r="F12610" s="1" t="s">
        <v>93</v>
      </c>
      <c r="I12610" s="1" t="n">
        <v>1805553</v>
      </c>
      <c r="J12610" s="1" t="n">
        <v>100520</v>
      </c>
      <c r="K12610" s="1" t="n">
        <v>507</v>
      </c>
      <c r="L12610" s="1" t="s">
        <v>3980</v>
      </c>
      <c r="N12610" s="1" t="n">
        <v>3.518</v>
      </c>
      <c r="O12610" s="1" t="n">
        <v>7.74</v>
      </c>
      <c r="P12610" s="1" t="s">
        <v>3814</v>
      </c>
    </row>
    <row r="12611" customFormat="false" ht="12.75" hidden="false" customHeight="true" outlineLevel="0" collapsed="false">
      <c r="A12611" s="1" t="n">
        <v>3</v>
      </c>
      <c r="B12611" s="76" t="n">
        <v>46300</v>
      </c>
      <c r="C12611" s="1" t="n">
        <v>100</v>
      </c>
      <c r="D12611" s="1" t="s">
        <v>3988</v>
      </c>
      <c r="E12611" s="1" t="n">
        <v>42</v>
      </c>
      <c r="F12611" s="1" t="s">
        <v>93</v>
      </c>
      <c r="I12611" s="1" t="n">
        <v>1805553</v>
      </c>
      <c r="J12611" s="1" t="n">
        <v>110455</v>
      </c>
      <c r="K12611" s="1" t="n">
        <v>53212</v>
      </c>
      <c r="L12611" s="1" t="s">
        <v>3981</v>
      </c>
      <c r="N12611" s="1" t="n">
        <v>0.136</v>
      </c>
      <c r="O12611" s="1" t="n">
        <v>0</v>
      </c>
      <c r="P12611" s="1" t="s">
        <v>3814</v>
      </c>
    </row>
    <row r="12612" customFormat="false" ht="12.75" hidden="false" customHeight="true" outlineLevel="0" collapsed="false">
      <c r="A12612" s="1" t="n">
        <v>3</v>
      </c>
      <c r="B12612" s="76" t="n">
        <v>46300</v>
      </c>
      <c r="C12612" s="1" t="n">
        <v>100</v>
      </c>
      <c r="D12612" s="1" t="s">
        <v>3988</v>
      </c>
      <c r="E12612" s="1" t="n">
        <v>42</v>
      </c>
      <c r="F12612" s="1" t="s">
        <v>93</v>
      </c>
      <c r="I12612" s="1" t="n">
        <v>1805559</v>
      </c>
      <c r="J12612" s="1" t="n">
        <v>100004</v>
      </c>
      <c r="K12612" s="1" t="n">
        <v>5</v>
      </c>
      <c r="L12612" s="1" t="s">
        <v>4199</v>
      </c>
      <c r="N12612" s="1" t="n">
        <v>17.4</v>
      </c>
      <c r="O12612" s="1" t="n">
        <v>342.98</v>
      </c>
      <c r="P12612" s="1" t="s">
        <v>3814</v>
      </c>
    </row>
    <row r="12613" customFormat="false" ht="12.75" hidden="false" customHeight="true" outlineLevel="0" collapsed="false">
      <c r="A12613" s="1" t="n">
        <v>3</v>
      </c>
      <c r="B12613" s="76" t="n">
        <v>46300</v>
      </c>
      <c r="C12613" s="1" t="n">
        <v>100</v>
      </c>
      <c r="D12613" s="1" t="s">
        <v>3988</v>
      </c>
      <c r="E12613" s="1" t="n">
        <v>42</v>
      </c>
      <c r="F12613" s="1" t="s">
        <v>93</v>
      </c>
      <c r="I12613" s="1" t="n">
        <v>1805559</v>
      </c>
      <c r="J12613" s="1" t="n">
        <v>100020</v>
      </c>
      <c r="K12613" s="1" t="n">
        <v>21</v>
      </c>
      <c r="L12613" s="1" t="s">
        <v>3987</v>
      </c>
      <c r="N12613" s="1" t="n">
        <v>3.332</v>
      </c>
      <c r="O12613" s="1" t="n">
        <v>117.1</v>
      </c>
      <c r="P12613" s="1" t="s">
        <v>3814</v>
      </c>
    </row>
    <row r="12614" customFormat="false" ht="12.75" hidden="false" customHeight="true" outlineLevel="0" collapsed="false">
      <c r="A12614" s="1" t="n">
        <v>3</v>
      </c>
      <c r="B12614" s="76" t="n">
        <v>46300</v>
      </c>
      <c r="C12614" s="1" t="n">
        <v>100</v>
      </c>
      <c r="D12614" s="1" t="s">
        <v>3988</v>
      </c>
      <c r="E12614" s="1" t="n">
        <v>42</v>
      </c>
      <c r="F12614" s="1" t="s">
        <v>93</v>
      </c>
      <c r="I12614" s="1" t="n">
        <v>1805559</v>
      </c>
      <c r="J12614" s="1" t="n">
        <v>100638</v>
      </c>
      <c r="K12614" s="1" t="n">
        <v>508</v>
      </c>
      <c r="L12614" s="1" t="s">
        <v>3979</v>
      </c>
      <c r="N12614" s="1" t="n">
        <v>1.125</v>
      </c>
      <c r="O12614" s="1" t="n">
        <v>1.92</v>
      </c>
      <c r="P12614" s="1" t="s">
        <v>3814</v>
      </c>
    </row>
    <row r="12615" customFormat="false" ht="12.75" hidden="false" customHeight="true" outlineLevel="0" collapsed="false">
      <c r="A12615" s="1" t="n">
        <v>3</v>
      </c>
      <c r="B12615" s="76" t="n">
        <v>46300</v>
      </c>
      <c r="C12615" s="1" t="n">
        <v>100</v>
      </c>
      <c r="D12615" s="1" t="s">
        <v>3988</v>
      </c>
      <c r="E12615" s="1" t="n">
        <v>42</v>
      </c>
      <c r="F12615" s="1" t="s">
        <v>93</v>
      </c>
      <c r="I12615" s="1" t="n">
        <v>1805559</v>
      </c>
      <c r="J12615" s="1" t="n">
        <v>110455</v>
      </c>
      <c r="K12615" s="1" t="n">
        <v>53212</v>
      </c>
      <c r="L12615" s="1" t="s">
        <v>3981</v>
      </c>
      <c r="N12615" s="1" t="n">
        <v>0.143</v>
      </c>
      <c r="O12615" s="1" t="n">
        <v>0</v>
      </c>
      <c r="P12615" s="1" t="s">
        <v>3814</v>
      </c>
    </row>
    <row r="12616" customFormat="false" ht="12.75" hidden="false" customHeight="true" outlineLevel="0" collapsed="false">
      <c r="A12616" s="1" t="n">
        <v>3</v>
      </c>
      <c r="B12616" s="76" t="n">
        <v>46300</v>
      </c>
      <c r="C12616" s="1" t="n">
        <v>100</v>
      </c>
      <c r="D12616" s="1" t="s">
        <v>3988</v>
      </c>
      <c r="E12616" s="1" t="n">
        <v>42</v>
      </c>
      <c r="F12616" s="1" t="s">
        <v>93</v>
      </c>
      <c r="I12616" s="1" t="n">
        <v>1805577</v>
      </c>
      <c r="J12616" s="1" t="n">
        <v>100004</v>
      </c>
      <c r="K12616" s="1" t="n">
        <v>5</v>
      </c>
      <c r="L12616" s="1" t="s">
        <v>4199</v>
      </c>
      <c r="N12616" s="1" t="n">
        <v>17.1</v>
      </c>
      <c r="O12616" s="1" t="n">
        <v>357.16</v>
      </c>
      <c r="P12616" s="1" t="s">
        <v>3814</v>
      </c>
    </row>
    <row r="12617" customFormat="false" ht="12.75" hidden="false" customHeight="true" outlineLevel="0" collapsed="false">
      <c r="A12617" s="1" t="n">
        <v>3</v>
      </c>
      <c r="B12617" s="76" t="n">
        <v>46300</v>
      </c>
      <c r="C12617" s="1" t="n">
        <v>100</v>
      </c>
      <c r="D12617" s="1" t="s">
        <v>3988</v>
      </c>
      <c r="E12617" s="1" t="n">
        <v>42</v>
      </c>
      <c r="F12617" s="1" t="s">
        <v>93</v>
      </c>
      <c r="I12617" s="1" t="n">
        <v>1805577</v>
      </c>
      <c r="J12617" s="1" t="n">
        <v>100020</v>
      </c>
      <c r="K12617" s="1" t="n">
        <v>21</v>
      </c>
      <c r="L12617" s="1" t="s">
        <v>3987</v>
      </c>
      <c r="N12617" s="1" t="n">
        <v>3.056</v>
      </c>
      <c r="O12617" s="1" t="n">
        <v>113.8</v>
      </c>
      <c r="P12617" s="1" t="s">
        <v>3814</v>
      </c>
    </row>
    <row r="12618" customFormat="false" ht="12.75" hidden="false" customHeight="true" outlineLevel="0" collapsed="false">
      <c r="A12618" s="1" t="n">
        <v>3</v>
      </c>
      <c r="B12618" s="76" t="n">
        <v>46300</v>
      </c>
      <c r="C12618" s="1" t="n">
        <v>100</v>
      </c>
      <c r="D12618" s="1" t="s">
        <v>3988</v>
      </c>
      <c r="E12618" s="1" t="n">
        <v>42</v>
      </c>
      <c r="F12618" s="1" t="s">
        <v>93</v>
      </c>
      <c r="I12618" s="1" t="n">
        <v>1805577</v>
      </c>
      <c r="J12618" s="1" t="n">
        <v>100638</v>
      </c>
      <c r="K12618" s="1" t="n">
        <v>508</v>
      </c>
      <c r="L12618" s="1" t="s">
        <v>3979</v>
      </c>
      <c r="N12618" s="1" t="n">
        <v>1.125</v>
      </c>
      <c r="O12618" s="1" t="n">
        <v>2.03</v>
      </c>
      <c r="P12618" s="1" t="s">
        <v>3814</v>
      </c>
    </row>
    <row r="12619" customFormat="false" ht="12.75" hidden="false" customHeight="true" outlineLevel="0" collapsed="false">
      <c r="A12619" s="1" t="n">
        <v>3</v>
      </c>
      <c r="B12619" s="76" t="n">
        <v>46300</v>
      </c>
      <c r="C12619" s="1" t="n">
        <v>100</v>
      </c>
      <c r="D12619" s="1" t="s">
        <v>3988</v>
      </c>
      <c r="E12619" s="1" t="n">
        <v>42</v>
      </c>
      <c r="F12619" s="1" t="s">
        <v>93</v>
      </c>
      <c r="I12619" s="1" t="n">
        <v>1805577</v>
      </c>
      <c r="J12619" s="1" t="n">
        <v>110455</v>
      </c>
      <c r="K12619" s="1" t="n">
        <v>53212</v>
      </c>
      <c r="L12619" s="1" t="s">
        <v>3981</v>
      </c>
      <c r="N12619" s="1" t="n">
        <v>0.219</v>
      </c>
      <c r="O12619" s="1" t="n">
        <v>0.01</v>
      </c>
      <c r="P12619" s="1" t="s">
        <v>3814</v>
      </c>
    </row>
    <row r="12620" customFormat="false" ht="12.75" hidden="false" customHeight="true" outlineLevel="0" collapsed="false">
      <c r="A12620" s="1" t="n">
        <v>3</v>
      </c>
      <c r="B12620" s="76" t="n">
        <v>46301</v>
      </c>
      <c r="C12620" s="1" t="n">
        <v>1</v>
      </c>
      <c r="D12620" s="1" t="s">
        <v>3848</v>
      </c>
      <c r="E12620" s="1" t="n">
        <v>978</v>
      </c>
      <c r="F12620" s="1" t="s">
        <v>192</v>
      </c>
      <c r="I12620" s="1" t="n">
        <v>705</v>
      </c>
      <c r="J12620" s="1" t="n">
        <v>61368</v>
      </c>
      <c r="K12620" s="1" t="n">
        <v>2257907</v>
      </c>
      <c r="L12620" s="1" t="s">
        <v>3866</v>
      </c>
      <c r="N12620" s="1" t="n">
        <v>30</v>
      </c>
      <c r="O12620" s="1" t="n">
        <v>240</v>
      </c>
      <c r="P12620" s="1" t="s">
        <v>3814</v>
      </c>
    </row>
    <row r="12621" customFormat="false" ht="12.75" hidden="false" customHeight="true" outlineLevel="0" collapsed="false">
      <c r="A12621" s="1" t="n">
        <v>3</v>
      </c>
      <c r="B12621" s="76" t="n">
        <v>46301</v>
      </c>
      <c r="C12621" s="1" t="n">
        <v>1</v>
      </c>
      <c r="D12621" s="1" t="s">
        <v>3848</v>
      </c>
      <c r="E12621" s="1" t="n">
        <v>978</v>
      </c>
      <c r="F12621" s="1" t="s">
        <v>192</v>
      </c>
      <c r="I12621" s="1" t="n">
        <v>705</v>
      </c>
      <c r="J12621" s="1" t="n">
        <v>61378</v>
      </c>
      <c r="K12621" s="1" t="n">
        <v>2257914</v>
      </c>
      <c r="L12621" s="1" t="s">
        <v>3867</v>
      </c>
      <c r="N12621" s="1" t="n">
        <v>30</v>
      </c>
      <c r="O12621" s="1" t="n">
        <v>300</v>
      </c>
      <c r="P12621" s="1" t="s">
        <v>3814</v>
      </c>
    </row>
    <row r="12622" customFormat="false" ht="12.75" hidden="false" customHeight="true" outlineLevel="0" collapsed="false">
      <c r="A12622" s="1" t="n">
        <v>3</v>
      </c>
      <c r="B12622" s="76" t="n">
        <v>46301</v>
      </c>
      <c r="C12622" s="1" t="n">
        <v>1</v>
      </c>
      <c r="D12622" s="1" t="s">
        <v>3848</v>
      </c>
      <c r="E12622" s="1" t="n">
        <v>978</v>
      </c>
      <c r="F12622" s="1" t="s">
        <v>192</v>
      </c>
      <c r="I12622" s="1" t="n">
        <v>705</v>
      </c>
      <c r="J12622" s="1" t="n">
        <v>61379</v>
      </c>
      <c r="K12622" s="1" t="n">
        <v>2257921</v>
      </c>
      <c r="L12622" s="1" t="s">
        <v>3868</v>
      </c>
      <c r="N12622" s="1" t="n">
        <v>6</v>
      </c>
      <c r="O12622" s="1" t="n">
        <v>72</v>
      </c>
      <c r="P12622" s="1" t="s">
        <v>3814</v>
      </c>
    </row>
    <row r="12623" customFormat="false" ht="12.75" hidden="false" customHeight="true" outlineLevel="0" collapsed="false">
      <c r="A12623" s="1" t="n">
        <v>3</v>
      </c>
      <c r="B12623" s="76" t="n">
        <v>46301</v>
      </c>
      <c r="C12623" s="1" t="n">
        <v>1</v>
      </c>
      <c r="D12623" s="1" t="s">
        <v>3848</v>
      </c>
      <c r="E12623" s="1" t="n">
        <v>978</v>
      </c>
      <c r="F12623" s="1" t="s">
        <v>192</v>
      </c>
      <c r="I12623" s="1" t="n">
        <v>705</v>
      </c>
      <c r="J12623" s="1" t="n">
        <v>62178</v>
      </c>
      <c r="K12623" s="1" t="n">
        <v>144599</v>
      </c>
      <c r="L12623" s="1" t="s">
        <v>3869</v>
      </c>
      <c r="N12623" s="1" t="n">
        <v>5</v>
      </c>
      <c r="O12623" s="1" t="n">
        <v>75</v>
      </c>
      <c r="P12623" s="1" t="s">
        <v>3814</v>
      </c>
    </row>
    <row r="12624" customFormat="false" ht="12.75" hidden="false" customHeight="true" outlineLevel="0" collapsed="false">
      <c r="A12624" s="1" t="n">
        <v>3</v>
      </c>
      <c r="B12624" s="76" t="n">
        <v>46301</v>
      </c>
      <c r="C12624" s="1" t="n">
        <v>6</v>
      </c>
      <c r="D12624" s="1" t="s">
        <v>3819</v>
      </c>
      <c r="E12624" s="1" t="n">
        <v>42</v>
      </c>
      <c r="F12624" s="1" t="s">
        <v>93</v>
      </c>
      <c r="I12624" s="1" t="n">
        <v>4711</v>
      </c>
      <c r="J12624" s="1" t="n">
        <v>100103</v>
      </c>
      <c r="K12624" s="1" t="n">
        <v>104</v>
      </c>
      <c r="L12624" s="1" t="s">
        <v>3817</v>
      </c>
      <c r="N12624" s="1" t="n">
        <v>20</v>
      </c>
      <c r="O12624" s="1" t="n">
        <v>125</v>
      </c>
      <c r="P12624" s="1" t="s">
        <v>3814</v>
      </c>
    </row>
    <row r="12625" customFormat="false" ht="12.75" hidden="false" customHeight="true" outlineLevel="0" collapsed="false">
      <c r="A12625" s="1" t="n">
        <v>3</v>
      </c>
      <c r="B12625" s="76" t="n">
        <v>46301</v>
      </c>
      <c r="C12625" s="1" t="n">
        <v>6</v>
      </c>
      <c r="D12625" s="1" t="s">
        <v>3819</v>
      </c>
      <c r="E12625" s="1" t="n">
        <v>42</v>
      </c>
      <c r="F12625" s="1" t="s">
        <v>93</v>
      </c>
      <c r="I12625" s="1" t="n">
        <v>4712</v>
      </c>
      <c r="J12625" s="1" t="n">
        <v>109791</v>
      </c>
      <c r="K12625" s="1" t="n">
        <v>9667</v>
      </c>
      <c r="L12625" s="1" t="s">
        <v>3813</v>
      </c>
      <c r="N12625" s="1" t="n">
        <v>8</v>
      </c>
      <c r="O12625" s="1" t="n">
        <v>20</v>
      </c>
      <c r="P12625" s="1" t="s">
        <v>3814</v>
      </c>
    </row>
    <row r="12626" customFormat="false" ht="12.75" hidden="false" customHeight="true" outlineLevel="0" collapsed="false">
      <c r="A12626" s="1" t="n">
        <v>3</v>
      </c>
      <c r="B12626" s="76" t="n">
        <v>46301</v>
      </c>
      <c r="C12626" s="1" t="n">
        <v>6</v>
      </c>
      <c r="D12626" s="1" t="s">
        <v>3819</v>
      </c>
      <c r="E12626" s="1" t="n">
        <v>42</v>
      </c>
      <c r="F12626" s="1" t="s">
        <v>93</v>
      </c>
      <c r="I12626" s="1" t="n">
        <v>4712</v>
      </c>
      <c r="J12626" s="1" t="n">
        <v>37359</v>
      </c>
      <c r="K12626" s="1" t="n">
        <v>55526</v>
      </c>
      <c r="L12626" s="1" t="s">
        <v>3815</v>
      </c>
      <c r="N12626" s="1" t="n">
        <v>5</v>
      </c>
      <c r="O12626" s="1" t="n">
        <v>40</v>
      </c>
      <c r="P12626" s="1" t="s">
        <v>3814</v>
      </c>
    </row>
    <row r="12627" customFormat="false" ht="12.75" hidden="false" customHeight="true" outlineLevel="0" collapsed="false">
      <c r="A12627" s="1" t="n">
        <v>3</v>
      </c>
      <c r="B12627" s="76" t="n">
        <v>46301</v>
      </c>
      <c r="C12627" s="1" t="n">
        <v>6</v>
      </c>
      <c r="D12627" s="1" t="s">
        <v>3819</v>
      </c>
      <c r="E12627" s="1" t="n">
        <v>42</v>
      </c>
      <c r="F12627" s="1" t="s">
        <v>93</v>
      </c>
      <c r="I12627" s="1" t="n">
        <v>4712</v>
      </c>
      <c r="J12627" s="1" t="n">
        <v>37361</v>
      </c>
      <c r="K12627" s="1" t="n">
        <v>2240817</v>
      </c>
      <c r="L12627" s="1" t="s">
        <v>3816</v>
      </c>
      <c r="N12627" s="1" t="n">
        <v>70</v>
      </c>
      <c r="O12627" s="1" t="n">
        <v>140</v>
      </c>
      <c r="P12627" s="1" t="s">
        <v>3814</v>
      </c>
    </row>
    <row r="12628" customFormat="false" ht="12.75" hidden="false" customHeight="true" outlineLevel="0" collapsed="false">
      <c r="A12628" s="1" t="n">
        <v>3</v>
      </c>
      <c r="B12628" s="76" t="n">
        <v>46301</v>
      </c>
      <c r="C12628" s="1" t="n">
        <v>6</v>
      </c>
      <c r="D12628" s="1" t="s">
        <v>3819</v>
      </c>
      <c r="E12628" s="1" t="n">
        <v>42</v>
      </c>
      <c r="F12628" s="1" t="s">
        <v>93</v>
      </c>
      <c r="I12628" s="1" t="n">
        <v>4713</v>
      </c>
      <c r="J12628" s="1" t="n">
        <v>100062</v>
      </c>
      <c r="K12628" s="1" t="n">
        <v>63</v>
      </c>
      <c r="L12628" s="1" t="s">
        <v>3851</v>
      </c>
      <c r="N12628" s="1" t="n">
        <v>20</v>
      </c>
      <c r="O12628" s="1" t="n">
        <v>130</v>
      </c>
      <c r="P12628" s="1" t="s">
        <v>3814</v>
      </c>
    </row>
    <row r="12629" customFormat="false" ht="12.75" hidden="false" customHeight="true" outlineLevel="0" collapsed="false">
      <c r="A12629" s="1" t="n">
        <v>3</v>
      </c>
      <c r="B12629" s="76" t="n">
        <v>46301</v>
      </c>
      <c r="C12629" s="1" t="n">
        <v>6</v>
      </c>
      <c r="D12629" s="1" t="s">
        <v>3819</v>
      </c>
      <c r="E12629" s="1" t="n">
        <v>42</v>
      </c>
      <c r="F12629" s="1" t="s">
        <v>93</v>
      </c>
      <c r="I12629" s="1" t="n">
        <v>4713</v>
      </c>
      <c r="J12629" s="1" t="n">
        <v>100107</v>
      </c>
      <c r="K12629" s="1" t="n">
        <v>108</v>
      </c>
      <c r="L12629" s="1" t="s">
        <v>3854</v>
      </c>
      <c r="N12629" s="1" t="n">
        <v>3</v>
      </c>
      <c r="O12629" s="1" t="n">
        <v>27</v>
      </c>
      <c r="P12629" s="1" t="s">
        <v>3814</v>
      </c>
    </row>
    <row r="12630" customFormat="false" ht="12.75" hidden="false" customHeight="true" outlineLevel="0" collapsed="false">
      <c r="A12630" s="1" t="n">
        <v>3</v>
      </c>
      <c r="B12630" s="76" t="n">
        <v>46301</v>
      </c>
      <c r="C12630" s="1" t="n">
        <v>6</v>
      </c>
      <c r="D12630" s="1" t="s">
        <v>3819</v>
      </c>
      <c r="E12630" s="1" t="n">
        <v>42</v>
      </c>
      <c r="F12630" s="1" t="s">
        <v>93</v>
      </c>
      <c r="I12630" s="1" t="n">
        <v>4713</v>
      </c>
      <c r="J12630" s="1" t="n">
        <v>100109</v>
      </c>
      <c r="K12630" s="1" t="n">
        <v>110</v>
      </c>
      <c r="L12630" s="1" t="s">
        <v>3855</v>
      </c>
      <c r="N12630" s="1" t="n">
        <v>20</v>
      </c>
      <c r="O12630" s="1" t="n">
        <v>150</v>
      </c>
      <c r="P12630" s="1" t="s">
        <v>3814</v>
      </c>
    </row>
    <row r="12631" customFormat="false" ht="12.75" hidden="false" customHeight="true" outlineLevel="0" collapsed="false">
      <c r="A12631" s="1" t="n">
        <v>3</v>
      </c>
      <c r="B12631" s="76" t="n">
        <v>46301</v>
      </c>
      <c r="C12631" s="1" t="n">
        <v>6</v>
      </c>
      <c r="D12631" s="1" t="s">
        <v>3819</v>
      </c>
      <c r="E12631" s="1" t="n">
        <v>42</v>
      </c>
      <c r="F12631" s="1" t="s">
        <v>93</v>
      </c>
      <c r="I12631" s="1" t="n">
        <v>4713</v>
      </c>
      <c r="J12631" s="1" t="n">
        <v>100112</v>
      </c>
      <c r="K12631" s="1" t="n">
        <v>113</v>
      </c>
      <c r="L12631" s="1" t="s">
        <v>3856</v>
      </c>
      <c r="N12631" s="1" t="n">
        <v>22</v>
      </c>
      <c r="O12631" s="1" t="n">
        <v>110</v>
      </c>
      <c r="P12631" s="1" t="s">
        <v>3814</v>
      </c>
    </row>
    <row r="12632" customFormat="false" ht="12.75" hidden="false" customHeight="true" outlineLevel="0" collapsed="false">
      <c r="A12632" s="1" t="n">
        <v>3</v>
      </c>
      <c r="B12632" s="76" t="n">
        <v>46301</v>
      </c>
      <c r="C12632" s="1" t="n">
        <v>6</v>
      </c>
      <c r="D12632" s="1" t="s">
        <v>3819</v>
      </c>
      <c r="E12632" s="1" t="n">
        <v>42</v>
      </c>
      <c r="F12632" s="1" t="s">
        <v>93</v>
      </c>
      <c r="I12632" s="1" t="n">
        <v>4713</v>
      </c>
      <c r="J12632" s="1" t="n">
        <v>100113</v>
      </c>
      <c r="K12632" s="1" t="n">
        <v>114</v>
      </c>
      <c r="L12632" s="1" t="s">
        <v>3857</v>
      </c>
      <c r="N12632" s="1" t="n">
        <v>40</v>
      </c>
      <c r="O12632" s="1" t="n">
        <v>380</v>
      </c>
      <c r="P12632" s="1" t="s">
        <v>3814</v>
      </c>
    </row>
    <row r="12633" customFormat="false" ht="12.75" hidden="false" customHeight="true" outlineLevel="0" collapsed="false">
      <c r="A12633" s="1" t="n">
        <v>3</v>
      </c>
      <c r="B12633" s="76" t="n">
        <v>46301</v>
      </c>
      <c r="C12633" s="1" t="n">
        <v>6</v>
      </c>
      <c r="D12633" s="1" t="s">
        <v>3819</v>
      </c>
      <c r="E12633" s="1" t="n">
        <v>42</v>
      </c>
      <c r="F12633" s="1" t="s">
        <v>93</v>
      </c>
      <c r="I12633" s="1" t="n">
        <v>4713</v>
      </c>
      <c r="J12633" s="1" t="n">
        <v>100116</v>
      </c>
      <c r="K12633" s="1" t="n">
        <v>117</v>
      </c>
      <c r="L12633" s="1" t="s">
        <v>3858</v>
      </c>
      <c r="N12633" s="1" t="n">
        <v>4</v>
      </c>
      <c r="O12633" s="1" t="n">
        <v>32</v>
      </c>
      <c r="P12633" s="1" t="s">
        <v>3814</v>
      </c>
    </row>
    <row r="12634" customFormat="false" ht="12.75" hidden="false" customHeight="true" outlineLevel="0" collapsed="false">
      <c r="A12634" s="1" t="n">
        <v>3</v>
      </c>
      <c r="B12634" s="76" t="n">
        <v>46301</v>
      </c>
      <c r="C12634" s="1" t="n">
        <v>6</v>
      </c>
      <c r="D12634" s="1" t="s">
        <v>3819</v>
      </c>
      <c r="E12634" s="1" t="n">
        <v>42</v>
      </c>
      <c r="F12634" s="1" t="s">
        <v>93</v>
      </c>
      <c r="I12634" s="1" t="n">
        <v>4713</v>
      </c>
      <c r="J12634" s="1" t="n">
        <v>100118</v>
      </c>
      <c r="K12634" s="1" t="n">
        <v>119</v>
      </c>
      <c r="L12634" s="1" t="s">
        <v>3859</v>
      </c>
      <c r="N12634" s="1" t="n">
        <v>5</v>
      </c>
      <c r="O12634" s="1" t="n">
        <v>20</v>
      </c>
      <c r="P12634" s="1" t="s">
        <v>3814</v>
      </c>
    </row>
    <row r="12635" customFormat="false" ht="12.75" hidden="false" customHeight="true" outlineLevel="0" collapsed="false">
      <c r="A12635" s="1" t="n">
        <v>3</v>
      </c>
      <c r="B12635" s="76" t="n">
        <v>46301</v>
      </c>
      <c r="C12635" s="1" t="n">
        <v>6</v>
      </c>
      <c r="D12635" s="1" t="s">
        <v>3819</v>
      </c>
      <c r="E12635" s="1" t="n">
        <v>42</v>
      </c>
      <c r="F12635" s="1" t="s">
        <v>93</v>
      </c>
      <c r="I12635" s="1" t="n">
        <v>4713</v>
      </c>
      <c r="J12635" s="1" t="n">
        <v>100121</v>
      </c>
      <c r="K12635" s="1" t="n">
        <v>122</v>
      </c>
      <c r="L12635" s="1" t="s">
        <v>3860</v>
      </c>
      <c r="N12635" s="1" t="n">
        <v>5</v>
      </c>
      <c r="O12635" s="1" t="n">
        <v>145</v>
      </c>
      <c r="P12635" s="1" t="s">
        <v>3814</v>
      </c>
    </row>
    <row r="12636" customFormat="false" ht="12.75" hidden="false" customHeight="true" outlineLevel="0" collapsed="false">
      <c r="A12636" s="1" t="n">
        <v>3</v>
      </c>
      <c r="B12636" s="76" t="n">
        <v>46301</v>
      </c>
      <c r="C12636" s="1" t="n">
        <v>6</v>
      </c>
      <c r="D12636" s="1" t="s">
        <v>3819</v>
      </c>
      <c r="E12636" s="1" t="n">
        <v>42</v>
      </c>
      <c r="F12636" s="1" t="s">
        <v>93</v>
      </c>
      <c r="I12636" s="1" t="n">
        <v>4713</v>
      </c>
      <c r="J12636" s="1" t="n">
        <v>100122</v>
      </c>
      <c r="K12636" s="1" t="n">
        <v>123</v>
      </c>
      <c r="L12636" s="1" t="s">
        <v>3861</v>
      </c>
      <c r="N12636" s="1" t="n">
        <v>5</v>
      </c>
      <c r="O12636" s="1" t="n">
        <v>130</v>
      </c>
      <c r="P12636" s="1" t="s">
        <v>3814</v>
      </c>
    </row>
    <row r="12637" customFormat="false" ht="12.75" hidden="false" customHeight="true" outlineLevel="0" collapsed="false">
      <c r="A12637" s="1" t="n">
        <v>3</v>
      </c>
      <c r="B12637" s="76" t="n">
        <v>46301</v>
      </c>
      <c r="C12637" s="1" t="n">
        <v>6</v>
      </c>
      <c r="D12637" s="1" t="s">
        <v>3819</v>
      </c>
      <c r="E12637" s="1" t="n">
        <v>42</v>
      </c>
      <c r="F12637" s="1" t="s">
        <v>93</v>
      </c>
      <c r="I12637" s="1" t="n">
        <v>4713</v>
      </c>
      <c r="J12637" s="1" t="n">
        <v>100123</v>
      </c>
      <c r="K12637" s="1" t="n">
        <v>124</v>
      </c>
      <c r="L12637" s="1" t="s">
        <v>4006</v>
      </c>
      <c r="N12637" s="1" t="n">
        <v>2</v>
      </c>
      <c r="O12637" s="1" t="n">
        <v>26</v>
      </c>
      <c r="P12637" s="1" t="s">
        <v>3814</v>
      </c>
    </row>
    <row r="12638" customFormat="false" ht="12.75" hidden="false" customHeight="true" outlineLevel="0" collapsed="false">
      <c r="A12638" s="1" t="n">
        <v>3</v>
      </c>
      <c r="B12638" s="76" t="n">
        <v>46301</v>
      </c>
      <c r="C12638" s="1" t="n">
        <v>6</v>
      </c>
      <c r="D12638" s="1" t="s">
        <v>3819</v>
      </c>
      <c r="E12638" s="1" t="n">
        <v>42</v>
      </c>
      <c r="F12638" s="1" t="s">
        <v>93</v>
      </c>
      <c r="I12638" s="1" t="n">
        <v>4713</v>
      </c>
      <c r="J12638" s="1" t="n">
        <v>100124</v>
      </c>
      <c r="K12638" s="1" t="n">
        <v>125</v>
      </c>
      <c r="L12638" s="1" t="s">
        <v>4007</v>
      </c>
      <c r="N12638" s="1" t="n">
        <v>9.4</v>
      </c>
      <c r="O12638" s="1" t="n">
        <v>84</v>
      </c>
      <c r="P12638" s="1" t="s">
        <v>3814</v>
      </c>
    </row>
    <row r="12639" customFormat="false" ht="12.75" hidden="false" customHeight="true" outlineLevel="0" collapsed="false">
      <c r="A12639" s="1" t="n">
        <v>3</v>
      </c>
      <c r="B12639" s="76" t="n">
        <v>46301</v>
      </c>
      <c r="C12639" s="1" t="n">
        <v>6</v>
      </c>
      <c r="D12639" s="1" t="s">
        <v>3819</v>
      </c>
      <c r="E12639" s="1" t="n">
        <v>42</v>
      </c>
      <c r="F12639" s="1" t="s">
        <v>93</v>
      </c>
      <c r="I12639" s="1" t="n">
        <v>4713</v>
      </c>
      <c r="J12639" s="1" t="n">
        <v>100125</v>
      </c>
      <c r="K12639" s="1" t="n">
        <v>126</v>
      </c>
      <c r="L12639" s="1" t="s">
        <v>4008</v>
      </c>
      <c r="N12639" s="1" t="n">
        <v>20</v>
      </c>
      <c r="O12639" s="1" t="n">
        <v>140</v>
      </c>
      <c r="P12639" s="1" t="s">
        <v>3814</v>
      </c>
    </row>
    <row r="12640" customFormat="false" ht="12.75" hidden="false" customHeight="true" outlineLevel="0" collapsed="false">
      <c r="A12640" s="1" t="n">
        <v>3</v>
      </c>
      <c r="B12640" s="76" t="n">
        <v>46301</v>
      </c>
      <c r="C12640" s="1" t="n">
        <v>6</v>
      </c>
      <c r="D12640" s="1" t="s">
        <v>3819</v>
      </c>
      <c r="E12640" s="1" t="n">
        <v>42</v>
      </c>
      <c r="F12640" s="1" t="s">
        <v>93</v>
      </c>
      <c r="I12640" s="1" t="n">
        <v>4713</v>
      </c>
      <c r="J12640" s="1" t="n">
        <v>100132</v>
      </c>
      <c r="K12640" s="1" t="n">
        <v>133</v>
      </c>
      <c r="L12640" s="1" t="s">
        <v>4643</v>
      </c>
      <c r="N12640" s="1" t="n">
        <v>58</v>
      </c>
      <c r="O12640" s="1" t="n">
        <v>125</v>
      </c>
      <c r="P12640" s="1" t="s">
        <v>3814</v>
      </c>
    </row>
    <row r="12641" customFormat="false" ht="12.75" hidden="false" customHeight="true" outlineLevel="0" collapsed="false">
      <c r="A12641" s="1" t="n">
        <v>3</v>
      </c>
      <c r="B12641" s="76" t="n">
        <v>46301</v>
      </c>
      <c r="C12641" s="1" t="n">
        <v>6</v>
      </c>
      <c r="D12641" s="1" t="s">
        <v>3819</v>
      </c>
      <c r="E12641" s="1" t="n">
        <v>42</v>
      </c>
      <c r="F12641" s="1" t="s">
        <v>93</v>
      </c>
      <c r="I12641" s="1" t="n">
        <v>4713</v>
      </c>
      <c r="J12641" s="1" t="n">
        <v>100133</v>
      </c>
      <c r="K12641" s="1" t="n">
        <v>134</v>
      </c>
      <c r="L12641" s="1" t="s">
        <v>3863</v>
      </c>
      <c r="N12641" s="1" t="n">
        <v>20</v>
      </c>
      <c r="O12641" s="1" t="n">
        <v>70</v>
      </c>
      <c r="P12641" s="1" t="s">
        <v>3814</v>
      </c>
    </row>
    <row r="12642" customFormat="false" ht="12.75" hidden="false" customHeight="true" outlineLevel="0" collapsed="false">
      <c r="A12642" s="1" t="n">
        <v>3</v>
      </c>
      <c r="B12642" s="76" t="n">
        <v>46301</v>
      </c>
      <c r="C12642" s="1" t="n">
        <v>6</v>
      </c>
      <c r="D12642" s="1" t="s">
        <v>3819</v>
      </c>
      <c r="E12642" s="1" t="n">
        <v>42</v>
      </c>
      <c r="F12642" s="1" t="s">
        <v>93</v>
      </c>
      <c r="I12642" s="1" t="n">
        <v>4713</v>
      </c>
      <c r="J12642" s="1" t="n">
        <v>100138</v>
      </c>
      <c r="K12642" s="1" t="n">
        <v>139</v>
      </c>
      <c r="L12642" s="1" t="s">
        <v>3864</v>
      </c>
      <c r="N12642" s="1" t="n">
        <v>2</v>
      </c>
      <c r="O12642" s="1" t="n">
        <v>120</v>
      </c>
      <c r="P12642" s="1" t="s">
        <v>3814</v>
      </c>
    </row>
    <row r="12643" customFormat="false" ht="12.75" hidden="false" customHeight="true" outlineLevel="0" collapsed="false">
      <c r="A12643" s="1" t="n">
        <v>3</v>
      </c>
      <c r="B12643" s="76" t="n">
        <v>46301</v>
      </c>
      <c r="C12643" s="1" t="n">
        <v>6</v>
      </c>
      <c r="D12643" s="1" t="s">
        <v>3819</v>
      </c>
      <c r="E12643" s="1" t="n">
        <v>42</v>
      </c>
      <c r="F12643" s="1" t="s">
        <v>93</v>
      </c>
      <c r="I12643" s="1" t="n">
        <v>4713</v>
      </c>
      <c r="J12643" s="1" t="n">
        <v>100148</v>
      </c>
      <c r="K12643" s="1" t="n">
        <v>149</v>
      </c>
      <c r="L12643" s="1" t="s">
        <v>4208</v>
      </c>
      <c r="N12643" s="1" t="n">
        <v>4.6</v>
      </c>
      <c r="O12643" s="1" t="n">
        <v>55</v>
      </c>
      <c r="P12643" s="1" t="s">
        <v>3814</v>
      </c>
    </row>
    <row r="12644" customFormat="false" ht="12.75" hidden="false" customHeight="true" outlineLevel="0" collapsed="false">
      <c r="A12644" s="1" t="n">
        <v>3</v>
      </c>
      <c r="B12644" s="76" t="n">
        <v>46301</v>
      </c>
      <c r="C12644" s="1" t="n">
        <v>6</v>
      </c>
      <c r="D12644" s="1" t="s">
        <v>3819</v>
      </c>
      <c r="E12644" s="1" t="n">
        <v>42</v>
      </c>
      <c r="F12644" s="1" t="s">
        <v>93</v>
      </c>
      <c r="I12644" s="1" t="n">
        <v>4713</v>
      </c>
      <c r="J12644" s="1" t="n">
        <v>43627</v>
      </c>
      <c r="K12644" s="1" t="n">
        <v>1175</v>
      </c>
      <c r="L12644" s="1" t="s">
        <v>4010</v>
      </c>
      <c r="N12644" s="1" t="n">
        <v>10</v>
      </c>
      <c r="O12644" s="1" t="n">
        <v>70</v>
      </c>
      <c r="P12644" s="1" t="s">
        <v>3814</v>
      </c>
    </row>
    <row r="12645" customFormat="false" ht="12.75" hidden="false" customHeight="true" outlineLevel="0" collapsed="false">
      <c r="A12645" s="1" t="n">
        <v>3</v>
      </c>
      <c r="B12645" s="76" t="n">
        <v>46301</v>
      </c>
      <c r="C12645" s="1" t="n">
        <v>6</v>
      </c>
      <c r="D12645" s="1" t="s">
        <v>3819</v>
      </c>
      <c r="E12645" s="1" t="n">
        <v>42</v>
      </c>
      <c r="F12645" s="1" t="s">
        <v>93</v>
      </c>
      <c r="I12645" s="1" t="n">
        <v>4713</v>
      </c>
      <c r="J12645" s="1" t="n">
        <v>80156</v>
      </c>
      <c r="K12645" s="1" t="n">
        <v>727</v>
      </c>
      <c r="L12645" s="1" t="s">
        <v>6647</v>
      </c>
      <c r="N12645" s="1" t="n">
        <v>10</v>
      </c>
      <c r="O12645" s="1" t="n">
        <v>20</v>
      </c>
      <c r="P12645" s="1" t="s">
        <v>3814</v>
      </c>
    </row>
    <row r="12646" customFormat="false" ht="12.75" hidden="false" customHeight="true" outlineLevel="0" collapsed="false">
      <c r="A12646" s="1" t="n">
        <v>3</v>
      </c>
      <c r="B12646" s="76" t="n">
        <v>46301</v>
      </c>
      <c r="C12646" s="1" t="n">
        <v>6</v>
      </c>
      <c r="D12646" s="1" t="s">
        <v>3819</v>
      </c>
      <c r="E12646" s="1" t="n">
        <v>42</v>
      </c>
      <c r="F12646" s="1" t="s">
        <v>93</v>
      </c>
      <c r="I12646" s="1" t="n">
        <v>4714</v>
      </c>
      <c r="J12646" s="1" t="n">
        <v>74674</v>
      </c>
      <c r="K12646" s="1" t="n">
        <v>741</v>
      </c>
      <c r="L12646" s="1" t="s">
        <v>4451</v>
      </c>
      <c r="N12646" s="1" t="n">
        <v>50</v>
      </c>
      <c r="O12646" s="1" t="n">
        <v>650</v>
      </c>
      <c r="P12646" s="1" t="s">
        <v>3814</v>
      </c>
    </row>
    <row r="12647" customFormat="false" ht="12.75" hidden="false" customHeight="true" outlineLevel="0" collapsed="false">
      <c r="A12647" s="1" t="n">
        <v>3</v>
      </c>
      <c r="B12647" s="76" t="n">
        <v>46301</v>
      </c>
      <c r="C12647" s="1" t="n">
        <v>11</v>
      </c>
      <c r="D12647" s="1" t="s">
        <v>3820</v>
      </c>
      <c r="E12647" s="1" t="n">
        <v>875</v>
      </c>
      <c r="F12647" s="1" t="s">
        <v>798</v>
      </c>
      <c r="I12647" s="1" t="n">
        <v>1987</v>
      </c>
      <c r="J12647" s="1" t="n">
        <v>70659</v>
      </c>
      <c r="K12647" s="1" t="n">
        <v>2264394</v>
      </c>
      <c r="L12647" s="1" t="s">
        <v>7116</v>
      </c>
      <c r="N12647" s="1" t="n">
        <v>5</v>
      </c>
      <c r="O12647" s="1" t="n">
        <v>175</v>
      </c>
      <c r="P12647" s="1" t="s">
        <v>3814</v>
      </c>
    </row>
    <row r="12648" customFormat="false" ht="12.75" hidden="false" customHeight="true" outlineLevel="0" collapsed="false">
      <c r="A12648" s="1" t="n">
        <v>3</v>
      </c>
      <c r="B12648" s="76" t="n">
        <v>46301</v>
      </c>
      <c r="C12648" s="1" t="n">
        <v>11</v>
      </c>
      <c r="D12648" s="1" t="s">
        <v>3820</v>
      </c>
      <c r="E12648" s="1" t="n">
        <v>875</v>
      </c>
      <c r="F12648" s="1" t="s">
        <v>798</v>
      </c>
      <c r="I12648" s="1" t="n">
        <v>1987</v>
      </c>
      <c r="J12648" s="1" t="n">
        <v>72713</v>
      </c>
      <c r="K12648" s="1" t="n">
        <v>7908044610762</v>
      </c>
      <c r="L12648" s="1" t="s">
        <v>5896</v>
      </c>
      <c r="N12648" s="1" t="n">
        <v>10</v>
      </c>
      <c r="O12648" s="1" t="n">
        <v>180</v>
      </c>
      <c r="P12648" s="1" t="s">
        <v>3814</v>
      </c>
    </row>
    <row r="12649" customFormat="false" ht="12.75" hidden="false" customHeight="true" outlineLevel="0" collapsed="false">
      <c r="A12649" s="1" t="n">
        <v>3</v>
      </c>
      <c r="B12649" s="76" t="n">
        <v>46301</v>
      </c>
      <c r="C12649" s="1" t="n">
        <v>11</v>
      </c>
      <c r="D12649" s="1" t="s">
        <v>3820</v>
      </c>
      <c r="E12649" s="1" t="n">
        <v>875</v>
      </c>
      <c r="F12649" s="1" t="s">
        <v>798</v>
      </c>
      <c r="I12649" s="1" t="n">
        <v>1987</v>
      </c>
      <c r="J12649" s="1" t="n">
        <v>78838</v>
      </c>
      <c r="K12649" s="1" t="n">
        <v>7893095800012</v>
      </c>
      <c r="L12649" s="1" t="s">
        <v>7117</v>
      </c>
      <c r="N12649" s="1" t="n">
        <v>4</v>
      </c>
      <c r="O12649" s="1" t="n">
        <v>64</v>
      </c>
      <c r="P12649" s="1" t="s">
        <v>3814</v>
      </c>
    </row>
    <row r="12650" customFormat="false" ht="12.75" hidden="false" customHeight="true" outlineLevel="0" collapsed="false">
      <c r="A12650" s="1" t="n">
        <v>3</v>
      </c>
      <c r="B12650" s="76" t="n">
        <v>46301</v>
      </c>
      <c r="C12650" s="1" t="n">
        <v>11</v>
      </c>
      <c r="D12650" s="1" t="s">
        <v>3820</v>
      </c>
      <c r="E12650" s="1" t="n">
        <v>875</v>
      </c>
      <c r="F12650" s="1" t="s">
        <v>798</v>
      </c>
      <c r="I12650" s="1" t="n">
        <v>1987</v>
      </c>
      <c r="J12650" s="1" t="n">
        <v>81949</v>
      </c>
      <c r="K12650" s="1" t="n">
        <v>7908338405586</v>
      </c>
      <c r="L12650" s="1" t="s">
        <v>5918</v>
      </c>
      <c r="N12650" s="1" t="n">
        <v>6</v>
      </c>
      <c r="O12650" s="1" t="n">
        <v>84</v>
      </c>
      <c r="P12650" s="1" t="s">
        <v>3814</v>
      </c>
    </row>
    <row r="12651" customFormat="false" ht="12.75" hidden="false" customHeight="true" outlineLevel="0" collapsed="false">
      <c r="A12651" s="1" t="n">
        <v>3</v>
      </c>
      <c r="B12651" s="76" t="n">
        <v>46301</v>
      </c>
      <c r="C12651" s="1" t="n">
        <v>11</v>
      </c>
      <c r="D12651" s="1" t="s">
        <v>3820</v>
      </c>
      <c r="E12651" s="1" t="n">
        <v>875</v>
      </c>
      <c r="F12651" s="1" t="s">
        <v>798</v>
      </c>
      <c r="I12651" s="1" t="n">
        <v>1987</v>
      </c>
      <c r="J12651" s="1" t="n">
        <v>82753</v>
      </c>
      <c r="K12651" s="1" t="n">
        <v>7448070282187</v>
      </c>
      <c r="L12651" s="1" t="s">
        <v>7118</v>
      </c>
      <c r="N12651" s="1" t="n">
        <v>10</v>
      </c>
      <c r="O12651" s="1" t="n">
        <v>160</v>
      </c>
      <c r="P12651" s="1" t="s">
        <v>3814</v>
      </c>
    </row>
    <row r="12652" customFormat="false" ht="12.75" hidden="false" customHeight="true" outlineLevel="0" collapsed="false">
      <c r="A12652" s="1" t="n">
        <v>3</v>
      </c>
      <c r="B12652" s="76" t="n">
        <v>46301</v>
      </c>
      <c r="C12652" s="1" t="n">
        <v>11</v>
      </c>
      <c r="D12652" s="1" t="s">
        <v>3820</v>
      </c>
      <c r="E12652" s="1" t="n">
        <v>875</v>
      </c>
      <c r="F12652" s="1" t="s">
        <v>798</v>
      </c>
      <c r="I12652" s="1" t="n">
        <v>1987</v>
      </c>
      <c r="J12652" s="1" t="n">
        <v>82754</v>
      </c>
      <c r="K12652" s="1" t="n">
        <v>7893095426793</v>
      </c>
      <c r="L12652" s="1" t="s">
        <v>7119</v>
      </c>
      <c r="N12652" s="1" t="n">
        <v>10</v>
      </c>
      <c r="O12652" s="1" t="n">
        <v>30</v>
      </c>
      <c r="P12652" s="1" t="s">
        <v>3814</v>
      </c>
    </row>
    <row r="12653" customFormat="false" ht="12.75" hidden="false" customHeight="true" outlineLevel="0" collapsed="false">
      <c r="A12653" s="1" t="n">
        <v>3</v>
      </c>
      <c r="B12653" s="76" t="n">
        <v>46301</v>
      </c>
      <c r="C12653" s="1" t="n">
        <v>11</v>
      </c>
      <c r="D12653" s="1" t="s">
        <v>3820</v>
      </c>
      <c r="E12653" s="1" t="n">
        <v>875</v>
      </c>
      <c r="F12653" s="1" t="s">
        <v>798</v>
      </c>
      <c r="I12653" s="1" t="n">
        <v>1987</v>
      </c>
      <c r="J12653" s="1" t="n">
        <v>82755</v>
      </c>
      <c r="K12653" s="1" t="n">
        <v>827560</v>
      </c>
      <c r="L12653" s="1" t="s">
        <v>7120</v>
      </c>
      <c r="N12653" s="1" t="n">
        <v>20</v>
      </c>
      <c r="O12653" s="1" t="n">
        <v>20</v>
      </c>
      <c r="P12653" s="1" t="s">
        <v>3814</v>
      </c>
    </row>
    <row r="12654" customFormat="false" ht="12.75" hidden="false" customHeight="true" outlineLevel="0" collapsed="false">
      <c r="A12654" s="1" t="n">
        <v>3</v>
      </c>
      <c r="B12654" s="76" t="n">
        <v>46301</v>
      </c>
      <c r="C12654" s="1" t="n">
        <v>11</v>
      </c>
      <c r="D12654" s="1" t="s">
        <v>3820</v>
      </c>
      <c r="E12654" s="1" t="n">
        <v>875</v>
      </c>
      <c r="F12654" s="1" t="s">
        <v>798</v>
      </c>
      <c r="I12654" s="1" t="n">
        <v>1987</v>
      </c>
      <c r="J12654" s="1" t="n">
        <v>82757</v>
      </c>
      <c r="K12654" s="1" t="n">
        <v>827584</v>
      </c>
      <c r="L12654" s="1" t="s">
        <v>7121</v>
      </c>
      <c r="N12654" s="1" t="n">
        <v>20</v>
      </c>
      <c r="O12654" s="1" t="n">
        <v>20</v>
      </c>
      <c r="P12654" s="1" t="s">
        <v>3814</v>
      </c>
    </row>
    <row r="12655" customFormat="false" ht="12.75" hidden="false" customHeight="true" outlineLevel="0" collapsed="false">
      <c r="A12655" s="1" t="n">
        <v>3</v>
      </c>
      <c r="B12655" s="76" t="n">
        <v>46301</v>
      </c>
      <c r="C12655" s="1" t="n">
        <v>11</v>
      </c>
      <c r="D12655" s="1" t="s">
        <v>3820</v>
      </c>
      <c r="E12655" s="1" t="n">
        <v>875</v>
      </c>
      <c r="F12655" s="1" t="s">
        <v>798</v>
      </c>
      <c r="I12655" s="1" t="n">
        <v>1987</v>
      </c>
      <c r="J12655" s="1" t="n">
        <v>82759</v>
      </c>
      <c r="K12655" s="1" t="n">
        <v>827607</v>
      </c>
      <c r="L12655" s="1" t="s">
        <v>7122</v>
      </c>
      <c r="N12655" s="1" t="n">
        <v>20</v>
      </c>
      <c r="O12655" s="1" t="n">
        <v>20</v>
      </c>
      <c r="P12655" s="1" t="s">
        <v>3814</v>
      </c>
    </row>
    <row r="12656" customFormat="false" ht="12.75" hidden="false" customHeight="true" outlineLevel="0" collapsed="false">
      <c r="A12656" s="1" t="n">
        <v>3</v>
      </c>
      <c r="B12656" s="76" t="n">
        <v>46301</v>
      </c>
      <c r="C12656" s="1" t="n">
        <v>11</v>
      </c>
      <c r="D12656" s="1" t="s">
        <v>3820</v>
      </c>
      <c r="E12656" s="1" t="n">
        <v>875</v>
      </c>
      <c r="F12656" s="1" t="s">
        <v>798</v>
      </c>
      <c r="I12656" s="1" t="n">
        <v>1987</v>
      </c>
      <c r="J12656" s="1" t="n">
        <v>82761</v>
      </c>
      <c r="K12656" s="1" t="n">
        <v>7893095800593</v>
      </c>
      <c r="L12656" s="1" t="s">
        <v>7123</v>
      </c>
      <c r="N12656" s="1" t="n">
        <v>4</v>
      </c>
      <c r="O12656" s="1" t="n">
        <v>60</v>
      </c>
      <c r="P12656" s="1" t="s">
        <v>3814</v>
      </c>
    </row>
    <row r="12657" customFormat="false" ht="12.75" hidden="false" customHeight="true" outlineLevel="0" collapsed="false">
      <c r="A12657" s="1" t="n">
        <v>3</v>
      </c>
      <c r="B12657" s="76" t="n">
        <v>46301</v>
      </c>
      <c r="C12657" s="1" t="n">
        <v>11</v>
      </c>
      <c r="D12657" s="1" t="s">
        <v>3820</v>
      </c>
      <c r="E12657" s="1" t="n">
        <v>875</v>
      </c>
      <c r="F12657" s="1" t="s">
        <v>798</v>
      </c>
      <c r="I12657" s="1" t="n">
        <v>1987</v>
      </c>
      <c r="J12657" s="1" t="n">
        <v>82762</v>
      </c>
      <c r="K12657" s="1" t="n">
        <v>7448070406255</v>
      </c>
      <c r="L12657" s="1" t="s">
        <v>7124</v>
      </c>
      <c r="N12657" s="1" t="n">
        <v>10</v>
      </c>
      <c r="O12657" s="1" t="n">
        <v>120</v>
      </c>
      <c r="P12657" s="1" t="s">
        <v>3814</v>
      </c>
    </row>
    <row r="12658" customFormat="false" ht="12.75" hidden="false" customHeight="true" outlineLevel="0" collapsed="false">
      <c r="A12658" s="1" t="n">
        <v>3</v>
      </c>
      <c r="B12658" s="76" t="n">
        <v>46301</v>
      </c>
      <c r="C12658" s="1" t="n">
        <v>11</v>
      </c>
      <c r="D12658" s="1" t="s">
        <v>3820</v>
      </c>
      <c r="E12658" s="1" t="n">
        <v>875</v>
      </c>
      <c r="F12658" s="1" t="s">
        <v>798</v>
      </c>
      <c r="I12658" s="1" t="n">
        <v>1987</v>
      </c>
      <c r="J12658" s="1" t="n">
        <v>82763</v>
      </c>
      <c r="K12658" s="1" t="n">
        <v>7893095807721</v>
      </c>
      <c r="L12658" s="1" t="s">
        <v>7125</v>
      </c>
      <c r="N12658" s="1" t="n">
        <v>10</v>
      </c>
      <c r="O12658" s="1" t="n">
        <v>120</v>
      </c>
      <c r="P12658" s="1" t="s">
        <v>3814</v>
      </c>
    </row>
    <row r="12659" customFormat="false" ht="12.75" hidden="false" customHeight="true" outlineLevel="0" collapsed="false">
      <c r="A12659" s="1" t="n">
        <v>3</v>
      </c>
      <c r="B12659" s="76" t="n">
        <v>46301</v>
      </c>
      <c r="C12659" s="1" t="n">
        <v>11</v>
      </c>
      <c r="D12659" s="1" t="s">
        <v>3820</v>
      </c>
      <c r="E12659" s="1" t="n">
        <v>875</v>
      </c>
      <c r="F12659" s="1" t="s">
        <v>798</v>
      </c>
      <c r="I12659" s="1" t="n">
        <v>1987</v>
      </c>
      <c r="J12659" s="1" t="n">
        <v>82765</v>
      </c>
      <c r="K12659" s="1" t="n">
        <v>7908338408648</v>
      </c>
      <c r="L12659" s="1" t="s">
        <v>7126</v>
      </c>
      <c r="N12659" s="1" t="n">
        <v>5</v>
      </c>
      <c r="O12659" s="1" t="n">
        <v>420</v>
      </c>
      <c r="P12659" s="1" t="s">
        <v>3814</v>
      </c>
    </row>
    <row r="12660" customFormat="false" ht="12.75" hidden="false" customHeight="true" outlineLevel="0" collapsed="false">
      <c r="A12660" s="1" t="n">
        <v>3</v>
      </c>
      <c r="B12660" s="76" t="n">
        <v>46301</v>
      </c>
      <c r="C12660" s="1" t="n">
        <v>11</v>
      </c>
      <c r="D12660" s="1" t="s">
        <v>3820</v>
      </c>
      <c r="E12660" s="1" t="n">
        <v>875</v>
      </c>
      <c r="F12660" s="1" t="s">
        <v>798</v>
      </c>
      <c r="I12660" s="1" t="n">
        <v>1987</v>
      </c>
      <c r="J12660" s="1" t="n">
        <v>82766</v>
      </c>
      <c r="K12660" s="1" t="n">
        <v>7893590426410</v>
      </c>
      <c r="L12660" s="1" t="s">
        <v>7127</v>
      </c>
      <c r="N12660" s="1" t="n">
        <v>10</v>
      </c>
      <c r="O12660" s="1" t="n">
        <v>25</v>
      </c>
      <c r="P12660" s="1" t="s">
        <v>3814</v>
      </c>
    </row>
    <row r="12661" customFormat="false" ht="12.75" hidden="false" customHeight="true" outlineLevel="0" collapsed="false">
      <c r="A12661" s="1" t="n">
        <v>3</v>
      </c>
      <c r="B12661" s="76" t="n">
        <v>46301</v>
      </c>
      <c r="C12661" s="1" t="n">
        <v>11</v>
      </c>
      <c r="D12661" s="1" t="s">
        <v>3820</v>
      </c>
      <c r="E12661" s="1" t="n">
        <v>875</v>
      </c>
      <c r="F12661" s="1" t="s">
        <v>798</v>
      </c>
      <c r="I12661" s="1" t="n">
        <v>1987</v>
      </c>
      <c r="J12661" s="1" t="n">
        <v>82768</v>
      </c>
      <c r="K12661" s="1" t="n">
        <v>7908338410078</v>
      </c>
      <c r="L12661" s="1" t="s">
        <v>7128</v>
      </c>
      <c r="N12661" s="1" t="n">
        <v>5</v>
      </c>
      <c r="O12661" s="1" t="n">
        <v>300</v>
      </c>
      <c r="P12661" s="1" t="s">
        <v>3814</v>
      </c>
    </row>
    <row r="12662" customFormat="false" ht="12.75" hidden="false" customHeight="true" outlineLevel="0" collapsed="false">
      <c r="A12662" s="1" t="n">
        <v>3</v>
      </c>
      <c r="B12662" s="76" t="n">
        <v>46301</v>
      </c>
      <c r="C12662" s="1" t="n">
        <v>11</v>
      </c>
      <c r="D12662" s="1" t="s">
        <v>3820</v>
      </c>
      <c r="E12662" s="1" t="n">
        <v>875</v>
      </c>
      <c r="F12662" s="1" t="s">
        <v>798</v>
      </c>
      <c r="I12662" s="1" t="n">
        <v>1987</v>
      </c>
      <c r="J12662" s="1" t="n">
        <v>82769</v>
      </c>
      <c r="K12662" s="1" t="n">
        <v>6920250927107</v>
      </c>
      <c r="L12662" s="1" t="s">
        <v>7129</v>
      </c>
      <c r="N12662" s="1" t="n">
        <v>5</v>
      </c>
      <c r="O12662" s="1" t="n">
        <v>125</v>
      </c>
      <c r="P12662" s="1" t="s">
        <v>3814</v>
      </c>
    </row>
    <row r="12663" customFormat="false" ht="12.75" hidden="false" customHeight="true" outlineLevel="0" collapsed="false">
      <c r="A12663" s="1" t="n">
        <v>3</v>
      </c>
      <c r="B12663" s="76" t="n">
        <v>46301</v>
      </c>
      <c r="C12663" s="1" t="n">
        <v>11</v>
      </c>
      <c r="D12663" s="1" t="s">
        <v>3820</v>
      </c>
      <c r="E12663" s="1" t="n">
        <v>875</v>
      </c>
      <c r="F12663" s="1" t="s">
        <v>798</v>
      </c>
      <c r="I12663" s="1" t="n">
        <v>1987</v>
      </c>
      <c r="J12663" s="1" t="n">
        <v>82878</v>
      </c>
      <c r="K12663" s="1" t="n">
        <v>7908338407610</v>
      </c>
      <c r="L12663" s="1" t="s">
        <v>7130</v>
      </c>
      <c r="N12663" s="1" t="n">
        <v>6</v>
      </c>
      <c r="O12663" s="1" t="n">
        <v>96</v>
      </c>
      <c r="P12663" s="1" t="s">
        <v>3814</v>
      </c>
    </row>
    <row r="12664" customFormat="false" ht="12.75" hidden="false" customHeight="true" outlineLevel="0" collapsed="false">
      <c r="A12664" s="1" t="n">
        <v>3</v>
      </c>
      <c r="B12664" s="76" t="n">
        <v>46301</v>
      </c>
      <c r="C12664" s="1" t="n">
        <v>11</v>
      </c>
      <c r="D12664" s="1" t="s">
        <v>3820</v>
      </c>
      <c r="E12664" s="1" t="n">
        <v>1916</v>
      </c>
      <c r="F12664" s="1" t="s">
        <v>449</v>
      </c>
      <c r="I12664" s="1" t="n">
        <v>2849</v>
      </c>
      <c r="J12664" s="1" t="n">
        <v>61471</v>
      </c>
      <c r="K12664" s="1" t="n">
        <v>7898592350374</v>
      </c>
      <c r="L12664" s="1" t="s">
        <v>7131</v>
      </c>
      <c r="N12664" s="1" t="n">
        <v>30</v>
      </c>
      <c r="O12664" s="1" t="n">
        <v>135</v>
      </c>
      <c r="P12664" s="1" t="s">
        <v>3814</v>
      </c>
    </row>
    <row r="12665" customFormat="false" ht="12.75" hidden="false" customHeight="true" outlineLevel="0" collapsed="false">
      <c r="A12665" s="1" t="n">
        <v>3</v>
      </c>
      <c r="B12665" s="76" t="n">
        <v>46301</v>
      </c>
      <c r="C12665" s="1" t="n">
        <v>11</v>
      </c>
      <c r="D12665" s="1" t="s">
        <v>3820</v>
      </c>
      <c r="E12665" s="1" t="n">
        <v>1916</v>
      </c>
      <c r="F12665" s="1" t="s">
        <v>449</v>
      </c>
      <c r="I12665" s="1" t="n">
        <v>2849</v>
      </c>
      <c r="J12665" s="1" t="n">
        <v>62034</v>
      </c>
      <c r="K12665" s="1" t="n">
        <v>7898592350367</v>
      </c>
      <c r="L12665" s="1" t="s">
        <v>4626</v>
      </c>
      <c r="N12665" s="1" t="n">
        <v>30</v>
      </c>
      <c r="O12665" s="1" t="n">
        <v>105</v>
      </c>
      <c r="P12665" s="1" t="s">
        <v>3814</v>
      </c>
    </row>
    <row r="12666" customFormat="false" ht="12.75" hidden="false" customHeight="true" outlineLevel="0" collapsed="false">
      <c r="A12666" s="1" t="n">
        <v>3</v>
      </c>
      <c r="B12666" s="76" t="n">
        <v>46301</v>
      </c>
      <c r="C12666" s="1" t="n">
        <v>11</v>
      </c>
      <c r="D12666" s="1" t="s">
        <v>3820</v>
      </c>
      <c r="E12666" s="1" t="n">
        <v>10112</v>
      </c>
      <c r="F12666" s="1" t="s">
        <v>2741</v>
      </c>
      <c r="I12666" s="1" t="n">
        <v>3044</v>
      </c>
      <c r="J12666" s="1" t="n">
        <v>82280</v>
      </c>
      <c r="K12666" s="1" t="n">
        <v>7898927618186</v>
      </c>
      <c r="L12666" s="1" t="s">
        <v>6824</v>
      </c>
      <c r="N12666" s="1" t="n">
        <v>14</v>
      </c>
      <c r="O12666" s="1" t="n">
        <v>100.1</v>
      </c>
      <c r="P12666" s="1" t="s">
        <v>3814</v>
      </c>
    </row>
    <row r="12667" customFormat="false" ht="12.75" hidden="false" customHeight="true" outlineLevel="0" collapsed="false">
      <c r="A12667" s="1" t="n">
        <v>3</v>
      </c>
      <c r="B12667" s="76" t="n">
        <v>46301</v>
      </c>
      <c r="C12667" s="1" t="n">
        <v>11</v>
      </c>
      <c r="D12667" s="1" t="s">
        <v>3820</v>
      </c>
      <c r="E12667" s="1" t="n">
        <v>1615</v>
      </c>
      <c r="F12667" s="1" t="s">
        <v>143</v>
      </c>
      <c r="I12667" s="1" t="n">
        <v>15483</v>
      </c>
      <c r="J12667" s="1" t="n">
        <v>100114</v>
      </c>
      <c r="K12667" s="1" t="n">
        <v>115</v>
      </c>
      <c r="L12667" s="1" t="s">
        <v>4100</v>
      </c>
      <c r="N12667" s="1" t="n">
        <v>18</v>
      </c>
      <c r="O12667" s="1" t="n">
        <v>190</v>
      </c>
      <c r="P12667" s="1" t="s">
        <v>3814</v>
      </c>
    </row>
    <row r="12668" customFormat="false" ht="12.75" hidden="false" customHeight="true" outlineLevel="0" collapsed="false">
      <c r="A12668" s="1" t="n">
        <v>3</v>
      </c>
      <c r="B12668" s="76" t="n">
        <v>46301</v>
      </c>
      <c r="C12668" s="1" t="n">
        <v>11</v>
      </c>
      <c r="D12668" s="1" t="s">
        <v>3820</v>
      </c>
      <c r="E12668" s="1" t="n">
        <v>1615</v>
      </c>
      <c r="F12668" s="1" t="s">
        <v>143</v>
      </c>
      <c r="I12668" s="1" t="n">
        <v>15483</v>
      </c>
      <c r="J12668" s="1" t="n">
        <v>38520</v>
      </c>
      <c r="K12668" s="1" t="n">
        <v>700083262769</v>
      </c>
      <c r="L12668" s="1" t="s">
        <v>4102</v>
      </c>
      <c r="N12668" s="1" t="n">
        <v>10</v>
      </c>
      <c r="O12668" s="1" t="n">
        <v>110</v>
      </c>
      <c r="P12668" s="1" t="s">
        <v>3814</v>
      </c>
    </row>
    <row r="12669" customFormat="false" ht="12.75" hidden="false" customHeight="true" outlineLevel="0" collapsed="false">
      <c r="A12669" s="1" t="n">
        <v>3</v>
      </c>
      <c r="B12669" s="76" t="n">
        <v>46301</v>
      </c>
      <c r="C12669" s="1" t="n">
        <v>11</v>
      </c>
      <c r="D12669" s="1" t="s">
        <v>3820</v>
      </c>
      <c r="E12669" s="1" t="n">
        <v>1814</v>
      </c>
      <c r="F12669" s="1" t="s">
        <v>425</v>
      </c>
      <c r="I12669" s="1" t="n">
        <v>29780</v>
      </c>
      <c r="J12669" s="1" t="n">
        <v>25090</v>
      </c>
      <c r="K12669" s="1" t="n">
        <v>7898951519152</v>
      </c>
      <c r="L12669" s="1" t="s">
        <v>3876</v>
      </c>
      <c r="N12669" s="1" t="n">
        <v>50</v>
      </c>
      <c r="O12669" s="1" t="n">
        <v>110.59</v>
      </c>
      <c r="P12669" s="1" t="s">
        <v>3814</v>
      </c>
    </row>
    <row r="12670" customFormat="false" ht="12.75" hidden="false" customHeight="true" outlineLevel="0" collapsed="false">
      <c r="A12670" s="1" t="n">
        <v>3</v>
      </c>
      <c r="B12670" s="76" t="n">
        <v>46301</v>
      </c>
      <c r="C12670" s="1" t="n">
        <v>11</v>
      </c>
      <c r="D12670" s="1" t="s">
        <v>3820</v>
      </c>
      <c r="E12670" s="1" t="n">
        <v>1814</v>
      </c>
      <c r="F12670" s="1" t="s">
        <v>425</v>
      </c>
      <c r="I12670" s="1" t="n">
        <v>29780</v>
      </c>
      <c r="J12670" s="1" t="n">
        <v>25091</v>
      </c>
      <c r="K12670" s="1" t="n">
        <v>7898951519176</v>
      </c>
      <c r="L12670" s="1" t="s">
        <v>3877</v>
      </c>
      <c r="N12670" s="1" t="n">
        <v>80</v>
      </c>
      <c r="O12670" s="1" t="n">
        <v>248.54</v>
      </c>
      <c r="P12670" s="1" t="s">
        <v>3814</v>
      </c>
    </row>
    <row r="12671" customFormat="false" ht="12.75" hidden="false" customHeight="true" outlineLevel="0" collapsed="false">
      <c r="A12671" s="1" t="n">
        <v>3</v>
      </c>
      <c r="B12671" s="76" t="n">
        <v>46301</v>
      </c>
      <c r="C12671" s="1" t="n">
        <v>11</v>
      </c>
      <c r="D12671" s="1" t="s">
        <v>3820</v>
      </c>
      <c r="E12671" s="1" t="n">
        <v>1814</v>
      </c>
      <c r="F12671" s="1" t="s">
        <v>425</v>
      </c>
      <c r="I12671" s="1" t="n">
        <v>29780</v>
      </c>
      <c r="J12671" s="1" t="n">
        <v>25092</v>
      </c>
      <c r="K12671" s="1" t="n">
        <v>7896883601105</v>
      </c>
      <c r="L12671" s="1" t="s">
        <v>4769</v>
      </c>
      <c r="N12671" s="1" t="n">
        <v>40</v>
      </c>
      <c r="O12671" s="1" t="n">
        <v>72.42</v>
      </c>
      <c r="P12671" s="1" t="s">
        <v>3814</v>
      </c>
    </row>
    <row r="12672" customFormat="false" ht="12.75" hidden="false" customHeight="true" outlineLevel="0" collapsed="false">
      <c r="A12672" s="1" t="n">
        <v>3</v>
      </c>
      <c r="B12672" s="76" t="n">
        <v>46301</v>
      </c>
      <c r="C12672" s="1" t="n">
        <v>11</v>
      </c>
      <c r="D12672" s="1" t="s">
        <v>3820</v>
      </c>
      <c r="E12672" s="1" t="n">
        <v>1814</v>
      </c>
      <c r="F12672" s="1" t="s">
        <v>425</v>
      </c>
      <c r="I12672" s="1" t="n">
        <v>29780</v>
      </c>
      <c r="J12672" s="1" t="n">
        <v>25093</v>
      </c>
      <c r="K12672" s="1" t="n">
        <v>7898951519169</v>
      </c>
      <c r="L12672" s="1" t="s">
        <v>3878</v>
      </c>
      <c r="N12672" s="1" t="n">
        <v>40</v>
      </c>
      <c r="O12672" s="1" t="n">
        <v>47.32</v>
      </c>
      <c r="P12672" s="1" t="s">
        <v>3814</v>
      </c>
    </row>
    <row r="12673" customFormat="false" ht="12.75" hidden="false" customHeight="true" outlineLevel="0" collapsed="false">
      <c r="A12673" s="1" t="n">
        <v>3</v>
      </c>
      <c r="B12673" s="76" t="n">
        <v>46301</v>
      </c>
      <c r="C12673" s="1" t="n">
        <v>11</v>
      </c>
      <c r="D12673" s="1" t="s">
        <v>3820</v>
      </c>
      <c r="E12673" s="1" t="n">
        <v>1814</v>
      </c>
      <c r="F12673" s="1" t="s">
        <v>425</v>
      </c>
      <c r="I12673" s="1" t="n">
        <v>29780</v>
      </c>
      <c r="J12673" s="1" t="n">
        <v>25095</v>
      </c>
      <c r="K12673" s="1" t="n">
        <v>7898951519145</v>
      </c>
      <c r="L12673" s="1" t="s">
        <v>3879</v>
      </c>
      <c r="N12673" s="1" t="n">
        <v>50</v>
      </c>
      <c r="O12673" s="1" t="n">
        <v>68.15</v>
      </c>
      <c r="P12673" s="1" t="s">
        <v>3814</v>
      </c>
    </row>
    <row r="12674" customFormat="false" ht="12.75" hidden="false" customHeight="true" outlineLevel="0" collapsed="false">
      <c r="A12674" s="1" t="n">
        <v>3</v>
      </c>
      <c r="B12674" s="76" t="n">
        <v>46301</v>
      </c>
      <c r="C12674" s="1" t="n">
        <v>11</v>
      </c>
      <c r="D12674" s="1" t="s">
        <v>3820</v>
      </c>
      <c r="E12674" s="1" t="n">
        <v>1814</v>
      </c>
      <c r="F12674" s="1" t="s">
        <v>425</v>
      </c>
      <c r="I12674" s="1" t="n">
        <v>29780</v>
      </c>
      <c r="J12674" s="1" t="n">
        <v>25096</v>
      </c>
      <c r="K12674" s="1" t="n">
        <v>7898951519138</v>
      </c>
      <c r="L12674" s="1" t="s">
        <v>4770</v>
      </c>
      <c r="N12674" s="1" t="n">
        <v>40</v>
      </c>
      <c r="O12674" s="1" t="n">
        <v>74</v>
      </c>
      <c r="P12674" s="1" t="s">
        <v>3814</v>
      </c>
    </row>
    <row r="12675" customFormat="false" ht="12.75" hidden="false" customHeight="true" outlineLevel="0" collapsed="false">
      <c r="A12675" s="1" t="n">
        <v>3</v>
      </c>
      <c r="B12675" s="76" t="n">
        <v>46301</v>
      </c>
      <c r="C12675" s="1" t="n">
        <v>11</v>
      </c>
      <c r="D12675" s="1" t="s">
        <v>3820</v>
      </c>
      <c r="E12675" s="1" t="n">
        <v>1814</v>
      </c>
      <c r="F12675" s="1" t="s">
        <v>425</v>
      </c>
      <c r="I12675" s="1" t="n">
        <v>29780</v>
      </c>
      <c r="J12675" s="1" t="n">
        <v>25097</v>
      </c>
      <c r="K12675" s="1" t="n">
        <v>7898951519121</v>
      </c>
      <c r="L12675" s="1" t="s">
        <v>3880</v>
      </c>
      <c r="N12675" s="1" t="n">
        <v>40</v>
      </c>
      <c r="O12675" s="1" t="n">
        <v>47.32</v>
      </c>
      <c r="P12675" s="1" t="s">
        <v>3814</v>
      </c>
    </row>
    <row r="12676" customFormat="false" ht="12.75" hidden="false" customHeight="true" outlineLevel="0" collapsed="false">
      <c r="A12676" s="1" t="n">
        <v>3</v>
      </c>
      <c r="B12676" s="76" t="n">
        <v>46301</v>
      </c>
      <c r="C12676" s="1" t="n">
        <v>11</v>
      </c>
      <c r="D12676" s="1" t="s">
        <v>3820</v>
      </c>
      <c r="E12676" s="1" t="n">
        <v>1814</v>
      </c>
      <c r="F12676" s="1" t="s">
        <v>425</v>
      </c>
      <c r="I12676" s="1" t="n">
        <v>29780</v>
      </c>
      <c r="J12676" s="1" t="n">
        <v>25134</v>
      </c>
      <c r="K12676" s="1" t="n">
        <v>7898951519114</v>
      </c>
      <c r="L12676" s="1" t="s">
        <v>3881</v>
      </c>
      <c r="N12676" s="1" t="n">
        <v>40</v>
      </c>
      <c r="O12676" s="1" t="n">
        <v>58.43</v>
      </c>
      <c r="P12676" s="1" t="s">
        <v>3814</v>
      </c>
    </row>
    <row r="12677" customFormat="false" ht="12.75" hidden="false" customHeight="true" outlineLevel="0" collapsed="false">
      <c r="A12677" s="1" t="n">
        <v>3</v>
      </c>
      <c r="B12677" s="76" t="n">
        <v>46301</v>
      </c>
      <c r="C12677" s="1" t="n">
        <v>11</v>
      </c>
      <c r="D12677" s="1" t="s">
        <v>3820</v>
      </c>
      <c r="E12677" s="1" t="n">
        <v>1814</v>
      </c>
      <c r="F12677" s="1" t="s">
        <v>425</v>
      </c>
      <c r="I12677" s="1" t="n">
        <v>29780</v>
      </c>
      <c r="J12677" s="1" t="n">
        <v>25757</v>
      </c>
      <c r="K12677" s="1" t="n">
        <v>7898951519107</v>
      </c>
      <c r="L12677" s="1" t="s">
        <v>3882</v>
      </c>
      <c r="N12677" s="1" t="n">
        <v>30</v>
      </c>
      <c r="O12677" s="1" t="n">
        <v>57.1</v>
      </c>
      <c r="P12677" s="1" t="s">
        <v>3814</v>
      </c>
    </row>
    <row r="12678" customFormat="false" ht="12.75" hidden="false" customHeight="true" outlineLevel="0" collapsed="false">
      <c r="A12678" s="1" t="n">
        <v>3</v>
      </c>
      <c r="B12678" s="76" t="n">
        <v>46301</v>
      </c>
      <c r="C12678" s="1" t="n">
        <v>11</v>
      </c>
      <c r="D12678" s="1" t="s">
        <v>3820</v>
      </c>
      <c r="E12678" s="1" t="n">
        <v>1814</v>
      </c>
      <c r="F12678" s="1" t="s">
        <v>425</v>
      </c>
      <c r="I12678" s="1" t="n">
        <v>29780</v>
      </c>
      <c r="J12678" s="1" t="n">
        <v>39935</v>
      </c>
      <c r="K12678" s="1" t="n">
        <v>7898951519053</v>
      </c>
      <c r="L12678" s="1" t="s">
        <v>3888</v>
      </c>
      <c r="N12678" s="1" t="n">
        <v>4</v>
      </c>
      <c r="O12678" s="1" t="n">
        <v>41.97</v>
      </c>
      <c r="P12678" s="1" t="s">
        <v>3814</v>
      </c>
    </row>
    <row r="12679" customFormat="false" ht="12.75" hidden="false" customHeight="true" outlineLevel="0" collapsed="false">
      <c r="A12679" s="1" t="n">
        <v>3</v>
      </c>
      <c r="B12679" s="76" t="n">
        <v>46301</v>
      </c>
      <c r="C12679" s="1" t="n">
        <v>11</v>
      </c>
      <c r="D12679" s="1" t="s">
        <v>3820</v>
      </c>
      <c r="E12679" s="1" t="n">
        <v>1814</v>
      </c>
      <c r="F12679" s="1" t="s">
        <v>425</v>
      </c>
      <c r="I12679" s="1" t="n">
        <v>29780</v>
      </c>
      <c r="J12679" s="1" t="n">
        <v>44489</v>
      </c>
      <c r="K12679" s="1" t="n">
        <v>7898951519275</v>
      </c>
      <c r="L12679" s="1" t="s">
        <v>7132</v>
      </c>
      <c r="N12679" s="1" t="n">
        <v>40</v>
      </c>
      <c r="O12679" s="1" t="n">
        <v>51.44</v>
      </c>
      <c r="P12679" s="1" t="s">
        <v>3814</v>
      </c>
    </row>
    <row r="12680" customFormat="false" ht="12.75" hidden="false" customHeight="true" outlineLevel="0" collapsed="false">
      <c r="A12680" s="1" t="n">
        <v>3</v>
      </c>
      <c r="B12680" s="76" t="n">
        <v>46301</v>
      </c>
      <c r="C12680" s="1" t="n">
        <v>11</v>
      </c>
      <c r="D12680" s="1" t="s">
        <v>3820</v>
      </c>
      <c r="E12680" s="1" t="n">
        <v>1621</v>
      </c>
      <c r="F12680" s="1" t="s">
        <v>375</v>
      </c>
      <c r="I12680" s="1" t="n">
        <v>41729</v>
      </c>
      <c r="J12680" s="1" t="n">
        <v>103127</v>
      </c>
      <c r="K12680" s="1" t="n">
        <v>7891991000826</v>
      </c>
      <c r="L12680" s="1" t="s">
        <v>4065</v>
      </c>
      <c r="N12680" s="1" t="n">
        <v>12</v>
      </c>
      <c r="O12680" s="1" t="n">
        <v>36.02</v>
      </c>
      <c r="P12680" s="1" t="s">
        <v>3814</v>
      </c>
    </row>
    <row r="12681" customFormat="false" ht="12.75" hidden="false" customHeight="true" outlineLevel="0" collapsed="false">
      <c r="A12681" s="1" t="n">
        <v>3</v>
      </c>
      <c r="B12681" s="76" t="n">
        <v>46301</v>
      </c>
      <c r="C12681" s="1" t="n">
        <v>11</v>
      </c>
      <c r="D12681" s="1" t="s">
        <v>3820</v>
      </c>
      <c r="E12681" s="1" t="n">
        <v>1621</v>
      </c>
      <c r="F12681" s="1" t="s">
        <v>375</v>
      </c>
      <c r="I12681" s="1" t="n">
        <v>41729</v>
      </c>
      <c r="J12681" s="1" t="n">
        <v>103128</v>
      </c>
      <c r="K12681" s="1" t="n">
        <v>7891991000833</v>
      </c>
      <c r="L12681" s="1" t="s">
        <v>4066</v>
      </c>
      <c r="N12681" s="1" t="n">
        <v>12</v>
      </c>
      <c r="O12681" s="1" t="n">
        <v>34.91</v>
      </c>
      <c r="P12681" s="1" t="s">
        <v>3814</v>
      </c>
    </row>
    <row r="12682" customFormat="false" ht="12.75" hidden="false" customHeight="true" outlineLevel="0" collapsed="false">
      <c r="A12682" s="1" t="n">
        <v>3</v>
      </c>
      <c r="B12682" s="76" t="n">
        <v>46301</v>
      </c>
      <c r="C12682" s="1" t="n">
        <v>11</v>
      </c>
      <c r="D12682" s="1" t="s">
        <v>3820</v>
      </c>
      <c r="E12682" s="1" t="n">
        <v>1621</v>
      </c>
      <c r="F12682" s="1" t="s">
        <v>375</v>
      </c>
      <c r="I12682" s="1" t="n">
        <v>41729</v>
      </c>
      <c r="J12682" s="1" t="n">
        <v>104505</v>
      </c>
      <c r="K12682" s="1" t="n">
        <v>7892840800079</v>
      </c>
      <c r="L12682" s="1" t="s">
        <v>4071</v>
      </c>
      <c r="N12682" s="1" t="n">
        <v>24</v>
      </c>
      <c r="O12682" s="1" t="n">
        <v>69.81</v>
      </c>
      <c r="P12682" s="1" t="s">
        <v>3814</v>
      </c>
    </row>
    <row r="12683" customFormat="false" ht="12.75" hidden="false" customHeight="true" outlineLevel="0" collapsed="false">
      <c r="A12683" s="1" t="n">
        <v>3</v>
      </c>
      <c r="B12683" s="76" t="n">
        <v>46301</v>
      </c>
      <c r="C12683" s="1" t="n">
        <v>11</v>
      </c>
      <c r="D12683" s="1" t="s">
        <v>3820</v>
      </c>
      <c r="E12683" s="1" t="n">
        <v>1621</v>
      </c>
      <c r="F12683" s="1" t="s">
        <v>375</v>
      </c>
      <c r="I12683" s="1" t="n">
        <v>41729</v>
      </c>
      <c r="J12683" s="1" t="n">
        <v>12865</v>
      </c>
      <c r="K12683" s="1" t="n">
        <v>611269101713</v>
      </c>
      <c r="L12683" s="1" t="s">
        <v>4072</v>
      </c>
      <c r="N12683" s="1" t="n">
        <v>4</v>
      </c>
      <c r="O12683" s="1" t="n">
        <v>28.74</v>
      </c>
      <c r="P12683" s="1" t="s">
        <v>3814</v>
      </c>
    </row>
    <row r="12684" customFormat="false" ht="12.75" hidden="false" customHeight="true" outlineLevel="0" collapsed="false">
      <c r="A12684" s="1" t="n">
        <v>3</v>
      </c>
      <c r="B12684" s="76" t="n">
        <v>46301</v>
      </c>
      <c r="C12684" s="1" t="n">
        <v>11</v>
      </c>
      <c r="D12684" s="1" t="s">
        <v>3820</v>
      </c>
      <c r="E12684" s="1" t="n">
        <v>1621</v>
      </c>
      <c r="F12684" s="1" t="s">
        <v>375</v>
      </c>
      <c r="I12684" s="1" t="n">
        <v>41729</v>
      </c>
      <c r="J12684" s="1" t="n">
        <v>13504</v>
      </c>
      <c r="K12684" s="1" t="n">
        <v>7892840808020</v>
      </c>
      <c r="L12684" s="1" t="s">
        <v>5447</v>
      </c>
      <c r="N12684" s="1" t="n">
        <v>6</v>
      </c>
      <c r="O12684" s="1" t="n">
        <v>32.87</v>
      </c>
      <c r="P12684" s="1" t="s">
        <v>3814</v>
      </c>
    </row>
    <row r="12685" customFormat="false" ht="12.75" hidden="false" customHeight="true" outlineLevel="0" collapsed="false">
      <c r="A12685" s="1" t="n">
        <v>3</v>
      </c>
      <c r="B12685" s="76" t="n">
        <v>46301</v>
      </c>
      <c r="C12685" s="1" t="n">
        <v>11</v>
      </c>
      <c r="D12685" s="1" t="s">
        <v>3820</v>
      </c>
      <c r="E12685" s="1" t="n">
        <v>1621</v>
      </c>
      <c r="F12685" s="1" t="s">
        <v>375</v>
      </c>
      <c r="I12685" s="1" t="n">
        <v>41729</v>
      </c>
      <c r="J12685" s="1" t="n">
        <v>20610</v>
      </c>
      <c r="K12685" s="1" t="n">
        <v>7891149105564</v>
      </c>
      <c r="L12685" s="1" t="s">
        <v>4075</v>
      </c>
      <c r="N12685" s="1" t="n">
        <v>8</v>
      </c>
      <c r="O12685" s="1" t="n">
        <v>45.979886</v>
      </c>
      <c r="P12685" s="1" t="s">
        <v>3814</v>
      </c>
    </row>
    <row r="12686" customFormat="false" ht="12.75" hidden="false" customHeight="true" outlineLevel="0" collapsed="false">
      <c r="A12686" s="1" t="n">
        <v>3</v>
      </c>
      <c r="B12686" s="76" t="n">
        <v>46301</v>
      </c>
      <c r="C12686" s="1" t="n">
        <v>11</v>
      </c>
      <c r="D12686" s="1" t="s">
        <v>3820</v>
      </c>
      <c r="E12686" s="1" t="n">
        <v>1621</v>
      </c>
      <c r="F12686" s="1" t="s">
        <v>375</v>
      </c>
      <c r="I12686" s="1" t="n">
        <v>41729</v>
      </c>
      <c r="J12686" s="1" t="n">
        <v>20610</v>
      </c>
      <c r="K12686" s="1" t="n">
        <v>7891149105564</v>
      </c>
      <c r="L12686" s="1" t="s">
        <v>4075</v>
      </c>
      <c r="N12686" s="1" t="n">
        <v>8</v>
      </c>
      <c r="O12686" s="1" t="n">
        <v>36.780148</v>
      </c>
      <c r="P12686" s="1" t="s">
        <v>3814</v>
      </c>
    </row>
    <row r="12687" customFormat="false" ht="12.75" hidden="false" customHeight="true" outlineLevel="0" collapsed="false">
      <c r="A12687" s="1" t="n">
        <v>3</v>
      </c>
      <c r="B12687" s="76" t="n">
        <v>46301</v>
      </c>
      <c r="C12687" s="1" t="n">
        <v>11</v>
      </c>
      <c r="D12687" s="1" t="s">
        <v>3820</v>
      </c>
      <c r="E12687" s="1" t="n">
        <v>1621</v>
      </c>
      <c r="F12687" s="1" t="s">
        <v>375</v>
      </c>
      <c r="I12687" s="1" t="n">
        <v>41729</v>
      </c>
      <c r="J12687" s="1" t="n">
        <v>24129</v>
      </c>
      <c r="K12687" s="1" t="n">
        <v>7891991011877</v>
      </c>
      <c r="L12687" s="1" t="s">
        <v>4077</v>
      </c>
      <c r="N12687" s="1" t="n">
        <v>16</v>
      </c>
      <c r="O12687" s="1" t="n">
        <v>46.450004</v>
      </c>
      <c r="P12687" s="1" t="s">
        <v>3814</v>
      </c>
    </row>
    <row r="12688" customFormat="false" ht="12.75" hidden="false" customHeight="true" outlineLevel="0" collapsed="false">
      <c r="A12688" s="1" t="n">
        <v>3</v>
      </c>
      <c r="B12688" s="76" t="n">
        <v>46301</v>
      </c>
      <c r="C12688" s="1" t="n">
        <v>11</v>
      </c>
      <c r="D12688" s="1" t="s">
        <v>3820</v>
      </c>
      <c r="E12688" s="1" t="n">
        <v>1621</v>
      </c>
      <c r="F12688" s="1" t="s">
        <v>375</v>
      </c>
      <c r="I12688" s="1" t="n">
        <v>41729</v>
      </c>
      <c r="J12688" s="1" t="n">
        <v>24129</v>
      </c>
      <c r="K12688" s="1" t="n">
        <v>7891991011877</v>
      </c>
      <c r="L12688" s="1" t="s">
        <v>4077</v>
      </c>
      <c r="N12688" s="1" t="n">
        <v>8</v>
      </c>
      <c r="O12688" s="1" t="n">
        <v>22.070115</v>
      </c>
      <c r="P12688" s="1" t="s">
        <v>3814</v>
      </c>
    </row>
    <row r="12689" customFormat="false" ht="12.75" hidden="false" customHeight="true" outlineLevel="0" collapsed="false">
      <c r="A12689" s="1" t="n">
        <v>3</v>
      </c>
      <c r="B12689" s="76" t="n">
        <v>46301</v>
      </c>
      <c r="C12689" s="1" t="n">
        <v>11</v>
      </c>
      <c r="D12689" s="1" t="s">
        <v>3820</v>
      </c>
      <c r="E12689" s="1" t="n">
        <v>1621</v>
      </c>
      <c r="F12689" s="1" t="s">
        <v>375</v>
      </c>
      <c r="I12689" s="1" t="n">
        <v>41729</v>
      </c>
      <c r="J12689" s="1" t="n">
        <v>31564</v>
      </c>
      <c r="K12689" s="1" t="n">
        <v>7891149840878</v>
      </c>
      <c r="L12689" s="1" t="s">
        <v>4080</v>
      </c>
      <c r="N12689" s="1" t="n">
        <v>16</v>
      </c>
      <c r="O12689" s="1" t="n">
        <v>91.949942</v>
      </c>
      <c r="P12689" s="1" t="s">
        <v>3814</v>
      </c>
    </row>
    <row r="12690" customFormat="false" ht="12.75" hidden="false" customHeight="true" outlineLevel="0" collapsed="false">
      <c r="A12690" s="1" t="n">
        <v>3</v>
      </c>
      <c r="B12690" s="76" t="n">
        <v>46301</v>
      </c>
      <c r="C12690" s="1" t="n">
        <v>11</v>
      </c>
      <c r="D12690" s="1" t="s">
        <v>3820</v>
      </c>
      <c r="E12690" s="1" t="n">
        <v>1621</v>
      </c>
      <c r="F12690" s="1" t="s">
        <v>375</v>
      </c>
      <c r="I12690" s="1" t="n">
        <v>41729</v>
      </c>
      <c r="J12690" s="1" t="n">
        <v>32100</v>
      </c>
      <c r="K12690" s="1" t="n">
        <v>7891991015493</v>
      </c>
      <c r="L12690" s="1" t="s">
        <v>4437</v>
      </c>
      <c r="N12690" s="1" t="n">
        <v>12</v>
      </c>
      <c r="O12690" s="1" t="n">
        <v>48.21987</v>
      </c>
      <c r="P12690" s="1" t="s">
        <v>3814</v>
      </c>
    </row>
    <row r="12691" customFormat="false" ht="12.75" hidden="false" customHeight="true" outlineLevel="0" collapsed="false">
      <c r="A12691" s="1" t="n">
        <v>3</v>
      </c>
      <c r="B12691" s="76" t="n">
        <v>46301</v>
      </c>
      <c r="C12691" s="1" t="n">
        <v>11</v>
      </c>
      <c r="D12691" s="1" t="s">
        <v>3820</v>
      </c>
      <c r="E12691" s="1" t="n">
        <v>1621</v>
      </c>
      <c r="F12691" s="1" t="s">
        <v>375</v>
      </c>
      <c r="I12691" s="1" t="n">
        <v>41729</v>
      </c>
      <c r="J12691" s="1" t="n">
        <v>32100</v>
      </c>
      <c r="K12691" s="1" t="n">
        <v>7891991015493</v>
      </c>
      <c r="L12691" s="1" t="s">
        <v>4437</v>
      </c>
      <c r="N12691" s="1" t="n">
        <v>36</v>
      </c>
      <c r="O12691" s="1" t="n">
        <v>122.050071</v>
      </c>
      <c r="P12691" s="1" t="s">
        <v>3814</v>
      </c>
    </row>
    <row r="12692" customFormat="false" ht="12.75" hidden="false" customHeight="true" outlineLevel="0" collapsed="false">
      <c r="A12692" s="1" t="n">
        <v>3</v>
      </c>
      <c r="B12692" s="76" t="n">
        <v>46301</v>
      </c>
      <c r="C12692" s="1" t="n">
        <v>11</v>
      </c>
      <c r="D12692" s="1" t="s">
        <v>3820</v>
      </c>
      <c r="E12692" s="1" t="n">
        <v>1621</v>
      </c>
      <c r="F12692" s="1" t="s">
        <v>375</v>
      </c>
      <c r="I12692" s="1" t="n">
        <v>41729</v>
      </c>
      <c r="J12692" s="1" t="n">
        <v>33537</v>
      </c>
      <c r="K12692" s="1" t="n">
        <v>7891991294942</v>
      </c>
      <c r="L12692" s="1" t="s">
        <v>4439</v>
      </c>
      <c r="N12692" s="1" t="n">
        <v>96</v>
      </c>
      <c r="O12692" s="1" t="n">
        <v>336.320148</v>
      </c>
      <c r="P12692" s="1" t="s">
        <v>3814</v>
      </c>
    </row>
    <row r="12693" customFormat="false" ht="12.75" hidden="false" customHeight="true" outlineLevel="0" collapsed="false">
      <c r="A12693" s="1" t="n">
        <v>3</v>
      </c>
      <c r="B12693" s="76" t="n">
        <v>46301</v>
      </c>
      <c r="C12693" s="1" t="n">
        <v>11</v>
      </c>
      <c r="D12693" s="1" t="s">
        <v>3820</v>
      </c>
      <c r="E12693" s="1" t="n">
        <v>1621</v>
      </c>
      <c r="F12693" s="1" t="s">
        <v>375</v>
      </c>
      <c r="I12693" s="1" t="n">
        <v>41729</v>
      </c>
      <c r="J12693" s="1" t="n">
        <v>40508</v>
      </c>
      <c r="K12693" s="1" t="n">
        <v>7891991301138</v>
      </c>
      <c r="L12693" s="1" t="s">
        <v>4081</v>
      </c>
      <c r="N12693" s="1" t="n">
        <v>24</v>
      </c>
      <c r="O12693" s="1" t="n">
        <v>165.520066</v>
      </c>
      <c r="P12693" s="1" t="s">
        <v>3814</v>
      </c>
    </row>
    <row r="12694" customFormat="false" ht="12.75" hidden="false" customHeight="true" outlineLevel="0" collapsed="false">
      <c r="A12694" s="1" t="n">
        <v>3</v>
      </c>
      <c r="B12694" s="76" t="n">
        <v>46301</v>
      </c>
      <c r="C12694" s="1" t="n">
        <v>11</v>
      </c>
      <c r="D12694" s="1" t="s">
        <v>3820</v>
      </c>
      <c r="E12694" s="1" t="n">
        <v>1621</v>
      </c>
      <c r="F12694" s="1" t="s">
        <v>375</v>
      </c>
      <c r="I12694" s="1" t="n">
        <v>41729</v>
      </c>
      <c r="J12694" s="1" t="n">
        <v>40508</v>
      </c>
      <c r="K12694" s="1" t="n">
        <v>7891991301138</v>
      </c>
      <c r="L12694" s="1" t="s">
        <v>4081</v>
      </c>
      <c r="N12694" s="1" t="n">
        <v>24</v>
      </c>
      <c r="O12694" s="1" t="n">
        <v>148.970064</v>
      </c>
      <c r="P12694" s="1" t="s">
        <v>3814</v>
      </c>
    </row>
    <row r="12695" customFormat="false" ht="12.75" hidden="false" customHeight="true" outlineLevel="0" collapsed="false">
      <c r="A12695" s="1" t="n">
        <v>3</v>
      </c>
      <c r="B12695" s="76" t="n">
        <v>46301</v>
      </c>
      <c r="C12695" s="1" t="n">
        <v>11</v>
      </c>
      <c r="D12695" s="1" t="s">
        <v>3820</v>
      </c>
      <c r="E12695" s="1" t="n">
        <v>1621</v>
      </c>
      <c r="F12695" s="1" t="s">
        <v>375</v>
      </c>
      <c r="I12695" s="1" t="n">
        <v>41729</v>
      </c>
      <c r="J12695" s="1" t="n">
        <v>40758</v>
      </c>
      <c r="K12695" s="1" t="n">
        <v>7891991301114</v>
      </c>
      <c r="L12695" s="1" t="s">
        <v>7133</v>
      </c>
      <c r="N12695" s="1" t="n">
        <v>24</v>
      </c>
      <c r="O12695" s="1" t="n">
        <v>165.520074</v>
      </c>
      <c r="P12695" s="1" t="s">
        <v>3814</v>
      </c>
    </row>
    <row r="12696" customFormat="false" ht="12.75" hidden="false" customHeight="true" outlineLevel="0" collapsed="false">
      <c r="A12696" s="1" t="n">
        <v>3</v>
      </c>
      <c r="B12696" s="76" t="n">
        <v>46301</v>
      </c>
      <c r="C12696" s="1" t="n">
        <v>11</v>
      </c>
      <c r="D12696" s="1" t="s">
        <v>3820</v>
      </c>
      <c r="E12696" s="1" t="n">
        <v>1621</v>
      </c>
      <c r="F12696" s="1" t="s">
        <v>375</v>
      </c>
      <c r="I12696" s="1" t="n">
        <v>41729</v>
      </c>
      <c r="J12696" s="1" t="n">
        <v>46066</v>
      </c>
      <c r="K12696" s="1" t="n">
        <v>7891991295277</v>
      </c>
      <c r="L12696" s="1" t="s">
        <v>4441</v>
      </c>
      <c r="N12696" s="1" t="n">
        <v>45</v>
      </c>
      <c r="O12696" s="1" t="n">
        <v>130.699876</v>
      </c>
      <c r="P12696" s="1" t="s">
        <v>3814</v>
      </c>
    </row>
    <row r="12697" customFormat="false" ht="12.75" hidden="false" customHeight="true" outlineLevel="0" collapsed="false">
      <c r="A12697" s="1" t="n">
        <v>3</v>
      </c>
      <c r="B12697" s="76" t="n">
        <v>46301</v>
      </c>
      <c r="C12697" s="1" t="n">
        <v>11</v>
      </c>
      <c r="D12697" s="1" t="s">
        <v>3820</v>
      </c>
      <c r="E12697" s="1" t="n">
        <v>1621</v>
      </c>
      <c r="F12697" s="1" t="s">
        <v>375</v>
      </c>
      <c r="I12697" s="1" t="n">
        <v>41729</v>
      </c>
      <c r="J12697" s="1" t="n">
        <v>48997</v>
      </c>
      <c r="K12697" s="1" t="n">
        <v>7891991302029</v>
      </c>
      <c r="L12697" s="1" t="s">
        <v>4083</v>
      </c>
      <c r="N12697" s="1" t="n">
        <v>56</v>
      </c>
      <c r="O12697" s="1" t="n">
        <v>263.640141</v>
      </c>
      <c r="P12697" s="1" t="s">
        <v>3814</v>
      </c>
    </row>
    <row r="12698" customFormat="false" ht="12.75" hidden="false" customHeight="true" outlineLevel="0" collapsed="false">
      <c r="A12698" s="1" t="n">
        <v>3</v>
      </c>
      <c r="B12698" s="76" t="n">
        <v>46301</v>
      </c>
      <c r="C12698" s="1" t="n">
        <v>11</v>
      </c>
      <c r="D12698" s="1" t="s">
        <v>3820</v>
      </c>
      <c r="E12698" s="1" t="n">
        <v>1621</v>
      </c>
      <c r="F12698" s="1" t="s">
        <v>375</v>
      </c>
      <c r="I12698" s="1" t="n">
        <v>41729</v>
      </c>
      <c r="J12698" s="1" t="n">
        <v>48997</v>
      </c>
      <c r="K12698" s="1" t="n">
        <v>7891991302029</v>
      </c>
      <c r="L12698" s="1" t="s">
        <v>4083</v>
      </c>
      <c r="N12698" s="1" t="n">
        <v>24</v>
      </c>
      <c r="O12698" s="1" t="n">
        <v>99.709961</v>
      </c>
      <c r="P12698" s="1" t="s">
        <v>3814</v>
      </c>
    </row>
    <row r="12699" customFormat="false" ht="12.75" hidden="false" customHeight="true" outlineLevel="0" collapsed="false">
      <c r="A12699" s="1" t="n">
        <v>3</v>
      </c>
      <c r="B12699" s="76" t="n">
        <v>46301</v>
      </c>
      <c r="C12699" s="1" t="n">
        <v>11</v>
      </c>
      <c r="D12699" s="1" t="s">
        <v>3820</v>
      </c>
      <c r="E12699" s="1" t="n">
        <v>1621</v>
      </c>
      <c r="F12699" s="1" t="s">
        <v>375</v>
      </c>
      <c r="I12699" s="1" t="n">
        <v>41729</v>
      </c>
      <c r="J12699" s="1" t="n">
        <v>50323</v>
      </c>
      <c r="K12699" s="1" t="n">
        <v>7622210571786</v>
      </c>
      <c r="L12699" s="1" t="s">
        <v>5988</v>
      </c>
      <c r="N12699" s="1" t="n">
        <v>54</v>
      </c>
      <c r="O12699" s="1" t="n">
        <v>53.96</v>
      </c>
      <c r="P12699" s="1" t="s">
        <v>3814</v>
      </c>
    </row>
    <row r="12700" customFormat="false" ht="12.75" hidden="false" customHeight="true" outlineLevel="0" collapsed="false">
      <c r="A12700" s="1" t="n">
        <v>3</v>
      </c>
      <c r="B12700" s="76" t="n">
        <v>46301</v>
      </c>
      <c r="C12700" s="1" t="n">
        <v>11</v>
      </c>
      <c r="D12700" s="1" t="s">
        <v>3820</v>
      </c>
      <c r="E12700" s="1" t="n">
        <v>1621</v>
      </c>
      <c r="F12700" s="1" t="s">
        <v>375</v>
      </c>
      <c r="I12700" s="1" t="n">
        <v>41729</v>
      </c>
      <c r="J12700" s="1" t="n">
        <v>50324</v>
      </c>
      <c r="K12700" s="1" t="n">
        <v>7622210571694</v>
      </c>
      <c r="L12700" s="1" t="s">
        <v>7134</v>
      </c>
      <c r="N12700" s="1" t="n">
        <v>36</v>
      </c>
      <c r="O12700" s="1" t="n">
        <v>35.98</v>
      </c>
      <c r="P12700" s="1" t="s">
        <v>3814</v>
      </c>
    </row>
    <row r="12701" customFormat="false" ht="12.75" hidden="false" customHeight="true" outlineLevel="0" collapsed="false">
      <c r="A12701" s="1" t="n">
        <v>3</v>
      </c>
      <c r="B12701" s="76" t="n">
        <v>46301</v>
      </c>
      <c r="C12701" s="1" t="n">
        <v>11</v>
      </c>
      <c r="D12701" s="1" t="s">
        <v>3820</v>
      </c>
      <c r="E12701" s="1" t="n">
        <v>1621</v>
      </c>
      <c r="F12701" s="1" t="s">
        <v>375</v>
      </c>
      <c r="I12701" s="1" t="n">
        <v>41729</v>
      </c>
      <c r="J12701" s="1" t="n">
        <v>50325</v>
      </c>
      <c r="K12701" s="1" t="n">
        <v>7622210571601</v>
      </c>
      <c r="L12701" s="1" t="s">
        <v>7135</v>
      </c>
      <c r="N12701" s="1" t="n">
        <v>36</v>
      </c>
      <c r="O12701" s="1" t="n">
        <v>35.98</v>
      </c>
      <c r="P12701" s="1" t="s">
        <v>3814</v>
      </c>
    </row>
    <row r="12702" customFormat="false" ht="12.75" hidden="false" customHeight="true" outlineLevel="0" collapsed="false">
      <c r="A12702" s="1" t="n">
        <v>3</v>
      </c>
      <c r="B12702" s="76" t="n">
        <v>46301</v>
      </c>
      <c r="C12702" s="1" t="n">
        <v>11</v>
      </c>
      <c r="D12702" s="1" t="s">
        <v>3820</v>
      </c>
      <c r="E12702" s="1" t="n">
        <v>1621</v>
      </c>
      <c r="F12702" s="1" t="s">
        <v>375</v>
      </c>
      <c r="I12702" s="1" t="n">
        <v>41729</v>
      </c>
      <c r="J12702" s="1" t="n">
        <v>50524</v>
      </c>
      <c r="K12702" s="1" t="n">
        <v>7622210571755</v>
      </c>
      <c r="L12702" s="1" t="s">
        <v>7136</v>
      </c>
      <c r="N12702" s="1" t="n">
        <v>54</v>
      </c>
      <c r="O12702" s="1" t="n">
        <v>53.96</v>
      </c>
      <c r="P12702" s="1" t="s">
        <v>3814</v>
      </c>
    </row>
    <row r="12703" customFormat="false" ht="12.75" hidden="false" customHeight="true" outlineLevel="0" collapsed="false">
      <c r="A12703" s="1" t="n">
        <v>3</v>
      </c>
      <c r="B12703" s="76" t="n">
        <v>46301</v>
      </c>
      <c r="C12703" s="1" t="n">
        <v>11</v>
      </c>
      <c r="D12703" s="1" t="s">
        <v>3820</v>
      </c>
      <c r="E12703" s="1" t="n">
        <v>1621</v>
      </c>
      <c r="F12703" s="1" t="s">
        <v>375</v>
      </c>
      <c r="I12703" s="1" t="n">
        <v>41729</v>
      </c>
      <c r="J12703" s="1" t="n">
        <v>50530</v>
      </c>
      <c r="K12703" s="1" t="n">
        <v>7622210571724</v>
      </c>
      <c r="L12703" s="1" t="s">
        <v>5185</v>
      </c>
      <c r="N12703" s="1" t="n">
        <v>54</v>
      </c>
      <c r="O12703" s="1" t="n">
        <v>53.96</v>
      </c>
      <c r="P12703" s="1" t="s">
        <v>3814</v>
      </c>
    </row>
    <row r="12704" customFormat="false" ht="12.75" hidden="false" customHeight="true" outlineLevel="0" collapsed="false">
      <c r="A12704" s="1" t="n">
        <v>3</v>
      </c>
      <c r="B12704" s="76" t="n">
        <v>46301</v>
      </c>
      <c r="C12704" s="1" t="n">
        <v>11</v>
      </c>
      <c r="D12704" s="1" t="s">
        <v>3820</v>
      </c>
      <c r="E12704" s="1" t="n">
        <v>1621</v>
      </c>
      <c r="F12704" s="1" t="s">
        <v>375</v>
      </c>
      <c r="I12704" s="1" t="n">
        <v>41729</v>
      </c>
      <c r="J12704" s="1" t="n">
        <v>76646</v>
      </c>
      <c r="K12704" s="1" t="n">
        <v>7891991307208</v>
      </c>
      <c r="L12704" s="1" t="s">
        <v>5456</v>
      </c>
      <c r="N12704" s="1" t="n">
        <v>12</v>
      </c>
      <c r="O12704" s="1" t="n">
        <v>82.770052</v>
      </c>
      <c r="P12704" s="1" t="s">
        <v>3814</v>
      </c>
    </row>
    <row r="12705" customFormat="false" ht="12.75" hidden="false" customHeight="true" outlineLevel="0" collapsed="false">
      <c r="A12705" s="1" t="n">
        <v>3</v>
      </c>
      <c r="B12705" s="76" t="n">
        <v>46301</v>
      </c>
      <c r="C12705" s="1" t="n">
        <v>11</v>
      </c>
      <c r="D12705" s="1" t="s">
        <v>3820</v>
      </c>
      <c r="E12705" s="1" t="n">
        <v>1621</v>
      </c>
      <c r="F12705" s="1" t="s">
        <v>375</v>
      </c>
      <c r="I12705" s="1" t="n">
        <v>41729</v>
      </c>
      <c r="J12705" s="1" t="n">
        <v>78062</v>
      </c>
      <c r="K12705" s="1" t="n">
        <v>7891991305440</v>
      </c>
      <c r="L12705" s="1" t="s">
        <v>5457</v>
      </c>
      <c r="N12705" s="1" t="n">
        <v>24</v>
      </c>
      <c r="O12705" s="1" t="n">
        <v>133.419988</v>
      </c>
      <c r="P12705" s="1" t="s">
        <v>3814</v>
      </c>
    </row>
    <row r="12706" customFormat="false" ht="12.75" hidden="false" customHeight="true" outlineLevel="0" collapsed="false">
      <c r="A12706" s="1" t="n">
        <v>3</v>
      </c>
      <c r="B12706" s="76" t="n">
        <v>46301</v>
      </c>
      <c r="C12706" s="1" t="n">
        <v>11</v>
      </c>
      <c r="D12706" s="1" t="s">
        <v>3820</v>
      </c>
      <c r="E12706" s="1" t="n">
        <v>1745</v>
      </c>
      <c r="F12706" s="1" t="s">
        <v>771</v>
      </c>
      <c r="I12706" s="1" t="n">
        <v>364664</v>
      </c>
      <c r="J12706" s="1" t="n">
        <v>101859</v>
      </c>
      <c r="K12706" s="1" t="n">
        <v>7896224807098</v>
      </c>
      <c r="L12706" s="1" t="s">
        <v>5037</v>
      </c>
      <c r="N12706" s="1" t="n">
        <v>40</v>
      </c>
      <c r="O12706" s="1" t="n">
        <v>530</v>
      </c>
      <c r="P12706" s="1" t="s">
        <v>3814</v>
      </c>
    </row>
    <row r="12707" customFormat="false" ht="12.75" hidden="false" customHeight="true" outlineLevel="0" collapsed="false">
      <c r="A12707" s="1" t="n">
        <v>3</v>
      </c>
      <c r="B12707" s="76" t="n">
        <v>46301</v>
      </c>
      <c r="C12707" s="1" t="n">
        <v>11</v>
      </c>
      <c r="D12707" s="1" t="s">
        <v>3820</v>
      </c>
      <c r="E12707" s="1" t="n">
        <v>1745</v>
      </c>
      <c r="F12707" s="1" t="s">
        <v>771</v>
      </c>
      <c r="I12707" s="1" t="n">
        <v>364664</v>
      </c>
      <c r="J12707" s="1" t="n">
        <v>101864</v>
      </c>
      <c r="K12707" s="1" t="n">
        <v>7896045100026</v>
      </c>
      <c r="L12707" s="1" t="s">
        <v>4353</v>
      </c>
      <c r="N12707" s="1" t="n">
        <v>20</v>
      </c>
      <c r="O12707" s="1" t="n">
        <v>245</v>
      </c>
      <c r="P12707" s="1" t="s">
        <v>3814</v>
      </c>
    </row>
    <row r="12708" customFormat="false" ht="12.75" hidden="false" customHeight="true" outlineLevel="0" collapsed="false">
      <c r="A12708" s="1" t="n">
        <v>3</v>
      </c>
      <c r="B12708" s="76" t="n">
        <v>46301</v>
      </c>
      <c r="C12708" s="1" t="n">
        <v>11</v>
      </c>
      <c r="D12708" s="1" t="s">
        <v>3820</v>
      </c>
      <c r="E12708" s="1" t="n">
        <v>1745</v>
      </c>
      <c r="F12708" s="1" t="s">
        <v>771</v>
      </c>
      <c r="I12708" s="1" t="n">
        <v>364664</v>
      </c>
      <c r="J12708" s="1" t="n">
        <v>101877</v>
      </c>
      <c r="K12708" s="1" t="n">
        <v>7896224813082</v>
      </c>
      <c r="L12708" s="1" t="s">
        <v>4351</v>
      </c>
      <c r="N12708" s="1" t="n">
        <v>40</v>
      </c>
      <c r="O12708" s="1" t="n">
        <v>544</v>
      </c>
      <c r="P12708" s="1" t="s">
        <v>3814</v>
      </c>
    </row>
    <row r="12709" customFormat="false" ht="12.75" hidden="false" customHeight="true" outlineLevel="0" collapsed="false">
      <c r="A12709" s="1" t="n">
        <v>3</v>
      </c>
      <c r="B12709" s="76" t="n">
        <v>46301</v>
      </c>
      <c r="C12709" s="1" t="n">
        <v>11</v>
      </c>
      <c r="D12709" s="1" t="s">
        <v>3820</v>
      </c>
      <c r="E12709" s="1" t="n">
        <v>1745</v>
      </c>
      <c r="F12709" s="1" t="s">
        <v>771</v>
      </c>
      <c r="I12709" s="1" t="n">
        <v>364664</v>
      </c>
      <c r="J12709" s="1" t="n">
        <v>103344</v>
      </c>
      <c r="K12709" s="1" t="n">
        <v>7896490288775</v>
      </c>
      <c r="L12709" s="1" t="s">
        <v>5650</v>
      </c>
      <c r="N12709" s="1" t="n">
        <v>30</v>
      </c>
      <c r="O12709" s="1" t="n">
        <v>52.5</v>
      </c>
      <c r="P12709" s="1" t="s">
        <v>3814</v>
      </c>
    </row>
    <row r="12710" customFormat="false" ht="12.75" hidden="false" customHeight="true" outlineLevel="0" collapsed="false">
      <c r="A12710" s="1" t="n">
        <v>3</v>
      </c>
      <c r="B12710" s="76" t="n">
        <v>46301</v>
      </c>
      <c r="C12710" s="1" t="n">
        <v>11</v>
      </c>
      <c r="D12710" s="1" t="s">
        <v>3820</v>
      </c>
      <c r="E12710" s="1" t="n">
        <v>1745</v>
      </c>
      <c r="F12710" s="1" t="s">
        <v>771</v>
      </c>
      <c r="I12710" s="1" t="n">
        <v>364664</v>
      </c>
      <c r="J12710" s="1" t="n">
        <v>104280</v>
      </c>
      <c r="K12710" s="1" t="n">
        <v>7896224800693</v>
      </c>
      <c r="L12710" s="1" t="s">
        <v>6086</v>
      </c>
      <c r="N12710" s="1" t="n">
        <v>6</v>
      </c>
      <c r="O12710" s="1" t="n">
        <v>115.34</v>
      </c>
      <c r="P12710" s="1" t="s">
        <v>3814</v>
      </c>
    </row>
    <row r="12711" customFormat="false" ht="12.75" hidden="false" customHeight="true" outlineLevel="0" collapsed="false">
      <c r="A12711" s="1" t="n">
        <v>3</v>
      </c>
      <c r="B12711" s="76" t="n">
        <v>46301</v>
      </c>
      <c r="C12711" s="1" t="n">
        <v>11</v>
      </c>
      <c r="D12711" s="1" t="s">
        <v>3820</v>
      </c>
      <c r="E12711" s="1" t="n">
        <v>1745</v>
      </c>
      <c r="F12711" s="1" t="s">
        <v>771</v>
      </c>
      <c r="I12711" s="1" t="n">
        <v>364664</v>
      </c>
      <c r="J12711" s="1" t="n">
        <v>25314</v>
      </c>
      <c r="K12711" s="1" t="n">
        <v>7896045112104</v>
      </c>
      <c r="L12711" s="1" t="s">
        <v>4356</v>
      </c>
      <c r="N12711" s="1" t="n">
        <v>18</v>
      </c>
      <c r="O12711" s="1" t="n">
        <v>13.55</v>
      </c>
      <c r="P12711" s="1" t="s">
        <v>3814</v>
      </c>
    </row>
    <row r="12712" customFormat="false" ht="12.75" hidden="false" customHeight="true" outlineLevel="0" collapsed="false">
      <c r="A12712" s="1" t="n">
        <v>3</v>
      </c>
      <c r="B12712" s="76" t="n">
        <v>46301</v>
      </c>
      <c r="C12712" s="1" t="n">
        <v>11</v>
      </c>
      <c r="D12712" s="1" t="s">
        <v>3820</v>
      </c>
      <c r="E12712" s="1" t="n">
        <v>1745</v>
      </c>
      <c r="F12712" s="1" t="s">
        <v>771</v>
      </c>
      <c r="I12712" s="1" t="n">
        <v>364664</v>
      </c>
      <c r="J12712" s="1" t="n">
        <v>48485</v>
      </c>
      <c r="K12712" s="1" t="n">
        <v>7896045108763</v>
      </c>
      <c r="L12712" s="1" t="s">
        <v>7137</v>
      </c>
      <c r="N12712" s="1" t="n">
        <v>24</v>
      </c>
      <c r="O12712" s="1" t="n">
        <v>178.89</v>
      </c>
      <c r="P12712" s="1" t="s">
        <v>3814</v>
      </c>
    </row>
    <row r="12713" customFormat="false" ht="12.75" hidden="false" customHeight="true" outlineLevel="0" collapsed="false">
      <c r="A12713" s="1" t="n">
        <v>3</v>
      </c>
      <c r="B12713" s="76" t="n">
        <v>46301</v>
      </c>
      <c r="C12713" s="1" t="n">
        <v>11</v>
      </c>
      <c r="D12713" s="1" t="s">
        <v>3820</v>
      </c>
      <c r="E12713" s="1" t="n">
        <v>1745</v>
      </c>
      <c r="F12713" s="1" t="s">
        <v>771</v>
      </c>
      <c r="I12713" s="1" t="n">
        <v>364664</v>
      </c>
      <c r="J12713" s="1" t="n">
        <v>60545</v>
      </c>
      <c r="K12713" s="1" t="n">
        <v>7896045112142</v>
      </c>
      <c r="L12713" s="1" t="s">
        <v>4364</v>
      </c>
      <c r="N12713" s="1" t="n">
        <v>18</v>
      </c>
      <c r="O12713" s="1" t="n">
        <v>13.55</v>
      </c>
      <c r="P12713" s="1" t="s">
        <v>3814</v>
      </c>
    </row>
    <row r="12714" customFormat="false" ht="12.75" hidden="false" customHeight="true" outlineLevel="0" collapsed="false">
      <c r="A12714" s="1" t="n">
        <v>3</v>
      </c>
      <c r="B12714" s="76" t="n">
        <v>46301</v>
      </c>
      <c r="C12714" s="1" t="n">
        <v>11</v>
      </c>
      <c r="D12714" s="1" t="s">
        <v>3820</v>
      </c>
      <c r="E12714" s="1" t="n">
        <v>1745</v>
      </c>
      <c r="F12714" s="1" t="s">
        <v>771</v>
      </c>
      <c r="I12714" s="1" t="n">
        <v>364664</v>
      </c>
      <c r="J12714" s="1" t="n">
        <v>62661</v>
      </c>
      <c r="K12714" s="1" t="n">
        <v>7896045112111</v>
      </c>
      <c r="L12714" s="1" t="s">
        <v>4369</v>
      </c>
      <c r="N12714" s="1" t="n">
        <v>18</v>
      </c>
      <c r="O12714" s="1" t="n">
        <v>13.55</v>
      </c>
      <c r="P12714" s="1" t="s">
        <v>3814</v>
      </c>
    </row>
    <row r="12715" customFormat="false" ht="12.75" hidden="false" customHeight="true" outlineLevel="0" collapsed="false">
      <c r="A12715" s="1" t="n">
        <v>3</v>
      </c>
      <c r="B12715" s="76" t="n">
        <v>46301</v>
      </c>
      <c r="C12715" s="1" t="n">
        <v>11</v>
      </c>
      <c r="D12715" s="1" t="s">
        <v>3820</v>
      </c>
      <c r="E12715" s="1" t="n">
        <v>1745</v>
      </c>
      <c r="F12715" s="1" t="s">
        <v>771</v>
      </c>
      <c r="I12715" s="1" t="n">
        <v>364664</v>
      </c>
      <c r="J12715" s="1" t="n">
        <v>71331</v>
      </c>
      <c r="K12715" s="1" t="n">
        <v>7896045114313</v>
      </c>
      <c r="L12715" s="1" t="s">
        <v>7138</v>
      </c>
      <c r="N12715" s="1" t="n">
        <v>30</v>
      </c>
      <c r="O12715" s="1" t="n">
        <v>138.23</v>
      </c>
      <c r="P12715" s="1" t="s">
        <v>3814</v>
      </c>
    </row>
    <row r="12716" customFormat="false" ht="12.75" hidden="false" customHeight="true" outlineLevel="0" collapsed="false">
      <c r="A12716" s="1" t="n">
        <v>3</v>
      </c>
      <c r="B12716" s="76" t="n">
        <v>46301</v>
      </c>
      <c r="C12716" s="1" t="n">
        <v>11</v>
      </c>
      <c r="D12716" s="1" t="s">
        <v>3820</v>
      </c>
      <c r="E12716" s="1" t="n">
        <v>1601</v>
      </c>
      <c r="F12716" s="1" t="s">
        <v>183</v>
      </c>
      <c r="I12716" s="1" t="n">
        <v>878536</v>
      </c>
      <c r="J12716" s="1" t="n">
        <v>20224</v>
      </c>
      <c r="K12716" s="1" t="n">
        <v>7896102503708</v>
      </c>
      <c r="L12716" s="1" t="s">
        <v>6532</v>
      </c>
      <c r="N12716" s="1" t="n">
        <v>4</v>
      </c>
      <c r="O12716" s="1" t="n">
        <v>50.94</v>
      </c>
      <c r="P12716" s="1" t="s">
        <v>3814</v>
      </c>
    </row>
    <row r="12717" customFormat="false" ht="12.75" hidden="false" customHeight="true" outlineLevel="0" collapsed="false">
      <c r="A12717" s="1" t="n">
        <v>3</v>
      </c>
      <c r="B12717" s="76" t="n">
        <v>46301</v>
      </c>
      <c r="C12717" s="1" t="n">
        <v>11</v>
      </c>
      <c r="D12717" s="1" t="s">
        <v>3820</v>
      </c>
      <c r="E12717" s="1" t="n">
        <v>1601</v>
      </c>
      <c r="F12717" s="1" t="s">
        <v>183</v>
      </c>
      <c r="I12717" s="1" t="n">
        <v>878536</v>
      </c>
      <c r="J12717" s="1" t="n">
        <v>21482</v>
      </c>
      <c r="K12717" s="1" t="n">
        <v>7896102509144</v>
      </c>
      <c r="L12717" s="1" t="s">
        <v>7139</v>
      </c>
      <c r="N12717" s="1" t="n">
        <v>24</v>
      </c>
      <c r="O12717" s="1" t="n">
        <v>125.48</v>
      </c>
      <c r="P12717" s="1" t="s">
        <v>3814</v>
      </c>
    </row>
    <row r="12718" customFormat="false" ht="12.75" hidden="false" customHeight="true" outlineLevel="0" collapsed="false">
      <c r="A12718" s="1" t="n">
        <v>3</v>
      </c>
      <c r="B12718" s="76" t="n">
        <v>46301</v>
      </c>
      <c r="C12718" s="1" t="n">
        <v>11</v>
      </c>
      <c r="D12718" s="1" t="s">
        <v>3820</v>
      </c>
      <c r="E12718" s="1" t="n">
        <v>1601</v>
      </c>
      <c r="F12718" s="1" t="s">
        <v>183</v>
      </c>
      <c r="I12718" s="1" t="n">
        <v>878536</v>
      </c>
      <c r="J12718" s="1" t="n">
        <v>21653</v>
      </c>
      <c r="K12718" s="1" t="n">
        <v>7896102502770</v>
      </c>
      <c r="L12718" s="1" t="s">
        <v>6841</v>
      </c>
      <c r="N12718" s="1" t="n">
        <v>24</v>
      </c>
      <c r="O12718" s="1" t="n">
        <v>145.54</v>
      </c>
      <c r="P12718" s="1" t="s">
        <v>3814</v>
      </c>
    </row>
    <row r="12719" customFormat="false" ht="12.75" hidden="false" customHeight="true" outlineLevel="0" collapsed="false">
      <c r="A12719" s="1" t="n">
        <v>3</v>
      </c>
      <c r="B12719" s="76" t="n">
        <v>46301</v>
      </c>
      <c r="C12719" s="1" t="n">
        <v>11</v>
      </c>
      <c r="D12719" s="1" t="s">
        <v>3820</v>
      </c>
      <c r="E12719" s="1" t="n">
        <v>1601</v>
      </c>
      <c r="F12719" s="1" t="s">
        <v>183</v>
      </c>
      <c r="I12719" s="1" t="n">
        <v>878536</v>
      </c>
      <c r="J12719" s="1" t="n">
        <v>21654</v>
      </c>
      <c r="K12719" s="1" t="n">
        <v>7896102502183</v>
      </c>
      <c r="L12719" s="1" t="s">
        <v>7140</v>
      </c>
      <c r="N12719" s="1" t="n">
        <v>24</v>
      </c>
      <c r="O12719" s="1" t="n">
        <v>51.03</v>
      </c>
      <c r="P12719" s="1" t="s">
        <v>3814</v>
      </c>
    </row>
    <row r="12720" customFormat="false" ht="12.75" hidden="false" customHeight="true" outlineLevel="0" collapsed="false">
      <c r="A12720" s="1" t="n">
        <v>3</v>
      </c>
      <c r="B12720" s="76" t="n">
        <v>46301</v>
      </c>
      <c r="C12720" s="1" t="n">
        <v>11</v>
      </c>
      <c r="D12720" s="1" t="s">
        <v>3820</v>
      </c>
      <c r="E12720" s="1" t="n">
        <v>1601</v>
      </c>
      <c r="F12720" s="1" t="s">
        <v>183</v>
      </c>
      <c r="I12720" s="1" t="n">
        <v>878536</v>
      </c>
      <c r="J12720" s="1" t="n">
        <v>21655</v>
      </c>
      <c r="K12720" s="1" t="n">
        <v>7896102502763</v>
      </c>
      <c r="L12720" s="1" t="s">
        <v>4384</v>
      </c>
      <c r="N12720" s="1" t="n">
        <v>24</v>
      </c>
      <c r="O12720" s="1" t="n">
        <v>95.11</v>
      </c>
      <c r="P12720" s="1" t="s">
        <v>3814</v>
      </c>
    </row>
    <row r="12721" customFormat="false" ht="12.75" hidden="false" customHeight="true" outlineLevel="0" collapsed="false">
      <c r="A12721" s="1" t="n">
        <v>3</v>
      </c>
      <c r="B12721" s="76" t="n">
        <v>46301</v>
      </c>
      <c r="C12721" s="1" t="n">
        <v>11</v>
      </c>
      <c r="D12721" s="1" t="s">
        <v>3820</v>
      </c>
      <c r="E12721" s="1" t="n">
        <v>1601</v>
      </c>
      <c r="F12721" s="1" t="s">
        <v>183</v>
      </c>
      <c r="I12721" s="1" t="n">
        <v>878536</v>
      </c>
      <c r="J12721" s="1" t="n">
        <v>22074</v>
      </c>
      <c r="K12721" s="1" t="n">
        <v>7896102502787</v>
      </c>
      <c r="L12721" s="1" t="s">
        <v>4387</v>
      </c>
      <c r="N12721" s="1" t="n">
        <v>24</v>
      </c>
      <c r="O12721" s="1" t="n">
        <v>90.11</v>
      </c>
      <c r="P12721" s="1" t="s">
        <v>3814</v>
      </c>
    </row>
    <row r="12722" customFormat="false" ht="12.75" hidden="false" customHeight="true" outlineLevel="0" collapsed="false">
      <c r="A12722" s="1" t="n">
        <v>3</v>
      </c>
      <c r="B12722" s="76" t="n">
        <v>46301</v>
      </c>
      <c r="C12722" s="1" t="n">
        <v>11</v>
      </c>
      <c r="D12722" s="1" t="s">
        <v>3820</v>
      </c>
      <c r="E12722" s="1" t="n">
        <v>1601</v>
      </c>
      <c r="F12722" s="1" t="s">
        <v>183</v>
      </c>
      <c r="I12722" s="1" t="n">
        <v>878536</v>
      </c>
      <c r="J12722" s="1" t="n">
        <v>28561</v>
      </c>
      <c r="K12722" s="1" t="n">
        <v>7897353900612</v>
      </c>
      <c r="L12722" s="1" t="s">
        <v>7141</v>
      </c>
      <c r="N12722" s="1" t="n">
        <v>30</v>
      </c>
      <c r="O12722" s="1" t="n">
        <v>28.08</v>
      </c>
      <c r="P12722" s="1" t="s">
        <v>3814</v>
      </c>
    </row>
    <row r="12723" customFormat="false" ht="12.75" hidden="false" customHeight="true" outlineLevel="0" collapsed="false">
      <c r="A12723" s="1" t="n">
        <v>3</v>
      </c>
      <c r="B12723" s="76" t="n">
        <v>46301</v>
      </c>
      <c r="C12723" s="1" t="n">
        <v>11</v>
      </c>
      <c r="D12723" s="1" t="s">
        <v>3820</v>
      </c>
      <c r="E12723" s="1" t="n">
        <v>1601</v>
      </c>
      <c r="F12723" s="1" t="s">
        <v>183</v>
      </c>
      <c r="I12723" s="1" t="n">
        <v>878536</v>
      </c>
      <c r="J12723" s="1" t="n">
        <v>29515</v>
      </c>
      <c r="K12723" s="1" t="n">
        <v>7896102000382</v>
      </c>
      <c r="L12723" s="1" t="s">
        <v>6537</v>
      </c>
      <c r="N12723" s="1" t="n">
        <v>6</v>
      </c>
      <c r="O12723" s="1" t="n">
        <v>52.13</v>
      </c>
      <c r="P12723" s="1" t="s">
        <v>3814</v>
      </c>
    </row>
    <row r="12724" customFormat="false" ht="12.75" hidden="false" customHeight="true" outlineLevel="0" collapsed="false">
      <c r="A12724" s="1" t="n">
        <v>3</v>
      </c>
      <c r="B12724" s="76" t="n">
        <v>46301</v>
      </c>
      <c r="C12724" s="1" t="n">
        <v>11</v>
      </c>
      <c r="D12724" s="1" t="s">
        <v>3820</v>
      </c>
      <c r="E12724" s="1" t="n">
        <v>1601</v>
      </c>
      <c r="F12724" s="1" t="s">
        <v>183</v>
      </c>
      <c r="I12724" s="1" t="n">
        <v>878536</v>
      </c>
      <c r="J12724" s="1" t="n">
        <v>32234</v>
      </c>
      <c r="K12724" s="1" t="n">
        <v>7896102500493</v>
      </c>
      <c r="L12724" s="1" t="s">
        <v>6808</v>
      </c>
      <c r="N12724" s="1" t="n">
        <v>24</v>
      </c>
      <c r="O12724" s="1" t="n">
        <v>89.74</v>
      </c>
      <c r="P12724" s="1" t="s">
        <v>3814</v>
      </c>
    </row>
    <row r="12725" customFormat="false" ht="12.75" hidden="false" customHeight="true" outlineLevel="0" collapsed="false">
      <c r="A12725" s="1" t="n">
        <v>3</v>
      </c>
      <c r="B12725" s="76" t="n">
        <v>46301</v>
      </c>
      <c r="C12725" s="1" t="n">
        <v>11</v>
      </c>
      <c r="D12725" s="1" t="s">
        <v>3820</v>
      </c>
      <c r="E12725" s="1" t="n">
        <v>1601</v>
      </c>
      <c r="F12725" s="1" t="s">
        <v>183</v>
      </c>
      <c r="I12725" s="1" t="n">
        <v>878536</v>
      </c>
      <c r="J12725" s="1" t="n">
        <v>32678</v>
      </c>
      <c r="K12725" s="1" t="n">
        <v>7897353900605</v>
      </c>
      <c r="L12725" s="1" t="s">
        <v>7142</v>
      </c>
      <c r="N12725" s="1" t="n">
        <v>30</v>
      </c>
      <c r="O12725" s="1" t="n">
        <v>28.08</v>
      </c>
      <c r="P12725" s="1" t="s">
        <v>3814</v>
      </c>
    </row>
    <row r="12726" customFormat="false" ht="12.75" hidden="false" customHeight="true" outlineLevel="0" collapsed="false">
      <c r="A12726" s="1" t="n">
        <v>3</v>
      </c>
      <c r="B12726" s="76" t="n">
        <v>46301</v>
      </c>
      <c r="C12726" s="1" t="n">
        <v>11</v>
      </c>
      <c r="D12726" s="1" t="s">
        <v>3820</v>
      </c>
      <c r="E12726" s="1" t="n">
        <v>1601</v>
      </c>
      <c r="F12726" s="1" t="s">
        <v>183</v>
      </c>
      <c r="I12726" s="1" t="n">
        <v>878536</v>
      </c>
      <c r="J12726" s="1" t="n">
        <v>32679</v>
      </c>
      <c r="K12726" s="1" t="n">
        <v>7897353900629</v>
      </c>
      <c r="L12726" s="1" t="s">
        <v>7143</v>
      </c>
      <c r="N12726" s="1" t="n">
        <v>30</v>
      </c>
      <c r="O12726" s="1" t="n">
        <v>28.08</v>
      </c>
      <c r="P12726" s="1" t="s">
        <v>3814</v>
      </c>
    </row>
    <row r="12727" customFormat="false" ht="12.75" hidden="false" customHeight="true" outlineLevel="0" collapsed="false">
      <c r="A12727" s="1" t="n">
        <v>3</v>
      </c>
      <c r="B12727" s="76" t="n">
        <v>46301</v>
      </c>
      <c r="C12727" s="1" t="n">
        <v>11</v>
      </c>
      <c r="D12727" s="1" t="s">
        <v>3820</v>
      </c>
      <c r="E12727" s="1" t="n">
        <v>1601</v>
      </c>
      <c r="F12727" s="1" t="s">
        <v>183</v>
      </c>
      <c r="I12727" s="1" t="n">
        <v>878536</v>
      </c>
      <c r="J12727" s="1" t="n">
        <v>41901</v>
      </c>
      <c r="K12727" s="1" t="n">
        <v>7899567248566</v>
      </c>
      <c r="L12727" s="1" t="s">
        <v>7144</v>
      </c>
      <c r="N12727" s="1" t="n">
        <v>24</v>
      </c>
      <c r="O12727" s="1" t="n">
        <v>200.53</v>
      </c>
      <c r="P12727" s="1" t="s">
        <v>3814</v>
      </c>
    </row>
    <row r="12728" customFormat="false" ht="12.75" hidden="false" customHeight="true" outlineLevel="0" collapsed="false">
      <c r="A12728" s="1" t="n">
        <v>3</v>
      </c>
      <c r="B12728" s="76" t="n">
        <v>46301</v>
      </c>
      <c r="C12728" s="1" t="n">
        <v>11</v>
      </c>
      <c r="D12728" s="1" t="s">
        <v>3820</v>
      </c>
      <c r="E12728" s="1" t="n">
        <v>1601</v>
      </c>
      <c r="F12728" s="1" t="s">
        <v>183</v>
      </c>
      <c r="I12728" s="1" t="n">
        <v>878536</v>
      </c>
      <c r="J12728" s="1" t="n">
        <v>58210</v>
      </c>
      <c r="K12728" s="1" t="n">
        <v>7896382505591</v>
      </c>
      <c r="L12728" s="1" t="s">
        <v>6539</v>
      </c>
      <c r="N12728" s="1" t="n">
        <v>10</v>
      </c>
      <c r="O12728" s="1" t="n">
        <v>55.45</v>
      </c>
      <c r="P12728" s="1" t="s">
        <v>3814</v>
      </c>
    </row>
    <row r="12729" customFormat="false" ht="12.75" hidden="false" customHeight="true" outlineLevel="0" collapsed="false">
      <c r="A12729" s="1" t="n">
        <v>3</v>
      </c>
      <c r="B12729" s="76" t="n">
        <v>46301</v>
      </c>
      <c r="C12729" s="1" t="n">
        <v>11</v>
      </c>
      <c r="D12729" s="1" t="s">
        <v>3820</v>
      </c>
      <c r="E12729" s="1" t="n">
        <v>1601</v>
      </c>
      <c r="F12729" s="1" t="s">
        <v>183</v>
      </c>
      <c r="I12729" s="1" t="n">
        <v>878536</v>
      </c>
      <c r="J12729" s="1" t="n">
        <v>71484</v>
      </c>
      <c r="K12729" s="1" t="n">
        <v>7896102503685</v>
      </c>
      <c r="L12729" s="1" t="s">
        <v>7145</v>
      </c>
      <c r="N12729" s="1" t="n">
        <v>32</v>
      </c>
      <c r="O12729" s="1" t="n">
        <v>64.48</v>
      </c>
      <c r="P12729" s="1" t="s">
        <v>3814</v>
      </c>
    </row>
    <row r="12730" customFormat="false" ht="12.75" hidden="false" customHeight="true" outlineLevel="0" collapsed="false">
      <c r="A12730" s="1" t="n">
        <v>3</v>
      </c>
      <c r="B12730" s="76" t="n">
        <v>46301</v>
      </c>
      <c r="C12730" s="1" t="n">
        <v>11</v>
      </c>
      <c r="D12730" s="1" t="s">
        <v>3820</v>
      </c>
      <c r="E12730" s="1" t="n">
        <v>1601</v>
      </c>
      <c r="F12730" s="1" t="s">
        <v>183</v>
      </c>
      <c r="I12730" s="1" t="n">
        <v>878536</v>
      </c>
      <c r="J12730" s="1" t="n">
        <v>71485</v>
      </c>
      <c r="K12730" s="1" t="n">
        <v>7896102503661</v>
      </c>
      <c r="L12730" s="1" t="s">
        <v>4392</v>
      </c>
      <c r="N12730" s="1" t="n">
        <v>32</v>
      </c>
      <c r="O12730" s="1" t="n">
        <v>55.33</v>
      </c>
      <c r="P12730" s="1" t="s">
        <v>3814</v>
      </c>
    </row>
    <row r="12731" customFormat="false" ht="12.75" hidden="false" customHeight="true" outlineLevel="0" collapsed="false">
      <c r="A12731" s="1" t="n">
        <v>3</v>
      </c>
      <c r="B12731" s="76" t="n">
        <v>46301</v>
      </c>
      <c r="C12731" s="1" t="n">
        <v>11</v>
      </c>
      <c r="D12731" s="1" t="s">
        <v>3820</v>
      </c>
      <c r="E12731" s="1" t="n">
        <v>1601</v>
      </c>
      <c r="F12731" s="1" t="s">
        <v>183</v>
      </c>
      <c r="I12731" s="1" t="n">
        <v>878536</v>
      </c>
      <c r="J12731" s="1" t="n">
        <v>72250</v>
      </c>
      <c r="K12731" s="1" t="n">
        <v>7896102503692</v>
      </c>
      <c r="L12731" s="1" t="s">
        <v>7146</v>
      </c>
      <c r="N12731" s="1" t="n">
        <v>32</v>
      </c>
      <c r="O12731" s="1" t="n">
        <v>64.48</v>
      </c>
      <c r="P12731" s="1" t="s">
        <v>3814</v>
      </c>
    </row>
    <row r="12732" customFormat="false" ht="12.75" hidden="false" customHeight="true" outlineLevel="0" collapsed="false">
      <c r="A12732" s="1" t="n">
        <v>3</v>
      </c>
      <c r="B12732" s="76" t="n">
        <v>46301</v>
      </c>
      <c r="C12732" s="1" t="n">
        <v>11</v>
      </c>
      <c r="D12732" s="1" t="s">
        <v>3820</v>
      </c>
      <c r="E12732" s="1" t="n">
        <v>1613</v>
      </c>
      <c r="F12732" s="1" t="s">
        <v>181</v>
      </c>
      <c r="I12732" s="1" t="n">
        <v>1637873</v>
      </c>
      <c r="J12732" s="1" t="n">
        <v>102407</v>
      </c>
      <c r="K12732" s="1" t="n">
        <v>7893000394117</v>
      </c>
      <c r="L12732" s="1" t="s">
        <v>4519</v>
      </c>
      <c r="N12732" s="1" t="n">
        <v>72</v>
      </c>
      <c r="O12732" s="1" t="n">
        <v>348.12</v>
      </c>
      <c r="P12732" s="1" t="s">
        <v>3814</v>
      </c>
    </row>
    <row r="12733" customFormat="false" ht="12.75" hidden="false" customHeight="true" outlineLevel="0" collapsed="false">
      <c r="A12733" s="1" t="n">
        <v>3</v>
      </c>
      <c r="B12733" s="76" t="n">
        <v>46301</v>
      </c>
      <c r="C12733" s="1" t="n">
        <v>11</v>
      </c>
      <c r="D12733" s="1" t="s">
        <v>3820</v>
      </c>
      <c r="E12733" s="1" t="n">
        <v>1613</v>
      </c>
      <c r="F12733" s="1" t="s">
        <v>181</v>
      </c>
      <c r="I12733" s="1" t="n">
        <v>1637873</v>
      </c>
      <c r="J12733" s="1" t="n">
        <v>103830</v>
      </c>
      <c r="K12733" s="1" t="n">
        <v>7893000394209</v>
      </c>
      <c r="L12733" s="1" t="s">
        <v>4521</v>
      </c>
      <c r="N12733" s="1" t="n">
        <v>36</v>
      </c>
      <c r="O12733" s="1" t="n">
        <v>316.62</v>
      </c>
      <c r="P12733" s="1" t="s">
        <v>3814</v>
      </c>
    </row>
    <row r="12734" customFormat="false" ht="12.75" hidden="false" customHeight="true" outlineLevel="0" collapsed="false">
      <c r="A12734" s="1" t="n">
        <v>3</v>
      </c>
      <c r="B12734" s="76" t="n">
        <v>46301</v>
      </c>
      <c r="C12734" s="1" t="n">
        <v>11</v>
      </c>
      <c r="D12734" s="1" t="s">
        <v>3820</v>
      </c>
      <c r="E12734" s="1" t="n">
        <v>1613</v>
      </c>
      <c r="F12734" s="1" t="s">
        <v>181</v>
      </c>
      <c r="I12734" s="1" t="n">
        <v>1637873</v>
      </c>
      <c r="J12734" s="1" t="n">
        <v>52903</v>
      </c>
      <c r="K12734" s="1" t="n">
        <v>7891515591939</v>
      </c>
      <c r="L12734" s="1" t="s">
        <v>4528</v>
      </c>
      <c r="N12734" s="1" t="n">
        <v>28</v>
      </c>
      <c r="O12734" s="1" t="n">
        <v>290.81</v>
      </c>
      <c r="P12734" s="1" t="s">
        <v>3814</v>
      </c>
    </row>
    <row r="12735" customFormat="false" ht="12.75" hidden="false" customHeight="true" outlineLevel="0" collapsed="false">
      <c r="A12735" s="1" t="n">
        <v>3</v>
      </c>
      <c r="B12735" s="76" t="n">
        <v>46301</v>
      </c>
      <c r="C12735" s="1" t="n">
        <v>11</v>
      </c>
      <c r="D12735" s="1" t="s">
        <v>3820</v>
      </c>
      <c r="E12735" s="1" t="n">
        <v>1613</v>
      </c>
      <c r="F12735" s="1" t="s">
        <v>181</v>
      </c>
      <c r="I12735" s="1" t="n">
        <v>1637873</v>
      </c>
      <c r="J12735" s="1" t="n">
        <v>55565</v>
      </c>
      <c r="K12735" s="1" t="n">
        <v>7891515598266</v>
      </c>
      <c r="L12735" s="1" t="s">
        <v>4530</v>
      </c>
      <c r="N12735" s="1" t="n">
        <v>16</v>
      </c>
      <c r="O12735" s="1" t="n">
        <v>133.53</v>
      </c>
      <c r="P12735" s="1" t="s">
        <v>3814</v>
      </c>
    </row>
    <row r="12736" customFormat="false" ht="12.75" hidden="false" customHeight="true" outlineLevel="0" collapsed="false">
      <c r="A12736" s="1" t="n">
        <v>3</v>
      </c>
      <c r="B12736" s="76" t="n">
        <v>46301</v>
      </c>
      <c r="C12736" s="1" t="n">
        <v>11</v>
      </c>
      <c r="D12736" s="1" t="s">
        <v>3820</v>
      </c>
      <c r="E12736" s="1" t="n">
        <v>1611</v>
      </c>
      <c r="F12736" s="1" t="s">
        <v>591</v>
      </c>
      <c r="I12736" s="1" t="n">
        <v>1801846</v>
      </c>
      <c r="J12736" s="1" t="n">
        <v>101300</v>
      </c>
      <c r="K12736" s="1" t="n">
        <v>7891024134610</v>
      </c>
      <c r="L12736" s="1" t="s">
        <v>6215</v>
      </c>
      <c r="N12736" s="1" t="n">
        <v>24</v>
      </c>
      <c r="O12736" s="1" t="n">
        <v>185.22</v>
      </c>
      <c r="P12736" s="1" t="s">
        <v>3814</v>
      </c>
    </row>
    <row r="12737" customFormat="false" ht="12.75" hidden="false" customHeight="true" outlineLevel="0" collapsed="false">
      <c r="A12737" s="1" t="n">
        <v>3</v>
      </c>
      <c r="B12737" s="76" t="n">
        <v>46301</v>
      </c>
      <c r="C12737" s="1" t="n">
        <v>11</v>
      </c>
      <c r="D12737" s="1" t="s">
        <v>3820</v>
      </c>
      <c r="E12737" s="1" t="n">
        <v>1611</v>
      </c>
      <c r="F12737" s="1" t="s">
        <v>591</v>
      </c>
      <c r="I12737" s="1" t="n">
        <v>1801846</v>
      </c>
      <c r="J12737" s="1" t="n">
        <v>101303</v>
      </c>
      <c r="K12737" s="1" t="n">
        <v>7891024132005</v>
      </c>
      <c r="L12737" s="1" t="s">
        <v>6217</v>
      </c>
      <c r="N12737" s="1" t="n">
        <v>12</v>
      </c>
      <c r="O12737" s="1" t="n">
        <v>85.81</v>
      </c>
      <c r="P12737" s="1" t="s">
        <v>3814</v>
      </c>
    </row>
    <row r="12738" customFormat="false" ht="12.75" hidden="false" customHeight="true" outlineLevel="0" collapsed="false">
      <c r="A12738" s="1" t="n">
        <v>3</v>
      </c>
      <c r="B12738" s="76" t="n">
        <v>46301</v>
      </c>
      <c r="C12738" s="1" t="n">
        <v>11</v>
      </c>
      <c r="D12738" s="1" t="s">
        <v>3820</v>
      </c>
      <c r="E12738" s="1" t="n">
        <v>1611</v>
      </c>
      <c r="F12738" s="1" t="s">
        <v>591</v>
      </c>
      <c r="I12738" s="1" t="n">
        <v>1801846</v>
      </c>
      <c r="J12738" s="1" t="n">
        <v>101316</v>
      </c>
      <c r="K12738" s="1" t="n">
        <v>7891037744356</v>
      </c>
      <c r="L12738" s="1" t="s">
        <v>7147</v>
      </c>
      <c r="N12738" s="1" t="n">
        <v>24</v>
      </c>
      <c r="O12738" s="1" t="n">
        <v>118.76</v>
      </c>
      <c r="P12738" s="1" t="s">
        <v>3814</v>
      </c>
    </row>
    <row r="12739" customFormat="false" ht="12.75" hidden="false" customHeight="true" outlineLevel="0" collapsed="false">
      <c r="A12739" s="1" t="n">
        <v>3</v>
      </c>
      <c r="B12739" s="76" t="n">
        <v>46301</v>
      </c>
      <c r="C12739" s="1" t="n">
        <v>11</v>
      </c>
      <c r="D12739" s="1" t="s">
        <v>3820</v>
      </c>
      <c r="E12739" s="1" t="n">
        <v>1611</v>
      </c>
      <c r="F12739" s="1" t="s">
        <v>591</v>
      </c>
      <c r="I12739" s="1" t="n">
        <v>1801846</v>
      </c>
      <c r="J12739" s="1" t="n">
        <v>101339</v>
      </c>
      <c r="K12739" s="1" t="n">
        <v>7891528030142</v>
      </c>
      <c r="L12739" s="1" t="s">
        <v>7148</v>
      </c>
      <c r="N12739" s="1" t="n">
        <v>24</v>
      </c>
      <c r="O12739" s="1" t="n">
        <v>94.71</v>
      </c>
      <c r="P12739" s="1" t="s">
        <v>3814</v>
      </c>
    </row>
    <row r="12740" customFormat="false" ht="12.75" hidden="false" customHeight="true" outlineLevel="0" collapsed="false">
      <c r="A12740" s="1" t="n">
        <v>3</v>
      </c>
      <c r="B12740" s="76" t="n">
        <v>46301</v>
      </c>
      <c r="C12740" s="1" t="n">
        <v>11</v>
      </c>
      <c r="D12740" s="1" t="s">
        <v>3820</v>
      </c>
      <c r="E12740" s="1" t="n">
        <v>1611</v>
      </c>
      <c r="F12740" s="1" t="s">
        <v>591</v>
      </c>
      <c r="I12740" s="1" t="n">
        <v>1801846</v>
      </c>
      <c r="J12740" s="1" t="n">
        <v>101340</v>
      </c>
      <c r="K12740" s="1" t="n">
        <v>7891528038001</v>
      </c>
      <c r="L12740" s="1" t="s">
        <v>7149</v>
      </c>
      <c r="N12740" s="1" t="n">
        <v>24</v>
      </c>
      <c r="O12740" s="1" t="n">
        <v>132.62</v>
      </c>
      <c r="P12740" s="1" t="s">
        <v>3814</v>
      </c>
    </row>
    <row r="12741" customFormat="false" ht="12.75" hidden="false" customHeight="true" outlineLevel="0" collapsed="false">
      <c r="A12741" s="1" t="n">
        <v>3</v>
      </c>
      <c r="B12741" s="76" t="n">
        <v>46301</v>
      </c>
      <c r="C12741" s="1" t="n">
        <v>11</v>
      </c>
      <c r="D12741" s="1" t="s">
        <v>3820</v>
      </c>
      <c r="E12741" s="1" t="n">
        <v>1611</v>
      </c>
      <c r="F12741" s="1" t="s">
        <v>591</v>
      </c>
      <c r="I12741" s="1" t="n">
        <v>1801846</v>
      </c>
      <c r="J12741" s="1" t="n">
        <v>104031</v>
      </c>
      <c r="K12741" s="1" t="n">
        <v>7891024134702</v>
      </c>
      <c r="L12741" s="1" t="s">
        <v>6219</v>
      </c>
      <c r="N12741" s="1" t="n">
        <v>36</v>
      </c>
      <c r="O12741" s="1" t="n">
        <v>176.8</v>
      </c>
      <c r="P12741" s="1" t="s">
        <v>3814</v>
      </c>
    </row>
    <row r="12742" customFormat="false" ht="12.75" hidden="false" customHeight="true" outlineLevel="0" collapsed="false">
      <c r="A12742" s="1" t="n">
        <v>3</v>
      </c>
      <c r="B12742" s="76" t="n">
        <v>46301</v>
      </c>
      <c r="C12742" s="1" t="n">
        <v>11</v>
      </c>
      <c r="D12742" s="1" t="s">
        <v>3820</v>
      </c>
      <c r="E12742" s="1" t="n">
        <v>1611</v>
      </c>
      <c r="F12742" s="1" t="s">
        <v>591</v>
      </c>
      <c r="I12742" s="1" t="n">
        <v>1801846</v>
      </c>
      <c r="J12742" s="1" t="n">
        <v>104345</v>
      </c>
      <c r="K12742" s="1" t="n">
        <v>7891024132906</v>
      </c>
      <c r="L12742" s="1" t="s">
        <v>6220</v>
      </c>
      <c r="N12742" s="1" t="n">
        <v>48</v>
      </c>
      <c r="O12742" s="1" t="n">
        <v>149.13</v>
      </c>
      <c r="P12742" s="1" t="s">
        <v>3814</v>
      </c>
    </row>
    <row r="12743" customFormat="false" ht="12.75" hidden="false" customHeight="true" outlineLevel="0" collapsed="false">
      <c r="A12743" s="1" t="n">
        <v>3</v>
      </c>
      <c r="B12743" s="76" t="n">
        <v>46301</v>
      </c>
      <c r="C12743" s="1" t="n">
        <v>11</v>
      </c>
      <c r="D12743" s="1" t="s">
        <v>3820</v>
      </c>
      <c r="E12743" s="1" t="n">
        <v>1611</v>
      </c>
      <c r="F12743" s="1" t="s">
        <v>591</v>
      </c>
      <c r="I12743" s="1" t="n">
        <v>1801846</v>
      </c>
      <c r="J12743" s="1" t="n">
        <v>108864</v>
      </c>
      <c r="K12743" s="1" t="n">
        <v>7896512900043</v>
      </c>
      <c r="L12743" s="1" t="s">
        <v>7150</v>
      </c>
      <c r="N12743" s="1" t="n">
        <v>12</v>
      </c>
      <c r="O12743" s="1" t="n">
        <v>87.79</v>
      </c>
      <c r="P12743" s="1" t="s">
        <v>3814</v>
      </c>
    </row>
    <row r="12744" customFormat="false" ht="12.75" hidden="false" customHeight="true" outlineLevel="0" collapsed="false">
      <c r="A12744" s="1" t="n">
        <v>3</v>
      </c>
      <c r="B12744" s="76" t="n">
        <v>46301</v>
      </c>
      <c r="C12744" s="1" t="n">
        <v>11</v>
      </c>
      <c r="D12744" s="1" t="s">
        <v>3820</v>
      </c>
      <c r="E12744" s="1" t="n">
        <v>1611</v>
      </c>
      <c r="F12744" s="1" t="s">
        <v>591</v>
      </c>
      <c r="I12744" s="1" t="n">
        <v>1801846</v>
      </c>
      <c r="J12744" s="1" t="n">
        <v>12480</v>
      </c>
      <c r="K12744" s="1" t="n">
        <v>7891024132371</v>
      </c>
      <c r="L12744" s="1" t="s">
        <v>6221</v>
      </c>
      <c r="N12744" s="1" t="n">
        <v>24</v>
      </c>
      <c r="O12744" s="1" t="n">
        <v>213.88</v>
      </c>
      <c r="P12744" s="1" t="s">
        <v>3814</v>
      </c>
    </row>
    <row r="12745" customFormat="false" ht="12.75" hidden="false" customHeight="true" outlineLevel="0" collapsed="false">
      <c r="A12745" s="1" t="n">
        <v>3</v>
      </c>
      <c r="B12745" s="76" t="n">
        <v>46301</v>
      </c>
      <c r="C12745" s="1" t="n">
        <v>11</v>
      </c>
      <c r="D12745" s="1" t="s">
        <v>3820</v>
      </c>
      <c r="E12745" s="1" t="n">
        <v>1611</v>
      </c>
      <c r="F12745" s="1" t="s">
        <v>591</v>
      </c>
      <c r="I12745" s="1" t="n">
        <v>1801846</v>
      </c>
      <c r="J12745" s="1" t="n">
        <v>26085</v>
      </c>
      <c r="K12745" s="1" t="n">
        <v>7891528029498</v>
      </c>
      <c r="L12745" s="1" t="s">
        <v>7151</v>
      </c>
      <c r="N12745" s="1" t="n">
        <v>36</v>
      </c>
      <c r="O12745" s="1" t="n">
        <v>93.96</v>
      </c>
      <c r="P12745" s="1" t="s">
        <v>3814</v>
      </c>
    </row>
    <row r="12746" customFormat="false" ht="12.75" hidden="false" customHeight="true" outlineLevel="0" collapsed="false">
      <c r="A12746" s="1" t="n">
        <v>3</v>
      </c>
      <c r="B12746" s="76" t="n">
        <v>46301</v>
      </c>
      <c r="C12746" s="1" t="n">
        <v>11</v>
      </c>
      <c r="D12746" s="1" t="s">
        <v>3820</v>
      </c>
      <c r="E12746" s="1" t="n">
        <v>1611</v>
      </c>
      <c r="F12746" s="1" t="s">
        <v>591</v>
      </c>
      <c r="I12746" s="1" t="n">
        <v>1801846</v>
      </c>
      <c r="J12746" s="1" t="n">
        <v>40358</v>
      </c>
      <c r="K12746" s="1" t="n">
        <v>7898668361730</v>
      </c>
      <c r="L12746" s="1" t="s">
        <v>7152</v>
      </c>
      <c r="N12746" s="1" t="n">
        <v>2</v>
      </c>
      <c r="O12746" s="1" t="n">
        <v>25.83</v>
      </c>
      <c r="P12746" s="1" t="s">
        <v>3814</v>
      </c>
    </row>
    <row r="12747" customFormat="false" ht="12.75" hidden="false" customHeight="true" outlineLevel="0" collapsed="false">
      <c r="A12747" s="1" t="n">
        <v>3</v>
      </c>
      <c r="B12747" s="76" t="n">
        <v>46301</v>
      </c>
      <c r="C12747" s="1" t="n">
        <v>11</v>
      </c>
      <c r="D12747" s="1" t="s">
        <v>3820</v>
      </c>
      <c r="E12747" s="1" t="n">
        <v>1611</v>
      </c>
      <c r="F12747" s="1" t="s">
        <v>591</v>
      </c>
      <c r="I12747" s="1" t="n">
        <v>1801846</v>
      </c>
      <c r="J12747" s="1" t="n">
        <v>41083</v>
      </c>
      <c r="K12747" s="1" t="n">
        <v>7898133019906</v>
      </c>
      <c r="L12747" s="1" t="s">
        <v>7153</v>
      </c>
      <c r="N12747" s="1" t="n">
        <v>8</v>
      </c>
      <c r="O12747" s="1" t="n">
        <v>139.05</v>
      </c>
      <c r="P12747" s="1" t="s">
        <v>3814</v>
      </c>
    </row>
    <row r="12748" customFormat="false" ht="12.75" hidden="false" customHeight="true" outlineLevel="0" collapsed="false">
      <c r="A12748" s="1" t="n">
        <v>3</v>
      </c>
      <c r="B12748" s="76" t="n">
        <v>46301</v>
      </c>
      <c r="C12748" s="1" t="n">
        <v>11</v>
      </c>
      <c r="D12748" s="1" t="s">
        <v>3820</v>
      </c>
      <c r="E12748" s="1" t="n">
        <v>1611</v>
      </c>
      <c r="F12748" s="1" t="s">
        <v>591</v>
      </c>
      <c r="I12748" s="1" t="n">
        <v>1801846</v>
      </c>
      <c r="J12748" s="1" t="n">
        <v>41084</v>
      </c>
      <c r="K12748" s="1" t="n">
        <v>7898133019913</v>
      </c>
      <c r="L12748" s="1" t="s">
        <v>7154</v>
      </c>
      <c r="N12748" s="1" t="n">
        <v>8</v>
      </c>
      <c r="O12748" s="1" t="n">
        <v>139.05</v>
      </c>
      <c r="P12748" s="1" t="s">
        <v>3814</v>
      </c>
    </row>
    <row r="12749" customFormat="false" ht="12.75" hidden="false" customHeight="true" outlineLevel="0" collapsed="false">
      <c r="A12749" s="1" t="n">
        <v>3</v>
      </c>
      <c r="B12749" s="76" t="n">
        <v>46301</v>
      </c>
      <c r="C12749" s="1" t="n">
        <v>11</v>
      </c>
      <c r="D12749" s="1" t="s">
        <v>3820</v>
      </c>
      <c r="E12749" s="1" t="n">
        <v>1611</v>
      </c>
      <c r="F12749" s="1" t="s">
        <v>591</v>
      </c>
      <c r="I12749" s="1" t="n">
        <v>1801846</v>
      </c>
      <c r="J12749" s="1" t="n">
        <v>42980</v>
      </c>
      <c r="K12749" s="1" t="n">
        <v>7898668361716</v>
      </c>
      <c r="L12749" s="1" t="s">
        <v>7152</v>
      </c>
      <c r="N12749" s="1" t="n">
        <v>8</v>
      </c>
      <c r="O12749" s="1" t="n">
        <v>38.16</v>
      </c>
      <c r="P12749" s="1" t="s">
        <v>3814</v>
      </c>
    </row>
    <row r="12750" customFormat="false" ht="12.75" hidden="false" customHeight="true" outlineLevel="0" collapsed="false">
      <c r="A12750" s="1" t="n">
        <v>3</v>
      </c>
      <c r="B12750" s="76" t="n">
        <v>46301</v>
      </c>
      <c r="C12750" s="1" t="n">
        <v>11</v>
      </c>
      <c r="D12750" s="1" t="s">
        <v>3820</v>
      </c>
      <c r="E12750" s="1" t="n">
        <v>1611</v>
      </c>
      <c r="F12750" s="1" t="s">
        <v>591</v>
      </c>
      <c r="I12750" s="1" t="n">
        <v>1801846</v>
      </c>
      <c r="J12750" s="1" t="n">
        <v>44591</v>
      </c>
      <c r="K12750" s="1" t="n">
        <v>7898059540898</v>
      </c>
      <c r="L12750" s="1" t="s">
        <v>7155</v>
      </c>
      <c r="N12750" s="1" t="n">
        <v>24</v>
      </c>
      <c r="O12750" s="1" t="n">
        <v>56.19</v>
      </c>
      <c r="P12750" s="1" t="s">
        <v>3814</v>
      </c>
    </row>
    <row r="12751" customFormat="false" ht="12.75" hidden="false" customHeight="true" outlineLevel="0" collapsed="false">
      <c r="A12751" s="1" t="n">
        <v>3</v>
      </c>
      <c r="B12751" s="76" t="n">
        <v>46301</v>
      </c>
      <c r="C12751" s="1" t="n">
        <v>11</v>
      </c>
      <c r="D12751" s="1" t="s">
        <v>3820</v>
      </c>
      <c r="E12751" s="1" t="n">
        <v>1611</v>
      </c>
      <c r="F12751" s="1" t="s">
        <v>591</v>
      </c>
      <c r="I12751" s="1" t="n">
        <v>1801846</v>
      </c>
      <c r="J12751" s="1" t="n">
        <v>44676</v>
      </c>
      <c r="K12751" s="1" t="n">
        <v>7509546672021</v>
      </c>
      <c r="L12751" s="1" t="s">
        <v>7156</v>
      </c>
      <c r="N12751" s="1" t="n">
        <v>24</v>
      </c>
      <c r="O12751" s="1" t="n">
        <v>114.98</v>
      </c>
      <c r="P12751" s="1" t="s">
        <v>3814</v>
      </c>
    </row>
    <row r="12752" customFormat="false" ht="12.75" hidden="false" customHeight="true" outlineLevel="0" collapsed="false">
      <c r="A12752" s="1" t="n">
        <v>3</v>
      </c>
      <c r="B12752" s="76" t="n">
        <v>46301</v>
      </c>
      <c r="C12752" s="1" t="n">
        <v>11</v>
      </c>
      <c r="D12752" s="1" t="s">
        <v>3820</v>
      </c>
      <c r="E12752" s="1" t="n">
        <v>1611</v>
      </c>
      <c r="F12752" s="1" t="s">
        <v>591</v>
      </c>
      <c r="I12752" s="1" t="n">
        <v>1801846</v>
      </c>
      <c r="J12752" s="1" t="n">
        <v>46830</v>
      </c>
      <c r="K12752" s="1" t="n">
        <v>7898668360627</v>
      </c>
      <c r="L12752" s="1" t="s">
        <v>7157</v>
      </c>
      <c r="N12752" s="1" t="n">
        <v>6</v>
      </c>
      <c r="O12752" s="1" t="n">
        <v>57.79</v>
      </c>
      <c r="P12752" s="1" t="s">
        <v>3814</v>
      </c>
    </row>
    <row r="12753" customFormat="false" ht="12.75" hidden="false" customHeight="true" outlineLevel="0" collapsed="false">
      <c r="A12753" s="1" t="n">
        <v>3</v>
      </c>
      <c r="B12753" s="76" t="n">
        <v>46301</v>
      </c>
      <c r="C12753" s="1" t="n">
        <v>11</v>
      </c>
      <c r="D12753" s="1" t="s">
        <v>3820</v>
      </c>
      <c r="E12753" s="1" t="n">
        <v>1611</v>
      </c>
      <c r="F12753" s="1" t="s">
        <v>591</v>
      </c>
      <c r="I12753" s="1" t="n">
        <v>1801846</v>
      </c>
      <c r="J12753" s="1" t="n">
        <v>48072</v>
      </c>
      <c r="K12753" s="1" t="n">
        <v>7896090100101</v>
      </c>
      <c r="L12753" s="1" t="s">
        <v>6235</v>
      </c>
      <c r="N12753" s="1" t="n">
        <v>80</v>
      </c>
      <c r="O12753" s="1" t="n">
        <v>82.82</v>
      </c>
      <c r="P12753" s="1" t="s">
        <v>3814</v>
      </c>
    </row>
    <row r="12754" customFormat="false" ht="12.75" hidden="false" customHeight="true" outlineLevel="0" collapsed="false">
      <c r="A12754" s="1" t="n">
        <v>3</v>
      </c>
      <c r="B12754" s="76" t="n">
        <v>46301</v>
      </c>
      <c r="C12754" s="1" t="n">
        <v>11</v>
      </c>
      <c r="D12754" s="1" t="s">
        <v>3820</v>
      </c>
      <c r="E12754" s="1" t="n">
        <v>1611</v>
      </c>
      <c r="F12754" s="1" t="s">
        <v>591</v>
      </c>
      <c r="I12754" s="1" t="n">
        <v>1801846</v>
      </c>
      <c r="J12754" s="1" t="n">
        <v>49871</v>
      </c>
      <c r="K12754" s="1" t="n">
        <v>7898059544780</v>
      </c>
      <c r="L12754" s="1" t="s">
        <v>7158</v>
      </c>
      <c r="N12754" s="1" t="n">
        <v>2</v>
      </c>
      <c r="O12754" s="1" t="n">
        <v>48.28</v>
      </c>
      <c r="P12754" s="1" t="s">
        <v>3814</v>
      </c>
    </row>
    <row r="12755" customFormat="false" ht="12.75" hidden="false" customHeight="true" outlineLevel="0" collapsed="false">
      <c r="A12755" s="1" t="n">
        <v>3</v>
      </c>
      <c r="B12755" s="76" t="n">
        <v>46301</v>
      </c>
      <c r="C12755" s="1" t="n">
        <v>11</v>
      </c>
      <c r="D12755" s="1" t="s">
        <v>3820</v>
      </c>
      <c r="E12755" s="1" t="n">
        <v>1611</v>
      </c>
      <c r="F12755" s="1" t="s">
        <v>591</v>
      </c>
      <c r="I12755" s="1" t="n">
        <v>1801846</v>
      </c>
      <c r="J12755" s="1" t="n">
        <v>49879</v>
      </c>
      <c r="K12755" s="1" t="n">
        <v>7898059544797</v>
      </c>
      <c r="L12755" s="1" t="s">
        <v>7159</v>
      </c>
      <c r="N12755" s="1" t="n">
        <v>2</v>
      </c>
      <c r="O12755" s="1" t="n">
        <v>48.28</v>
      </c>
      <c r="P12755" s="1" t="s">
        <v>3814</v>
      </c>
    </row>
    <row r="12756" customFormat="false" ht="12.75" hidden="false" customHeight="true" outlineLevel="0" collapsed="false">
      <c r="A12756" s="1" t="n">
        <v>3</v>
      </c>
      <c r="B12756" s="76" t="n">
        <v>46301</v>
      </c>
      <c r="C12756" s="1" t="n">
        <v>11</v>
      </c>
      <c r="D12756" s="1" t="s">
        <v>3820</v>
      </c>
      <c r="E12756" s="1" t="n">
        <v>1611</v>
      </c>
      <c r="F12756" s="1" t="s">
        <v>591</v>
      </c>
      <c r="I12756" s="1" t="n">
        <v>1801846</v>
      </c>
      <c r="J12756" s="1" t="n">
        <v>52187</v>
      </c>
      <c r="K12756" s="1" t="n">
        <v>7896480663391</v>
      </c>
      <c r="L12756" s="1" t="s">
        <v>7160</v>
      </c>
      <c r="N12756" s="1" t="n">
        <v>4</v>
      </c>
      <c r="O12756" s="1" t="n">
        <v>50.87</v>
      </c>
      <c r="P12756" s="1" t="s">
        <v>3814</v>
      </c>
    </row>
    <row r="12757" customFormat="false" ht="12.75" hidden="false" customHeight="true" outlineLevel="0" collapsed="false">
      <c r="A12757" s="1" t="n">
        <v>3</v>
      </c>
      <c r="B12757" s="76" t="n">
        <v>46301</v>
      </c>
      <c r="C12757" s="1" t="n">
        <v>11</v>
      </c>
      <c r="D12757" s="1" t="s">
        <v>3820</v>
      </c>
      <c r="E12757" s="1" t="n">
        <v>1611</v>
      </c>
      <c r="F12757" s="1" t="s">
        <v>591</v>
      </c>
      <c r="I12757" s="1" t="n">
        <v>1801846</v>
      </c>
      <c r="J12757" s="1" t="n">
        <v>52189</v>
      </c>
      <c r="K12757" s="1" t="n">
        <v>7896480663414</v>
      </c>
      <c r="L12757" s="1" t="s">
        <v>7161</v>
      </c>
      <c r="N12757" s="1" t="n">
        <v>4</v>
      </c>
      <c r="O12757" s="1" t="n">
        <v>73.53</v>
      </c>
      <c r="P12757" s="1" t="s">
        <v>3814</v>
      </c>
    </row>
    <row r="12758" customFormat="false" ht="12.75" hidden="false" customHeight="true" outlineLevel="0" collapsed="false">
      <c r="A12758" s="1" t="n">
        <v>3</v>
      </c>
      <c r="B12758" s="76" t="n">
        <v>46301</v>
      </c>
      <c r="C12758" s="1" t="n">
        <v>11</v>
      </c>
      <c r="D12758" s="1" t="s">
        <v>3820</v>
      </c>
      <c r="E12758" s="1" t="n">
        <v>1611</v>
      </c>
      <c r="F12758" s="1" t="s">
        <v>591</v>
      </c>
      <c r="I12758" s="1" t="n">
        <v>1801846</v>
      </c>
      <c r="J12758" s="1" t="n">
        <v>52191</v>
      </c>
      <c r="K12758" s="1" t="n">
        <v>7896480663438</v>
      </c>
      <c r="L12758" s="1" t="s">
        <v>7162</v>
      </c>
      <c r="N12758" s="1" t="n">
        <v>4</v>
      </c>
      <c r="O12758" s="1" t="n">
        <v>109.09</v>
      </c>
      <c r="P12758" s="1" t="s">
        <v>3814</v>
      </c>
    </row>
    <row r="12759" customFormat="false" ht="12.75" hidden="false" customHeight="true" outlineLevel="0" collapsed="false">
      <c r="A12759" s="1" t="n">
        <v>3</v>
      </c>
      <c r="B12759" s="76" t="n">
        <v>46301</v>
      </c>
      <c r="C12759" s="1" t="n">
        <v>11</v>
      </c>
      <c r="D12759" s="1" t="s">
        <v>3820</v>
      </c>
      <c r="E12759" s="1" t="n">
        <v>1611</v>
      </c>
      <c r="F12759" s="1" t="s">
        <v>591</v>
      </c>
      <c r="I12759" s="1" t="n">
        <v>1801846</v>
      </c>
      <c r="J12759" s="1" t="n">
        <v>53307</v>
      </c>
      <c r="K12759" s="1" t="n">
        <v>7898668360139</v>
      </c>
      <c r="L12759" s="1" t="s">
        <v>7163</v>
      </c>
      <c r="N12759" s="1" t="n">
        <v>1</v>
      </c>
      <c r="O12759" s="1" t="n">
        <v>42.56</v>
      </c>
      <c r="P12759" s="1" t="s">
        <v>3814</v>
      </c>
    </row>
    <row r="12760" customFormat="false" ht="12.75" hidden="false" customHeight="true" outlineLevel="0" collapsed="false">
      <c r="A12760" s="1" t="n">
        <v>3</v>
      </c>
      <c r="B12760" s="76" t="n">
        <v>46301</v>
      </c>
      <c r="C12760" s="1" t="n">
        <v>11</v>
      </c>
      <c r="D12760" s="1" t="s">
        <v>3820</v>
      </c>
      <c r="E12760" s="1" t="n">
        <v>1611</v>
      </c>
      <c r="F12760" s="1" t="s">
        <v>591</v>
      </c>
      <c r="I12760" s="1" t="n">
        <v>1801846</v>
      </c>
      <c r="J12760" s="1" t="n">
        <v>53608</v>
      </c>
      <c r="K12760" s="1" t="n">
        <v>7898059543677</v>
      </c>
      <c r="L12760" s="1" t="s">
        <v>7164</v>
      </c>
      <c r="N12760" s="1" t="n">
        <v>12</v>
      </c>
      <c r="O12760" s="1" t="n">
        <v>141.71</v>
      </c>
      <c r="P12760" s="1" t="s">
        <v>3814</v>
      </c>
    </row>
    <row r="12761" customFormat="false" ht="12.75" hidden="false" customHeight="true" outlineLevel="0" collapsed="false">
      <c r="A12761" s="1" t="n">
        <v>3</v>
      </c>
      <c r="B12761" s="76" t="n">
        <v>46301</v>
      </c>
      <c r="C12761" s="1" t="n">
        <v>11</v>
      </c>
      <c r="D12761" s="1" t="s">
        <v>3820</v>
      </c>
      <c r="E12761" s="1" t="n">
        <v>1611</v>
      </c>
      <c r="F12761" s="1" t="s">
        <v>591</v>
      </c>
      <c r="I12761" s="1" t="n">
        <v>1801846</v>
      </c>
      <c r="J12761" s="1" t="n">
        <v>55129</v>
      </c>
      <c r="K12761" s="1" t="n">
        <v>7896480663452</v>
      </c>
      <c r="L12761" s="1" t="s">
        <v>7165</v>
      </c>
      <c r="N12761" s="1" t="n">
        <v>4</v>
      </c>
      <c r="O12761" s="1" t="n">
        <v>82.79</v>
      </c>
      <c r="P12761" s="1" t="s">
        <v>3814</v>
      </c>
    </row>
    <row r="12762" customFormat="false" ht="12.75" hidden="false" customHeight="true" outlineLevel="0" collapsed="false">
      <c r="A12762" s="1" t="n">
        <v>3</v>
      </c>
      <c r="B12762" s="76" t="n">
        <v>46301</v>
      </c>
      <c r="C12762" s="1" t="n">
        <v>11</v>
      </c>
      <c r="D12762" s="1" t="s">
        <v>3820</v>
      </c>
      <c r="E12762" s="1" t="n">
        <v>1611</v>
      </c>
      <c r="F12762" s="1" t="s">
        <v>591</v>
      </c>
      <c r="I12762" s="1" t="n">
        <v>1801846</v>
      </c>
      <c r="J12762" s="1" t="n">
        <v>55130</v>
      </c>
      <c r="K12762" s="1" t="n">
        <v>7896480663476</v>
      </c>
      <c r="L12762" s="1" t="s">
        <v>7166</v>
      </c>
      <c r="N12762" s="1" t="n">
        <v>4</v>
      </c>
      <c r="O12762" s="1" t="n">
        <v>95.17</v>
      </c>
      <c r="P12762" s="1" t="s">
        <v>3814</v>
      </c>
    </row>
    <row r="12763" customFormat="false" ht="12.75" hidden="false" customHeight="true" outlineLevel="0" collapsed="false">
      <c r="A12763" s="1" t="n">
        <v>3</v>
      </c>
      <c r="B12763" s="76" t="n">
        <v>46301</v>
      </c>
      <c r="C12763" s="1" t="n">
        <v>11</v>
      </c>
      <c r="D12763" s="1" t="s">
        <v>3820</v>
      </c>
      <c r="E12763" s="1" t="n">
        <v>1611</v>
      </c>
      <c r="F12763" s="1" t="s">
        <v>591</v>
      </c>
      <c r="I12763" s="1" t="n">
        <v>1801846</v>
      </c>
      <c r="J12763" s="1" t="n">
        <v>55604</v>
      </c>
      <c r="K12763" s="1" t="n">
        <v>7509546687926</v>
      </c>
      <c r="L12763" s="1" t="s">
        <v>7167</v>
      </c>
      <c r="N12763" s="1" t="n">
        <v>24</v>
      </c>
      <c r="O12763" s="1" t="n">
        <v>143.84</v>
      </c>
      <c r="P12763" s="1" t="s">
        <v>3814</v>
      </c>
    </row>
    <row r="12764" customFormat="false" ht="12.75" hidden="false" customHeight="true" outlineLevel="0" collapsed="false">
      <c r="A12764" s="1" t="n">
        <v>3</v>
      </c>
      <c r="B12764" s="76" t="n">
        <v>46301</v>
      </c>
      <c r="C12764" s="1" t="n">
        <v>11</v>
      </c>
      <c r="D12764" s="1" t="s">
        <v>3820</v>
      </c>
      <c r="E12764" s="1" t="n">
        <v>1611</v>
      </c>
      <c r="F12764" s="1" t="s">
        <v>591</v>
      </c>
      <c r="I12764" s="1" t="n">
        <v>1801846</v>
      </c>
      <c r="J12764" s="1" t="n">
        <v>57369</v>
      </c>
      <c r="K12764" s="1" t="n">
        <v>7509546687537</v>
      </c>
      <c r="L12764" s="1" t="s">
        <v>7168</v>
      </c>
      <c r="N12764" s="1" t="n">
        <v>12</v>
      </c>
      <c r="O12764" s="1" t="n">
        <v>75.89</v>
      </c>
      <c r="P12764" s="1" t="s">
        <v>3814</v>
      </c>
    </row>
    <row r="12765" customFormat="false" ht="12.75" hidden="false" customHeight="true" outlineLevel="0" collapsed="false">
      <c r="A12765" s="1" t="n">
        <v>3</v>
      </c>
      <c r="B12765" s="76" t="n">
        <v>46301</v>
      </c>
      <c r="C12765" s="1" t="n">
        <v>11</v>
      </c>
      <c r="D12765" s="1" t="s">
        <v>3820</v>
      </c>
      <c r="E12765" s="1" t="n">
        <v>1611</v>
      </c>
      <c r="F12765" s="1" t="s">
        <v>591</v>
      </c>
      <c r="I12765" s="1" t="n">
        <v>1801846</v>
      </c>
      <c r="J12765" s="1" t="n">
        <v>57753</v>
      </c>
      <c r="K12765" s="1" t="n">
        <v>7891435933598</v>
      </c>
      <c r="L12765" s="1" t="s">
        <v>7169</v>
      </c>
      <c r="N12765" s="1" t="n">
        <v>4</v>
      </c>
      <c r="O12765" s="1" t="n">
        <v>19.04</v>
      </c>
      <c r="P12765" s="1" t="s">
        <v>3814</v>
      </c>
    </row>
    <row r="12766" customFormat="false" ht="12.75" hidden="false" customHeight="true" outlineLevel="0" collapsed="false">
      <c r="A12766" s="1" t="n">
        <v>3</v>
      </c>
      <c r="B12766" s="76" t="n">
        <v>46301</v>
      </c>
      <c r="C12766" s="1" t="n">
        <v>11</v>
      </c>
      <c r="D12766" s="1" t="s">
        <v>3820</v>
      </c>
      <c r="E12766" s="1" t="n">
        <v>1611</v>
      </c>
      <c r="F12766" s="1" t="s">
        <v>591</v>
      </c>
      <c r="I12766" s="1" t="n">
        <v>1801846</v>
      </c>
      <c r="J12766" s="1" t="n">
        <v>65427</v>
      </c>
      <c r="K12766" s="1" t="n">
        <v>7898067900066</v>
      </c>
      <c r="L12766" s="1" t="s">
        <v>7170</v>
      </c>
      <c r="N12766" s="1" t="n">
        <v>50</v>
      </c>
      <c r="O12766" s="1" t="n">
        <v>17.53</v>
      </c>
      <c r="P12766" s="1" t="s">
        <v>3814</v>
      </c>
    </row>
    <row r="12767" customFormat="false" ht="12.75" hidden="false" customHeight="true" outlineLevel="0" collapsed="false">
      <c r="A12767" s="1" t="n">
        <v>3</v>
      </c>
      <c r="B12767" s="76" t="n">
        <v>46301</v>
      </c>
      <c r="C12767" s="1" t="n">
        <v>11</v>
      </c>
      <c r="D12767" s="1" t="s">
        <v>3820</v>
      </c>
      <c r="E12767" s="1" t="n">
        <v>1611</v>
      </c>
      <c r="F12767" s="1" t="s">
        <v>591</v>
      </c>
      <c r="I12767" s="1" t="n">
        <v>1801846</v>
      </c>
      <c r="J12767" s="1" t="n">
        <v>76463</v>
      </c>
      <c r="K12767" s="1" t="n">
        <v>7896480663421</v>
      </c>
      <c r="L12767" s="1" t="s">
        <v>7162</v>
      </c>
      <c r="N12767" s="1" t="n">
        <v>4</v>
      </c>
      <c r="O12767" s="1" t="n">
        <v>109.09</v>
      </c>
      <c r="P12767" s="1" t="s">
        <v>3814</v>
      </c>
    </row>
    <row r="12768" customFormat="false" ht="12.75" hidden="false" customHeight="true" outlineLevel="0" collapsed="false">
      <c r="A12768" s="1" t="n">
        <v>3</v>
      </c>
      <c r="B12768" s="76" t="n">
        <v>46301</v>
      </c>
      <c r="C12768" s="1" t="n">
        <v>11</v>
      </c>
      <c r="D12768" s="1" t="s">
        <v>3820</v>
      </c>
      <c r="E12768" s="1" t="n">
        <v>1611</v>
      </c>
      <c r="F12768" s="1" t="s">
        <v>591</v>
      </c>
      <c r="I12768" s="1" t="n">
        <v>1801846</v>
      </c>
      <c r="J12768" s="1" t="n">
        <v>76917</v>
      </c>
      <c r="K12768" s="1" t="n">
        <v>7896480688486</v>
      </c>
      <c r="L12768" s="1" t="s">
        <v>7171</v>
      </c>
      <c r="N12768" s="1" t="n">
        <v>2</v>
      </c>
      <c r="O12768" s="1" t="n">
        <v>12.14</v>
      </c>
      <c r="P12768" s="1" t="s">
        <v>3814</v>
      </c>
    </row>
    <row r="12769" customFormat="false" ht="12.75" hidden="false" customHeight="true" outlineLevel="0" collapsed="false">
      <c r="A12769" s="1" t="n">
        <v>3</v>
      </c>
      <c r="B12769" s="76" t="n">
        <v>46301</v>
      </c>
      <c r="C12769" s="1" t="n">
        <v>11</v>
      </c>
      <c r="D12769" s="1" t="s">
        <v>3820</v>
      </c>
      <c r="E12769" s="1" t="n">
        <v>1611</v>
      </c>
      <c r="F12769" s="1" t="s">
        <v>591</v>
      </c>
      <c r="I12769" s="1" t="n">
        <v>1801846</v>
      </c>
      <c r="J12769" s="1" t="n">
        <v>76918</v>
      </c>
      <c r="K12769" s="1" t="n">
        <v>7896480688479</v>
      </c>
      <c r="L12769" s="1" t="s">
        <v>7172</v>
      </c>
      <c r="N12769" s="1" t="n">
        <v>4</v>
      </c>
      <c r="O12769" s="1" t="n">
        <v>24.77</v>
      </c>
      <c r="P12769" s="1" t="s">
        <v>3814</v>
      </c>
    </row>
    <row r="12770" customFormat="false" ht="12.75" hidden="false" customHeight="true" outlineLevel="0" collapsed="false">
      <c r="A12770" s="1" t="n">
        <v>3</v>
      </c>
      <c r="B12770" s="76" t="n">
        <v>46301</v>
      </c>
      <c r="C12770" s="1" t="n">
        <v>11</v>
      </c>
      <c r="D12770" s="1" t="s">
        <v>3820</v>
      </c>
      <c r="E12770" s="1" t="n">
        <v>1611</v>
      </c>
      <c r="F12770" s="1" t="s">
        <v>591</v>
      </c>
      <c r="I12770" s="1" t="n">
        <v>1801846</v>
      </c>
      <c r="J12770" s="1" t="n">
        <v>78213</v>
      </c>
      <c r="K12770" s="1" t="n">
        <v>7509546702605</v>
      </c>
      <c r="L12770" s="1" t="s">
        <v>7173</v>
      </c>
      <c r="N12770" s="1" t="n">
        <v>12</v>
      </c>
      <c r="O12770" s="1" t="n">
        <v>181.5</v>
      </c>
      <c r="P12770" s="1" t="s">
        <v>3814</v>
      </c>
    </row>
    <row r="12771" customFormat="false" ht="12.75" hidden="false" customHeight="true" outlineLevel="0" collapsed="false">
      <c r="A12771" s="1" t="n">
        <v>3</v>
      </c>
      <c r="B12771" s="76" t="n">
        <v>46301</v>
      </c>
      <c r="C12771" s="1" t="n">
        <v>11</v>
      </c>
      <c r="D12771" s="1" t="s">
        <v>3820</v>
      </c>
      <c r="E12771" s="1" t="n">
        <v>1611</v>
      </c>
      <c r="F12771" s="1" t="s">
        <v>591</v>
      </c>
      <c r="I12771" s="1" t="n">
        <v>1801846</v>
      </c>
      <c r="J12771" s="1" t="n">
        <v>79344</v>
      </c>
      <c r="K12771" s="1" t="n">
        <v>7898668360146</v>
      </c>
      <c r="L12771" s="1" t="s">
        <v>7174</v>
      </c>
      <c r="N12771" s="1" t="n">
        <v>1</v>
      </c>
      <c r="O12771" s="1" t="n">
        <v>45.44</v>
      </c>
      <c r="P12771" s="1" t="s">
        <v>3814</v>
      </c>
    </row>
    <row r="12772" customFormat="false" ht="12.75" hidden="false" customHeight="true" outlineLevel="0" collapsed="false">
      <c r="A12772" s="1" t="n">
        <v>3</v>
      </c>
      <c r="B12772" s="76" t="n">
        <v>46301</v>
      </c>
      <c r="C12772" s="1" t="n">
        <v>11</v>
      </c>
      <c r="D12772" s="1" t="s">
        <v>3820</v>
      </c>
      <c r="E12772" s="1" t="n">
        <v>1611</v>
      </c>
      <c r="F12772" s="1" t="s">
        <v>591</v>
      </c>
      <c r="I12772" s="1" t="n">
        <v>1801846</v>
      </c>
      <c r="J12772" s="1" t="n">
        <v>82643</v>
      </c>
      <c r="K12772" s="1" t="n">
        <v>7896480693145</v>
      </c>
      <c r="L12772" s="1" t="s">
        <v>7175</v>
      </c>
      <c r="N12772" s="1" t="n">
        <v>12</v>
      </c>
      <c r="O12772" s="1" t="n">
        <v>48.47</v>
      </c>
      <c r="P12772" s="1" t="s">
        <v>3814</v>
      </c>
    </row>
    <row r="12773" customFormat="false" ht="12.75" hidden="false" customHeight="true" outlineLevel="0" collapsed="false">
      <c r="A12773" s="1" t="n">
        <v>3</v>
      </c>
      <c r="B12773" s="76" t="n">
        <v>46301</v>
      </c>
      <c r="C12773" s="1" t="n">
        <v>11</v>
      </c>
      <c r="D12773" s="1" t="s">
        <v>3820</v>
      </c>
      <c r="E12773" s="1" t="n">
        <v>1611</v>
      </c>
      <c r="F12773" s="1" t="s">
        <v>591</v>
      </c>
      <c r="I12773" s="1" t="n">
        <v>1801846</v>
      </c>
      <c r="J12773" s="1" t="n">
        <v>82644</v>
      </c>
      <c r="K12773" s="1" t="n">
        <v>7896480693107</v>
      </c>
      <c r="L12773" s="1" t="s">
        <v>7176</v>
      </c>
      <c r="N12773" s="1" t="n">
        <v>8</v>
      </c>
      <c r="O12773" s="1" t="n">
        <v>43.77</v>
      </c>
      <c r="P12773" s="1" t="s">
        <v>3814</v>
      </c>
    </row>
    <row r="12774" customFormat="false" ht="12.75" hidden="false" customHeight="true" outlineLevel="0" collapsed="false">
      <c r="A12774" s="1" t="n">
        <v>3</v>
      </c>
      <c r="B12774" s="76" t="n">
        <v>46301</v>
      </c>
      <c r="C12774" s="1" t="n">
        <v>11</v>
      </c>
      <c r="D12774" s="1" t="s">
        <v>3820</v>
      </c>
      <c r="E12774" s="1" t="n">
        <v>1611</v>
      </c>
      <c r="F12774" s="1" t="s">
        <v>591</v>
      </c>
      <c r="I12774" s="1" t="n">
        <v>1801846</v>
      </c>
      <c r="J12774" s="1" t="n">
        <v>82645</v>
      </c>
      <c r="K12774" s="1" t="n">
        <v>7896480684877</v>
      </c>
      <c r="L12774" s="1" t="s">
        <v>7177</v>
      </c>
      <c r="N12774" s="1" t="n">
        <v>4</v>
      </c>
      <c r="O12774" s="1" t="n">
        <v>42.61</v>
      </c>
      <c r="P12774" s="1" t="s">
        <v>3814</v>
      </c>
    </row>
    <row r="12775" customFormat="false" ht="12.75" hidden="false" customHeight="true" outlineLevel="0" collapsed="false">
      <c r="A12775" s="1" t="n">
        <v>3</v>
      </c>
      <c r="B12775" s="76" t="n">
        <v>46301</v>
      </c>
      <c r="C12775" s="1" t="n">
        <v>11</v>
      </c>
      <c r="D12775" s="1" t="s">
        <v>3820</v>
      </c>
      <c r="E12775" s="1" t="n">
        <v>1611</v>
      </c>
      <c r="F12775" s="1" t="s">
        <v>591</v>
      </c>
      <c r="I12775" s="1" t="n">
        <v>1801846</v>
      </c>
      <c r="J12775" s="1" t="n">
        <v>82646</v>
      </c>
      <c r="K12775" s="1" t="n">
        <v>17898067900018</v>
      </c>
      <c r="L12775" s="1" t="s">
        <v>7178</v>
      </c>
      <c r="N12775" s="1" t="n">
        <v>50</v>
      </c>
      <c r="O12775" s="1" t="n">
        <v>16.32</v>
      </c>
      <c r="P12775" s="1" t="s">
        <v>3814</v>
      </c>
    </row>
    <row r="12776" customFormat="false" ht="12.75" hidden="false" customHeight="true" outlineLevel="0" collapsed="false">
      <c r="A12776" s="1" t="n">
        <v>3</v>
      </c>
      <c r="B12776" s="76" t="n">
        <v>46301</v>
      </c>
      <c r="C12776" s="1" t="n">
        <v>11</v>
      </c>
      <c r="D12776" s="1" t="s">
        <v>3820</v>
      </c>
      <c r="E12776" s="1" t="n">
        <v>1611</v>
      </c>
      <c r="F12776" s="1" t="s">
        <v>591</v>
      </c>
      <c r="I12776" s="1" t="n">
        <v>1801846</v>
      </c>
      <c r="J12776" s="1" t="n">
        <v>82647</v>
      </c>
      <c r="K12776" s="1" t="n">
        <v>7898493991096</v>
      </c>
      <c r="L12776" s="1" t="s">
        <v>7179</v>
      </c>
      <c r="N12776" s="1" t="n">
        <v>5</v>
      </c>
      <c r="O12776" s="1" t="n">
        <v>21.59</v>
      </c>
      <c r="P12776" s="1" t="s">
        <v>3814</v>
      </c>
    </row>
    <row r="12777" customFormat="false" ht="12.75" hidden="false" customHeight="true" outlineLevel="0" collapsed="false">
      <c r="A12777" s="1" t="n">
        <v>3</v>
      </c>
      <c r="B12777" s="76" t="n">
        <v>46301</v>
      </c>
      <c r="C12777" s="1" t="n">
        <v>11</v>
      </c>
      <c r="D12777" s="1" t="s">
        <v>3820</v>
      </c>
      <c r="E12777" s="1" t="n">
        <v>1611</v>
      </c>
      <c r="F12777" s="1" t="s">
        <v>591</v>
      </c>
      <c r="I12777" s="1" t="n">
        <v>1801846</v>
      </c>
      <c r="J12777" s="1" t="n">
        <v>82648</v>
      </c>
      <c r="K12777" s="1" t="n">
        <v>7898493993076</v>
      </c>
      <c r="L12777" s="1" t="s">
        <v>7180</v>
      </c>
      <c r="N12777" s="1" t="n">
        <v>4</v>
      </c>
      <c r="O12777" s="1" t="n">
        <v>41.25</v>
      </c>
      <c r="P12777" s="1" t="s">
        <v>3814</v>
      </c>
    </row>
    <row r="12778" customFormat="false" ht="12.75" hidden="false" customHeight="true" outlineLevel="0" collapsed="false">
      <c r="A12778" s="1" t="n">
        <v>3</v>
      </c>
      <c r="B12778" s="76" t="n">
        <v>46301</v>
      </c>
      <c r="C12778" s="1" t="n">
        <v>11</v>
      </c>
      <c r="D12778" s="1" t="s">
        <v>3820</v>
      </c>
      <c r="E12778" s="1" t="n">
        <v>1705</v>
      </c>
      <c r="F12778" s="1" t="s">
        <v>139</v>
      </c>
      <c r="I12778" s="1" t="n">
        <v>2077912</v>
      </c>
      <c r="J12778" s="1" t="n">
        <v>103142</v>
      </c>
      <c r="K12778" s="1" t="n">
        <v>7894900011753</v>
      </c>
      <c r="L12778" s="1" t="s">
        <v>3835</v>
      </c>
      <c r="N12778" s="1" t="n">
        <v>60</v>
      </c>
      <c r="O12778" s="1" t="n">
        <v>439.76</v>
      </c>
      <c r="P12778" s="1" t="s">
        <v>3814</v>
      </c>
    </row>
    <row r="12779" customFormat="false" ht="12.75" hidden="false" customHeight="true" outlineLevel="0" collapsed="false">
      <c r="A12779" s="1" t="n">
        <v>3</v>
      </c>
      <c r="B12779" s="76" t="n">
        <v>46301</v>
      </c>
      <c r="C12779" s="1" t="n">
        <v>11</v>
      </c>
      <c r="D12779" s="1" t="s">
        <v>3820</v>
      </c>
      <c r="E12779" s="1" t="n">
        <v>1705</v>
      </c>
      <c r="F12779" s="1" t="s">
        <v>139</v>
      </c>
      <c r="I12779" s="1" t="n">
        <v>2077912</v>
      </c>
      <c r="J12779" s="1" t="n">
        <v>21426</v>
      </c>
      <c r="K12779" s="1" t="n">
        <v>7894900014211</v>
      </c>
      <c r="L12779" s="1" t="s">
        <v>3839</v>
      </c>
      <c r="N12779" s="1" t="n">
        <v>108</v>
      </c>
      <c r="O12779" s="1" t="n">
        <v>712.09</v>
      </c>
      <c r="P12779" s="1" t="s">
        <v>3814</v>
      </c>
    </row>
    <row r="12780" customFormat="false" ht="12.75" hidden="false" customHeight="true" outlineLevel="0" collapsed="false">
      <c r="A12780" s="1" t="n">
        <v>3</v>
      </c>
      <c r="B12780" s="76" t="n">
        <v>46301</v>
      </c>
      <c r="C12780" s="1" t="n">
        <v>11</v>
      </c>
      <c r="D12780" s="1" t="s">
        <v>3820</v>
      </c>
      <c r="E12780" s="1" t="n">
        <v>1705</v>
      </c>
      <c r="F12780" s="1" t="s">
        <v>139</v>
      </c>
      <c r="I12780" s="1" t="n">
        <v>2077912</v>
      </c>
      <c r="J12780" s="1" t="n">
        <v>38984</v>
      </c>
      <c r="K12780" s="1" t="n">
        <v>7894900027457</v>
      </c>
      <c r="L12780" s="1" t="s">
        <v>3846</v>
      </c>
      <c r="N12780" s="1" t="n">
        <v>12</v>
      </c>
      <c r="O12780" s="1" t="n">
        <v>54.08</v>
      </c>
      <c r="P12780" s="1" t="s">
        <v>3814</v>
      </c>
    </row>
    <row r="12781" customFormat="false" ht="12.75" hidden="false" customHeight="true" outlineLevel="0" collapsed="false">
      <c r="A12781" s="1" t="n">
        <v>3</v>
      </c>
      <c r="B12781" s="76" t="n">
        <v>46302</v>
      </c>
      <c r="C12781" s="1" t="n">
        <v>6</v>
      </c>
      <c r="D12781" s="1" t="s">
        <v>3819</v>
      </c>
      <c r="E12781" s="1" t="n">
        <v>42</v>
      </c>
      <c r="F12781" s="1" t="s">
        <v>93</v>
      </c>
      <c r="I12781" s="1" t="n">
        <v>4715</v>
      </c>
      <c r="J12781" s="1" t="n">
        <v>110142</v>
      </c>
      <c r="K12781" s="1" t="n">
        <v>16699</v>
      </c>
      <c r="L12781" s="1" t="s">
        <v>3865</v>
      </c>
      <c r="N12781" s="1" t="n">
        <v>40</v>
      </c>
      <c r="O12781" s="1" t="n">
        <v>240</v>
      </c>
      <c r="P12781" s="1" t="s">
        <v>3814</v>
      </c>
    </row>
    <row r="12782" customFormat="false" ht="12.75" hidden="false" customHeight="true" outlineLevel="0" collapsed="false">
      <c r="A12782" s="1" t="n">
        <v>3</v>
      </c>
      <c r="B12782" s="76" t="n">
        <v>46302</v>
      </c>
      <c r="C12782" s="1" t="n">
        <v>6</v>
      </c>
      <c r="D12782" s="1" t="s">
        <v>3819</v>
      </c>
      <c r="E12782" s="1" t="n">
        <v>42</v>
      </c>
      <c r="F12782" s="1" t="s">
        <v>93</v>
      </c>
      <c r="I12782" s="1" t="n">
        <v>4716</v>
      </c>
      <c r="J12782" s="1" t="n">
        <v>100103</v>
      </c>
      <c r="K12782" s="1" t="n">
        <v>104</v>
      </c>
      <c r="L12782" s="1" t="s">
        <v>3817</v>
      </c>
      <c r="N12782" s="1" t="n">
        <v>40</v>
      </c>
      <c r="O12782" s="1" t="n">
        <v>250</v>
      </c>
      <c r="P12782" s="1" t="s">
        <v>3814</v>
      </c>
    </row>
    <row r="12783" customFormat="false" ht="12.75" hidden="false" customHeight="true" outlineLevel="0" collapsed="false">
      <c r="A12783" s="1" t="n">
        <v>3</v>
      </c>
      <c r="B12783" s="76" t="n">
        <v>46302</v>
      </c>
      <c r="C12783" s="1" t="n">
        <v>6</v>
      </c>
      <c r="D12783" s="1" t="s">
        <v>3819</v>
      </c>
      <c r="E12783" s="1" t="n">
        <v>42</v>
      </c>
      <c r="F12783" s="1" t="s">
        <v>93</v>
      </c>
      <c r="I12783" s="1" t="n">
        <v>4717</v>
      </c>
      <c r="J12783" s="1" t="n">
        <v>109791</v>
      </c>
      <c r="K12783" s="1" t="n">
        <v>9667</v>
      </c>
      <c r="L12783" s="1" t="s">
        <v>3813</v>
      </c>
      <c r="N12783" s="1" t="n">
        <v>6</v>
      </c>
      <c r="O12783" s="1" t="n">
        <v>15</v>
      </c>
      <c r="P12783" s="1" t="s">
        <v>3814</v>
      </c>
    </row>
    <row r="12784" customFormat="false" ht="12.75" hidden="false" customHeight="true" outlineLevel="0" collapsed="false">
      <c r="A12784" s="1" t="n">
        <v>3</v>
      </c>
      <c r="B12784" s="76" t="n">
        <v>46302</v>
      </c>
      <c r="C12784" s="1" t="n">
        <v>6</v>
      </c>
      <c r="D12784" s="1" t="s">
        <v>3819</v>
      </c>
      <c r="E12784" s="1" t="n">
        <v>42</v>
      </c>
      <c r="F12784" s="1" t="s">
        <v>93</v>
      </c>
      <c r="I12784" s="1" t="n">
        <v>4717</v>
      </c>
      <c r="J12784" s="1" t="n">
        <v>37359</v>
      </c>
      <c r="K12784" s="1" t="n">
        <v>55526</v>
      </c>
      <c r="L12784" s="1" t="s">
        <v>3815</v>
      </c>
      <c r="N12784" s="1" t="n">
        <v>50</v>
      </c>
      <c r="O12784" s="1" t="n">
        <v>100</v>
      </c>
      <c r="P12784" s="1" t="s">
        <v>3814</v>
      </c>
    </row>
    <row r="12785" customFormat="false" ht="12.75" hidden="false" customHeight="true" outlineLevel="0" collapsed="false">
      <c r="A12785" s="1" t="n">
        <v>3</v>
      </c>
      <c r="B12785" s="76" t="n">
        <v>46302</v>
      </c>
      <c r="C12785" s="1" t="n">
        <v>6</v>
      </c>
      <c r="D12785" s="1" t="s">
        <v>3819</v>
      </c>
      <c r="E12785" s="1" t="n">
        <v>42</v>
      </c>
      <c r="F12785" s="1" t="s">
        <v>93</v>
      </c>
      <c r="I12785" s="1" t="n">
        <v>4717</v>
      </c>
      <c r="J12785" s="1" t="n">
        <v>37361</v>
      </c>
      <c r="K12785" s="1" t="n">
        <v>2240817</v>
      </c>
      <c r="L12785" s="1" t="s">
        <v>3816</v>
      </c>
      <c r="N12785" s="1" t="n">
        <v>10</v>
      </c>
      <c r="O12785" s="1" t="n">
        <v>80</v>
      </c>
      <c r="P12785" s="1" t="s">
        <v>3814</v>
      </c>
    </row>
    <row r="12786" customFormat="false" ht="12.75" hidden="false" customHeight="true" outlineLevel="0" collapsed="false">
      <c r="A12786" s="1" t="n">
        <v>3</v>
      </c>
      <c r="B12786" s="76" t="n">
        <v>46302</v>
      </c>
      <c r="C12786" s="1" t="n">
        <v>11</v>
      </c>
      <c r="D12786" s="1" t="s">
        <v>3820</v>
      </c>
      <c r="E12786" s="1" t="n">
        <v>1643</v>
      </c>
      <c r="F12786" s="1" t="s">
        <v>243</v>
      </c>
      <c r="I12786" s="1" t="n">
        <v>11114</v>
      </c>
      <c r="J12786" s="1" t="n">
        <v>63172</v>
      </c>
      <c r="K12786" s="1" t="n">
        <v>7898928536526</v>
      </c>
      <c r="L12786" s="1" t="s">
        <v>3995</v>
      </c>
      <c r="N12786" s="1" t="n">
        <v>48</v>
      </c>
      <c r="O12786" s="1" t="n">
        <v>76</v>
      </c>
      <c r="P12786" s="1" t="s">
        <v>3814</v>
      </c>
    </row>
    <row r="12787" customFormat="false" ht="12.75" hidden="false" customHeight="true" outlineLevel="0" collapsed="false">
      <c r="A12787" s="1" t="n">
        <v>3</v>
      </c>
      <c r="B12787" s="76" t="n">
        <v>46302</v>
      </c>
      <c r="C12787" s="1" t="n">
        <v>11</v>
      </c>
      <c r="D12787" s="1" t="s">
        <v>3820</v>
      </c>
      <c r="E12787" s="1" t="n">
        <v>1643</v>
      </c>
      <c r="F12787" s="1" t="s">
        <v>243</v>
      </c>
      <c r="I12787" s="1" t="n">
        <v>11114</v>
      </c>
      <c r="J12787" s="1" t="n">
        <v>63904</v>
      </c>
      <c r="K12787" s="1" t="n">
        <v>7898928536595</v>
      </c>
      <c r="L12787" s="1" t="s">
        <v>3996</v>
      </c>
      <c r="N12787" s="1" t="n">
        <v>60</v>
      </c>
      <c r="O12787" s="1" t="n">
        <v>95</v>
      </c>
      <c r="P12787" s="1" t="s">
        <v>3814</v>
      </c>
    </row>
    <row r="12788" customFormat="false" ht="12.75" hidden="false" customHeight="true" outlineLevel="0" collapsed="false">
      <c r="A12788" s="1" t="n">
        <v>3</v>
      </c>
      <c r="B12788" s="76" t="n">
        <v>46302</v>
      </c>
      <c r="C12788" s="1" t="n">
        <v>11</v>
      </c>
      <c r="D12788" s="1" t="s">
        <v>3820</v>
      </c>
      <c r="E12788" s="1" t="n">
        <v>1643</v>
      </c>
      <c r="F12788" s="1" t="s">
        <v>243</v>
      </c>
      <c r="I12788" s="1" t="n">
        <v>11114</v>
      </c>
      <c r="J12788" s="1" t="n">
        <v>64175</v>
      </c>
      <c r="K12788" s="1" t="n">
        <v>7898928536533</v>
      </c>
      <c r="L12788" s="1" t="s">
        <v>3996</v>
      </c>
      <c r="N12788" s="1" t="n">
        <v>60</v>
      </c>
      <c r="O12788" s="1" t="n">
        <v>95</v>
      </c>
      <c r="P12788" s="1" t="s">
        <v>3814</v>
      </c>
    </row>
    <row r="12789" customFormat="false" ht="12.75" hidden="false" customHeight="true" outlineLevel="0" collapsed="false">
      <c r="A12789" s="1" t="n">
        <v>3</v>
      </c>
      <c r="B12789" s="76" t="n">
        <v>46302</v>
      </c>
      <c r="C12789" s="1" t="n">
        <v>11</v>
      </c>
      <c r="D12789" s="1" t="s">
        <v>3820</v>
      </c>
      <c r="E12789" s="1" t="n">
        <v>10011</v>
      </c>
      <c r="F12789" s="1" t="s">
        <v>355</v>
      </c>
      <c r="I12789" s="1" t="n">
        <v>36025</v>
      </c>
      <c r="J12789" s="1" t="n">
        <v>100359</v>
      </c>
      <c r="K12789" s="1" t="n">
        <v>230</v>
      </c>
      <c r="L12789" s="1" t="s">
        <v>5338</v>
      </c>
      <c r="N12789" s="1" t="n">
        <v>30.3</v>
      </c>
      <c r="O12789" s="1" t="n">
        <v>428.85</v>
      </c>
      <c r="P12789" s="1" t="s">
        <v>3814</v>
      </c>
    </row>
    <row r="12790" customFormat="false" ht="12.75" hidden="false" customHeight="true" outlineLevel="0" collapsed="false">
      <c r="A12790" s="1" t="n">
        <v>3</v>
      </c>
      <c r="B12790" s="76" t="n">
        <v>46302</v>
      </c>
      <c r="C12790" s="1" t="n">
        <v>11</v>
      </c>
      <c r="D12790" s="1" t="s">
        <v>3820</v>
      </c>
      <c r="E12790" s="1" t="n">
        <v>10011</v>
      </c>
      <c r="F12790" s="1" t="s">
        <v>355</v>
      </c>
      <c r="I12790" s="1" t="n">
        <v>36025</v>
      </c>
      <c r="J12790" s="1" t="n">
        <v>100362</v>
      </c>
      <c r="K12790" s="1" t="n">
        <v>233</v>
      </c>
      <c r="L12790" s="1" t="s">
        <v>5340</v>
      </c>
      <c r="N12790" s="1" t="n">
        <v>45</v>
      </c>
      <c r="O12790" s="1" t="n">
        <v>433.32</v>
      </c>
      <c r="P12790" s="1" t="s">
        <v>3814</v>
      </c>
    </row>
    <row r="12791" customFormat="false" ht="12.75" hidden="false" customHeight="true" outlineLevel="0" collapsed="false">
      <c r="A12791" s="1" t="n">
        <v>3</v>
      </c>
      <c r="B12791" s="76" t="n">
        <v>46302</v>
      </c>
      <c r="C12791" s="1" t="n">
        <v>11</v>
      </c>
      <c r="D12791" s="1" t="s">
        <v>3820</v>
      </c>
      <c r="E12791" s="1" t="n">
        <v>10011</v>
      </c>
      <c r="F12791" s="1" t="s">
        <v>355</v>
      </c>
      <c r="I12791" s="1" t="n">
        <v>36025</v>
      </c>
      <c r="J12791" s="1" t="n">
        <v>100484</v>
      </c>
      <c r="K12791" s="1" t="n">
        <v>355</v>
      </c>
      <c r="L12791" s="1" t="s">
        <v>5342</v>
      </c>
      <c r="N12791" s="1" t="n">
        <v>45</v>
      </c>
      <c r="O12791" s="1" t="n">
        <v>411.09</v>
      </c>
      <c r="P12791" s="1" t="s">
        <v>3814</v>
      </c>
    </row>
    <row r="12792" customFormat="false" ht="12.75" hidden="false" customHeight="true" outlineLevel="0" collapsed="false">
      <c r="A12792" s="1" t="n">
        <v>3</v>
      </c>
      <c r="B12792" s="76" t="n">
        <v>46302</v>
      </c>
      <c r="C12792" s="1" t="n">
        <v>11</v>
      </c>
      <c r="D12792" s="1" t="s">
        <v>3820</v>
      </c>
      <c r="E12792" s="1" t="n">
        <v>10011</v>
      </c>
      <c r="F12792" s="1" t="s">
        <v>355</v>
      </c>
      <c r="I12792" s="1" t="n">
        <v>36025</v>
      </c>
      <c r="J12792" s="1" t="n">
        <v>100491</v>
      </c>
      <c r="K12792" s="1" t="n">
        <v>362</v>
      </c>
      <c r="L12792" s="1" t="s">
        <v>5343</v>
      </c>
      <c r="N12792" s="1" t="n">
        <v>30.3</v>
      </c>
      <c r="O12792" s="1" t="n">
        <v>428.85</v>
      </c>
      <c r="P12792" s="1" t="s">
        <v>3814</v>
      </c>
    </row>
    <row r="12793" customFormat="false" ht="12.75" hidden="false" customHeight="true" outlineLevel="0" collapsed="false">
      <c r="A12793" s="1" t="n">
        <v>3</v>
      </c>
      <c r="B12793" s="76" t="n">
        <v>46302</v>
      </c>
      <c r="C12793" s="1" t="n">
        <v>11</v>
      </c>
      <c r="D12793" s="1" t="s">
        <v>3820</v>
      </c>
      <c r="E12793" s="1" t="n">
        <v>1723</v>
      </c>
      <c r="F12793" s="1" t="s">
        <v>63</v>
      </c>
      <c r="I12793" s="1" t="n">
        <v>177497</v>
      </c>
      <c r="J12793" s="1" t="n">
        <v>29079</v>
      </c>
      <c r="K12793" s="1" t="n">
        <v>55515</v>
      </c>
      <c r="L12793" s="1" t="s">
        <v>3891</v>
      </c>
      <c r="N12793" s="1" t="n">
        <v>86.8</v>
      </c>
      <c r="O12793" s="1" t="n">
        <v>2821</v>
      </c>
      <c r="P12793" s="1" t="s">
        <v>3814</v>
      </c>
    </row>
    <row r="12794" customFormat="false" ht="12.75" hidden="false" customHeight="true" outlineLevel="0" collapsed="false">
      <c r="A12794" s="1" t="n">
        <v>3</v>
      </c>
      <c r="B12794" s="76" t="n">
        <v>46302</v>
      </c>
      <c r="C12794" s="1" t="n">
        <v>11</v>
      </c>
      <c r="D12794" s="1" t="s">
        <v>3820</v>
      </c>
      <c r="E12794" s="1" t="n">
        <v>1723</v>
      </c>
      <c r="F12794" s="1" t="s">
        <v>63</v>
      </c>
      <c r="I12794" s="1" t="n">
        <v>177497</v>
      </c>
      <c r="J12794" s="1" t="n">
        <v>29080</v>
      </c>
      <c r="K12794" s="1" t="n">
        <v>55516</v>
      </c>
      <c r="L12794" s="1" t="s">
        <v>3893</v>
      </c>
      <c r="N12794" s="1" t="n">
        <v>63.3</v>
      </c>
      <c r="O12794" s="1" t="n">
        <v>1455.9</v>
      </c>
      <c r="P12794" s="1" t="s">
        <v>3814</v>
      </c>
    </row>
    <row r="12795" customFormat="false" ht="12.75" hidden="false" customHeight="true" outlineLevel="0" collapsed="false">
      <c r="A12795" s="1" t="n">
        <v>3</v>
      </c>
      <c r="B12795" s="76" t="n">
        <v>46302</v>
      </c>
      <c r="C12795" s="1" t="n">
        <v>11</v>
      </c>
      <c r="D12795" s="1" t="s">
        <v>3820</v>
      </c>
      <c r="E12795" s="1" t="n">
        <v>1612</v>
      </c>
      <c r="F12795" s="1" t="s">
        <v>323</v>
      </c>
      <c r="I12795" s="1" t="n">
        <v>2325364</v>
      </c>
      <c r="J12795" s="1" t="n">
        <v>103806</v>
      </c>
      <c r="K12795" s="1" t="n">
        <v>7896013104445</v>
      </c>
      <c r="L12795" s="1" t="s">
        <v>7181</v>
      </c>
      <c r="N12795" s="1" t="n">
        <v>12</v>
      </c>
      <c r="O12795" s="1" t="n">
        <v>31.86</v>
      </c>
      <c r="P12795" s="1" t="s">
        <v>3814</v>
      </c>
    </row>
    <row r="12796" customFormat="false" ht="12.75" hidden="false" customHeight="true" outlineLevel="0" collapsed="false">
      <c r="A12796" s="1" t="n">
        <v>3</v>
      </c>
      <c r="B12796" s="76" t="n">
        <v>46302</v>
      </c>
      <c r="C12796" s="1" t="n">
        <v>11</v>
      </c>
      <c r="D12796" s="1" t="s">
        <v>3820</v>
      </c>
      <c r="E12796" s="1" t="n">
        <v>1612</v>
      </c>
      <c r="F12796" s="1" t="s">
        <v>323</v>
      </c>
      <c r="I12796" s="1" t="n">
        <v>2325364</v>
      </c>
      <c r="J12796" s="1" t="n">
        <v>103880</v>
      </c>
      <c r="K12796" s="1" t="n">
        <v>7896013104438</v>
      </c>
      <c r="L12796" s="1" t="s">
        <v>5482</v>
      </c>
      <c r="N12796" s="1" t="n">
        <v>12</v>
      </c>
      <c r="O12796" s="1" t="n">
        <v>31.86</v>
      </c>
      <c r="P12796" s="1" t="s">
        <v>3814</v>
      </c>
    </row>
    <row r="12797" customFormat="false" ht="12.75" hidden="false" customHeight="true" outlineLevel="0" collapsed="false">
      <c r="A12797" s="1" t="n">
        <v>3</v>
      </c>
      <c r="B12797" s="76" t="n">
        <v>46302</v>
      </c>
      <c r="C12797" s="1" t="n">
        <v>11</v>
      </c>
      <c r="D12797" s="1" t="s">
        <v>3820</v>
      </c>
      <c r="E12797" s="1" t="n">
        <v>1612</v>
      </c>
      <c r="F12797" s="1" t="s">
        <v>323</v>
      </c>
      <c r="I12797" s="1" t="n">
        <v>2325364</v>
      </c>
      <c r="J12797" s="1" t="n">
        <v>16765</v>
      </c>
      <c r="K12797" s="1" t="n">
        <v>7896013101628</v>
      </c>
      <c r="L12797" s="1" t="s">
        <v>5491</v>
      </c>
      <c r="N12797" s="1" t="n">
        <v>12</v>
      </c>
      <c r="O12797" s="1" t="n">
        <v>22.26</v>
      </c>
      <c r="P12797" s="1" t="s">
        <v>3814</v>
      </c>
    </row>
    <row r="12798" customFormat="false" ht="12.75" hidden="false" customHeight="true" outlineLevel="0" collapsed="false">
      <c r="A12798" s="1" t="n">
        <v>3</v>
      </c>
      <c r="B12798" s="76" t="n">
        <v>46302</v>
      </c>
      <c r="C12798" s="1" t="n">
        <v>11</v>
      </c>
      <c r="D12798" s="1" t="s">
        <v>3820</v>
      </c>
      <c r="E12798" s="1" t="n">
        <v>1612</v>
      </c>
      <c r="F12798" s="1" t="s">
        <v>323</v>
      </c>
      <c r="I12798" s="1" t="n">
        <v>2325364</v>
      </c>
      <c r="J12798" s="1" t="n">
        <v>20653</v>
      </c>
      <c r="K12798" s="1" t="n">
        <v>7898409951046</v>
      </c>
      <c r="L12798" s="1" t="s">
        <v>7182</v>
      </c>
      <c r="N12798" s="1" t="n">
        <v>12</v>
      </c>
      <c r="O12798" s="1" t="n">
        <v>51.48</v>
      </c>
      <c r="P12798" s="1" t="s">
        <v>3814</v>
      </c>
    </row>
    <row r="12799" customFormat="false" ht="12.75" hidden="false" customHeight="true" outlineLevel="0" collapsed="false">
      <c r="A12799" s="1" t="n">
        <v>3</v>
      </c>
      <c r="B12799" s="76" t="n">
        <v>46302</v>
      </c>
      <c r="C12799" s="1" t="n">
        <v>11</v>
      </c>
      <c r="D12799" s="1" t="s">
        <v>3820</v>
      </c>
      <c r="E12799" s="1" t="n">
        <v>1612</v>
      </c>
      <c r="F12799" s="1" t="s">
        <v>323</v>
      </c>
      <c r="I12799" s="1" t="n">
        <v>2325364</v>
      </c>
      <c r="J12799" s="1" t="n">
        <v>26688</v>
      </c>
      <c r="K12799" s="1" t="n">
        <v>7896013106937</v>
      </c>
      <c r="L12799" s="1" t="s">
        <v>7183</v>
      </c>
      <c r="N12799" s="1" t="n">
        <v>12</v>
      </c>
      <c r="O12799" s="1" t="n">
        <v>55.74</v>
      </c>
      <c r="P12799" s="1" t="s">
        <v>3814</v>
      </c>
    </row>
    <row r="12800" customFormat="false" ht="12.75" hidden="false" customHeight="true" outlineLevel="0" collapsed="false">
      <c r="A12800" s="1" t="n">
        <v>3</v>
      </c>
      <c r="B12800" s="76" t="n">
        <v>46302</v>
      </c>
      <c r="C12800" s="1" t="n">
        <v>11</v>
      </c>
      <c r="D12800" s="1" t="s">
        <v>3820</v>
      </c>
      <c r="E12800" s="1" t="n">
        <v>1612</v>
      </c>
      <c r="F12800" s="1" t="s">
        <v>323</v>
      </c>
      <c r="I12800" s="1" t="n">
        <v>2325364</v>
      </c>
      <c r="J12800" s="1" t="n">
        <v>27537</v>
      </c>
      <c r="K12800" s="1" t="n">
        <v>7896013106968</v>
      </c>
      <c r="L12800" s="1" t="s">
        <v>5496</v>
      </c>
      <c r="N12800" s="1" t="n">
        <v>12</v>
      </c>
      <c r="O12800" s="1" t="n">
        <v>30</v>
      </c>
      <c r="P12800" s="1" t="s">
        <v>3814</v>
      </c>
    </row>
    <row r="12801" customFormat="false" ht="12.75" hidden="false" customHeight="true" outlineLevel="0" collapsed="false">
      <c r="A12801" s="1" t="n">
        <v>3</v>
      </c>
      <c r="B12801" s="76" t="n">
        <v>46302</v>
      </c>
      <c r="C12801" s="1" t="n">
        <v>11</v>
      </c>
      <c r="D12801" s="1" t="s">
        <v>3820</v>
      </c>
      <c r="E12801" s="1" t="n">
        <v>1612</v>
      </c>
      <c r="F12801" s="1" t="s">
        <v>323</v>
      </c>
      <c r="I12801" s="1" t="n">
        <v>2325364</v>
      </c>
      <c r="J12801" s="1" t="n">
        <v>28204</v>
      </c>
      <c r="K12801" s="1" t="n">
        <v>7896058595314</v>
      </c>
      <c r="L12801" s="1" t="s">
        <v>7184</v>
      </c>
      <c r="N12801" s="1" t="n">
        <v>12</v>
      </c>
      <c r="O12801" s="1" t="n">
        <v>36.84</v>
      </c>
      <c r="P12801" s="1" t="s">
        <v>3814</v>
      </c>
    </row>
    <row r="12802" customFormat="false" ht="12.75" hidden="false" customHeight="true" outlineLevel="0" collapsed="false">
      <c r="A12802" s="1" t="n">
        <v>3</v>
      </c>
      <c r="B12802" s="76" t="n">
        <v>46302</v>
      </c>
      <c r="C12802" s="1" t="n">
        <v>11</v>
      </c>
      <c r="D12802" s="1" t="s">
        <v>3820</v>
      </c>
      <c r="E12802" s="1" t="n">
        <v>1612</v>
      </c>
      <c r="F12802" s="1" t="s">
        <v>323</v>
      </c>
      <c r="I12802" s="1" t="n">
        <v>2325364</v>
      </c>
      <c r="J12802" s="1" t="n">
        <v>28206</v>
      </c>
      <c r="K12802" s="1" t="n">
        <v>7896058595291</v>
      </c>
      <c r="L12802" s="1" t="s">
        <v>7185</v>
      </c>
      <c r="N12802" s="1" t="n">
        <v>12</v>
      </c>
      <c r="O12802" s="1" t="n">
        <v>36.84</v>
      </c>
      <c r="P12802" s="1" t="s">
        <v>3814</v>
      </c>
    </row>
    <row r="12803" customFormat="false" ht="12.75" hidden="false" customHeight="true" outlineLevel="0" collapsed="false">
      <c r="A12803" s="1" t="n">
        <v>3</v>
      </c>
      <c r="B12803" s="76" t="n">
        <v>46302</v>
      </c>
      <c r="C12803" s="1" t="n">
        <v>11</v>
      </c>
      <c r="D12803" s="1" t="s">
        <v>3820</v>
      </c>
      <c r="E12803" s="1" t="n">
        <v>1612</v>
      </c>
      <c r="F12803" s="1" t="s">
        <v>323</v>
      </c>
      <c r="I12803" s="1" t="n">
        <v>2325364</v>
      </c>
      <c r="J12803" s="1" t="n">
        <v>29655</v>
      </c>
      <c r="K12803" s="1" t="n">
        <v>7896013107897</v>
      </c>
      <c r="L12803" s="1" t="s">
        <v>5497</v>
      </c>
      <c r="N12803" s="1" t="n">
        <v>48</v>
      </c>
      <c r="O12803" s="1" t="n">
        <v>85.92</v>
      </c>
      <c r="P12803" s="1" t="s">
        <v>3814</v>
      </c>
    </row>
    <row r="12804" customFormat="false" ht="12.75" hidden="false" customHeight="true" outlineLevel="0" collapsed="false">
      <c r="A12804" s="1" t="n">
        <v>3</v>
      </c>
      <c r="B12804" s="76" t="n">
        <v>46302</v>
      </c>
      <c r="C12804" s="1" t="n">
        <v>11</v>
      </c>
      <c r="D12804" s="1" t="s">
        <v>3820</v>
      </c>
      <c r="E12804" s="1" t="n">
        <v>1612</v>
      </c>
      <c r="F12804" s="1" t="s">
        <v>323</v>
      </c>
      <c r="I12804" s="1" t="n">
        <v>2325364</v>
      </c>
      <c r="J12804" s="1" t="n">
        <v>29656</v>
      </c>
      <c r="K12804" s="1" t="n">
        <v>7896013107880</v>
      </c>
      <c r="L12804" s="1" t="s">
        <v>5498</v>
      </c>
      <c r="N12804" s="1" t="n">
        <v>48</v>
      </c>
      <c r="O12804" s="1" t="n">
        <v>85.92</v>
      </c>
      <c r="P12804" s="1" t="s">
        <v>3814</v>
      </c>
    </row>
    <row r="12805" customFormat="false" ht="12.75" hidden="false" customHeight="true" outlineLevel="0" collapsed="false">
      <c r="A12805" s="1" t="n">
        <v>3</v>
      </c>
      <c r="B12805" s="76" t="n">
        <v>46302</v>
      </c>
      <c r="C12805" s="1" t="n">
        <v>11</v>
      </c>
      <c r="D12805" s="1" t="s">
        <v>3820</v>
      </c>
      <c r="E12805" s="1" t="n">
        <v>1612</v>
      </c>
      <c r="F12805" s="1" t="s">
        <v>323</v>
      </c>
      <c r="I12805" s="1" t="n">
        <v>2325364</v>
      </c>
      <c r="J12805" s="1" t="n">
        <v>29881</v>
      </c>
      <c r="K12805" s="1" t="n">
        <v>7896013107866</v>
      </c>
      <c r="L12805" s="1" t="s">
        <v>5500</v>
      </c>
      <c r="N12805" s="1" t="n">
        <v>36</v>
      </c>
      <c r="O12805" s="1" t="n">
        <v>64.44</v>
      </c>
      <c r="P12805" s="1" t="s">
        <v>3814</v>
      </c>
    </row>
    <row r="12806" customFormat="false" ht="12.75" hidden="false" customHeight="true" outlineLevel="0" collapsed="false">
      <c r="A12806" s="1" t="n">
        <v>3</v>
      </c>
      <c r="B12806" s="76" t="n">
        <v>46302</v>
      </c>
      <c r="C12806" s="1" t="n">
        <v>11</v>
      </c>
      <c r="D12806" s="1" t="s">
        <v>3820</v>
      </c>
      <c r="E12806" s="1" t="n">
        <v>1612</v>
      </c>
      <c r="F12806" s="1" t="s">
        <v>323</v>
      </c>
      <c r="I12806" s="1" t="n">
        <v>2325364</v>
      </c>
      <c r="J12806" s="1" t="n">
        <v>31796</v>
      </c>
      <c r="K12806" s="1" t="n">
        <v>7896013107927</v>
      </c>
      <c r="L12806" s="1" t="s">
        <v>5501</v>
      </c>
      <c r="N12806" s="1" t="n">
        <v>36</v>
      </c>
      <c r="O12806" s="1" t="n">
        <v>64.44</v>
      </c>
      <c r="P12806" s="1" t="s">
        <v>3814</v>
      </c>
    </row>
    <row r="12807" customFormat="false" ht="12.75" hidden="false" customHeight="true" outlineLevel="0" collapsed="false">
      <c r="A12807" s="1" t="n">
        <v>3</v>
      </c>
      <c r="B12807" s="76" t="n">
        <v>46302</v>
      </c>
      <c r="C12807" s="1" t="n">
        <v>11</v>
      </c>
      <c r="D12807" s="1" t="s">
        <v>3820</v>
      </c>
      <c r="E12807" s="1" t="n">
        <v>1612</v>
      </c>
      <c r="F12807" s="1" t="s">
        <v>323</v>
      </c>
      <c r="I12807" s="1" t="n">
        <v>2325364</v>
      </c>
      <c r="J12807" s="1" t="n">
        <v>34478</v>
      </c>
      <c r="K12807" s="1" t="n">
        <v>7896013107873</v>
      </c>
      <c r="L12807" s="1" t="s">
        <v>5502</v>
      </c>
      <c r="N12807" s="1" t="n">
        <v>48</v>
      </c>
      <c r="O12807" s="1" t="n">
        <v>85.92</v>
      </c>
      <c r="P12807" s="1" t="s">
        <v>3814</v>
      </c>
    </row>
    <row r="12808" customFormat="false" ht="12.75" hidden="false" customHeight="true" outlineLevel="0" collapsed="false">
      <c r="A12808" s="1" t="n">
        <v>3</v>
      </c>
      <c r="B12808" s="76" t="n">
        <v>46302</v>
      </c>
      <c r="C12808" s="1" t="n">
        <v>11</v>
      </c>
      <c r="D12808" s="1" t="s">
        <v>3820</v>
      </c>
      <c r="E12808" s="1" t="n">
        <v>1612</v>
      </c>
      <c r="F12808" s="1" t="s">
        <v>323</v>
      </c>
      <c r="I12808" s="1" t="n">
        <v>2325364</v>
      </c>
      <c r="J12808" s="1" t="n">
        <v>34646</v>
      </c>
      <c r="K12808" s="1" t="n">
        <v>7897309408599</v>
      </c>
      <c r="L12808" s="1" t="s">
        <v>7186</v>
      </c>
      <c r="N12808" s="1" t="n">
        <v>10</v>
      </c>
      <c r="O12808" s="1" t="n">
        <v>79.9</v>
      </c>
      <c r="P12808" s="1" t="s">
        <v>3814</v>
      </c>
    </row>
    <row r="12809" customFormat="false" ht="12.75" hidden="false" customHeight="true" outlineLevel="0" collapsed="false">
      <c r="A12809" s="1" t="n">
        <v>3</v>
      </c>
      <c r="B12809" s="76" t="n">
        <v>46302</v>
      </c>
      <c r="C12809" s="1" t="n">
        <v>11</v>
      </c>
      <c r="D12809" s="1" t="s">
        <v>3820</v>
      </c>
      <c r="E12809" s="1" t="n">
        <v>1612</v>
      </c>
      <c r="F12809" s="1" t="s">
        <v>323</v>
      </c>
      <c r="I12809" s="1" t="n">
        <v>2325364</v>
      </c>
      <c r="J12809" s="1" t="n">
        <v>34649</v>
      </c>
      <c r="K12809" s="1" t="n">
        <v>7896013108191</v>
      </c>
      <c r="L12809" s="1" t="s">
        <v>5503</v>
      </c>
      <c r="N12809" s="1" t="n">
        <v>24</v>
      </c>
      <c r="O12809" s="1" t="n">
        <v>95.88</v>
      </c>
      <c r="P12809" s="1" t="s">
        <v>3814</v>
      </c>
    </row>
    <row r="12810" customFormat="false" ht="12.75" hidden="false" customHeight="true" outlineLevel="0" collapsed="false">
      <c r="A12810" s="1" t="n">
        <v>3</v>
      </c>
      <c r="B12810" s="76" t="n">
        <v>46302</v>
      </c>
      <c r="C12810" s="1" t="n">
        <v>11</v>
      </c>
      <c r="D12810" s="1" t="s">
        <v>3820</v>
      </c>
      <c r="E12810" s="1" t="n">
        <v>1612</v>
      </c>
      <c r="F12810" s="1" t="s">
        <v>323</v>
      </c>
      <c r="I12810" s="1" t="n">
        <v>2325364</v>
      </c>
      <c r="J12810" s="1" t="n">
        <v>36272</v>
      </c>
      <c r="K12810" s="1" t="n">
        <v>7896013108184</v>
      </c>
      <c r="L12810" s="1" t="s">
        <v>5505</v>
      </c>
      <c r="N12810" s="1" t="n">
        <v>12</v>
      </c>
      <c r="O12810" s="1" t="n">
        <v>47.94</v>
      </c>
      <c r="P12810" s="1" t="s">
        <v>3814</v>
      </c>
    </row>
    <row r="12811" customFormat="false" ht="12.75" hidden="false" customHeight="true" outlineLevel="0" collapsed="false">
      <c r="A12811" s="1" t="n">
        <v>3</v>
      </c>
      <c r="B12811" s="76" t="n">
        <v>46302</v>
      </c>
      <c r="C12811" s="1" t="n">
        <v>11</v>
      </c>
      <c r="D12811" s="1" t="s">
        <v>3820</v>
      </c>
      <c r="E12811" s="1" t="n">
        <v>1612</v>
      </c>
      <c r="F12811" s="1" t="s">
        <v>323</v>
      </c>
      <c r="I12811" s="1" t="n">
        <v>2325364</v>
      </c>
      <c r="J12811" s="1" t="n">
        <v>36273</v>
      </c>
      <c r="K12811" s="1" t="n">
        <v>7896013108177</v>
      </c>
      <c r="L12811" s="1" t="s">
        <v>5506</v>
      </c>
      <c r="N12811" s="1" t="n">
        <v>12</v>
      </c>
      <c r="O12811" s="1" t="n">
        <v>47.94</v>
      </c>
      <c r="P12811" s="1" t="s">
        <v>3814</v>
      </c>
    </row>
    <row r="12812" customFormat="false" ht="12.75" hidden="false" customHeight="true" outlineLevel="0" collapsed="false">
      <c r="A12812" s="1" t="n">
        <v>3</v>
      </c>
      <c r="B12812" s="76" t="n">
        <v>46302</v>
      </c>
      <c r="C12812" s="1" t="n">
        <v>11</v>
      </c>
      <c r="D12812" s="1" t="s">
        <v>3820</v>
      </c>
      <c r="E12812" s="1" t="n">
        <v>1612</v>
      </c>
      <c r="F12812" s="1" t="s">
        <v>323</v>
      </c>
      <c r="I12812" s="1" t="n">
        <v>2325364</v>
      </c>
      <c r="J12812" s="1" t="n">
        <v>37310</v>
      </c>
      <c r="K12812" s="1" t="n">
        <v>7898331012549</v>
      </c>
      <c r="L12812" s="1" t="s">
        <v>7187</v>
      </c>
      <c r="N12812" s="1" t="n">
        <v>4</v>
      </c>
      <c r="O12812" s="1" t="n">
        <v>23.8</v>
      </c>
      <c r="P12812" s="1" t="s">
        <v>3814</v>
      </c>
    </row>
    <row r="12813" customFormat="false" ht="12.75" hidden="false" customHeight="true" outlineLevel="0" collapsed="false">
      <c r="A12813" s="1" t="n">
        <v>3</v>
      </c>
      <c r="B12813" s="76" t="n">
        <v>46302</v>
      </c>
      <c r="C12813" s="1" t="n">
        <v>11</v>
      </c>
      <c r="D12813" s="1" t="s">
        <v>3820</v>
      </c>
      <c r="E12813" s="1" t="n">
        <v>1612</v>
      </c>
      <c r="F12813" s="1" t="s">
        <v>323</v>
      </c>
      <c r="I12813" s="1" t="n">
        <v>2325364</v>
      </c>
      <c r="J12813" s="1" t="n">
        <v>37539</v>
      </c>
      <c r="K12813" s="1" t="n">
        <v>7896013106951</v>
      </c>
      <c r="L12813" s="1" t="s">
        <v>5508</v>
      </c>
      <c r="N12813" s="1" t="n">
        <v>12</v>
      </c>
      <c r="O12813" s="1" t="n">
        <v>30</v>
      </c>
      <c r="P12813" s="1" t="s">
        <v>3814</v>
      </c>
    </row>
    <row r="12814" customFormat="false" ht="12.75" hidden="false" customHeight="true" outlineLevel="0" collapsed="false">
      <c r="A12814" s="1" t="n">
        <v>3</v>
      </c>
      <c r="B12814" s="76" t="n">
        <v>46302</v>
      </c>
      <c r="C12814" s="1" t="n">
        <v>11</v>
      </c>
      <c r="D12814" s="1" t="s">
        <v>3820</v>
      </c>
      <c r="E12814" s="1" t="n">
        <v>1612</v>
      </c>
      <c r="F12814" s="1" t="s">
        <v>323</v>
      </c>
      <c r="I12814" s="1" t="n">
        <v>2325364</v>
      </c>
      <c r="J12814" s="1" t="n">
        <v>38026</v>
      </c>
      <c r="K12814" s="1" t="n">
        <v>7898331012563</v>
      </c>
      <c r="L12814" s="1" t="s">
        <v>6147</v>
      </c>
      <c r="N12814" s="1" t="n">
        <v>4</v>
      </c>
      <c r="O12814" s="1" t="n">
        <v>23.8</v>
      </c>
      <c r="P12814" s="1" t="s">
        <v>3814</v>
      </c>
    </row>
    <row r="12815" customFormat="false" ht="12.75" hidden="false" customHeight="true" outlineLevel="0" collapsed="false">
      <c r="A12815" s="1" t="n">
        <v>3</v>
      </c>
      <c r="B12815" s="76" t="n">
        <v>46302</v>
      </c>
      <c r="C12815" s="1" t="n">
        <v>11</v>
      </c>
      <c r="D12815" s="1" t="s">
        <v>3820</v>
      </c>
      <c r="E12815" s="1" t="n">
        <v>1612</v>
      </c>
      <c r="F12815" s="1" t="s">
        <v>323</v>
      </c>
      <c r="I12815" s="1" t="n">
        <v>2325364</v>
      </c>
      <c r="J12815" s="1" t="n">
        <v>46521</v>
      </c>
      <c r="K12815" s="1" t="n">
        <v>7898331012761</v>
      </c>
      <c r="L12815" s="1" t="s">
        <v>4095</v>
      </c>
      <c r="N12815" s="1" t="n">
        <v>10</v>
      </c>
      <c r="O12815" s="1" t="n">
        <v>79.9</v>
      </c>
      <c r="P12815" s="1" t="s">
        <v>3814</v>
      </c>
    </row>
    <row r="12816" customFormat="false" ht="12.75" hidden="false" customHeight="true" outlineLevel="0" collapsed="false">
      <c r="A12816" s="1" t="n">
        <v>3</v>
      </c>
      <c r="B12816" s="76" t="n">
        <v>46302</v>
      </c>
      <c r="C12816" s="1" t="n">
        <v>11</v>
      </c>
      <c r="D12816" s="1" t="s">
        <v>3820</v>
      </c>
      <c r="E12816" s="1" t="n">
        <v>1612</v>
      </c>
      <c r="F12816" s="1" t="s">
        <v>323</v>
      </c>
      <c r="I12816" s="1" t="n">
        <v>2325364</v>
      </c>
      <c r="J12816" s="1" t="n">
        <v>38584</v>
      </c>
      <c r="K12816" s="1" t="n">
        <v>7898331012532</v>
      </c>
      <c r="L12816" s="1" t="s">
        <v>7188</v>
      </c>
      <c r="N12816" s="1" t="n">
        <v>2</v>
      </c>
      <c r="O12816" s="1" t="n">
        <v>11.9</v>
      </c>
      <c r="P12816" s="1" t="s">
        <v>3814</v>
      </c>
    </row>
    <row r="12817" customFormat="false" ht="12.75" hidden="false" customHeight="true" outlineLevel="0" collapsed="false">
      <c r="A12817" s="1" t="n">
        <v>3</v>
      </c>
      <c r="B12817" s="76" t="n">
        <v>46302</v>
      </c>
      <c r="C12817" s="1" t="n">
        <v>11</v>
      </c>
      <c r="D12817" s="1" t="s">
        <v>3820</v>
      </c>
      <c r="E12817" s="1" t="n">
        <v>1612</v>
      </c>
      <c r="F12817" s="1" t="s">
        <v>323</v>
      </c>
      <c r="I12817" s="1" t="n">
        <v>2325364</v>
      </c>
      <c r="J12817" s="1" t="n">
        <v>45070</v>
      </c>
      <c r="K12817" s="1" t="n">
        <v>7896013108146</v>
      </c>
      <c r="L12817" s="1" t="s">
        <v>7189</v>
      </c>
      <c r="N12817" s="1" t="n">
        <v>12</v>
      </c>
      <c r="O12817" s="1" t="n">
        <v>30</v>
      </c>
      <c r="P12817" s="1" t="s">
        <v>3814</v>
      </c>
    </row>
    <row r="12818" customFormat="false" ht="12.75" hidden="false" customHeight="true" outlineLevel="0" collapsed="false">
      <c r="A12818" s="1" t="n">
        <v>3</v>
      </c>
      <c r="B12818" s="76" t="n">
        <v>46302</v>
      </c>
      <c r="C12818" s="1" t="n">
        <v>11</v>
      </c>
      <c r="D12818" s="1" t="s">
        <v>3820</v>
      </c>
      <c r="E12818" s="1" t="n">
        <v>1612</v>
      </c>
      <c r="F12818" s="1" t="s">
        <v>323</v>
      </c>
      <c r="I12818" s="1" t="n">
        <v>2325364</v>
      </c>
      <c r="J12818" s="1" t="n">
        <v>46785</v>
      </c>
      <c r="K12818" s="1" t="n">
        <v>7898331012969</v>
      </c>
      <c r="L12818" s="1" t="s">
        <v>5509</v>
      </c>
      <c r="N12818" s="1" t="n">
        <v>10</v>
      </c>
      <c r="O12818" s="1" t="n">
        <v>79.9</v>
      </c>
      <c r="P12818" s="1" t="s">
        <v>3814</v>
      </c>
    </row>
    <row r="12819" customFormat="false" ht="12.75" hidden="false" customHeight="true" outlineLevel="0" collapsed="false">
      <c r="A12819" s="1" t="n">
        <v>3</v>
      </c>
      <c r="B12819" s="76" t="n">
        <v>46302</v>
      </c>
      <c r="C12819" s="1" t="n">
        <v>11</v>
      </c>
      <c r="D12819" s="1" t="s">
        <v>3820</v>
      </c>
      <c r="E12819" s="1" t="n">
        <v>1612</v>
      </c>
      <c r="F12819" s="1" t="s">
        <v>323</v>
      </c>
      <c r="I12819" s="1" t="n">
        <v>2325364</v>
      </c>
      <c r="J12819" s="1" t="n">
        <v>53400</v>
      </c>
      <c r="K12819" s="1" t="n">
        <v>7896058500202</v>
      </c>
      <c r="L12819" s="1" t="s">
        <v>6148</v>
      </c>
      <c r="N12819" s="1" t="n">
        <v>32</v>
      </c>
      <c r="O12819" s="1" t="n">
        <v>88.64</v>
      </c>
      <c r="P12819" s="1" t="s">
        <v>3814</v>
      </c>
    </row>
    <row r="12820" customFormat="false" ht="12.75" hidden="false" customHeight="true" outlineLevel="0" collapsed="false">
      <c r="A12820" s="1" t="n">
        <v>3</v>
      </c>
      <c r="B12820" s="76" t="n">
        <v>46302</v>
      </c>
      <c r="C12820" s="1" t="n">
        <v>11</v>
      </c>
      <c r="D12820" s="1" t="s">
        <v>3820</v>
      </c>
      <c r="E12820" s="1" t="n">
        <v>1612</v>
      </c>
      <c r="F12820" s="1" t="s">
        <v>323</v>
      </c>
      <c r="I12820" s="1" t="n">
        <v>2325364</v>
      </c>
      <c r="J12820" s="1" t="n">
        <v>53780</v>
      </c>
      <c r="K12820" s="1" t="n">
        <v>7896058500196</v>
      </c>
      <c r="L12820" s="1" t="s">
        <v>6149</v>
      </c>
      <c r="N12820" s="1" t="n">
        <v>16</v>
      </c>
      <c r="O12820" s="1" t="n">
        <v>44.32</v>
      </c>
      <c r="P12820" s="1" t="s">
        <v>3814</v>
      </c>
    </row>
    <row r="12821" customFormat="false" ht="12.75" hidden="false" customHeight="true" outlineLevel="0" collapsed="false">
      <c r="A12821" s="1" t="n">
        <v>3</v>
      </c>
      <c r="B12821" s="76" t="n">
        <v>46302</v>
      </c>
      <c r="C12821" s="1" t="n">
        <v>11</v>
      </c>
      <c r="D12821" s="1" t="s">
        <v>3820</v>
      </c>
      <c r="E12821" s="1" t="n">
        <v>1612</v>
      </c>
      <c r="F12821" s="1" t="s">
        <v>323</v>
      </c>
      <c r="I12821" s="1" t="n">
        <v>2325364</v>
      </c>
      <c r="J12821" s="1" t="n">
        <v>53782</v>
      </c>
      <c r="K12821" s="1" t="n">
        <v>7896058500219</v>
      </c>
      <c r="L12821" s="1" t="s">
        <v>6150</v>
      </c>
      <c r="N12821" s="1" t="n">
        <v>16</v>
      </c>
      <c r="O12821" s="1" t="n">
        <v>44.32</v>
      </c>
      <c r="P12821" s="1" t="s">
        <v>3814</v>
      </c>
    </row>
    <row r="12822" customFormat="false" ht="12.75" hidden="false" customHeight="true" outlineLevel="0" collapsed="false">
      <c r="A12822" s="1" t="n">
        <v>3</v>
      </c>
      <c r="B12822" s="76" t="n">
        <v>46302</v>
      </c>
      <c r="C12822" s="1" t="n">
        <v>11</v>
      </c>
      <c r="D12822" s="1" t="s">
        <v>3820</v>
      </c>
      <c r="E12822" s="1" t="n">
        <v>1612</v>
      </c>
      <c r="F12822" s="1" t="s">
        <v>323</v>
      </c>
      <c r="I12822" s="1" t="n">
        <v>2325364</v>
      </c>
      <c r="J12822" s="1" t="n">
        <v>53783</v>
      </c>
      <c r="K12822" s="1" t="n">
        <v>7896058500226</v>
      </c>
      <c r="L12822" s="1" t="s">
        <v>6151</v>
      </c>
      <c r="N12822" s="1" t="n">
        <v>16</v>
      </c>
      <c r="O12822" s="1" t="n">
        <v>44.32</v>
      </c>
      <c r="P12822" s="1" t="s">
        <v>3814</v>
      </c>
    </row>
    <row r="12823" customFormat="false" ht="12.75" hidden="false" customHeight="true" outlineLevel="0" collapsed="false">
      <c r="A12823" s="1" t="n">
        <v>3</v>
      </c>
      <c r="B12823" s="76" t="n">
        <v>46302</v>
      </c>
      <c r="C12823" s="1" t="n">
        <v>11</v>
      </c>
      <c r="D12823" s="1" t="s">
        <v>3820</v>
      </c>
      <c r="E12823" s="1" t="n">
        <v>1612</v>
      </c>
      <c r="F12823" s="1" t="s">
        <v>323</v>
      </c>
      <c r="I12823" s="1" t="n">
        <v>2325364</v>
      </c>
      <c r="J12823" s="1" t="n">
        <v>53785</v>
      </c>
      <c r="K12823" s="1" t="n">
        <v>7896058500240</v>
      </c>
      <c r="L12823" s="1" t="s">
        <v>6153</v>
      </c>
      <c r="N12823" s="1" t="n">
        <v>16</v>
      </c>
      <c r="O12823" s="1" t="n">
        <v>44.32</v>
      </c>
      <c r="P12823" s="1" t="s">
        <v>3814</v>
      </c>
    </row>
    <row r="12824" customFormat="false" ht="12.75" hidden="false" customHeight="true" outlineLevel="0" collapsed="false">
      <c r="A12824" s="1" t="n">
        <v>3</v>
      </c>
      <c r="B12824" s="76" t="n">
        <v>46302</v>
      </c>
      <c r="C12824" s="1" t="n">
        <v>11</v>
      </c>
      <c r="D12824" s="1" t="s">
        <v>3820</v>
      </c>
      <c r="E12824" s="1" t="n">
        <v>1612</v>
      </c>
      <c r="F12824" s="1" t="s">
        <v>323</v>
      </c>
      <c r="I12824" s="1" t="n">
        <v>2325364</v>
      </c>
      <c r="J12824" s="1" t="n">
        <v>81568</v>
      </c>
      <c r="K12824" s="1" t="n">
        <v>7896058502589</v>
      </c>
      <c r="L12824" s="1" t="s">
        <v>7190</v>
      </c>
      <c r="N12824" s="1" t="n">
        <v>8</v>
      </c>
      <c r="O12824" s="1" t="n">
        <v>19.92</v>
      </c>
      <c r="P12824" s="1" t="s">
        <v>3814</v>
      </c>
    </row>
    <row r="12825" customFormat="false" ht="12.75" hidden="false" customHeight="true" outlineLevel="0" collapsed="false">
      <c r="A12825" s="1" t="n">
        <v>3</v>
      </c>
      <c r="B12825" s="76" t="n">
        <v>46302</v>
      </c>
      <c r="C12825" s="1" t="n">
        <v>11</v>
      </c>
      <c r="D12825" s="1" t="s">
        <v>3820</v>
      </c>
      <c r="E12825" s="1" t="n">
        <v>1636</v>
      </c>
      <c r="F12825" s="1" t="s">
        <v>69</v>
      </c>
      <c r="I12825" s="1" t="n">
        <v>3263039</v>
      </c>
      <c r="J12825" s="1" t="n">
        <v>103014</v>
      </c>
      <c r="K12825" s="1" t="n">
        <v>145794</v>
      </c>
      <c r="L12825" s="1" t="s">
        <v>5082</v>
      </c>
      <c r="N12825" s="1" t="n">
        <v>80</v>
      </c>
      <c r="O12825" s="1" t="n">
        <v>92.26</v>
      </c>
      <c r="P12825" s="1" t="s">
        <v>3814</v>
      </c>
    </row>
    <row r="12826" customFormat="false" ht="12.75" hidden="false" customHeight="true" outlineLevel="0" collapsed="false">
      <c r="A12826" s="1" t="n">
        <v>3</v>
      </c>
      <c r="B12826" s="76" t="n">
        <v>46302</v>
      </c>
      <c r="C12826" s="1" t="n">
        <v>11</v>
      </c>
      <c r="D12826" s="1" t="s">
        <v>3820</v>
      </c>
      <c r="E12826" s="1" t="n">
        <v>1636</v>
      </c>
      <c r="F12826" s="1" t="s">
        <v>69</v>
      </c>
      <c r="I12826" s="1" t="n">
        <v>3263039</v>
      </c>
      <c r="J12826" s="1" t="n">
        <v>109905</v>
      </c>
      <c r="K12826" s="1" t="n">
        <v>7501007499758</v>
      </c>
      <c r="L12826" s="1" t="s">
        <v>7191</v>
      </c>
      <c r="N12826" s="1" t="n">
        <v>12</v>
      </c>
      <c r="O12826" s="1" t="n">
        <v>67.2</v>
      </c>
      <c r="P12826" s="1" t="s">
        <v>3814</v>
      </c>
    </row>
    <row r="12827" customFormat="false" ht="12.75" hidden="false" customHeight="true" outlineLevel="0" collapsed="false">
      <c r="A12827" s="1" t="n">
        <v>3</v>
      </c>
      <c r="B12827" s="76" t="n">
        <v>46302</v>
      </c>
      <c r="C12827" s="1" t="n">
        <v>11</v>
      </c>
      <c r="D12827" s="1" t="s">
        <v>3820</v>
      </c>
      <c r="E12827" s="1" t="n">
        <v>1636</v>
      </c>
      <c r="F12827" s="1" t="s">
        <v>69</v>
      </c>
      <c r="I12827" s="1" t="n">
        <v>3263039</v>
      </c>
      <c r="J12827" s="1" t="n">
        <v>12118</v>
      </c>
      <c r="K12827" s="1" t="n">
        <v>3014260833176</v>
      </c>
      <c r="L12827" s="1" t="s">
        <v>5084</v>
      </c>
      <c r="N12827" s="1" t="n">
        <v>12</v>
      </c>
      <c r="O12827" s="1" t="n">
        <v>62.2</v>
      </c>
      <c r="P12827" s="1" t="s">
        <v>3814</v>
      </c>
    </row>
    <row r="12828" customFormat="false" ht="12.75" hidden="false" customHeight="true" outlineLevel="0" collapsed="false">
      <c r="A12828" s="1" t="n">
        <v>3</v>
      </c>
      <c r="B12828" s="76" t="n">
        <v>46302</v>
      </c>
      <c r="C12828" s="1" t="n">
        <v>11</v>
      </c>
      <c r="D12828" s="1" t="s">
        <v>3820</v>
      </c>
      <c r="E12828" s="1" t="n">
        <v>1636</v>
      </c>
      <c r="F12828" s="1" t="s">
        <v>69</v>
      </c>
      <c r="I12828" s="1" t="n">
        <v>3263039</v>
      </c>
      <c r="J12828" s="1" t="n">
        <v>14631</v>
      </c>
      <c r="K12828" s="1" t="n">
        <v>7702018037865</v>
      </c>
      <c r="L12828" s="1" t="s">
        <v>7192</v>
      </c>
      <c r="N12828" s="1" t="n">
        <v>4</v>
      </c>
      <c r="O12828" s="1" t="n">
        <v>95.68</v>
      </c>
      <c r="P12828" s="1" t="s">
        <v>3814</v>
      </c>
    </row>
    <row r="12829" customFormat="false" ht="12.75" hidden="false" customHeight="true" outlineLevel="0" collapsed="false">
      <c r="A12829" s="1" t="n">
        <v>3</v>
      </c>
      <c r="B12829" s="76" t="n">
        <v>46302</v>
      </c>
      <c r="C12829" s="1" t="n">
        <v>11</v>
      </c>
      <c r="D12829" s="1" t="s">
        <v>3820</v>
      </c>
      <c r="E12829" s="1" t="n">
        <v>1636</v>
      </c>
      <c r="F12829" s="1" t="s">
        <v>69</v>
      </c>
      <c r="I12829" s="1" t="n">
        <v>3263039</v>
      </c>
      <c r="J12829" s="1" t="n">
        <v>18381</v>
      </c>
      <c r="K12829" s="1" t="n">
        <v>7500435244688</v>
      </c>
      <c r="L12829" s="1" t="s">
        <v>5090</v>
      </c>
      <c r="N12829" s="1" t="n">
        <v>24</v>
      </c>
      <c r="O12829" s="1" t="n">
        <v>91.09</v>
      </c>
      <c r="P12829" s="1" t="s">
        <v>3814</v>
      </c>
    </row>
    <row r="12830" customFormat="false" ht="12.75" hidden="false" customHeight="true" outlineLevel="0" collapsed="false">
      <c r="A12830" s="1" t="n">
        <v>3</v>
      </c>
      <c r="B12830" s="76" t="n">
        <v>46302</v>
      </c>
      <c r="C12830" s="1" t="n">
        <v>11</v>
      </c>
      <c r="D12830" s="1" t="s">
        <v>3820</v>
      </c>
      <c r="E12830" s="1" t="n">
        <v>1636</v>
      </c>
      <c r="F12830" s="1" t="s">
        <v>69</v>
      </c>
      <c r="I12830" s="1" t="n">
        <v>3263039</v>
      </c>
      <c r="J12830" s="1" t="n">
        <v>22431</v>
      </c>
      <c r="K12830" s="1" t="n">
        <v>7506339363883</v>
      </c>
      <c r="L12830" s="1" t="s">
        <v>7193</v>
      </c>
      <c r="N12830" s="1" t="n">
        <v>24</v>
      </c>
      <c r="O12830" s="1" t="n">
        <v>63.26</v>
      </c>
      <c r="P12830" s="1" t="s">
        <v>3814</v>
      </c>
    </row>
    <row r="12831" customFormat="false" ht="12.75" hidden="false" customHeight="true" outlineLevel="0" collapsed="false">
      <c r="A12831" s="1" t="n">
        <v>3</v>
      </c>
      <c r="B12831" s="76" t="n">
        <v>46302</v>
      </c>
      <c r="C12831" s="1" t="n">
        <v>11</v>
      </c>
      <c r="D12831" s="1" t="s">
        <v>3820</v>
      </c>
      <c r="E12831" s="1" t="n">
        <v>1636</v>
      </c>
      <c r="F12831" s="1" t="s">
        <v>69</v>
      </c>
      <c r="I12831" s="1" t="n">
        <v>3263039</v>
      </c>
      <c r="J12831" s="1" t="n">
        <v>28192</v>
      </c>
      <c r="K12831" s="1" t="n">
        <v>7500435135047</v>
      </c>
      <c r="L12831" s="1" t="s">
        <v>7194</v>
      </c>
      <c r="N12831" s="1" t="n">
        <v>3</v>
      </c>
      <c r="O12831" s="1" t="n">
        <v>37.98</v>
      </c>
      <c r="P12831" s="1" t="s">
        <v>3814</v>
      </c>
    </row>
    <row r="12832" customFormat="false" ht="12.75" hidden="false" customHeight="true" outlineLevel="0" collapsed="false">
      <c r="A12832" s="1" t="n">
        <v>3</v>
      </c>
      <c r="B12832" s="76" t="n">
        <v>46302</v>
      </c>
      <c r="C12832" s="1" t="n">
        <v>11</v>
      </c>
      <c r="D12832" s="1" t="s">
        <v>3820</v>
      </c>
      <c r="E12832" s="1" t="n">
        <v>1636</v>
      </c>
      <c r="F12832" s="1" t="s">
        <v>69</v>
      </c>
      <c r="I12832" s="1" t="n">
        <v>3263039</v>
      </c>
      <c r="J12832" s="1" t="n">
        <v>28193</v>
      </c>
      <c r="K12832" s="1" t="n">
        <v>7500435135061</v>
      </c>
      <c r="L12832" s="1" t="s">
        <v>7195</v>
      </c>
      <c r="N12832" s="1" t="n">
        <v>3</v>
      </c>
      <c r="O12832" s="1" t="n">
        <v>37.98</v>
      </c>
      <c r="P12832" s="1" t="s">
        <v>3814</v>
      </c>
    </row>
    <row r="12833" customFormat="false" ht="12.75" hidden="false" customHeight="true" outlineLevel="0" collapsed="false">
      <c r="A12833" s="1" t="n">
        <v>3</v>
      </c>
      <c r="B12833" s="76" t="n">
        <v>46302</v>
      </c>
      <c r="C12833" s="1" t="n">
        <v>11</v>
      </c>
      <c r="D12833" s="1" t="s">
        <v>3820</v>
      </c>
      <c r="E12833" s="1" t="n">
        <v>1636</v>
      </c>
      <c r="F12833" s="1" t="s">
        <v>69</v>
      </c>
      <c r="I12833" s="1" t="n">
        <v>3263039</v>
      </c>
      <c r="J12833" s="1" t="n">
        <v>28195</v>
      </c>
      <c r="K12833" s="1" t="n">
        <v>7500435135030</v>
      </c>
      <c r="L12833" s="1" t="s">
        <v>7196</v>
      </c>
      <c r="N12833" s="1" t="n">
        <v>3</v>
      </c>
      <c r="O12833" s="1" t="n">
        <v>37.98</v>
      </c>
      <c r="P12833" s="1" t="s">
        <v>3814</v>
      </c>
    </row>
    <row r="12834" customFormat="false" ht="12.75" hidden="false" customHeight="true" outlineLevel="0" collapsed="false">
      <c r="A12834" s="1" t="n">
        <v>3</v>
      </c>
      <c r="B12834" s="76" t="n">
        <v>46302</v>
      </c>
      <c r="C12834" s="1" t="n">
        <v>11</v>
      </c>
      <c r="D12834" s="1" t="s">
        <v>3820</v>
      </c>
      <c r="E12834" s="1" t="n">
        <v>1636</v>
      </c>
      <c r="F12834" s="1" t="s">
        <v>69</v>
      </c>
      <c r="I12834" s="1" t="n">
        <v>3263039</v>
      </c>
      <c r="J12834" s="1" t="n">
        <v>29220</v>
      </c>
      <c r="K12834" s="1" t="n">
        <v>7500435134415</v>
      </c>
      <c r="L12834" s="1" t="s">
        <v>5093</v>
      </c>
      <c r="N12834" s="1" t="n">
        <v>12</v>
      </c>
      <c r="O12834" s="1" t="n">
        <v>41.92</v>
      </c>
      <c r="P12834" s="1" t="s">
        <v>3814</v>
      </c>
    </row>
    <row r="12835" customFormat="false" ht="12.75" hidden="false" customHeight="true" outlineLevel="0" collapsed="false">
      <c r="A12835" s="1" t="n">
        <v>3</v>
      </c>
      <c r="B12835" s="76" t="n">
        <v>46302</v>
      </c>
      <c r="C12835" s="1" t="n">
        <v>11</v>
      </c>
      <c r="D12835" s="1" t="s">
        <v>3820</v>
      </c>
      <c r="E12835" s="1" t="n">
        <v>1636</v>
      </c>
      <c r="F12835" s="1" t="s">
        <v>69</v>
      </c>
      <c r="I12835" s="1" t="n">
        <v>3263039</v>
      </c>
      <c r="J12835" s="1" t="n">
        <v>32202</v>
      </c>
      <c r="K12835" s="1" t="n">
        <v>7500435154772</v>
      </c>
      <c r="L12835" s="1" t="s">
        <v>5094</v>
      </c>
      <c r="N12835" s="1" t="n">
        <v>24</v>
      </c>
      <c r="O12835" s="1" t="n">
        <v>91.09</v>
      </c>
      <c r="P12835" s="1" t="s">
        <v>3814</v>
      </c>
    </row>
    <row r="12836" customFormat="false" ht="12.75" hidden="false" customHeight="true" outlineLevel="0" collapsed="false">
      <c r="A12836" s="1" t="n">
        <v>3</v>
      </c>
      <c r="B12836" s="76" t="n">
        <v>46302</v>
      </c>
      <c r="C12836" s="1" t="n">
        <v>11</v>
      </c>
      <c r="D12836" s="1" t="s">
        <v>3820</v>
      </c>
      <c r="E12836" s="1" t="n">
        <v>1636</v>
      </c>
      <c r="F12836" s="1" t="s">
        <v>69</v>
      </c>
      <c r="I12836" s="1" t="n">
        <v>3263039</v>
      </c>
      <c r="J12836" s="1" t="n">
        <v>36252</v>
      </c>
      <c r="K12836" s="1" t="n">
        <v>7500435150248</v>
      </c>
      <c r="L12836" s="1" t="s">
        <v>7197</v>
      </c>
      <c r="N12836" s="1" t="n">
        <v>12</v>
      </c>
      <c r="O12836" s="1" t="n">
        <v>40.61</v>
      </c>
      <c r="P12836" s="1" t="s">
        <v>3814</v>
      </c>
    </row>
    <row r="12837" customFormat="false" ht="12.75" hidden="false" customHeight="true" outlineLevel="0" collapsed="false">
      <c r="A12837" s="1" t="n">
        <v>3</v>
      </c>
      <c r="B12837" s="76" t="n">
        <v>46302</v>
      </c>
      <c r="C12837" s="1" t="n">
        <v>11</v>
      </c>
      <c r="D12837" s="1" t="s">
        <v>3820</v>
      </c>
      <c r="E12837" s="1" t="n">
        <v>1636</v>
      </c>
      <c r="F12837" s="1" t="s">
        <v>69</v>
      </c>
      <c r="I12837" s="1" t="n">
        <v>3263039</v>
      </c>
      <c r="J12837" s="1" t="n">
        <v>56627</v>
      </c>
      <c r="K12837" s="1" t="n">
        <v>7500435214667</v>
      </c>
      <c r="L12837" s="1" t="s">
        <v>7198</v>
      </c>
      <c r="N12837" s="1" t="n">
        <v>13</v>
      </c>
      <c r="O12837" s="1" t="n">
        <v>123.02</v>
      </c>
      <c r="P12837" s="1" t="s">
        <v>3814</v>
      </c>
    </row>
    <row r="12838" customFormat="false" ht="12.75" hidden="false" customHeight="true" outlineLevel="0" collapsed="false">
      <c r="A12838" s="1" t="n">
        <v>3</v>
      </c>
      <c r="B12838" s="76" t="n">
        <v>46302</v>
      </c>
      <c r="C12838" s="1" t="n">
        <v>11</v>
      </c>
      <c r="D12838" s="1" t="s">
        <v>3820</v>
      </c>
      <c r="E12838" s="1" t="n">
        <v>1636</v>
      </c>
      <c r="F12838" s="1" t="s">
        <v>69</v>
      </c>
      <c r="I12838" s="1" t="n">
        <v>3263039</v>
      </c>
      <c r="J12838" s="1" t="n">
        <v>72038</v>
      </c>
      <c r="K12838" s="1" t="n">
        <v>7500435243834</v>
      </c>
      <c r="L12838" s="1" t="s">
        <v>7199</v>
      </c>
      <c r="N12838" s="1" t="n">
        <v>24</v>
      </c>
      <c r="O12838" s="1" t="n">
        <v>79.76</v>
      </c>
      <c r="P12838" s="1" t="s">
        <v>3814</v>
      </c>
    </row>
    <row r="12839" customFormat="false" ht="12.75" hidden="false" customHeight="true" outlineLevel="0" collapsed="false">
      <c r="A12839" s="1" t="n">
        <v>3</v>
      </c>
      <c r="B12839" s="76" t="n">
        <v>46302</v>
      </c>
      <c r="C12839" s="1" t="n">
        <v>11</v>
      </c>
      <c r="D12839" s="1" t="s">
        <v>3820</v>
      </c>
      <c r="E12839" s="1" t="n">
        <v>1636</v>
      </c>
      <c r="F12839" s="1" t="s">
        <v>69</v>
      </c>
      <c r="I12839" s="1" t="n">
        <v>3263039</v>
      </c>
      <c r="J12839" s="1" t="n">
        <v>74385</v>
      </c>
      <c r="K12839" s="1" t="n">
        <v>7500435251938</v>
      </c>
      <c r="L12839" s="1" t="s">
        <v>5101</v>
      </c>
      <c r="N12839" s="1" t="n">
        <v>36</v>
      </c>
      <c r="O12839" s="1" t="n">
        <v>136.63</v>
      </c>
      <c r="P12839" s="1" t="s">
        <v>3814</v>
      </c>
    </row>
    <row r="12840" customFormat="false" ht="12.75" hidden="false" customHeight="true" outlineLevel="0" collapsed="false">
      <c r="A12840" s="1" t="n">
        <v>3</v>
      </c>
      <c r="B12840" s="76" t="n">
        <v>46302</v>
      </c>
      <c r="C12840" s="1" t="n">
        <v>22</v>
      </c>
      <c r="D12840" s="1" t="s">
        <v>3967</v>
      </c>
      <c r="E12840" s="1" t="n">
        <v>42</v>
      </c>
      <c r="F12840" s="1" t="s">
        <v>93</v>
      </c>
      <c r="I12840" s="1" t="n">
        <v>4719</v>
      </c>
      <c r="J12840" s="1" t="n">
        <v>100000</v>
      </c>
      <c r="K12840" s="1" t="n">
        <v>1</v>
      </c>
      <c r="L12840" s="1" t="s">
        <v>3982</v>
      </c>
      <c r="N12840" s="1" t="n">
        <v>2.038</v>
      </c>
      <c r="O12840" s="1" t="n">
        <v>45.9</v>
      </c>
      <c r="P12840" s="1" t="s">
        <v>3814</v>
      </c>
    </row>
    <row r="12841" customFormat="false" ht="12.75" hidden="false" customHeight="true" outlineLevel="0" collapsed="false">
      <c r="A12841" s="1" t="n">
        <v>3</v>
      </c>
      <c r="B12841" s="76" t="n">
        <v>46302</v>
      </c>
      <c r="C12841" s="1" t="n">
        <v>22</v>
      </c>
      <c r="D12841" s="1" t="s">
        <v>3967</v>
      </c>
      <c r="E12841" s="1" t="n">
        <v>42</v>
      </c>
      <c r="F12841" s="1" t="s">
        <v>93</v>
      </c>
      <c r="I12841" s="1" t="n">
        <v>4719</v>
      </c>
      <c r="J12841" s="1" t="n">
        <v>100000</v>
      </c>
      <c r="K12841" s="1" t="n">
        <v>1</v>
      </c>
      <c r="L12841" s="1" t="s">
        <v>3982</v>
      </c>
      <c r="N12841" s="1" t="n">
        <v>3.174</v>
      </c>
      <c r="O12841" s="1" t="n">
        <v>79.13</v>
      </c>
      <c r="P12841" s="1" t="s">
        <v>3814</v>
      </c>
    </row>
    <row r="12842" customFormat="false" ht="12.75" hidden="false" customHeight="true" outlineLevel="0" collapsed="false">
      <c r="A12842" s="1" t="n">
        <v>3</v>
      </c>
      <c r="B12842" s="76" t="n">
        <v>46302</v>
      </c>
      <c r="C12842" s="1" t="n">
        <v>22</v>
      </c>
      <c r="D12842" s="1" t="s">
        <v>3967</v>
      </c>
      <c r="E12842" s="1" t="n">
        <v>42</v>
      </c>
      <c r="F12842" s="1" t="s">
        <v>93</v>
      </c>
      <c r="I12842" s="1" t="n">
        <v>4719</v>
      </c>
      <c r="J12842" s="1" t="n">
        <v>100001</v>
      </c>
      <c r="K12842" s="1" t="n">
        <v>2</v>
      </c>
      <c r="L12842" s="1" t="s">
        <v>3983</v>
      </c>
      <c r="N12842" s="1" t="n">
        <v>8.865</v>
      </c>
      <c r="O12842" s="1" t="n">
        <v>213.41</v>
      </c>
      <c r="P12842" s="1" t="s">
        <v>3814</v>
      </c>
    </row>
    <row r="12843" customFormat="false" ht="12.75" hidden="false" customHeight="true" outlineLevel="0" collapsed="false">
      <c r="A12843" s="1" t="n">
        <v>3</v>
      </c>
      <c r="B12843" s="76" t="n">
        <v>46302</v>
      </c>
      <c r="C12843" s="1" t="n">
        <v>22</v>
      </c>
      <c r="D12843" s="1" t="s">
        <v>3967</v>
      </c>
      <c r="E12843" s="1" t="n">
        <v>42</v>
      </c>
      <c r="F12843" s="1" t="s">
        <v>93</v>
      </c>
      <c r="I12843" s="1" t="n">
        <v>4719</v>
      </c>
      <c r="J12843" s="1" t="n">
        <v>100002</v>
      </c>
      <c r="K12843" s="1" t="n">
        <v>3</v>
      </c>
      <c r="L12843" s="1" t="s">
        <v>3984</v>
      </c>
      <c r="N12843" s="1" t="n">
        <v>21.992</v>
      </c>
      <c r="O12843" s="1" t="n">
        <v>546.51</v>
      </c>
      <c r="P12843" s="1" t="s">
        <v>3814</v>
      </c>
    </row>
    <row r="12844" customFormat="false" ht="12.75" hidden="false" customHeight="true" outlineLevel="0" collapsed="false">
      <c r="A12844" s="1" t="n">
        <v>3</v>
      </c>
      <c r="B12844" s="76" t="n">
        <v>46302</v>
      </c>
      <c r="C12844" s="1" t="n">
        <v>22</v>
      </c>
      <c r="D12844" s="1" t="s">
        <v>3967</v>
      </c>
      <c r="E12844" s="1" t="n">
        <v>42</v>
      </c>
      <c r="F12844" s="1" t="s">
        <v>93</v>
      </c>
      <c r="I12844" s="1" t="n">
        <v>4719</v>
      </c>
      <c r="J12844" s="1" t="n">
        <v>100003</v>
      </c>
      <c r="K12844" s="1" t="n">
        <v>4</v>
      </c>
      <c r="L12844" s="1" t="s">
        <v>3985</v>
      </c>
      <c r="N12844" s="1" t="n">
        <v>16.46</v>
      </c>
      <c r="O12844" s="1" t="n">
        <v>447.4</v>
      </c>
      <c r="P12844" s="1" t="s">
        <v>3814</v>
      </c>
    </row>
    <row r="12845" customFormat="false" ht="12.75" hidden="false" customHeight="true" outlineLevel="0" collapsed="false">
      <c r="A12845" s="1" t="n">
        <v>3</v>
      </c>
      <c r="B12845" s="76" t="n">
        <v>46302</v>
      </c>
      <c r="C12845" s="1" t="n">
        <v>22</v>
      </c>
      <c r="D12845" s="1" t="s">
        <v>3967</v>
      </c>
      <c r="E12845" s="1" t="n">
        <v>42</v>
      </c>
      <c r="F12845" s="1" t="s">
        <v>93</v>
      </c>
      <c r="I12845" s="1" t="n">
        <v>4719</v>
      </c>
      <c r="J12845" s="1" t="n">
        <v>100006</v>
      </c>
      <c r="K12845" s="1" t="n">
        <v>7</v>
      </c>
      <c r="L12845" s="1" t="s">
        <v>3968</v>
      </c>
      <c r="N12845" s="1" t="n">
        <v>2.648</v>
      </c>
      <c r="O12845" s="1" t="n">
        <v>91.06</v>
      </c>
      <c r="P12845" s="1" t="s">
        <v>3814</v>
      </c>
    </row>
    <row r="12846" customFormat="false" ht="12.75" hidden="false" customHeight="true" outlineLevel="0" collapsed="false">
      <c r="A12846" s="1" t="n">
        <v>3</v>
      </c>
      <c r="B12846" s="76" t="n">
        <v>46302</v>
      </c>
      <c r="C12846" s="1" t="n">
        <v>22</v>
      </c>
      <c r="D12846" s="1" t="s">
        <v>3967</v>
      </c>
      <c r="E12846" s="1" t="n">
        <v>42</v>
      </c>
      <c r="F12846" s="1" t="s">
        <v>93</v>
      </c>
      <c r="I12846" s="1" t="n">
        <v>4719</v>
      </c>
      <c r="J12846" s="1" t="n">
        <v>100007</v>
      </c>
      <c r="K12846" s="1" t="n">
        <v>8</v>
      </c>
      <c r="L12846" s="1" t="s">
        <v>3986</v>
      </c>
      <c r="N12846" s="1" t="n">
        <v>7.2</v>
      </c>
      <c r="O12846" s="1" t="n">
        <v>190.11</v>
      </c>
      <c r="P12846" s="1" t="s">
        <v>3814</v>
      </c>
    </row>
    <row r="12847" customFormat="false" ht="12.75" hidden="false" customHeight="true" outlineLevel="0" collapsed="false">
      <c r="A12847" s="1" t="n">
        <v>3</v>
      </c>
      <c r="B12847" s="76" t="n">
        <v>46302</v>
      </c>
      <c r="C12847" s="1" t="n">
        <v>22</v>
      </c>
      <c r="D12847" s="1" t="s">
        <v>3967</v>
      </c>
      <c r="E12847" s="1" t="n">
        <v>42</v>
      </c>
      <c r="F12847" s="1" t="s">
        <v>93</v>
      </c>
      <c r="I12847" s="1" t="n">
        <v>4719</v>
      </c>
      <c r="J12847" s="1" t="n">
        <v>100007</v>
      </c>
      <c r="K12847" s="1" t="n">
        <v>8</v>
      </c>
      <c r="L12847" s="1" t="s">
        <v>3986</v>
      </c>
      <c r="N12847" s="1" t="n">
        <v>3.36</v>
      </c>
      <c r="O12847" s="1" t="n">
        <v>98.21</v>
      </c>
      <c r="P12847" s="1" t="s">
        <v>3814</v>
      </c>
    </row>
    <row r="12848" customFormat="false" ht="12.75" hidden="false" customHeight="true" outlineLevel="0" collapsed="false">
      <c r="A12848" s="1" t="n">
        <v>3</v>
      </c>
      <c r="B12848" s="76" t="n">
        <v>46302</v>
      </c>
      <c r="C12848" s="1" t="n">
        <v>22</v>
      </c>
      <c r="D12848" s="1" t="s">
        <v>3967</v>
      </c>
      <c r="E12848" s="1" t="n">
        <v>42</v>
      </c>
      <c r="F12848" s="1" t="s">
        <v>93</v>
      </c>
      <c r="I12848" s="1" t="n">
        <v>4719</v>
      </c>
      <c r="J12848" s="1" t="n">
        <v>100008</v>
      </c>
      <c r="K12848" s="1" t="n">
        <v>9</v>
      </c>
      <c r="L12848" s="1" t="s">
        <v>3969</v>
      </c>
      <c r="N12848" s="1" t="n">
        <v>15.16</v>
      </c>
      <c r="O12848" s="1" t="n">
        <v>534.38</v>
      </c>
      <c r="P12848" s="1" t="s">
        <v>3814</v>
      </c>
    </row>
    <row r="12849" customFormat="false" ht="12.75" hidden="false" customHeight="true" outlineLevel="0" collapsed="false">
      <c r="A12849" s="1" t="n">
        <v>3</v>
      </c>
      <c r="B12849" s="76" t="n">
        <v>46302</v>
      </c>
      <c r="C12849" s="1" t="n">
        <v>22</v>
      </c>
      <c r="D12849" s="1" t="s">
        <v>3967</v>
      </c>
      <c r="E12849" s="1" t="n">
        <v>42</v>
      </c>
      <c r="F12849" s="1" t="s">
        <v>93</v>
      </c>
      <c r="I12849" s="1" t="n">
        <v>4719</v>
      </c>
      <c r="J12849" s="1" t="n">
        <v>100010</v>
      </c>
      <c r="K12849" s="1" t="n">
        <v>11</v>
      </c>
      <c r="L12849" s="1" t="s">
        <v>3970</v>
      </c>
      <c r="N12849" s="1" t="n">
        <v>4.042</v>
      </c>
      <c r="O12849" s="1" t="n">
        <v>163.33</v>
      </c>
      <c r="P12849" s="1" t="s">
        <v>3814</v>
      </c>
    </row>
    <row r="12850" customFormat="false" ht="12.75" hidden="false" customHeight="true" outlineLevel="0" collapsed="false">
      <c r="A12850" s="1" t="n">
        <v>3</v>
      </c>
      <c r="B12850" s="76" t="n">
        <v>46302</v>
      </c>
      <c r="C12850" s="1" t="n">
        <v>22</v>
      </c>
      <c r="D12850" s="1" t="s">
        <v>3967</v>
      </c>
      <c r="E12850" s="1" t="n">
        <v>42</v>
      </c>
      <c r="F12850" s="1" t="s">
        <v>93</v>
      </c>
      <c r="I12850" s="1" t="n">
        <v>4719</v>
      </c>
      <c r="J12850" s="1" t="n">
        <v>100011</v>
      </c>
      <c r="K12850" s="1" t="n">
        <v>12</v>
      </c>
      <c r="L12850" s="1" t="s">
        <v>3971</v>
      </c>
      <c r="N12850" s="1" t="n">
        <v>7.44</v>
      </c>
      <c r="O12850" s="1" t="n">
        <v>300.64</v>
      </c>
      <c r="P12850" s="1" t="s">
        <v>3814</v>
      </c>
    </row>
    <row r="12851" customFormat="false" ht="12.75" hidden="false" customHeight="true" outlineLevel="0" collapsed="false">
      <c r="A12851" s="1" t="n">
        <v>3</v>
      </c>
      <c r="B12851" s="76" t="n">
        <v>46302</v>
      </c>
      <c r="C12851" s="1" t="n">
        <v>22</v>
      </c>
      <c r="D12851" s="1" t="s">
        <v>3967</v>
      </c>
      <c r="E12851" s="1" t="n">
        <v>42</v>
      </c>
      <c r="F12851" s="1" t="s">
        <v>93</v>
      </c>
      <c r="I12851" s="1" t="n">
        <v>4719</v>
      </c>
      <c r="J12851" s="1" t="n">
        <v>100012</v>
      </c>
      <c r="K12851" s="1" t="n">
        <v>13</v>
      </c>
      <c r="L12851" s="1" t="s">
        <v>3972</v>
      </c>
      <c r="N12851" s="1" t="n">
        <v>6.495</v>
      </c>
      <c r="O12851" s="1" t="n">
        <v>284.8</v>
      </c>
      <c r="P12851" s="1" t="s">
        <v>3814</v>
      </c>
    </row>
    <row r="12852" customFormat="false" ht="12.75" hidden="false" customHeight="true" outlineLevel="0" collapsed="false">
      <c r="A12852" s="1" t="n">
        <v>3</v>
      </c>
      <c r="B12852" s="76" t="n">
        <v>46302</v>
      </c>
      <c r="C12852" s="1" t="n">
        <v>22</v>
      </c>
      <c r="D12852" s="1" t="s">
        <v>3967</v>
      </c>
      <c r="E12852" s="1" t="n">
        <v>42</v>
      </c>
      <c r="F12852" s="1" t="s">
        <v>93</v>
      </c>
      <c r="I12852" s="1" t="n">
        <v>4719</v>
      </c>
      <c r="J12852" s="1" t="n">
        <v>100013</v>
      </c>
      <c r="K12852" s="1" t="n">
        <v>14</v>
      </c>
      <c r="L12852" s="1" t="s">
        <v>3973</v>
      </c>
      <c r="N12852" s="1" t="n">
        <v>11.735</v>
      </c>
      <c r="O12852" s="1" t="n">
        <v>554.93</v>
      </c>
      <c r="P12852" s="1" t="s">
        <v>3814</v>
      </c>
    </row>
    <row r="12853" customFormat="false" ht="12.75" hidden="false" customHeight="true" outlineLevel="0" collapsed="false">
      <c r="A12853" s="1" t="n">
        <v>3</v>
      </c>
      <c r="B12853" s="76" t="n">
        <v>46302</v>
      </c>
      <c r="C12853" s="1" t="n">
        <v>22</v>
      </c>
      <c r="D12853" s="1" t="s">
        <v>3967</v>
      </c>
      <c r="E12853" s="1" t="n">
        <v>42</v>
      </c>
      <c r="F12853" s="1" t="s">
        <v>93</v>
      </c>
      <c r="I12853" s="1" t="n">
        <v>4719</v>
      </c>
      <c r="J12853" s="1" t="n">
        <v>100014</v>
      </c>
      <c r="K12853" s="1" t="n">
        <v>15</v>
      </c>
      <c r="L12853" s="1" t="s">
        <v>3974</v>
      </c>
      <c r="N12853" s="1" t="n">
        <v>5.422</v>
      </c>
      <c r="O12853" s="1" t="n">
        <v>261.06</v>
      </c>
      <c r="P12853" s="1" t="s">
        <v>3814</v>
      </c>
    </row>
    <row r="12854" customFormat="false" ht="12.75" hidden="false" customHeight="true" outlineLevel="0" collapsed="false">
      <c r="A12854" s="1" t="n">
        <v>3</v>
      </c>
      <c r="B12854" s="76" t="n">
        <v>46302</v>
      </c>
      <c r="C12854" s="1" t="n">
        <v>22</v>
      </c>
      <c r="D12854" s="1" t="s">
        <v>3967</v>
      </c>
      <c r="E12854" s="1" t="n">
        <v>42</v>
      </c>
      <c r="F12854" s="1" t="s">
        <v>93</v>
      </c>
      <c r="I12854" s="1" t="n">
        <v>4719</v>
      </c>
      <c r="J12854" s="1" t="n">
        <v>100015</v>
      </c>
      <c r="K12854" s="1" t="n">
        <v>16</v>
      </c>
      <c r="L12854" s="1" t="s">
        <v>3975</v>
      </c>
      <c r="N12854" s="1" t="n">
        <v>1.806</v>
      </c>
      <c r="O12854" s="1" t="n">
        <v>79.19</v>
      </c>
      <c r="P12854" s="1" t="s">
        <v>3814</v>
      </c>
    </row>
    <row r="12855" customFormat="false" ht="12.75" hidden="false" customHeight="true" outlineLevel="0" collapsed="false">
      <c r="A12855" s="1" t="n">
        <v>3</v>
      </c>
      <c r="B12855" s="76" t="n">
        <v>46302</v>
      </c>
      <c r="C12855" s="1" t="n">
        <v>22</v>
      </c>
      <c r="D12855" s="1" t="s">
        <v>3967</v>
      </c>
      <c r="E12855" s="1" t="n">
        <v>42</v>
      </c>
      <c r="F12855" s="1" t="s">
        <v>93</v>
      </c>
      <c r="I12855" s="1" t="n">
        <v>4719</v>
      </c>
      <c r="J12855" s="1" t="n">
        <v>100016</v>
      </c>
      <c r="K12855" s="1" t="n">
        <v>17</v>
      </c>
      <c r="L12855" s="1" t="s">
        <v>3976</v>
      </c>
      <c r="N12855" s="1" t="n">
        <v>1.958</v>
      </c>
      <c r="O12855" s="1" t="n">
        <v>92.59</v>
      </c>
      <c r="P12855" s="1" t="s">
        <v>3814</v>
      </c>
    </row>
    <row r="12856" customFormat="false" ht="12.75" hidden="false" customHeight="true" outlineLevel="0" collapsed="false">
      <c r="A12856" s="1" t="n">
        <v>3</v>
      </c>
      <c r="B12856" s="76" t="n">
        <v>46302</v>
      </c>
      <c r="C12856" s="1" t="n">
        <v>22</v>
      </c>
      <c r="D12856" s="1" t="s">
        <v>3967</v>
      </c>
      <c r="E12856" s="1" t="n">
        <v>42</v>
      </c>
      <c r="F12856" s="1" t="s">
        <v>93</v>
      </c>
      <c r="I12856" s="1" t="n">
        <v>4719</v>
      </c>
      <c r="J12856" s="1" t="n">
        <v>100017</v>
      </c>
      <c r="K12856" s="1" t="n">
        <v>18</v>
      </c>
      <c r="L12856" s="1" t="s">
        <v>3977</v>
      </c>
      <c r="N12856" s="1" t="n">
        <v>1.664</v>
      </c>
      <c r="O12856" s="1" t="n">
        <v>93</v>
      </c>
      <c r="P12856" s="1" t="s">
        <v>3814</v>
      </c>
    </row>
    <row r="12857" customFormat="false" ht="12.75" hidden="false" customHeight="true" outlineLevel="0" collapsed="false">
      <c r="A12857" s="1" t="n">
        <v>3</v>
      </c>
      <c r="B12857" s="76" t="n">
        <v>46302</v>
      </c>
      <c r="C12857" s="1" t="n">
        <v>22</v>
      </c>
      <c r="D12857" s="1" t="s">
        <v>3967</v>
      </c>
      <c r="E12857" s="1" t="n">
        <v>42</v>
      </c>
      <c r="F12857" s="1" t="s">
        <v>93</v>
      </c>
      <c r="I12857" s="1" t="n">
        <v>4719</v>
      </c>
      <c r="J12857" s="1" t="n">
        <v>100019</v>
      </c>
      <c r="K12857" s="1" t="n">
        <v>20</v>
      </c>
      <c r="L12857" s="1" t="s">
        <v>5675</v>
      </c>
      <c r="N12857" s="1" t="n">
        <v>1.96</v>
      </c>
      <c r="O12857" s="1" t="n">
        <v>72.46</v>
      </c>
      <c r="P12857" s="1" t="s">
        <v>3814</v>
      </c>
    </row>
    <row r="12858" customFormat="false" ht="12.75" hidden="false" customHeight="true" outlineLevel="0" collapsed="false">
      <c r="A12858" s="1" t="n">
        <v>3</v>
      </c>
      <c r="B12858" s="76" t="n">
        <v>46302</v>
      </c>
      <c r="C12858" s="1" t="n">
        <v>22</v>
      </c>
      <c r="D12858" s="1" t="s">
        <v>3967</v>
      </c>
      <c r="E12858" s="1" t="n">
        <v>42</v>
      </c>
      <c r="F12858" s="1" t="s">
        <v>93</v>
      </c>
      <c r="I12858" s="1" t="n">
        <v>4719</v>
      </c>
      <c r="J12858" s="1" t="n">
        <v>100053</v>
      </c>
      <c r="K12858" s="1" t="n">
        <v>54</v>
      </c>
      <c r="L12858" s="1" t="s">
        <v>3978</v>
      </c>
      <c r="N12858" s="1" t="n">
        <v>1.892</v>
      </c>
      <c r="O12858" s="1" t="n">
        <v>73.2</v>
      </c>
      <c r="P12858" s="1" t="s">
        <v>3814</v>
      </c>
    </row>
    <row r="12859" customFormat="false" ht="12.75" hidden="false" customHeight="true" outlineLevel="0" collapsed="false">
      <c r="A12859" s="1" t="n">
        <v>3</v>
      </c>
      <c r="B12859" s="76" t="n">
        <v>46302</v>
      </c>
      <c r="C12859" s="1" t="n">
        <v>22</v>
      </c>
      <c r="D12859" s="1" t="s">
        <v>3967</v>
      </c>
      <c r="E12859" s="1" t="n">
        <v>42</v>
      </c>
      <c r="F12859" s="1" t="s">
        <v>93</v>
      </c>
      <c r="I12859" s="1" t="n">
        <v>4719</v>
      </c>
      <c r="J12859" s="1" t="n">
        <v>100638</v>
      </c>
      <c r="K12859" s="1" t="n">
        <v>508</v>
      </c>
      <c r="L12859" s="1" t="s">
        <v>3979</v>
      </c>
      <c r="N12859" s="1" t="n">
        <v>3.154</v>
      </c>
      <c r="O12859" s="1" t="n">
        <v>5.4</v>
      </c>
      <c r="P12859" s="1" t="s">
        <v>3814</v>
      </c>
    </row>
    <row r="12860" customFormat="false" ht="12.75" hidden="false" customHeight="true" outlineLevel="0" collapsed="false">
      <c r="A12860" s="1" t="n">
        <v>3</v>
      </c>
      <c r="B12860" s="76" t="n">
        <v>46302</v>
      </c>
      <c r="C12860" s="1" t="n">
        <v>22</v>
      </c>
      <c r="D12860" s="1" t="s">
        <v>3967</v>
      </c>
      <c r="E12860" s="1" t="n">
        <v>42</v>
      </c>
      <c r="F12860" s="1" t="s">
        <v>93</v>
      </c>
      <c r="I12860" s="1" t="n">
        <v>4719</v>
      </c>
      <c r="J12860" s="1" t="n">
        <v>100638</v>
      </c>
      <c r="K12860" s="1" t="n">
        <v>508</v>
      </c>
      <c r="L12860" s="1" t="s">
        <v>3979</v>
      </c>
      <c r="N12860" s="1" t="n">
        <v>2.736</v>
      </c>
      <c r="O12860" s="1" t="n">
        <v>4.23</v>
      </c>
      <c r="P12860" s="1" t="s">
        <v>3814</v>
      </c>
    </row>
    <row r="12861" customFormat="false" ht="12.75" hidden="false" customHeight="true" outlineLevel="0" collapsed="false">
      <c r="A12861" s="1" t="n">
        <v>3</v>
      </c>
      <c r="B12861" s="76" t="n">
        <v>46302</v>
      </c>
      <c r="C12861" s="1" t="n">
        <v>22</v>
      </c>
      <c r="D12861" s="1" t="s">
        <v>3967</v>
      </c>
      <c r="E12861" s="1" t="n">
        <v>42</v>
      </c>
      <c r="F12861" s="1" t="s">
        <v>93</v>
      </c>
      <c r="I12861" s="1" t="n">
        <v>4719</v>
      </c>
      <c r="J12861" s="1" t="n">
        <v>100520</v>
      </c>
      <c r="K12861" s="1" t="n">
        <v>507</v>
      </c>
      <c r="L12861" s="1" t="s">
        <v>3980</v>
      </c>
      <c r="N12861" s="1" t="n">
        <v>14.638</v>
      </c>
      <c r="O12861" s="1" t="n">
        <v>37.64</v>
      </c>
      <c r="P12861" s="1" t="s">
        <v>3814</v>
      </c>
    </row>
    <row r="12862" customFormat="false" ht="12.75" hidden="false" customHeight="true" outlineLevel="0" collapsed="false">
      <c r="A12862" s="1" t="n">
        <v>3</v>
      </c>
      <c r="B12862" s="76" t="n">
        <v>46302</v>
      </c>
      <c r="C12862" s="1" t="n">
        <v>22</v>
      </c>
      <c r="D12862" s="1" t="s">
        <v>3967</v>
      </c>
      <c r="E12862" s="1" t="n">
        <v>42</v>
      </c>
      <c r="F12862" s="1" t="s">
        <v>93</v>
      </c>
      <c r="I12862" s="1" t="n">
        <v>4719</v>
      </c>
      <c r="J12862" s="1" t="n">
        <v>100520</v>
      </c>
      <c r="K12862" s="1" t="n">
        <v>507</v>
      </c>
      <c r="L12862" s="1" t="s">
        <v>3980</v>
      </c>
      <c r="N12862" s="1" t="n">
        <v>3.596</v>
      </c>
      <c r="O12862" s="1" t="n">
        <v>8.35</v>
      </c>
      <c r="P12862" s="1" t="s">
        <v>3814</v>
      </c>
    </row>
    <row r="12863" customFormat="false" ht="12.75" hidden="false" customHeight="true" outlineLevel="0" collapsed="false">
      <c r="A12863" s="1" t="n">
        <v>3</v>
      </c>
      <c r="B12863" s="76" t="n">
        <v>46302</v>
      </c>
      <c r="C12863" s="1" t="n">
        <v>22</v>
      </c>
      <c r="D12863" s="1" t="s">
        <v>3967</v>
      </c>
      <c r="E12863" s="1" t="n">
        <v>42</v>
      </c>
      <c r="F12863" s="1" t="s">
        <v>93</v>
      </c>
      <c r="I12863" s="1" t="n">
        <v>4719</v>
      </c>
      <c r="J12863" s="1" t="n">
        <v>110455</v>
      </c>
      <c r="K12863" s="1" t="n">
        <v>53212</v>
      </c>
      <c r="L12863" s="1" t="s">
        <v>3981</v>
      </c>
      <c r="N12863" s="1" t="n">
        <v>0.413</v>
      </c>
      <c r="O12863" s="1" t="n">
        <v>0</v>
      </c>
      <c r="P12863" s="1" t="s">
        <v>3814</v>
      </c>
    </row>
    <row r="12864" customFormat="false" ht="12.75" hidden="false" customHeight="true" outlineLevel="0" collapsed="false">
      <c r="A12864" s="1" t="n">
        <v>3</v>
      </c>
      <c r="B12864" s="76" t="n">
        <v>46302</v>
      </c>
      <c r="C12864" s="1" t="n">
        <v>22</v>
      </c>
      <c r="D12864" s="1" t="s">
        <v>3967</v>
      </c>
      <c r="E12864" s="1" t="n">
        <v>42</v>
      </c>
      <c r="F12864" s="1" t="s">
        <v>93</v>
      </c>
      <c r="I12864" s="1" t="n">
        <v>4719</v>
      </c>
      <c r="J12864" s="1" t="n">
        <v>110455</v>
      </c>
      <c r="K12864" s="1" t="n">
        <v>53212</v>
      </c>
      <c r="L12864" s="1" t="s">
        <v>3981</v>
      </c>
      <c r="N12864" s="1" t="n">
        <v>0.252</v>
      </c>
      <c r="O12864" s="1" t="n">
        <v>0</v>
      </c>
      <c r="P12864" s="1" t="s">
        <v>3814</v>
      </c>
    </row>
    <row r="12865" customFormat="false" ht="12.75" hidden="false" customHeight="true" outlineLevel="0" collapsed="false">
      <c r="A12865" s="1" t="n">
        <v>3</v>
      </c>
      <c r="B12865" s="76" t="n">
        <v>46302</v>
      </c>
      <c r="C12865" s="1" t="n">
        <v>100</v>
      </c>
      <c r="D12865" s="1" t="s">
        <v>3988</v>
      </c>
      <c r="E12865" s="1" t="n">
        <v>42</v>
      </c>
      <c r="F12865" s="1" t="s">
        <v>93</v>
      </c>
      <c r="I12865" s="1" t="n">
        <v>1815733</v>
      </c>
      <c r="J12865" s="1" t="n">
        <v>100000</v>
      </c>
      <c r="K12865" s="1" t="n">
        <v>1</v>
      </c>
      <c r="L12865" s="1" t="s">
        <v>3982</v>
      </c>
      <c r="N12865" s="1" t="n">
        <v>2.038</v>
      </c>
      <c r="O12865" s="1" t="n">
        <v>45.9</v>
      </c>
      <c r="P12865" s="1" t="s">
        <v>3814</v>
      </c>
    </row>
    <row r="12866" customFormat="false" ht="12.75" hidden="false" customHeight="true" outlineLevel="0" collapsed="false">
      <c r="A12866" s="1" t="n">
        <v>3</v>
      </c>
      <c r="B12866" s="76" t="n">
        <v>46302</v>
      </c>
      <c r="C12866" s="1" t="n">
        <v>100</v>
      </c>
      <c r="D12866" s="1" t="s">
        <v>3988</v>
      </c>
      <c r="E12866" s="1" t="n">
        <v>42</v>
      </c>
      <c r="F12866" s="1" t="s">
        <v>93</v>
      </c>
      <c r="I12866" s="1" t="n">
        <v>1815733</v>
      </c>
      <c r="J12866" s="1" t="n">
        <v>100001</v>
      </c>
      <c r="K12866" s="1" t="n">
        <v>2</v>
      </c>
      <c r="L12866" s="1" t="s">
        <v>3983</v>
      </c>
      <c r="N12866" s="1" t="n">
        <v>8.865</v>
      </c>
      <c r="O12866" s="1" t="n">
        <v>213.41</v>
      </c>
      <c r="P12866" s="1" t="s">
        <v>3814</v>
      </c>
    </row>
    <row r="12867" customFormat="false" ht="12.75" hidden="false" customHeight="true" outlineLevel="0" collapsed="false">
      <c r="A12867" s="1" t="n">
        <v>3</v>
      </c>
      <c r="B12867" s="76" t="n">
        <v>46302</v>
      </c>
      <c r="C12867" s="1" t="n">
        <v>100</v>
      </c>
      <c r="D12867" s="1" t="s">
        <v>3988</v>
      </c>
      <c r="E12867" s="1" t="n">
        <v>42</v>
      </c>
      <c r="F12867" s="1" t="s">
        <v>93</v>
      </c>
      <c r="I12867" s="1" t="n">
        <v>1815733</v>
      </c>
      <c r="J12867" s="1" t="n">
        <v>100002</v>
      </c>
      <c r="K12867" s="1" t="n">
        <v>3</v>
      </c>
      <c r="L12867" s="1" t="s">
        <v>3984</v>
      </c>
      <c r="N12867" s="1" t="n">
        <v>21.992</v>
      </c>
      <c r="O12867" s="1" t="n">
        <v>546.51</v>
      </c>
      <c r="P12867" s="1" t="s">
        <v>3814</v>
      </c>
    </row>
    <row r="12868" customFormat="false" ht="12.75" hidden="false" customHeight="true" outlineLevel="0" collapsed="false">
      <c r="A12868" s="1" t="n">
        <v>3</v>
      </c>
      <c r="B12868" s="76" t="n">
        <v>46302</v>
      </c>
      <c r="C12868" s="1" t="n">
        <v>100</v>
      </c>
      <c r="D12868" s="1" t="s">
        <v>3988</v>
      </c>
      <c r="E12868" s="1" t="n">
        <v>42</v>
      </c>
      <c r="F12868" s="1" t="s">
        <v>93</v>
      </c>
      <c r="I12868" s="1" t="n">
        <v>1815733</v>
      </c>
      <c r="J12868" s="1" t="n">
        <v>100003</v>
      </c>
      <c r="K12868" s="1" t="n">
        <v>4</v>
      </c>
      <c r="L12868" s="1" t="s">
        <v>3985</v>
      </c>
      <c r="N12868" s="1" t="n">
        <v>16.46</v>
      </c>
      <c r="O12868" s="1" t="n">
        <v>447.4</v>
      </c>
      <c r="P12868" s="1" t="s">
        <v>3814</v>
      </c>
    </row>
    <row r="12869" customFormat="false" ht="12.75" hidden="false" customHeight="true" outlineLevel="0" collapsed="false">
      <c r="A12869" s="1" t="n">
        <v>3</v>
      </c>
      <c r="B12869" s="76" t="n">
        <v>46302</v>
      </c>
      <c r="C12869" s="1" t="n">
        <v>100</v>
      </c>
      <c r="D12869" s="1" t="s">
        <v>3988</v>
      </c>
      <c r="E12869" s="1" t="n">
        <v>42</v>
      </c>
      <c r="F12869" s="1" t="s">
        <v>93</v>
      </c>
      <c r="I12869" s="1" t="n">
        <v>1815733</v>
      </c>
      <c r="J12869" s="1" t="n">
        <v>100007</v>
      </c>
      <c r="K12869" s="1" t="n">
        <v>8</v>
      </c>
      <c r="L12869" s="1" t="s">
        <v>3986</v>
      </c>
      <c r="N12869" s="1" t="n">
        <v>7.2</v>
      </c>
      <c r="O12869" s="1" t="n">
        <v>190.11</v>
      </c>
      <c r="P12869" s="1" t="s">
        <v>3814</v>
      </c>
    </row>
    <row r="12870" customFormat="false" ht="12.75" hidden="false" customHeight="true" outlineLevel="0" collapsed="false">
      <c r="A12870" s="1" t="n">
        <v>3</v>
      </c>
      <c r="B12870" s="76" t="n">
        <v>46302</v>
      </c>
      <c r="C12870" s="1" t="n">
        <v>100</v>
      </c>
      <c r="D12870" s="1" t="s">
        <v>3988</v>
      </c>
      <c r="E12870" s="1" t="n">
        <v>42</v>
      </c>
      <c r="F12870" s="1" t="s">
        <v>93</v>
      </c>
      <c r="I12870" s="1" t="n">
        <v>1815733</v>
      </c>
      <c r="J12870" s="1" t="n">
        <v>100638</v>
      </c>
      <c r="K12870" s="1" t="n">
        <v>508</v>
      </c>
      <c r="L12870" s="1" t="s">
        <v>3979</v>
      </c>
      <c r="N12870" s="1" t="n">
        <v>2.736</v>
      </c>
      <c r="O12870" s="1" t="n">
        <v>4.23</v>
      </c>
      <c r="P12870" s="1" t="s">
        <v>3814</v>
      </c>
    </row>
    <row r="12871" customFormat="false" ht="12.75" hidden="false" customHeight="true" outlineLevel="0" collapsed="false">
      <c r="A12871" s="1" t="n">
        <v>3</v>
      </c>
      <c r="B12871" s="76" t="n">
        <v>46302</v>
      </c>
      <c r="C12871" s="1" t="n">
        <v>100</v>
      </c>
      <c r="D12871" s="1" t="s">
        <v>3988</v>
      </c>
      <c r="E12871" s="1" t="n">
        <v>42</v>
      </c>
      <c r="F12871" s="1" t="s">
        <v>93</v>
      </c>
      <c r="I12871" s="1" t="n">
        <v>1815733</v>
      </c>
      <c r="J12871" s="1" t="n">
        <v>100520</v>
      </c>
      <c r="K12871" s="1" t="n">
        <v>507</v>
      </c>
      <c r="L12871" s="1" t="s">
        <v>3980</v>
      </c>
      <c r="N12871" s="1" t="n">
        <v>3.596</v>
      </c>
      <c r="O12871" s="1" t="n">
        <v>8.35</v>
      </c>
      <c r="P12871" s="1" t="s">
        <v>3814</v>
      </c>
    </row>
    <row r="12872" customFormat="false" ht="12.75" hidden="false" customHeight="true" outlineLevel="0" collapsed="false">
      <c r="A12872" s="1" t="n">
        <v>3</v>
      </c>
      <c r="B12872" s="76" t="n">
        <v>46302</v>
      </c>
      <c r="C12872" s="1" t="n">
        <v>100</v>
      </c>
      <c r="D12872" s="1" t="s">
        <v>3988</v>
      </c>
      <c r="E12872" s="1" t="n">
        <v>42</v>
      </c>
      <c r="F12872" s="1" t="s">
        <v>93</v>
      </c>
      <c r="I12872" s="1" t="n">
        <v>1815733</v>
      </c>
      <c r="J12872" s="1" t="n">
        <v>110455</v>
      </c>
      <c r="K12872" s="1" t="n">
        <v>53212</v>
      </c>
      <c r="L12872" s="1" t="s">
        <v>3981</v>
      </c>
      <c r="N12872" s="1" t="n">
        <v>0.413</v>
      </c>
      <c r="O12872" s="1" t="n">
        <v>0</v>
      </c>
      <c r="P12872" s="1" t="s">
        <v>3814</v>
      </c>
    </row>
    <row r="12873" customFormat="false" ht="12.75" hidden="false" customHeight="true" outlineLevel="0" collapsed="false">
      <c r="A12873" s="1" t="n">
        <v>3</v>
      </c>
      <c r="B12873" s="76" t="n">
        <v>46302</v>
      </c>
      <c r="C12873" s="1" t="n">
        <v>100</v>
      </c>
      <c r="D12873" s="1" t="s">
        <v>3988</v>
      </c>
      <c r="E12873" s="1" t="n">
        <v>42</v>
      </c>
      <c r="F12873" s="1" t="s">
        <v>93</v>
      </c>
      <c r="I12873" s="1" t="n">
        <v>1815742</v>
      </c>
      <c r="J12873" s="1" t="n">
        <v>100000</v>
      </c>
      <c r="K12873" s="1" t="n">
        <v>1</v>
      </c>
      <c r="L12873" s="1" t="s">
        <v>3982</v>
      </c>
      <c r="N12873" s="1" t="n">
        <v>3.174</v>
      </c>
      <c r="O12873" s="1" t="n">
        <v>79.13</v>
      </c>
      <c r="P12873" s="1" t="s">
        <v>3814</v>
      </c>
    </row>
    <row r="12874" customFormat="false" ht="12.75" hidden="false" customHeight="true" outlineLevel="0" collapsed="false">
      <c r="A12874" s="1" t="n">
        <v>3</v>
      </c>
      <c r="B12874" s="76" t="n">
        <v>46302</v>
      </c>
      <c r="C12874" s="1" t="n">
        <v>100</v>
      </c>
      <c r="D12874" s="1" t="s">
        <v>3988</v>
      </c>
      <c r="E12874" s="1" t="n">
        <v>42</v>
      </c>
      <c r="F12874" s="1" t="s">
        <v>93</v>
      </c>
      <c r="I12874" s="1" t="n">
        <v>1815742</v>
      </c>
      <c r="J12874" s="1" t="n">
        <v>100006</v>
      </c>
      <c r="K12874" s="1" t="n">
        <v>7</v>
      </c>
      <c r="L12874" s="1" t="s">
        <v>3968</v>
      </c>
      <c r="N12874" s="1" t="n">
        <v>2.648</v>
      </c>
      <c r="O12874" s="1" t="n">
        <v>91.06</v>
      </c>
      <c r="P12874" s="1" t="s">
        <v>3814</v>
      </c>
    </row>
    <row r="12875" customFormat="false" ht="12.75" hidden="false" customHeight="true" outlineLevel="0" collapsed="false">
      <c r="A12875" s="1" t="n">
        <v>3</v>
      </c>
      <c r="B12875" s="76" t="n">
        <v>46302</v>
      </c>
      <c r="C12875" s="1" t="n">
        <v>100</v>
      </c>
      <c r="D12875" s="1" t="s">
        <v>3988</v>
      </c>
      <c r="E12875" s="1" t="n">
        <v>42</v>
      </c>
      <c r="F12875" s="1" t="s">
        <v>93</v>
      </c>
      <c r="I12875" s="1" t="n">
        <v>1815742</v>
      </c>
      <c r="J12875" s="1" t="n">
        <v>100007</v>
      </c>
      <c r="K12875" s="1" t="n">
        <v>8</v>
      </c>
      <c r="L12875" s="1" t="s">
        <v>3986</v>
      </c>
      <c r="N12875" s="1" t="n">
        <v>3.36</v>
      </c>
      <c r="O12875" s="1" t="n">
        <v>98.21</v>
      </c>
      <c r="P12875" s="1" t="s">
        <v>3814</v>
      </c>
    </row>
    <row r="12876" customFormat="false" ht="12.75" hidden="false" customHeight="true" outlineLevel="0" collapsed="false">
      <c r="A12876" s="1" t="n">
        <v>3</v>
      </c>
      <c r="B12876" s="76" t="n">
        <v>46302</v>
      </c>
      <c r="C12876" s="1" t="n">
        <v>100</v>
      </c>
      <c r="D12876" s="1" t="s">
        <v>3988</v>
      </c>
      <c r="E12876" s="1" t="n">
        <v>42</v>
      </c>
      <c r="F12876" s="1" t="s">
        <v>93</v>
      </c>
      <c r="I12876" s="1" t="n">
        <v>1815742</v>
      </c>
      <c r="J12876" s="1" t="n">
        <v>100008</v>
      </c>
      <c r="K12876" s="1" t="n">
        <v>9</v>
      </c>
      <c r="L12876" s="1" t="s">
        <v>3969</v>
      </c>
      <c r="N12876" s="1" t="n">
        <v>15.16</v>
      </c>
      <c r="O12876" s="1" t="n">
        <v>534.38</v>
      </c>
      <c r="P12876" s="1" t="s">
        <v>3814</v>
      </c>
    </row>
    <row r="12877" customFormat="false" ht="12.75" hidden="false" customHeight="true" outlineLevel="0" collapsed="false">
      <c r="A12877" s="1" t="n">
        <v>3</v>
      </c>
      <c r="B12877" s="76" t="n">
        <v>46302</v>
      </c>
      <c r="C12877" s="1" t="n">
        <v>100</v>
      </c>
      <c r="D12877" s="1" t="s">
        <v>3988</v>
      </c>
      <c r="E12877" s="1" t="n">
        <v>42</v>
      </c>
      <c r="F12877" s="1" t="s">
        <v>93</v>
      </c>
      <c r="I12877" s="1" t="n">
        <v>1815742</v>
      </c>
      <c r="J12877" s="1" t="n">
        <v>100010</v>
      </c>
      <c r="K12877" s="1" t="n">
        <v>11</v>
      </c>
      <c r="L12877" s="1" t="s">
        <v>3970</v>
      </c>
      <c r="N12877" s="1" t="n">
        <v>4.042</v>
      </c>
      <c r="O12877" s="1" t="n">
        <v>163.33</v>
      </c>
      <c r="P12877" s="1" t="s">
        <v>3814</v>
      </c>
    </row>
    <row r="12878" customFormat="false" ht="12.75" hidden="false" customHeight="true" outlineLevel="0" collapsed="false">
      <c r="A12878" s="1" t="n">
        <v>3</v>
      </c>
      <c r="B12878" s="76" t="n">
        <v>46302</v>
      </c>
      <c r="C12878" s="1" t="n">
        <v>100</v>
      </c>
      <c r="D12878" s="1" t="s">
        <v>3988</v>
      </c>
      <c r="E12878" s="1" t="n">
        <v>42</v>
      </c>
      <c r="F12878" s="1" t="s">
        <v>93</v>
      </c>
      <c r="I12878" s="1" t="n">
        <v>1815742</v>
      </c>
      <c r="J12878" s="1" t="n">
        <v>100011</v>
      </c>
      <c r="K12878" s="1" t="n">
        <v>12</v>
      </c>
      <c r="L12878" s="1" t="s">
        <v>3971</v>
      </c>
      <c r="N12878" s="1" t="n">
        <v>7.44</v>
      </c>
      <c r="O12878" s="1" t="n">
        <v>300.64</v>
      </c>
      <c r="P12878" s="1" t="s">
        <v>3814</v>
      </c>
    </row>
    <row r="12879" customFormat="false" ht="12.75" hidden="false" customHeight="true" outlineLevel="0" collapsed="false">
      <c r="A12879" s="1" t="n">
        <v>3</v>
      </c>
      <c r="B12879" s="76" t="n">
        <v>46302</v>
      </c>
      <c r="C12879" s="1" t="n">
        <v>100</v>
      </c>
      <c r="D12879" s="1" t="s">
        <v>3988</v>
      </c>
      <c r="E12879" s="1" t="n">
        <v>42</v>
      </c>
      <c r="F12879" s="1" t="s">
        <v>93</v>
      </c>
      <c r="I12879" s="1" t="n">
        <v>1815742</v>
      </c>
      <c r="J12879" s="1" t="n">
        <v>100012</v>
      </c>
      <c r="K12879" s="1" t="n">
        <v>13</v>
      </c>
      <c r="L12879" s="1" t="s">
        <v>3972</v>
      </c>
      <c r="N12879" s="1" t="n">
        <v>6.495</v>
      </c>
      <c r="O12879" s="1" t="n">
        <v>284.8</v>
      </c>
      <c r="P12879" s="1" t="s">
        <v>3814</v>
      </c>
    </row>
    <row r="12880" customFormat="false" ht="12.75" hidden="false" customHeight="true" outlineLevel="0" collapsed="false">
      <c r="A12880" s="1" t="n">
        <v>3</v>
      </c>
      <c r="B12880" s="76" t="n">
        <v>46302</v>
      </c>
      <c r="C12880" s="1" t="n">
        <v>100</v>
      </c>
      <c r="D12880" s="1" t="s">
        <v>3988</v>
      </c>
      <c r="E12880" s="1" t="n">
        <v>42</v>
      </c>
      <c r="F12880" s="1" t="s">
        <v>93</v>
      </c>
      <c r="I12880" s="1" t="n">
        <v>1815742</v>
      </c>
      <c r="J12880" s="1" t="n">
        <v>100013</v>
      </c>
      <c r="K12880" s="1" t="n">
        <v>14</v>
      </c>
      <c r="L12880" s="1" t="s">
        <v>3973</v>
      </c>
      <c r="N12880" s="1" t="n">
        <v>11.735</v>
      </c>
      <c r="O12880" s="1" t="n">
        <v>554.93</v>
      </c>
      <c r="P12880" s="1" t="s">
        <v>3814</v>
      </c>
    </row>
    <row r="12881" customFormat="false" ht="12.75" hidden="false" customHeight="true" outlineLevel="0" collapsed="false">
      <c r="A12881" s="1" t="n">
        <v>3</v>
      </c>
      <c r="B12881" s="76" t="n">
        <v>46302</v>
      </c>
      <c r="C12881" s="1" t="n">
        <v>100</v>
      </c>
      <c r="D12881" s="1" t="s">
        <v>3988</v>
      </c>
      <c r="E12881" s="1" t="n">
        <v>42</v>
      </c>
      <c r="F12881" s="1" t="s">
        <v>93</v>
      </c>
      <c r="I12881" s="1" t="n">
        <v>1815742</v>
      </c>
      <c r="J12881" s="1" t="n">
        <v>100014</v>
      </c>
      <c r="K12881" s="1" t="n">
        <v>15</v>
      </c>
      <c r="L12881" s="1" t="s">
        <v>3974</v>
      </c>
      <c r="N12881" s="1" t="n">
        <v>5.422</v>
      </c>
      <c r="O12881" s="1" t="n">
        <v>261.06</v>
      </c>
      <c r="P12881" s="1" t="s">
        <v>3814</v>
      </c>
    </row>
    <row r="12882" customFormat="false" ht="12.75" hidden="false" customHeight="true" outlineLevel="0" collapsed="false">
      <c r="A12882" s="1" t="n">
        <v>3</v>
      </c>
      <c r="B12882" s="76" t="n">
        <v>46302</v>
      </c>
      <c r="C12882" s="1" t="n">
        <v>100</v>
      </c>
      <c r="D12882" s="1" t="s">
        <v>3988</v>
      </c>
      <c r="E12882" s="1" t="n">
        <v>42</v>
      </c>
      <c r="F12882" s="1" t="s">
        <v>93</v>
      </c>
      <c r="I12882" s="1" t="n">
        <v>1815742</v>
      </c>
      <c r="J12882" s="1" t="n">
        <v>100015</v>
      </c>
      <c r="K12882" s="1" t="n">
        <v>16</v>
      </c>
      <c r="L12882" s="1" t="s">
        <v>3975</v>
      </c>
      <c r="N12882" s="1" t="n">
        <v>1.806</v>
      </c>
      <c r="O12882" s="1" t="n">
        <v>79.19</v>
      </c>
      <c r="P12882" s="1" t="s">
        <v>3814</v>
      </c>
    </row>
    <row r="12883" customFormat="false" ht="12.75" hidden="false" customHeight="true" outlineLevel="0" collapsed="false">
      <c r="A12883" s="1" t="n">
        <v>3</v>
      </c>
      <c r="B12883" s="76" t="n">
        <v>46302</v>
      </c>
      <c r="C12883" s="1" t="n">
        <v>100</v>
      </c>
      <c r="D12883" s="1" t="s">
        <v>3988</v>
      </c>
      <c r="E12883" s="1" t="n">
        <v>42</v>
      </c>
      <c r="F12883" s="1" t="s">
        <v>93</v>
      </c>
      <c r="I12883" s="1" t="n">
        <v>1815742</v>
      </c>
      <c r="J12883" s="1" t="n">
        <v>100016</v>
      </c>
      <c r="K12883" s="1" t="n">
        <v>17</v>
      </c>
      <c r="L12883" s="1" t="s">
        <v>3976</v>
      </c>
      <c r="N12883" s="1" t="n">
        <v>1.958</v>
      </c>
      <c r="O12883" s="1" t="n">
        <v>92.59</v>
      </c>
      <c r="P12883" s="1" t="s">
        <v>3814</v>
      </c>
    </row>
    <row r="12884" customFormat="false" ht="12.75" hidden="false" customHeight="true" outlineLevel="0" collapsed="false">
      <c r="A12884" s="1" t="n">
        <v>3</v>
      </c>
      <c r="B12884" s="76" t="n">
        <v>46302</v>
      </c>
      <c r="C12884" s="1" t="n">
        <v>100</v>
      </c>
      <c r="D12884" s="1" t="s">
        <v>3988</v>
      </c>
      <c r="E12884" s="1" t="n">
        <v>42</v>
      </c>
      <c r="F12884" s="1" t="s">
        <v>93</v>
      </c>
      <c r="I12884" s="1" t="n">
        <v>1815742</v>
      </c>
      <c r="J12884" s="1" t="n">
        <v>100017</v>
      </c>
      <c r="K12884" s="1" t="n">
        <v>18</v>
      </c>
      <c r="L12884" s="1" t="s">
        <v>3977</v>
      </c>
      <c r="N12884" s="1" t="n">
        <v>1.664</v>
      </c>
      <c r="O12884" s="1" t="n">
        <v>93</v>
      </c>
      <c r="P12884" s="1" t="s">
        <v>3814</v>
      </c>
    </row>
    <row r="12885" customFormat="false" ht="12.75" hidden="false" customHeight="true" outlineLevel="0" collapsed="false">
      <c r="A12885" s="1" t="n">
        <v>3</v>
      </c>
      <c r="B12885" s="76" t="n">
        <v>46302</v>
      </c>
      <c r="C12885" s="1" t="n">
        <v>100</v>
      </c>
      <c r="D12885" s="1" t="s">
        <v>3988</v>
      </c>
      <c r="E12885" s="1" t="n">
        <v>42</v>
      </c>
      <c r="F12885" s="1" t="s">
        <v>93</v>
      </c>
      <c r="I12885" s="1" t="n">
        <v>1815742</v>
      </c>
      <c r="J12885" s="1" t="n">
        <v>100019</v>
      </c>
      <c r="K12885" s="1" t="n">
        <v>20</v>
      </c>
      <c r="L12885" s="1" t="s">
        <v>5675</v>
      </c>
      <c r="N12885" s="1" t="n">
        <v>1.96</v>
      </c>
      <c r="O12885" s="1" t="n">
        <v>72.46</v>
      </c>
      <c r="P12885" s="1" t="s">
        <v>3814</v>
      </c>
    </row>
    <row r="12886" customFormat="false" ht="12.75" hidden="false" customHeight="true" outlineLevel="0" collapsed="false">
      <c r="A12886" s="1" t="n">
        <v>3</v>
      </c>
      <c r="B12886" s="76" t="n">
        <v>46302</v>
      </c>
      <c r="C12886" s="1" t="n">
        <v>100</v>
      </c>
      <c r="D12886" s="1" t="s">
        <v>3988</v>
      </c>
      <c r="E12886" s="1" t="n">
        <v>42</v>
      </c>
      <c r="F12886" s="1" t="s">
        <v>93</v>
      </c>
      <c r="I12886" s="1" t="n">
        <v>1815742</v>
      </c>
      <c r="J12886" s="1" t="n">
        <v>100053</v>
      </c>
      <c r="K12886" s="1" t="n">
        <v>54</v>
      </c>
      <c r="L12886" s="1" t="s">
        <v>3978</v>
      </c>
      <c r="N12886" s="1" t="n">
        <v>1.892</v>
      </c>
      <c r="O12886" s="1" t="n">
        <v>73.2</v>
      </c>
      <c r="P12886" s="1" t="s">
        <v>3814</v>
      </c>
    </row>
    <row r="12887" customFormat="false" ht="12.75" hidden="false" customHeight="true" outlineLevel="0" collapsed="false">
      <c r="A12887" s="1" t="n">
        <v>3</v>
      </c>
      <c r="B12887" s="76" t="n">
        <v>46302</v>
      </c>
      <c r="C12887" s="1" t="n">
        <v>100</v>
      </c>
      <c r="D12887" s="1" t="s">
        <v>3988</v>
      </c>
      <c r="E12887" s="1" t="n">
        <v>42</v>
      </c>
      <c r="F12887" s="1" t="s">
        <v>93</v>
      </c>
      <c r="I12887" s="1" t="n">
        <v>1815742</v>
      </c>
      <c r="J12887" s="1" t="n">
        <v>100638</v>
      </c>
      <c r="K12887" s="1" t="n">
        <v>508</v>
      </c>
      <c r="L12887" s="1" t="s">
        <v>3979</v>
      </c>
      <c r="N12887" s="1" t="n">
        <v>3.154</v>
      </c>
      <c r="O12887" s="1" t="n">
        <v>5.4</v>
      </c>
      <c r="P12887" s="1" t="s">
        <v>3814</v>
      </c>
    </row>
    <row r="12888" customFormat="false" ht="12.75" hidden="false" customHeight="true" outlineLevel="0" collapsed="false">
      <c r="A12888" s="1" t="n">
        <v>3</v>
      </c>
      <c r="B12888" s="76" t="n">
        <v>46302</v>
      </c>
      <c r="C12888" s="1" t="n">
        <v>100</v>
      </c>
      <c r="D12888" s="1" t="s">
        <v>3988</v>
      </c>
      <c r="E12888" s="1" t="n">
        <v>42</v>
      </c>
      <c r="F12888" s="1" t="s">
        <v>93</v>
      </c>
      <c r="I12888" s="1" t="n">
        <v>1815742</v>
      </c>
      <c r="J12888" s="1" t="n">
        <v>100520</v>
      </c>
      <c r="K12888" s="1" t="n">
        <v>507</v>
      </c>
      <c r="L12888" s="1" t="s">
        <v>3980</v>
      </c>
      <c r="N12888" s="1" t="n">
        <v>14.638</v>
      </c>
      <c r="O12888" s="1" t="n">
        <v>37.64</v>
      </c>
      <c r="P12888" s="1" t="s">
        <v>3814</v>
      </c>
    </row>
    <row r="12889" customFormat="false" ht="12.75" hidden="false" customHeight="true" outlineLevel="0" collapsed="false">
      <c r="A12889" s="1" t="n">
        <v>3</v>
      </c>
      <c r="B12889" s="76" t="n">
        <v>46302</v>
      </c>
      <c r="C12889" s="1" t="n">
        <v>100</v>
      </c>
      <c r="D12889" s="1" t="s">
        <v>3988</v>
      </c>
      <c r="E12889" s="1" t="n">
        <v>42</v>
      </c>
      <c r="F12889" s="1" t="s">
        <v>93</v>
      </c>
      <c r="I12889" s="1" t="n">
        <v>1815742</v>
      </c>
      <c r="J12889" s="1" t="n">
        <v>110455</v>
      </c>
      <c r="K12889" s="1" t="n">
        <v>53212</v>
      </c>
      <c r="L12889" s="1" t="s">
        <v>3981</v>
      </c>
      <c r="N12889" s="1" t="n">
        <v>0.252</v>
      </c>
      <c r="O12889" s="1" t="n">
        <v>0</v>
      </c>
      <c r="P12889" s="1" t="s">
        <v>3814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2026-10-08T13:47:41Z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